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G:\!Workgrp\HVASA\WASTE\Waste Area Calculator\"/>
    </mc:Choice>
  </mc:AlternateContent>
  <xr:revisionPtr revIDLastSave="0" documentId="13_ncr:1_{44401DDA-D1A2-4916-A6C9-99360B5AEC8E}" xr6:coauthVersionLast="47" xr6:coauthVersionMax="47" xr10:uidLastSave="{00000000-0000-0000-0000-000000000000}"/>
  <workbookProtection workbookAlgorithmName="SHA-512" workbookHashValue="oqlDoPoWGlzK1eGGKG/nVaPyjq28otzgOe57MV4N6sq1XeHPVWYp40rYogz9Sub32w2r/gW7STrXA12fi3igNQ==" workbookSaltValue="BKlAROSRve1uEtDdTHmdRQ==" workbookSpinCount="100000" lockStructure="1"/>
  <bookViews>
    <workbookView xWindow="28680" yWindow="-120" windowWidth="29040" windowHeight="15720" xr2:uid="{00000000-000D-0000-FFFF-FFFF00000000}"/>
  </bookViews>
  <sheets>
    <sheet name="Instructions" sheetId="12" r:id="rId1"/>
    <sheet name="Interior Area Summary" sheetId="3" r:id="rId2"/>
    <sheet name="Coast Area Summary" sheetId="13" r:id="rId3"/>
    <sheet name="Road Lengths and Areas" sheetId="9" r:id="rId4"/>
    <sheet name="Pull Outs and Landings" sheetId="11" r:id="rId5"/>
    <sheet name="Pile Stratum 1" sheetId="5" r:id="rId6"/>
    <sheet name="Roadside Stratum" sheetId="10" r:id="rId7"/>
    <sheet name="Cold Decks" sheetId="6" r:id="rId8"/>
    <sheet name="Pile Stratum 2" sheetId="7" r:id="rId9"/>
    <sheet name="Individual Standing Trees" sheetId="8"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7" i="3" l="1"/>
  <c r="A28" i="13"/>
  <c r="Q605" i="7"/>
  <c r="Q606" i="7" s="1"/>
  <c r="P604" i="7"/>
  <c r="O604" i="7"/>
  <c r="N604" i="7"/>
  <c r="I604" i="7"/>
  <c r="H604" i="7" s="1"/>
  <c r="F604" i="7"/>
  <c r="G604" i="7" s="1"/>
  <c r="P603" i="7"/>
  <c r="O603" i="7"/>
  <c r="N603" i="7"/>
  <c r="I603" i="7"/>
  <c r="H603" i="7"/>
  <c r="G603" i="7"/>
  <c r="F603" i="7"/>
  <c r="P602" i="7"/>
  <c r="O602" i="7"/>
  <c r="N602" i="7"/>
  <c r="I602" i="7"/>
  <c r="F602" i="7" s="1"/>
  <c r="H602" i="7"/>
  <c r="G602" i="7"/>
  <c r="P601" i="7"/>
  <c r="O601" i="7"/>
  <c r="N601" i="7"/>
  <c r="I601" i="7"/>
  <c r="H601" i="7"/>
  <c r="G601" i="7"/>
  <c r="F601" i="7"/>
  <c r="P600" i="7"/>
  <c r="O600" i="7"/>
  <c r="N600" i="7"/>
  <c r="I600" i="7"/>
  <c r="F600" i="7" s="1"/>
  <c r="H600" i="7"/>
  <c r="G600" i="7"/>
  <c r="P599" i="7"/>
  <c r="O599" i="7"/>
  <c r="N599" i="7"/>
  <c r="I599" i="7"/>
  <c r="F599" i="7" s="1"/>
  <c r="H599" i="7"/>
  <c r="G599" i="7"/>
  <c r="P598" i="7"/>
  <c r="O598" i="7"/>
  <c r="N598" i="7"/>
  <c r="I598" i="7"/>
  <c r="F598" i="7" s="1"/>
  <c r="H598" i="7"/>
  <c r="G598" i="7"/>
  <c r="P597" i="7"/>
  <c r="O597" i="7"/>
  <c r="N597" i="7"/>
  <c r="I597" i="7"/>
  <c r="H597" i="7"/>
  <c r="G597" i="7"/>
  <c r="F597" i="7"/>
  <c r="P596" i="7"/>
  <c r="O596" i="7"/>
  <c r="N596" i="7"/>
  <c r="I596" i="7"/>
  <c r="H596" i="7"/>
  <c r="G596" i="7"/>
  <c r="F596" i="7"/>
  <c r="P595" i="7"/>
  <c r="O595" i="7"/>
  <c r="N595" i="7"/>
  <c r="I595" i="7"/>
  <c r="H595" i="7"/>
  <c r="G595" i="7"/>
  <c r="F595" i="7"/>
  <c r="P594" i="7"/>
  <c r="O594" i="7"/>
  <c r="N594" i="7"/>
  <c r="I594" i="7"/>
  <c r="F594" i="7" s="1"/>
  <c r="H594" i="7"/>
  <c r="G594" i="7"/>
  <c r="P593" i="7"/>
  <c r="O593" i="7"/>
  <c r="N593" i="7"/>
  <c r="I593" i="7"/>
  <c r="H593" i="7"/>
  <c r="G593" i="7"/>
  <c r="F593" i="7"/>
  <c r="P592" i="7"/>
  <c r="O592" i="7"/>
  <c r="N592" i="7"/>
  <c r="I592" i="7"/>
  <c r="F592" i="7" s="1"/>
  <c r="H592" i="7"/>
  <c r="G592" i="7"/>
  <c r="P591" i="7"/>
  <c r="O591" i="7"/>
  <c r="N591" i="7"/>
  <c r="I591" i="7"/>
  <c r="F591" i="7" s="1"/>
  <c r="H591" i="7"/>
  <c r="G591" i="7"/>
  <c r="P590" i="7"/>
  <c r="O590" i="7"/>
  <c r="N590" i="7"/>
  <c r="I590" i="7"/>
  <c r="F590" i="7" s="1"/>
  <c r="H590" i="7"/>
  <c r="G590" i="7"/>
  <c r="P589" i="7"/>
  <c r="O589" i="7"/>
  <c r="N589" i="7"/>
  <c r="I589" i="7"/>
  <c r="H589" i="7"/>
  <c r="G589" i="7"/>
  <c r="F589" i="7"/>
  <c r="P588" i="7"/>
  <c r="O588" i="7"/>
  <c r="N588" i="7"/>
  <c r="I588" i="7"/>
  <c r="H588" i="7"/>
  <c r="G588" i="7"/>
  <c r="F588" i="7"/>
  <c r="P587" i="7"/>
  <c r="O587" i="7"/>
  <c r="N587" i="7"/>
  <c r="I587" i="7"/>
  <c r="H587" i="7"/>
  <c r="G587" i="7"/>
  <c r="F587" i="7"/>
  <c r="P586" i="7"/>
  <c r="O586" i="7"/>
  <c r="N586" i="7"/>
  <c r="I586" i="7"/>
  <c r="F586" i="7" s="1"/>
  <c r="H586" i="7"/>
  <c r="G586" i="7"/>
  <c r="P585" i="7"/>
  <c r="O585" i="7"/>
  <c r="N585" i="7"/>
  <c r="I585" i="7"/>
  <c r="H585" i="7"/>
  <c r="G585" i="7"/>
  <c r="F585" i="7"/>
  <c r="P584" i="7"/>
  <c r="O584" i="7"/>
  <c r="N584" i="7"/>
  <c r="I584" i="7"/>
  <c r="F584" i="7" s="1"/>
  <c r="H584" i="7"/>
  <c r="G584" i="7"/>
  <c r="P583" i="7"/>
  <c r="O583" i="7"/>
  <c r="N583" i="7"/>
  <c r="I583" i="7"/>
  <c r="F583" i="7" s="1"/>
  <c r="H583" i="7"/>
  <c r="G583" i="7"/>
  <c r="P582" i="7"/>
  <c r="O582" i="7"/>
  <c r="N582" i="7"/>
  <c r="I582" i="7"/>
  <c r="F582" i="7" s="1"/>
  <c r="H582" i="7"/>
  <c r="G582" i="7"/>
  <c r="P581" i="7"/>
  <c r="O581" i="7"/>
  <c r="N581" i="7"/>
  <c r="I581" i="7"/>
  <c r="H581" i="7"/>
  <c r="G581" i="7"/>
  <c r="F581" i="7"/>
  <c r="P580" i="7"/>
  <c r="O580" i="7"/>
  <c r="N580" i="7"/>
  <c r="I580" i="7"/>
  <c r="H580" i="7"/>
  <c r="G580" i="7"/>
  <c r="F580" i="7"/>
  <c r="P579" i="7"/>
  <c r="O579" i="7"/>
  <c r="N579" i="7"/>
  <c r="I579" i="7"/>
  <c r="H579" i="7"/>
  <c r="G579" i="7"/>
  <c r="F579" i="7"/>
  <c r="P578" i="7"/>
  <c r="O578" i="7"/>
  <c r="N578" i="7"/>
  <c r="I578" i="7"/>
  <c r="F578" i="7" s="1"/>
  <c r="H578" i="7"/>
  <c r="G578" i="7"/>
  <c r="P577" i="7"/>
  <c r="O577" i="7"/>
  <c r="N577" i="7"/>
  <c r="I577" i="7"/>
  <c r="H577" i="7"/>
  <c r="G577" i="7"/>
  <c r="F577" i="7"/>
  <c r="P576" i="7"/>
  <c r="O576" i="7"/>
  <c r="N576" i="7"/>
  <c r="I576" i="7"/>
  <c r="F576" i="7" s="1"/>
  <c r="H576" i="7"/>
  <c r="G576" i="7"/>
  <c r="P575" i="7"/>
  <c r="O575" i="7"/>
  <c r="N575" i="7"/>
  <c r="I575" i="7"/>
  <c r="F575" i="7" s="1"/>
  <c r="H575" i="7"/>
  <c r="G575" i="7"/>
  <c r="P574" i="7"/>
  <c r="O574" i="7"/>
  <c r="N574" i="7"/>
  <c r="I574" i="7"/>
  <c r="F574" i="7" s="1"/>
  <c r="H574" i="7"/>
  <c r="G574" i="7"/>
  <c r="P573" i="7"/>
  <c r="O573" i="7"/>
  <c r="N573" i="7"/>
  <c r="I573" i="7"/>
  <c r="H573" i="7"/>
  <c r="G573" i="7"/>
  <c r="F573" i="7"/>
  <c r="P572" i="7"/>
  <c r="O572" i="7"/>
  <c r="N572" i="7"/>
  <c r="I572" i="7"/>
  <c r="H572" i="7"/>
  <c r="G572" i="7"/>
  <c r="F572" i="7"/>
  <c r="P571" i="7"/>
  <c r="O571" i="7"/>
  <c r="N571" i="7"/>
  <c r="I571" i="7"/>
  <c r="H571" i="7"/>
  <c r="G571" i="7"/>
  <c r="F571" i="7"/>
  <c r="P570" i="7"/>
  <c r="O570" i="7"/>
  <c r="N570" i="7"/>
  <c r="I570" i="7"/>
  <c r="F570" i="7" s="1"/>
  <c r="H570" i="7"/>
  <c r="G570" i="7"/>
  <c r="P569" i="7"/>
  <c r="O569" i="7"/>
  <c r="N569" i="7"/>
  <c r="I569" i="7"/>
  <c r="H569" i="7"/>
  <c r="G569" i="7"/>
  <c r="F569" i="7"/>
  <c r="P568" i="7"/>
  <c r="O568" i="7"/>
  <c r="N568" i="7"/>
  <c r="I568" i="7"/>
  <c r="F568" i="7" s="1"/>
  <c r="H568" i="7"/>
  <c r="G568" i="7"/>
  <c r="P567" i="7"/>
  <c r="O567" i="7"/>
  <c r="N567" i="7"/>
  <c r="I567" i="7"/>
  <c r="F567" i="7" s="1"/>
  <c r="H567" i="7"/>
  <c r="G567" i="7"/>
  <c r="P566" i="7"/>
  <c r="O566" i="7"/>
  <c r="N566" i="7"/>
  <c r="I566" i="7"/>
  <c r="F566" i="7" s="1"/>
  <c r="H566" i="7"/>
  <c r="G566" i="7"/>
  <c r="P565" i="7"/>
  <c r="O565" i="7"/>
  <c r="N565" i="7"/>
  <c r="I565" i="7"/>
  <c r="H565" i="7"/>
  <c r="G565" i="7"/>
  <c r="F565" i="7"/>
  <c r="P564" i="7"/>
  <c r="O564" i="7"/>
  <c r="N564" i="7"/>
  <c r="I564" i="7"/>
  <c r="H564" i="7"/>
  <c r="G564" i="7"/>
  <c r="F564" i="7"/>
  <c r="P563" i="7"/>
  <c r="O563" i="7"/>
  <c r="N563" i="7"/>
  <c r="I563" i="7"/>
  <c r="H563" i="7"/>
  <c r="G563" i="7"/>
  <c r="F563" i="7"/>
  <c r="P562" i="7"/>
  <c r="O562" i="7"/>
  <c r="N562" i="7"/>
  <c r="I562" i="7"/>
  <c r="H562" i="7"/>
  <c r="G562" i="7"/>
  <c r="F562" i="7"/>
  <c r="P561" i="7"/>
  <c r="O561" i="7"/>
  <c r="N561" i="7"/>
  <c r="I561" i="7"/>
  <c r="H561" i="7"/>
  <c r="G561" i="7"/>
  <c r="F561" i="7"/>
  <c r="P560" i="7"/>
  <c r="O560" i="7"/>
  <c r="N560" i="7"/>
  <c r="I560" i="7"/>
  <c r="F560" i="7" s="1"/>
  <c r="H560" i="7"/>
  <c r="G560" i="7"/>
  <c r="P559" i="7"/>
  <c r="O559" i="7"/>
  <c r="N559" i="7"/>
  <c r="I559" i="7"/>
  <c r="F559" i="7" s="1"/>
  <c r="H559" i="7"/>
  <c r="G559" i="7"/>
  <c r="P558" i="7"/>
  <c r="O558" i="7"/>
  <c r="N558" i="7"/>
  <c r="I558" i="7"/>
  <c r="F558" i="7" s="1"/>
  <c r="H558" i="7"/>
  <c r="G558" i="7"/>
  <c r="P557" i="7"/>
  <c r="O557" i="7"/>
  <c r="N557" i="7"/>
  <c r="I557" i="7"/>
  <c r="H557" i="7"/>
  <c r="G557" i="7"/>
  <c r="F557" i="7"/>
  <c r="P556" i="7"/>
  <c r="O556" i="7"/>
  <c r="N556" i="7"/>
  <c r="I556" i="7"/>
  <c r="H556" i="7"/>
  <c r="G556" i="7"/>
  <c r="F556" i="7"/>
  <c r="P555" i="7"/>
  <c r="O555" i="7"/>
  <c r="N555" i="7"/>
  <c r="I555" i="7"/>
  <c r="H555" i="7"/>
  <c r="G555" i="7"/>
  <c r="F555" i="7"/>
  <c r="P554" i="7"/>
  <c r="O554" i="7"/>
  <c r="N554" i="7"/>
  <c r="I554" i="7"/>
  <c r="H554" i="7"/>
  <c r="G554" i="7"/>
  <c r="F554" i="7"/>
  <c r="P553" i="7"/>
  <c r="O553" i="7"/>
  <c r="N553" i="7"/>
  <c r="I553" i="7"/>
  <c r="H553" i="7"/>
  <c r="G553" i="7"/>
  <c r="F553" i="7"/>
  <c r="P552" i="7"/>
  <c r="O552" i="7"/>
  <c r="N552" i="7"/>
  <c r="I552" i="7"/>
  <c r="F552" i="7" s="1"/>
  <c r="H552" i="7"/>
  <c r="G552" i="7"/>
  <c r="P551" i="7"/>
  <c r="O551" i="7"/>
  <c r="N551" i="7"/>
  <c r="I551" i="7"/>
  <c r="F551" i="7" s="1"/>
  <c r="H551" i="7"/>
  <c r="G551" i="7"/>
  <c r="P550" i="7"/>
  <c r="O550" i="7"/>
  <c r="N550" i="7"/>
  <c r="I550" i="7"/>
  <c r="F550" i="7" s="1"/>
  <c r="H550" i="7"/>
  <c r="G550" i="7"/>
  <c r="P549" i="7"/>
  <c r="O549" i="7"/>
  <c r="N549" i="7"/>
  <c r="I549" i="7"/>
  <c r="H549" i="7"/>
  <c r="G549" i="7"/>
  <c r="F549" i="7"/>
  <c r="P548" i="7"/>
  <c r="O548" i="7"/>
  <c r="N548" i="7"/>
  <c r="I548" i="7"/>
  <c r="H548" i="7"/>
  <c r="G548" i="7"/>
  <c r="F548" i="7"/>
  <c r="P547" i="7"/>
  <c r="O547" i="7"/>
  <c r="N547" i="7"/>
  <c r="I547" i="7"/>
  <c r="H547" i="7"/>
  <c r="G547" i="7"/>
  <c r="F547" i="7"/>
  <c r="P546" i="7"/>
  <c r="O546" i="7"/>
  <c r="N546" i="7"/>
  <c r="I546" i="7"/>
  <c r="H546" i="7"/>
  <c r="G546" i="7"/>
  <c r="F546" i="7"/>
  <c r="P545" i="7"/>
  <c r="O545" i="7"/>
  <c r="N545" i="7"/>
  <c r="I545" i="7"/>
  <c r="H545" i="7"/>
  <c r="G545" i="7"/>
  <c r="F545" i="7"/>
  <c r="P544" i="7"/>
  <c r="O544" i="7"/>
  <c r="N544" i="7"/>
  <c r="I544" i="7"/>
  <c r="F544" i="7" s="1"/>
  <c r="H544" i="7"/>
  <c r="G544" i="7"/>
  <c r="P543" i="7"/>
  <c r="O543" i="7"/>
  <c r="N543" i="7"/>
  <c r="I543" i="7"/>
  <c r="F543" i="7" s="1"/>
  <c r="H543" i="7"/>
  <c r="G543" i="7"/>
  <c r="P542" i="7"/>
  <c r="O542" i="7"/>
  <c r="N542" i="7"/>
  <c r="I542" i="7"/>
  <c r="F542" i="7" s="1"/>
  <c r="H542" i="7"/>
  <c r="G542" i="7"/>
  <c r="P541" i="7"/>
  <c r="O541" i="7"/>
  <c r="N541" i="7"/>
  <c r="I541" i="7"/>
  <c r="H541" i="7"/>
  <c r="G541" i="7"/>
  <c r="F541" i="7"/>
  <c r="P540" i="7"/>
  <c r="O540" i="7"/>
  <c r="N540" i="7"/>
  <c r="I540" i="7"/>
  <c r="H540" i="7"/>
  <c r="G540" i="7"/>
  <c r="F540" i="7"/>
  <c r="P539" i="7"/>
  <c r="O539" i="7"/>
  <c r="N539" i="7"/>
  <c r="I539" i="7"/>
  <c r="H539" i="7"/>
  <c r="G539" i="7"/>
  <c r="F539" i="7"/>
  <c r="P538" i="7"/>
  <c r="O538" i="7"/>
  <c r="N538" i="7"/>
  <c r="I538" i="7"/>
  <c r="F538" i="7" s="1"/>
  <c r="H538" i="7"/>
  <c r="G538" i="7"/>
  <c r="P537" i="7"/>
  <c r="O537" i="7"/>
  <c r="N537" i="7"/>
  <c r="I537" i="7"/>
  <c r="H537" i="7"/>
  <c r="G537" i="7"/>
  <c r="F537" i="7"/>
  <c r="P536" i="7"/>
  <c r="O536" i="7"/>
  <c r="N536" i="7"/>
  <c r="I536" i="7"/>
  <c r="F536" i="7" s="1"/>
  <c r="H536" i="7"/>
  <c r="G536" i="7"/>
  <c r="P535" i="7"/>
  <c r="O535" i="7"/>
  <c r="N535" i="7"/>
  <c r="I535" i="7"/>
  <c r="F535" i="7" s="1"/>
  <c r="H535" i="7"/>
  <c r="G535" i="7"/>
  <c r="P534" i="7"/>
  <c r="O534" i="7"/>
  <c r="N534" i="7"/>
  <c r="I534" i="7"/>
  <c r="F534" i="7" s="1"/>
  <c r="H534" i="7"/>
  <c r="G534" i="7"/>
  <c r="P533" i="7"/>
  <c r="O533" i="7"/>
  <c r="N533" i="7"/>
  <c r="I533" i="7"/>
  <c r="H533" i="7"/>
  <c r="G533" i="7"/>
  <c r="F533" i="7"/>
  <c r="P532" i="7"/>
  <c r="O532" i="7"/>
  <c r="N532" i="7"/>
  <c r="I532" i="7"/>
  <c r="H532" i="7"/>
  <c r="G532" i="7"/>
  <c r="F532" i="7"/>
  <c r="P531" i="7"/>
  <c r="O531" i="7"/>
  <c r="N531" i="7"/>
  <c r="I531" i="7"/>
  <c r="H531" i="7"/>
  <c r="G531" i="7"/>
  <c r="F531" i="7"/>
  <c r="P530" i="7"/>
  <c r="O530" i="7"/>
  <c r="N530" i="7"/>
  <c r="I530" i="7"/>
  <c r="F530" i="7" s="1"/>
  <c r="H530" i="7"/>
  <c r="G530" i="7"/>
  <c r="P529" i="7"/>
  <c r="O529" i="7"/>
  <c r="N529" i="7"/>
  <c r="I529" i="7"/>
  <c r="H529" i="7"/>
  <c r="G529" i="7"/>
  <c r="F529" i="7"/>
  <c r="P528" i="7"/>
  <c r="O528" i="7"/>
  <c r="N528" i="7"/>
  <c r="I528" i="7"/>
  <c r="F528" i="7" s="1"/>
  <c r="H528" i="7"/>
  <c r="G528" i="7"/>
  <c r="P527" i="7"/>
  <c r="O527" i="7"/>
  <c r="N527" i="7"/>
  <c r="I527" i="7"/>
  <c r="F527" i="7" s="1"/>
  <c r="H527" i="7"/>
  <c r="G527" i="7"/>
  <c r="P526" i="7"/>
  <c r="O526" i="7"/>
  <c r="N526" i="7"/>
  <c r="I526" i="7"/>
  <c r="F526" i="7" s="1"/>
  <c r="H526" i="7"/>
  <c r="G526" i="7"/>
  <c r="P525" i="7"/>
  <c r="O525" i="7"/>
  <c r="N525" i="7"/>
  <c r="I525" i="7"/>
  <c r="H525" i="7"/>
  <c r="G525" i="7"/>
  <c r="F525" i="7"/>
  <c r="P524" i="7"/>
  <c r="O524" i="7"/>
  <c r="N524" i="7"/>
  <c r="I524" i="7"/>
  <c r="H524" i="7"/>
  <c r="G524" i="7"/>
  <c r="F524" i="7"/>
  <c r="P523" i="7"/>
  <c r="O523" i="7"/>
  <c r="N523" i="7"/>
  <c r="I523" i="7"/>
  <c r="H523" i="7"/>
  <c r="G523" i="7"/>
  <c r="F523" i="7"/>
  <c r="P522" i="7"/>
  <c r="O522" i="7"/>
  <c r="N522" i="7"/>
  <c r="I522" i="7"/>
  <c r="F522" i="7" s="1"/>
  <c r="H522" i="7"/>
  <c r="G522" i="7"/>
  <c r="P521" i="7"/>
  <c r="O521" i="7"/>
  <c r="N521" i="7"/>
  <c r="I521" i="7"/>
  <c r="H521" i="7"/>
  <c r="G521" i="7"/>
  <c r="F521" i="7"/>
  <c r="P520" i="7"/>
  <c r="O520" i="7"/>
  <c r="N520" i="7"/>
  <c r="I520" i="7"/>
  <c r="F520" i="7" s="1"/>
  <c r="H520" i="7"/>
  <c r="G520" i="7"/>
  <c r="P519" i="7"/>
  <c r="O519" i="7"/>
  <c r="N519" i="7"/>
  <c r="I519" i="7"/>
  <c r="F519" i="7" s="1"/>
  <c r="H519" i="7"/>
  <c r="G519" i="7"/>
  <c r="P518" i="7"/>
  <c r="O518" i="7"/>
  <c r="N518" i="7"/>
  <c r="I518" i="7"/>
  <c r="F518" i="7" s="1"/>
  <c r="H518" i="7"/>
  <c r="G518" i="7"/>
  <c r="P517" i="7"/>
  <c r="O517" i="7"/>
  <c r="N517" i="7"/>
  <c r="I517" i="7"/>
  <c r="H517" i="7"/>
  <c r="G517" i="7"/>
  <c r="F517" i="7"/>
  <c r="P516" i="7"/>
  <c r="O516" i="7"/>
  <c r="N516" i="7"/>
  <c r="I516" i="7"/>
  <c r="F516" i="7" s="1"/>
  <c r="H516" i="7"/>
  <c r="G516" i="7"/>
  <c r="P515" i="7"/>
  <c r="O515" i="7"/>
  <c r="N515" i="7"/>
  <c r="I515" i="7"/>
  <c r="H515" i="7"/>
  <c r="G515" i="7"/>
  <c r="F515" i="7"/>
  <c r="P514" i="7"/>
  <c r="O514" i="7"/>
  <c r="N514" i="7"/>
  <c r="I514" i="7"/>
  <c r="H514" i="7"/>
  <c r="G514" i="7"/>
  <c r="F514" i="7"/>
  <c r="P513" i="7"/>
  <c r="O513" i="7"/>
  <c r="N513" i="7"/>
  <c r="I513" i="7"/>
  <c r="H513" i="7"/>
  <c r="G513" i="7"/>
  <c r="F513" i="7"/>
  <c r="P512" i="7"/>
  <c r="O512" i="7"/>
  <c r="N512" i="7"/>
  <c r="I512" i="7"/>
  <c r="F512" i="7" s="1"/>
  <c r="H512" i="7"/>
  <c r="G512" i="7"/>
  <c r="P511" i="7"/>
  <c r="O511" i="7"/>
  <c r="N511" i="7"/>
  <c r="I511" i="7"/>
  <c r="F511" i="7" s="1"/>
  <c r="H511" i="7"/>
  <c r="G511" i="7"/>
  <c r="P510" i="7"/>
  <c r="O510" i="7"/>
  <c r="N510" i="7"/>
  <c r="I510" i="7"/>
  <c r="H510" i="7"/>
  <c r="G510" i="7"/>
  <c r="F510" i="7"/>
  <c r="P509" i="7"/>
  <c r="O509" i="7"/>
  <c r="N509" i="7"/>
  <c r="I509" i="7"/>
  <c r="H509" i="7"/>
  <c r="G509" i="7"/>
  <c r="F509" i="7"/>
  <c r="P508" i="7"/>
  <c r="O508" i="7"/>
  <c r="N508" i="7"/>
  <c r="I508" i="7"/>
  <c r="F508" i="7" s="1"/>
  <c r="H508" i="7"/>
  <c r="G508" i="7"/>
  <c r="P507" i="7"/>
  <c r="O507" i="7"/>
  <c r="N507" i="7"/>
  <c r="I507" i="7"/>
  <c r="H507" i="7"/>
  <c r="G507" i="7"/>
  <c r="F507" i="7"/>
  <c r="P506" i="7"/>
  <c r="O506" i="7"/>
  <c r="N506" i="7"/>
  <c r="I506" i="7"/>
  <c r="H506" i="7"/>
  <c r="G506" i="7"/>
  <c r="F506" i="7"/>
  <c r="P505" i="7"/>
  <c r="O505" i="7"/>
  <c r="N505" i="7"/>
  <c r="I505" i="7"/>
  <c r="H505" i="7"/>
  <c r="G505" i="7"/>
  <c r="F505" i="7"/>
  <c r="P504" i="7"/>
  <c r="O504" i="7"/>
  <c r="N504" i="7"/>
  <c r="I504" i="7"/>
  <c r="F504" i="7" s="1"/>
  <c r="H504" i="7"/>
  <c r="G504" i="7"/>
  <c r="P503" i="7"/>
  <c r="O503" i="7"/>
  <c r="N503" i="7"/>
  <c r="I503" i="7"/>
  <c r="F503" i="7" s="1"/>
  <c r="H503" i="7"/>
  <c r="G503" i="7"/>
  <c r="P502" i="7"/>
  <c r="O502" i="7"/>
  <c r="N502" i="7"/>
  <c r="I502" i="7"/>
  <c r="H502" i="7"/>
  <c r="G502" i="7"/>
  <c r="F502" i="7"/>
  <c r="P501" i="7"/>
  <c r="O501" i="7"/>
  <c r="N501" i="7"/>
  <c r="I501" i="7"/>
  <c r="H501" i="7"/>
  <c r="G501" i="7"/>
  <c r="F501" i="7"/>
  <c r="P500" i="7"/>
  <c r="O500" i="7"/>
  <c r="N500" i="7"/>
  <c r="I500" i="7"/>
  <c r="F500" i="7" s="1"/>
  <c r="H500" i="7"/>
  <c r="G500" i="7"/>
  <c r="P499" i="7"/>
  <c r="O499" i="7"/>
  <c r="N499" i="7"/>
  <c r="I499" i="7"/>
  <c r="H499" i="7"/>
  <c r="G499" i="7"/>
  <c r="F499" i="7"/>
  <c r="P498" i="7"/>
  <c r="O498" i="7"/>
  <c r="N498" i="7"/>
  <c r="I498" i="7"/>
  <c r="H498" i="7"/>
  <c r="G498" i="7"/>
  <c r="F498" i="7"/>
  <c r="P497" i="7"/>
  <c r="O497" i="7"/>
  <c r="N497" i="7"/>
  <c r="I497" i="7"/>
  <c r="H497" i="7"/>
  <c r="G497" i="7"/>
  <c r="F497" i="7"/>
  <c r="P496" i="7"/>
  <c r="O496" i="7"/>
  <c r="N496" i="7"/>
  <c r="I496" i="7"/>
  <c r="F496" i="7" s="1"/>
  <c r="H496" i="7"/>
  <c r="G496" i="7"/>
  <c r="P495" i="7"/>
  <c r="O495" i="7"/>
  <c r="N495" i="7"/>
  <c r="I495" i="7"/>
  <c r="F495" i="7" s="1"/>
  <c r="H495" i="7"/>
  <c r="G495" i="7"/>
  <c r="P494" i="7"/>
  <c r="O494" i="7"/>
  <c r="N494" i="7"/>
  <c r="I494" i="7"/>
  <c r="H494" i="7"/>
  <c r="G494" i="7"/>
  <c r="F494" i="7"/>
  <c r="P493" i="7"/>
  <c r="O493" i="7"/>
  <c r="N493" i="7"/>
  <c r="I493" i="7"/>
  <c r="H493" i="7"/>
  <c r="G493" i="7"/>
  <c r="F493" i="7"/>
  <c r="P492" i="7"/>
  <c r="O492" i="7"/>
  <c r="N492" i="7"/>
  <c r="I492" i="7"/>
  <c r="F492" i="7" s="1"/>
  <c r="H492" i="7"/>
  <c r="G492" i="7"/>
  <c r="P491" i="7"/>
  <c r="O491" i="7"/>
  <c r="N491" i="7"/>
  <c r="I491" i="7"/>
  <c r="H491" i="7"/>
  <c r="G491" i="7"/>
  <c r="F491" i="7"/>
  <c r="P490" i="7"/>
  <c r="O490" i="7"/>
  <c r="N490" i="7"/>
  <c r="I490" i="7"/>
  <c r="H490" i="7"/>
  <c r="G490" i="7"/>
  <c r="F490" i="7"/>
  <c r="P489" i="7"/>
  <c r="O489" i="7"/>
  <c r="N489" i="7"/>
  <c r="I489" i="7"/>
  <c r="H489" i="7"/>
  <c r="G489" i="7"/>
  <c r="F489" i="7"/>
  <c r="P488" i="7"/>
  <c r="O488" i="7"/>
  <c r="N488" i="7"/>
  <c r="I488" i="7"/>
  <c r="F488" i="7" s="1"/>
  <c r="H488" i="7"/>
  <c r="G488" i="7"/>
  <c r="P487" i="7"/>
  <c r="O487" i="7"/>
  <c r="N487" i="7"/>
  <c r="I487" i="7"/>
  <c r="F487" i="7" s="1"/>
  <c r="H487" i="7"/>
  <c r="G487" i="7"/>
  <c r="P486" i="7"/>
  <c r="O486" i="7"/>
  <c r="N486" i="7"/>
  <c r="I486" i="7"/>
  <c r="H486" i="7"/>
  <c r="G486" i="7"/>
  <c r="F486" i="7"/>
  <c r="P485" i="7"/>
  <c r="O485" i="7"/>
  <c r="N485" i="7"/>
  <c r="I485" i="7"/>
  <c r="H485" i="7"/>
  <c r="G485" i="7"/>
  <c r="F485" i="7"/>
  <c r="P484" i="7"/>
  <c r="O484" i="7"/>
  <c r="N484" i="7"/>
  <c r="I484" i="7"/>
  <c r="F484" i="7" s="1"/>
  <c r="H484" i="7"/>
  <c r="G484" i="7"/>
  <c r="P483" i="7"/>
  <c r="O483" i="7"/>
  <c r="N483" i="7"/>
  <c r="I483" i="7"/>
  <c r="H483" i="7"/>
  <c r="G483" i="7"/>
  <c r="F483" i="7"/>
  <c r="P482" i="7"/>
  <c r="O482" i="7"/>
  <c r="N482" i="7"/>
  <c r="I482" i="7"/>
  <c r="H482" i="7"/>
  <c r="G482" i="7"/>
  <c r="F482" i="7"/>
  <c r="P481" i="7"/>
  <c r="O481" i="7"/>
  <c r="N481" i="7"/>
  <c r="I481" i="7"/>
  <c r="H481" i="7"/>
  <c r="G481" i="7"/>
  <c r="F481" i="7"/>
  <c r="P480" i="7"/>
  <c r="O480" i="7"/>
  <c r="N480" i="7"/>
  <c r="I480" i="7"/>
  <c r="F480" i="7" s="1"/>
  <c r="H480" i="7"/>
  <c r="G480" i="7"/>
  <c r="P479" i="7"/>
  <c r="O479" i="7"/>
  <c r="N479" i="7"/>
  <c r="I479" i="7"/>
  <c r="F479" i="7" s="1"/>
  <c r="H479" i="7"/>
  <c r="G479" i="7"/>
  <c r="P478" i="7"/>
  <c r="O478" i="7"/>
  <c r="N478" i="7"/>
  <c r="I478" i="7"/>
  <c r="H478" i="7"/>
  <c r="G478" i="7"/>
  <c r="F478" i="7"/>
  <c r="P477" i="7"/>
  <c r="O477" i="7"/>
  <c r="N477" i="7"/>
  <c r="I477" i="7"/>
  <c r="H477" i="7"/>
  <c r="G477" i="7"/>
  <c r="F477" i="7"/>
  <c r="P476" i="7"/>
  <c r="O476" i="7"/>
  <c r="N476" i="7"/>
  <c r="I476" i="7"/>
  <c r="F476" i="7" s="1"/>
  <c r="H476" i="7"/>
  <c r="G476" i="7"/>
  <c r="P475" i="7"/>
  <c r="O475" i="7"/>
  <c r="N475" i="7"/>
  <c r="I475" i="7"/>
  <c r="H475" i="7"/>
  <c r="G475" i="7"/>
  <c r="F475" i="7"/>
  <c r="P474" i="7"/>
  <c r="O474" i="7"/>
  <c r="N474" i="7"/>
  <c r="I474" i="7"/>
  <c r="H474" i="7"/>
  <c r="G474" i="7"/>
  <c r="F474" i="7"/>
  <c r="P473" i="7"/>
  <c r="O473" i="7"/>
  <c r="N473" i="7"/>
  <c r="I473" i="7"/>
  <c r="H473" i="7"/>
  <c r="G473" i="7"/>
  <c r="F473" i="7"/>
  <c r="P472" i="7"/>
  <c r="O472" i="7"/>
  <c r="N472" i="7"/>
  <c r="I472" i="7"/>
  <c r="F472" i="7" s="1"/>
  <c r="H472" i="7"/>
  <c r="G472" i="7"/>
  <c r="P471" i="7"/>
  <c r="O471" i="7"/>
  <c r="N471" i="7"/>
  <c r="I471" i="7"/>
  <c r="F471" i="7" s="1"/>
  <c r="H471" i="7"/>
  <c r="G471" i="7"/>
  <c r="P470" i="7"/>
  <c r="O470" i="7"/>
  <c r="N470" i="7"/>
  <c r="I470" i="7"/>
  <c r="H470" i="7"/>
  <c r="G470" i="7"/>
  <c r="F470" i="7"/>
  <c r="P469" i="7"/>
  <c r="O469" i="7"/>
  <c r="N469" i="7"/>
  <c r="I469" i="7"/>
  <c r="H469" i="7"/>
  <c r="G469" i="7"/>
  <c r="F469" i="7"/>
  <c r="P468" i="7"/>
  <c r="O468" i="7"/>
  <c r="N468" i="7"/>
  <c r="I468" i="7"/>
  <c r="F468" i="7" s="1"/>
  <c r="H468" i="7"/>
  <c r="G468" i="7"/>
  <c r="P467" i="7"/>
  <c r="O467" i="7"/>
  <c r="N467" i="7"/>
  <c r="I467" i="7"/>
  <c r="H467" i="7"/>
  <c r="G467" i="7"/>
  <c r="F467" i="7"/>
  <c r="P466" i="7"/>
  <c r="O466" i="7"/>
  <c r="N466" i="7"/>
  <c r="I466" i="7"/>
  <c r="H466" i="7"/>
  <c r="G466" i="7"/>
  <c r="F466" i="7"/>
  <c r="P465" i="7"/>
  <c r="O465" i="7"/>
  <c r="N465" i="7"/>
  <c r="I465" i="7"/>
  <c r="H465" i="7"/>
  <c r="G465" i="7"/>
  <c r="F465" i="7"/>
  <c r="P464" i="7"/>
  <c r="O464" i="7"/>
  <c r="N464" i="7"/>
  <c r="I464" i="7"/>
  <c r="F464" i="7" s="1"/>
  <c r="H464" i="7"/>
  <c r="G464" i="7"/>
  <c r="P463" i="7"/>
  <c r="O463" i="7"/>
  <c r="N463" i="7"/>
  <c r="I463" i="7"/>
  <c r="F463" i="7" s="1"/>
  <c r="H463" i="7"/>
  <c r="G463" i="7"/>
  <c r="P462" i="7"/>
  <c r="O462" i="7"/>
  <c r="N462" i="7"/>
  <c r="I462" i="7"/>
  <c r="H462" i="7"/>
  <c r="G462" i="7"/>
  <c r="F462" i="7"/>
  <c r="P461" i="7"/>
  <c r="O461" i="7"/>
  <c r="N461" i="7"/>
  <c r="I461" i="7"/>
  <c r="H461" i="7"/>
  <c r="G461" i="7"/>
  <c r="F461" i="7"/>
  <c r="P460" i="7"/>
  <c r="O460" i="7"/>
  <c r="N460" i="7"/>
  <c r="I460" i="7"/>
  <c r="F460" i="7" s="1"/>
  <c r="H460" i="7"/>
  <c r="G460" i="7"/>
  <c r="P459" i="7"/>
  <c r="O459" i="7"/>
  <c r="N459" i="7"/>
  <c r="I459" i="7"/>
  <c r="H459" i="7"/>
  <c r="G459" i="7"/>
  <c r="F459" i="7"/>
  <c r="P458" i="7"/>
  <c r="O458" i="7"/>
  <c r="N458" i="7"/>
  <c r="I458" i="7"/>
  <c r="H458" i="7"/>
  <c r="G458" i="7"/>
  <c r="F458" i="7"/>
  <c r="P457" i="7"/>
  <c r="O457" i="7"/>
  <c r="N457" i="7"/>
  <c r="I457" i="7"/>
  <c r="H457" i="7"/>
  <c r="G457" i="7"/>
  <c r="F457" i="7"/>
  <c r="P456" i="7"/>
  <c r="O456" i="7"/>
  <c r="N456" i="7"/>
  <c r="I456" i="7"/>
  <c r="F456" i="7" s="1"/>
  <c r="H456" i="7"/>
  <c r="G456" i="7"/>
  <c r="P455" i="7"/>
  <c r="O455" i="7"/>
  <c r="N455" i="7"/>
  <c r="I455" i="7"/>
  <c r="F455" i="7" s="1"/>
  <c r="H455" i="7"/>
  <c r="G455" i="7"/>
  <c r="P454" i="7"/>
  <c r="O454" i="7"/>
  <c r="N454" i="7"/>
  <c r="I454" i="7"/>
  <c r="H454" i="7"/>
  <c r="G454" i="7"/>
  <c r="F454" i="7"/>
  <c r="P453" i="7"/>
  <c r="O453" i="7"/>
  <c r="N453" i="7"/>
  <c r="I453" i="7"/>
  <c r="H453" i="7"/>
  <c r="G453" i="7"/>
  <c r="F453" i="7"/>
  <c r="P452" i="7"/>
  <c r="O452" i="7"/>
  <c r="N452" i="7"/>
  <c r="I452" i="7"/>
  <c r="F452" i="7" s="1"/>
  <c r="H452" i="7"/>
  <c r="G452" i="7"/>
  <c r="P451" i="7"/>
  <c r="O451" i="7"/>
  <c r="N451" i="7"/>
  <c r="I451" i="7"/>
  <c r="H451" i="7"/>
  <c r="G451" i="7"/>
  <c r="F451" i="7"/>
  <c r="P450" i="7"/>
  <c r="O450" i="7"/>
  <c r="N450" i="7"/>
  <c r="I450" i="7"/>
  <c r="H450" i="7"/>
  <c r="G450" i="7"/>
  <c r="F450" i="7"/>
  <c r="P449" i="7"/>
  <c r="O449" i="7"/>
  <c r="N449" i="7"/>
  <c r="I449" i="7"/>
  <c r="H449" i="7"/>
  <c r="G449" i="7"/>
  <c r="F449" i="7"/>
  <c r="P448" i="7"/>
  <c r="O448" i="7"/>
  <c r="N448" i="7"/>
  <c r="I448" i="7"/>
  <c r="F448" i="7" s="1"/>
  <c r="H448" i="7"/>
  <c r="G448" i="7"/>
  <c r="P447" i="7"/>
  <c r="O447" i="7"/>
  <c r="N447" i="7"/>
  <c r="I447" i="7"/>
  <c r="F447" i="7" s="1"/>
  <c r="H447" i="7"/>
  <c r="G447" i="7"/>
  <c r="P446" i="7"/>
  <c r="O446" i="7"/>
  <c r="N446" i="7"/>
  <c r="I446" i="7"/>
  <c r="H446" i="7"/>
  <c r="G446" i="7"/>
  <c r="F446" i="7"/>
  <c r="P445" i="7"/>
  <c r="O445" i="7"/>
  <c r="N445" i="7"/>
  <c r="I445" i="7"/>
  <c r="H445" i="7"/>
  <c r="G445" i="7"/>
  <c r="F445" i="7"/>
  <c r="P444" i="7"/>
  <c r="O444" i="7"/>
  <c r="N444" i="7"/>
  <c r="I444" i="7"/>
  <c r="F444" i="7" s="1"/>
  <c r="H444" i="7"/>
  <c r="G444" i="7"/>
  <c r="P443" i="7"/>
  <c r="O443" i="7"/>
  <c r="N443" i="7"/>
  <c r="I443" i="7"/>
  <c r="H443" i="7"/>
  <c r="G443" i="7"/>
  <c r="F443" i="7"/>
  <c r="P442" i="7"/>
  <c r="O442" i="7"/>
  <c r="N442" i="7"/>
  <c r="I442" i="7"/>
  <c r="H442" i="7"/>
  <c r="G442" i="7"/>
  <c r="F442" i="7"/>
  <c r="P441" i="7"/>
  <c r="O441" i="7"/>
  <c r="N441" i="7"/>
  <c r="I441" i="7"/>
  <c r="H441" i="7"/>
  <c r="G441" i="7"/>
  <c r="F441" i="7"/>
  <c r="P440" i="7"/>
  <c r="O440" i="7"/>
  <c r="N440" i="7"/>
  <c r="I440" i="7"/>
  <c r="F440" i="7" s="1"/>
  <c r="H440" i="7"/>
  <c r="G440" i="7"/>
  <c r="P439" i="7"/>
  <c r="O439" i="7"/>
  <c r="N439" i="7"/>
  <c r="I439" i="7"/>
  <c r="F439" i="7" s="1"/>
  <c r="H439" i="7"/>
  <c r="G439" i="7"/>
  <c r="P438" i="7"/>
  <c r="O438" i="7"/>
  <c r="N438" i="7"/>
  <c r="I438" i="7"/>
  <c r="H438" i="7"/>
  <c r="G438" i="7"/>
  <c r="F438" i="7"/>
  <c r="P437" i="7"/>
  <c r="O437" i="7"/>
  <c r="N437" i="7"/>
  <c r="I437" i="7"/>
  <c r="H437" i="7"/>
  <c r="G437" i="7"/>
  <c r="F437" i="7"/>
  <c r="P436" i="7"/>
  <c r="O436" i="7"/>
  <c r="N436" i="7"/>
  <c r="I436" i="7"/>
  <c r="F436" i="7" s="1"/>
  <c r="H436" i="7"/>
  <c r="G436" i="7"/>
  <c r="P435" i="7"/>
  <c r="O435" i="7"/>
  <c r="N435" i="7"/>
  <c r="I435" i="7"/>
  <c r="H435" i="7"/>
  <c r="G435" i="7"/>
  <c r="F435" i="7"/>
  <c r="P434" i="7"/>
  <c r="O434" i="7"/>
  <c r="N434" i="7"/>
  <c r="I434" i="7"/>
  <c r="F434" i="7" s="1"/>
  <c r="H434" i="7"/>
  <c r="G434" i="7"/>
  <c r="P433" i="7"/>
  <c r="O433" i="7"/>
  <c r="N433" i="7"/>
  <c r="I433" i="7"/>
  <c r="H433" i="7"/>
  <c r="G433" i="7"/>
  <c r="F433" i="7"/>
  <c r="P432" i="7"/>
  <c r="O432" i="7"/>
  <c r="N432" i="7"/>
  <c r="I432" i="7"/>
  <c r="F432" i="7" s="1"/>
  <c r="H432" i="7"/>
  <c r="G432" i="7"/>
  <c r="P431" i="7"/>
  <c r="O431" i="7"/>
  <c r="N431" i="7"/>
  <c r="I431" i="7"/>
  <c r="H431" i="7"/>
  <c r="G431" i="7"/>
  <c r="F431" i="7"/>
  <c r="P430" i="7"/>
  <c r="O430" i="7"/>
  <c r="N430" i="7"/>
  <c r="I430" i="7"/>
  <c r="H430" i="7"/>
  <c r="G430" i="7"/>
  <c r="F430" i="7"/>
  <c r="P429" i="7"/>
  <c r="O429" i="7"/>
  <c r="N429" i="7"/>
  <c r="I429" i="7"/>
  <c r="H429" i="7"/>
  <c r="G429" i="7"/>
  <c r="F429" i="7"/>
  <c r="P428" i="7"/>
  <c r="O428" i="7"/>
  <c r="N428" i="7"/>
  <c r="I428" i="7"/>
  <c r="F428" i="7" s="1"/>
  <c r="H428" i="7"/>
  <c r="G428" i="7"/>
  <c r="P427" i="7"/>
  <c r="O427" i="7"/>
  <c r="N427" i="7"/>
  <c r="I427" i="7"/>
  <c r="H427" i="7"/>
  <c r="G427" i="7"/>
  <c r="F427" i="7"/>
  <c r="P426" i="7"/>
  <c r="O426" i="7"/>
  <c r="N426" i="7"/>
  <c r="I426" i="7"/>
  <c r="F426" i="7" s="1"/>
  <c r="H426" i="7"/>
  <c r="G426" i="7"/>
  <c r="P425" i="7"/>
  <c r="O425" i="7"/>
  <c r="N425" i="7"/>
  <c r="I425" i="7"/>
  <c r="H425" i="7"/>
  <c r="G425" i="7"/>
  <c r="F425" i="7"/>
  <c r="P424" i="7"/>
  <c r="O424" i="7"/>
  <c r="N424" i="7"/>
  <c r="I424" i="7"/>
  <c r="F424" i="7" s="1"/>
  <c r="H424" i="7"/>
  <c r="G424" i="7"/>
  <c r="P423" i="7"/>
  <c r="O423" i="7"/>
  <c r="N423" i="7"/>
  <c r="I423" i="7"/>
  <c r="H423" i="7"/>
  <c r="G423" i="7"/>
  <c r="F423" i="7"/>
  <c r="P422" i="7"/>
  <c r="O422" i="7"/>
  <c r="N422" i="7"/>
  <c r="I422" i="7"/>
  <c r="H422" i="7"/>
  <c r="G422" i="7"/>
  <c r="F422" i="7"/>
  <c r="P421" i="7"/>
  <c r="O421" i="7"/>
  <c r="N421" i="7"/>
  <c r="I421" i="7"/>
  <c r="H421" i="7"/>
  <c r="G421" i="7"/>
  <c r="F421" i="7"/>
  <c r="P420" i="7"/>
  <c r="O420" i="7"/>
  <c r="N420" i="7"/>
  <c r="I420" i="7"/>
  <c r="F420" i="7" s="1"/>
  <c r="H420" i="7"/>
  <c r="G420" i="7"/>
  <c r="P419" i="7"/>
  <c r="O419" i="7"/>
  <c r="N419" i="7"/>
  <c r="I419" i="7"/>
  <c r="H419" i="7"/>
  <c r="G419" i="7"/>
  <c r="F419" i="7"/>
  <c r="P418" i="7"/>
  <c r="O418" i="7"/>
  <c r="N418" i="7"/>
  <c r="I418" i="7"/>
  <c r="F418" i="7" s="1"/>
  <c r="H418" i="7"/>
  <c r="G418" i="7"/>
  <c r="P417" i="7"/>
  <c r="O417" i="7"/>
  <c r="N417" i="7"/>
  <c r="I417" i="7"/>
  <c r="H417" i="7"/>
  <c r="G417" i="7"/>
  <c r="F417" i="7"/>
  <c r="P416" i="7"/>
  <c r="O416" i="7"/>
  <c r="N416" i="7"/>
  <c r="I416" i="7"/>
  <c r="F416" i="7" s="1"/>
  <c r="H416" i="7"/>
  <c r="G416" i="7"/>
  <c r="P415" i="7"/>
  <c r="O415" i="7"/>
  <c r="N415" i="7"/>
  <c r="I415" i="7"/>
  <c r="H415" i="7"/>
  <c r="G415" i="7"/>
  <c r="F415" i="7"/>
  <c r="P414" i="7"/>
  <c r="O414" i="7"/>
  <c r="N414" i="7"/>
  <c r="I414" i="7"/>
  <c r="H414" i="7"/>
  <c r="G414" i="7"/>
  <c r="F414" i="7"/>
  <c r="P413" i="7"/>
  <c r="O413" i="7"/>
  <c r="N413" i="7"/>
  <c r="I413" i="7"/>
  <c r="H413" i="7"/>
  <c r="G413" i="7"/>
  <c r="F413" i="7"/>
  <c r="P412" i="7"/>
  <c r="O412" i="7"/>
  <c r="N412" i="7"/>
  <c r="I412" i="7"/>
  <c r="F412" i="7" s="1"/>
  <c r="H412" i="7"/>
  <c r="G412" i="7"/>
  <c r="P411" i="7"/>
  <c r="O411" i="7"/>
  <c r="N411" i="7"/>
  <c r="I411" i="7"/>
  <c r="H411" i="7"/>
  <c r="G411" i="7"/>
  <c r="F411" i="7"/>
  <c r="P410" i="7"/>
  <c r="O410" i="7"/>
  <c r="N410" i="7"/>
  <c r="I410" i="7"/>
  <c r="F410" i="7" s="1"/>
  <c r="H410" i="7"/>
  <c r="G410" i="7"/>
  <c r="P409" i="7"/>
  <c r="O409" i="7"/>
  <c r="N409" i="7"/>
  <c r="I409" i="7"/>
  <c r="H409" i="7"/>
  <c r="G409" i="7"/>
  <c r="F409" i="7"/>
  <c r="P408" i="7"/>
  <c r="O408" i="7"/>
  <c r="N408" i="7"/>
  <c r="I408" i="7"/>
  <c r="F408" i="7" s="1"/>
  <c r="H408" i="7"/>
  <c r="G408" i="7"/>
  <c r="P407" i="7"/>
  <c r="O407" i="7"/>
  <c r="N407" i="7"/>
  <c r="I407" i="7"/>
  <c r="H407" i="7"/>
  <c r="G407" i="7"/>
  <c r="F407" i="7"/>
  <c r="P406" i="7"/>
  <c r="O406" i="7"/>
  <c r="N406" i="7"/>
  <c r="I406" i="7"/>
  <c r="H406" i="7"/>
  <c r="G406" i="7"/>
  <c r="F406" i="7"/>
  <c r="P405" i="7"/>
  <c r="O405" i="7"/>
  <c r="N405" i="7"/>
  <c r="I405" i="7"/>
  <c r="H405" i="7"/>
  <c r="G405" i="7"/>
  <c r="F405" i="7"/>
  <c r="P404" i="7"/>
  <c r="O404" i="7"/>
  <c r="N404" i="7"/>
  <c r="I404" i="7"/>
  <c r="F404" i="7" s="1"/>
  <c r="H404" i="7"/>
  <c r="G404" i="7"/>
  <c r="P403" i="7"/>
  <c r="O403" i="7"/>
  <c r="N403" i="7"/>
  <c r="I403" i="7"/>
  <c r="H403" i="7"/>
  <c r="G403" i="7"/>
  <c r="F403" i="7"/>
  <c r="P402" i="7"/>
  <c r="O402" i="7"/>
  <c r="N402" i="7"/>
  <c r="I402" i="7"/>
  <c r="F402" i="7" s="1"/>
  <c r="H402" i="7"/>
  <c r="G402" i="7"/>
  <c r="P401" i="7"/>
  <c r="O401" i="7"/>
  <c r="N401" i="7"/>
  <c r="I401" i="7"/>
  <c r="H401" i="7"/>
  <c r="G401" i="7"/>
  <c r="F401" i="7"/>
  <c r="P400" i="7"/>
  <c r="O400" i="7"/>
  <c r="N400" i="7"/>
  <c r="I400" i="7"/>
  <c r="F400" i="7" s="1"/>
  <c r="H400" i="7"/>
  <c r="G400" i="7"/>
  <c r="P399" i="7"/>
  <c r="O399" i="7"/>
  <c r="N399" i="7"/>
  <c r="I399" i="7"/>
  <c r="H399" i="7"/>
  <c r="G399" i="7"/>
  <c r="F399" i="7"/>
  <c r="P398" i="7"/>
  <c r="O398" i="7"/>
  <c r="N398" i="7"/>
  <c r="I398" i="7"/>
  <c r="H398" i="7"/>
  <c r="G398" i="7"/>
  <c r="F398" i="7"/>
  <c r="P397" i="7"/>
  <c r="O397" i="7"/>
  <c r="N397" i="7"/>
  <c r="I397" i="7"/>
  <c r="H397" i="7"/>
  <c r="G397" i="7"/>
  <c r="F397" i="7"/>
  <c r="P396" i="7"/>
  <c r="O396" i="7"/>
  <c r="N396" i="7"/>
  <c r="I396" i="7"/>
  <c r="F396" i="7" s="1"/>
  <c r="H396" i="7"/>
  <c r="G396" i="7"/>
  <c r="P395" i="7"/>
  <c r="O395" i="7"/>
  <c r="N395" i="7"/>
  <c r="I395" i="7"/>
  <c r="H395" i="7"/>
  <c r="G395" i="7"/>
  <c r="F395" i="7"/>
  <c r="P394" i="7"/>
  <c r="O394" i="7"/>
  <c r="N394" i="7"/>
  <c r="I394" i="7"/>
  <c r="F394" i="7" s="1"/>
  <c r="H394" i="7"/>
  <c r="G394" i="7"/>
  <c r="P393" i="7"/>
  <c r="O393" i="7"/>
  <c r="N393" i="7"/>
  <c r="I393" i="7"/>
  <c r="H393" i="7"/>
  <c r="G393" i="7"/>
  <c r="F393" i="7"/>
  <c r="P392" i="7"/>
  <c r="O392" i="7"/>
  <c r="N392" i="7"/>
  <c r="I392" i="7"/>
  <c r="F392" i="7" s="1"/>
  <c r="H392" i="7"/>
  <c r="G392" i="7"/>
  <c r="P391" i="7"/>
  <c r="O391" i="7"/>
  <c r="N391" i="7"/>
  <c r="I391" i="7"/>
  <c r="H391" i="7"/>
  <c r="G391" i="7"/>
  <c r="F391" i="7"/>
  <c r="P390" i="7"/>
  <c r="O390" i="7"/>
  <c r="N390" i="7"/>
  <c r="I390" i="7"/>
  <c r="H390" i="7"/>
  <c r="G390" i="7"/>
  <c r="F390" i="7"/>
  <c r="P389" i="7"/>
  <c r="O389" i="7"/>
  <c r="N389" i="7"/>
  <c r="I389" i="7"/>
  <c r="H389" i="7"/>
  <c r="G389" i="7"/>
  <c r="F389" i="7"/>
  <c r="P388" i="7"/>
  <c r="O388" i="7"/>
  <c r="N388" i="7"/>
  <c r="I388" i="7"/>
  <c r="F388" i="7" s="1"/>
  <c r="H388" i="7"/>
  <c r="G388" i="7"/>
  <c r="P387" i="7"/>
  <c r="O387" i="7"/>
  <c r="N387" i="7"/>
  <c r="I387" i="7"/>
  <c r="H387" i="7"/>
  <c r="G387" i="7"/>
  <c r="F387" i="7"/>
  <c r="P386" i="7"/>
  <c r="O386" i="7"/>
  <c r="N386" i="7"/>
  <c r="I386" i="7"/>
  <c r="F386" i="7" s="1"/>
  <c r="H386" i="7"/>
  <c r="G386" i="7"/>
  <c r="P385" i="7"/>
  <c r="O385" i="7"/>
  <c r="N385" i="7"/>
  <c r="I385" i="7"/>
  <c r="H385" i="7"/>
  <c r="G385" i="7"/>
  <c r="F385" i="7"/>
  <c r="P384" i="7"/>
  <c r="O384" i="7"/>
  <c r="N384" i="7"/>
  <c r="I384" i="7"/>
  <c r="F384" i="7" s="1"/>
  <c r="H384" i="7"/>
  <c r="G384" i="7"/>
  <c r="P383" i="7"/>
  <c r="O383" i="7"/>
  <c r="N383" i="7"/>
  <c r="I383" i="7"/>
  <c r="H383" i="7"/>
  <c r="G383" i="7"/>
  <c r="F383" i="7"/>
  <c r="P382" i="7"/>
  <c r="O382" i="7"/>
  <c r="N382" i="7"/>
  <c r="I382" i="7"/>
  <c r="H382" i="7"/>
  <c r="G382" i="7"/>
  <c r="F382" i="7"/>
  <c r="P381" i="7"/>
  <c r="O381" i="7"/>
  <c r="N381" i="7"/>
  <c r="I381" i="7"/>
  <c r="H381" i="7"/>
  <c r="G381" i="7"/>
  <c r="F381" i="7"/>
  <c r="P380" i="7"/>
  <c r="O380" i="7"/>
  <c r="N380" i="7"/>
  <c r="I380" i="7"/>
  <c r="F380" i="7" s="1"/>
  <c r="H380" i="7"/>
  <c r="G380" i="7"/>
  <c r="P379" i="7"/>
  <c r="O379" i="7"/>
  <c r="N379" i="7"/>
  <c r="I379" i="7"/>
  <c r="H379" i="7"/>
  <c r="G379" i="7"/>
  <c r="F379" i="7"/>
  <c r="P378" i="7"/>
  <c r="O378" i="7"/>
  <c r="N378" i="7"/>
  <c r="I378" i="7"/>
  <c r="F378" i="7" s="1"/>
  <c r="H378" i="7"/>
  <c r="G378" i="7"/>
  <c r="P377" i="7"/>
  <c r="O377" i="7"/>
  <c r="N377" i="7"/>
  <c r="I377" i="7"/>
  <c r="H377" i="7"/>
  <c r="G377" i="7"/>
  <c r="F377" i="7"/>
  <c r="P376" i="7"/>
  <c r="O376" i="7"/>
  <c r="N376" i="7"/>
  <c r="I376" i="7"/>
  <c r="F376" i="7" s="1"/>
  <c r="H376" i="7"/>
  <c r="G376" i="7"/>
  <c r="P375" i="7"/>
  <c r="O375" i="7"/>
  <c r="N375" i="7"/>
  <c r="I375" i="7"/>
  <c r="H375" i="7"/>
  <c r="G375" i="7"/>
  <c r="F375" i="7"/>
  <c r="P374" i="7"/>
  <c r="O374" i="7"/>
  <c r="N374" i="7"/>
  <c r="I374" i="7"/>
  <c r="H374" i="7"/>
  <c r="G374" i="7"/>
  <c r="F374" i="7"/>
  <c r="P373" i="7"/>
  <c r="O373" i="7"/>
  <c r="N373" i="7"/>
  <c r="I373" i="7"/>
  <c r="H373" i="7"/>
  <c r="G373" i="7"/>
  <c r="F373" i="7"/>
  <c r="P372" i="7"/>
  <c r="O372" i="7"/>
  <c r="N372" i="7"/>
  <c r="I372" i="7"/>
  <c r="F372" i="7" s="1"/>
  <c r="H372" i="7"/>
  <c r="G372" i="7"/>
  <c r="P371" i="7"/>
  <c r="O371" i="7"/>
  <c r="N371" i="7"/>
  <c r="I371" i="7"/>
  <c r="H371" i="7"/>
  <c r="G371" i="7"/>
  <c r="F371" i="7"/>
  <c r="P370" i="7"/>
  <c r="O370" i="7"/>
  <c r="N370" i="7"/>
  <c r="I370" i="7"/>
  <c r="F370" i="7" s="1"/>
  <c r="H370" i="7"/>
  <c r="G370" i="7"/>
  <c r="P369" i="7"/>
  <c r="O369" i="7"/>
  <c r="N369" i="7"/>
  <c r="I369" i="7"/>
  <c r="H369" i="7"/>
  <c r="G369" i="7"/>
  <c r="F369" i="7"/>
  <c r="P368" i="7"/>
  <c r="O368" i="7"/>
  <c r="N368" i="7"/>
  <c r="I368" i="7"/>
  <c r="F368" i="7" s="1"/>
  <c r="H368" i="7"/>
  <c r="G368" i="7"/>
  <c r="P367" i="7"/>
  <c r="O367" i="7"/>
  <c r="N367" i="7"/>
  <c r="I367" i="7"/>
  <c r="H367" i="7"/>
  <c r="G367" i="7"/>
  <c r="F367" i="7"/>
  <c r="P366" i="7"/>
  <c r="O366" i="7"/>
  <c r="N366" i="7"/>
  <c r="I366" i="7"/>
  <c r="H366" i="7"/>
  <c r="G366" i="7"/>
  <c r="F366" i="7"/>
  <c r="P365" i="7"/>
  <c r="O365" i="7"/>
  <c r="N365" i="7"/>
  <c r="I365" i="7"/>
  <c r="H365" i="7"/>
  <c r="G365" i="7"/>
  <c r="F365" i="7"/>
  <c r="P364" i="7"/>
  <c r="O364" i="7"/>
  <c r="N364" i="7"/>
  <c r="I364" i="7"/>
  <c r="F364" i="7" s="1"/>
  <c r="H364" i="7"/>
  <c r="G364" i="7"/>
  <c r="P363" i="7"/>
  <c r="O363" i="7"/>
  <c r="N363" i="7"/>
  <c r="I363" i="7"/>
  <c r="H363" i="7"/>
  <c r="G363" i="7"/>
  <c r="F363" i="7"/>
  <c r="P362" i="7"/>
  <c r="O362" i="7"/>
  <c r="N362" i="7"/>
  <c r="I362" i="7"/>
  <c r="F362" i="7" s="1"/>
  <c r="H362" i="7"/>
  <c r="G362" i="7"/>
  <c r="P361" i="7"/>
  <c r="O361" i="7"/>
  <c r="N361" i="7"/>
  <c r="I361" i="7"/>
  <c r="H361" i="7"/>
  <c r="G361" i="7"/>
  <c r="F361" i="7"/>
  <c r="P360" i="7"/>
  <c r="O360" i="7"/>
  <c r="N360" i="7"/>
  <c r="I360" i="7"/>
  <c r="F360" i="7" s="1"/>
  <c r="H360" i="7"/>
  <c r="G360" i="7"/>
  <c r="P359" i="7"/>
  <c r="O359" i="7"/>
  <c r="N359" i="7"/>
  <c r="I359" i="7"/>
  <c r="H359" i="7"/>
  <c r="G359" i="7"/>
  <c r="F359" i="7"/>
  <c r="P358" i="7"/>
  <c r="O358" i="7"/>
  <c r="N358" i="7"/>
  <c r="I358" i="7"/>
  <c r="H358" i="7"/>
  <c r="G358" i="7"/>
  <c r="F358" i="7"/>
  <c r="P357" i="7"/>
  <c r="O357" i="7"/>
  <c r="N357" i="7"/>
  <c r="I357" i="7"/>
  <c r="F357" i="7" s="1"/>
  <c r="H357" i="7"/>
  <c r="G357" i="7"/>
  <c r="P356" i="7"/>
  <c r="O356" i="7"/>
  <c r="N356" i="7"/>
  <c r="I356" i="7"/>
  <c r="F356" i="7" s="1"/>
  <c r="H356" i="7"/>
  <c r="G356" i="7"/>
  <c r="P355" i="7"/>
  <c r="O355" i="7"/>
  <c r="N355" i="7"/>
  <c r="I355" i="7"/>
  <c r="H355" i="7"/>
  <c r="G355" i="7"/>
  <c r="F355" i="7"/>
  <c r="P354" i="7"/>
  <c r="O354" i="7"/>
  <c r="N354" i="7"/>
  <c r="I354" i="7"/>
  <c r="F354" i="7" s="1"/>
  <c r="H354" i="7"/>
  <c r="G354" i="7"/>
  <c r="P353" i="7"/>
  <c r="O353" i="7"/>
  <c r="N353" i="7"/>
  <c r="I353" i="7"/>
  <c r="H353" i="7"/>
  <c r="G353" i="7"/>
  <c r="F353" i="7"/>
  <c r="P352" i="7"/>
  <c r="O352" i="7"/>
  <c r="N352" i="7"/>
  <c r="I352" i="7"/>
  <c r="F352" i="7" s="1"/>
  <c r="H352" i="7"/>
  <c r="G352" i="7"/>
  <c r="P351" i="7"/>
  <c r="O351" i="7"/>
  <c r="N351" i="7"/>
  <c r="I351" i="7"/>
  <c r="H351" i="7"/>
  <c r="G351" i="7"/>
  <c r="F351" i="7"/>
  <c r="P350" i="7"/>
  <c r="O350" i="7"/>
  <c r="N350" i="7"/>
  <c r="I350" i="7"/>
  <c r="H350" i="7"/>
  <c r="G350" i="7"/>
  <c r="F350" i="7"/>
  <c r="P349" i="7"/>
  <c r="O349" i="7"/>
  <c r="N349" i="7"/>
  <c r="I349" i="7"/>
  <c r="F349" i="7" s="1"/>
  <c r="H349" i="7"/>
  <c r="G349" i="7"/>
  <c r="P348" i="7"/>
  <c r="O348" i="7"/>
  <c r="N348" i="7"/>
  <c r="I348" i="7"/>
  <c r="F348" i="7" s="1"/>
  <c r="H348" i="7"/>
  <c r="G348" i="7"/>
  <c r="P347" i="7"/>
  <c r="O347" i="7"/>
  <c r="N347" i="7"/>
  <c r="I347" i="7"/>
  <c r="H347" i="7"/>
  <c r="G347" i="7"/>
  <c r="F347" i="7"/>
  <c r="P346" i="7"/>
  <c r="O346" i="7"/>
  <c r="N346" i="7"/>
  <c r="I346" i="7"/>
  <c r="F346" i="7" s="1"/>
  <c r="H346" i="7"/>
  <c r="G346" i="7"/>
  <c r="P345" i="7"/>
  <c r="O345" i="7"/>
  <c r="N345" i="7"/>
  <c r="I345" i="7"/>
  <c r="H345" i="7"/>
  <c r="G345" i="7"/>
  <c r="F345" i="7"/>
  <c r="P344" i="7"/>
  <c r="O344" i="7"/>
  <c r="N344" i="7"/>
  <c r="I344" i="7"/>
  <c r="F344" i="7" s="1"/>
  <c r="H344" i="7"/>
  <c r="G344" i="7"/>
  <c r="P343" i="7"/>
  <c r="O343" i="7"/>
  <c r="N343" i="7"/>
  <c r="I343" i="7"/>
  <c r="H343" i="7"/>
  <c r="G343" i="7"/>
  <c r="F343" i="7"/>
  <c r="P342" i="7"/>
  <c r="O342" i="7"/>
  <c r="N342" i="7"/>
  <c r="I342" i="7"/>
  <c r="H342" i="7"/>
  <c r="G342" i="7"/>
  <c r="F342" i="7"/>
  <c r="P341" i="7"/>
  <c r="O341" i="7"/>
  <c r="N341" i="7"/>
  <c r="I341" i="7"/>
  <c r="F341" i="7" s="1"/>
  <c r="H341" i="7"/>
  <c r="G341" i="7"/>
  <c r="P340" i="7"/>
  <c r="O340" i="7"/>
  <c r="N340" i="7"/>
  <c r="I340" i="7"/>
  <c r="F340" i="7" s="1"/>
  <c r="H340" i="7"/>
  <c r="G340" i="7"/>
  <c r="P339" i="7"/>
  <c r="O339" i="7"/>
  <c r="N339" i="7"/>
  <c r="I339" i="7"/>
  <c r="H339" i="7"/>
  <c r="G339" i="7"/>
  <c r="F339" i="7"/>
  <c r="P338" i="7"/>
  <c r="O338" i="7"/>
  <c r="N338" i="7"/>
  <c r="I338" i="7"/>
  <c r="F338" i="7" s="1"/>
  <c r="H338" i="7"/>
  <c r="G338" i="7"/>
  <c r="P337" i="7"/>
  <c r="O337" i="7"/>
  <c r="N337" i="7"/>
  <c r="I337" i="7"/>
  <c r="H337" i="7"/>
  <c r="G337" i="7"/>
  <c r="F337" i="7"/>
  <c r="P336" i="7"/>
  <c r="O336" i="7"/>
  <c r="N336" i="7"/>
  <c r="I336" i="7"/>
  <c r="F336" i="7" s="1"/>
  <c r="H336" i="7"/>
  <c r="G336" i="7"/>
  <c r="P335" i="7"/>
  <c r="O335" i="7"/>
  <c r="N335" i="7"/>
  <c r="I335" i="7"/>
  <c r="H335" i="7"/>
  <c r="G335" i="7"/>
  <c r="F335" i="7"/>
  <c r="P334" i="7"/>
  <c r="O334" i="7"/>
  <c r="N334" i="7"/>
  <c r="I334" i="7"/>
  <c r="H334" i="7"/>
  <c r="G334" i="7"/>
  <c r="F334" i="7"/>
  <c r="P333" i="7"/>
  <c r="O333" i="7"/>
  <c r="N333" i="7"/>
  <c r="I333" i="7"/>
  <c r="F333" i="7" s="1"/>
  <c r="H333" i="7"/>
  <c r="G333" i="7"/>
  <c r="P332" i="7"/>
  <c r="O332" i="7"/>
  <c r="N332" i="7"/>
  <c r="I332" i="7"/>
  <c r="F332" i="7" s="1"/>
  <c r="H332" i="7"/>
  <c r="G332" i="7"/>
  <c r="P331" i="7"/>
  <c r="O331" i="7"/>
  <c r="N331" i="7"/>
  <c r="I331" i="7"/>
  <c r="H331" i="7"/>
  <c r="G331" i="7"/>
  <c r="F331" i="7"/>
  <c r="P330" i="7"/>
  <c r="O330" i="7"/>
  <c r="N330" i="7"/>
  <c r="I330" i="7"/>
  <c r="F330" i="7" s="1"/>
  <c r="H330" i="7"/>
  <c r="G330" i="7"/>
  <c r="P329" i="7"/>
  <c r="O329" i="7"/>
  <c r="N329" i="7"/>
  <c r="I329" i="7"/>
  <c r="H329" i="7"/>
  <c r="G329" i="7"/>
  <c r="F329" i="7"/>
  <c r="P328" i="7"/>
  <c r="O328" i="7"/>
  <c r="N328" i="7"/>
  <c r="I328" i="7"/>
  <c r="F328" i="7" s="1"/>
  <c r="H328" i="7"/>
  <c r="G328" i="7"/>
  <c r="P327" i="7"/>
  <c r="O327" i="7"/>
  <c r="N327" i="7"/>
  <c r="I327" i="7"/>
  <c r="H327" i="7"/>
  <c r="G327" i="7"/>
  <c r="F327" i="7"/>
  <c r="P326" i="7"/>
  <c r="O326" i="7"/>
  <c r="N326" i="7"/>
  <c r="I326" i="7"/>
  <c r="H326" i="7"/>
  <c r="G326" i="7"/>
  <c r="F326" i="7"/>
  <c r="P325" i="7"/>
  <c r="O325" i="7"/>
  <c r="N325" i="7"/>
  <c r="I325" i="7"/>
  <c r="F325" i="7" s="1"/>
  <c r="H325" i="7"/>
  <c r="G325" i="7"/>
  <c r="P324" i="7"/>
  <c r="O324" i="7"/>
  <c r="N324" i="7"/>
  <c r="I324" i="7"/>
  <c r="F324" i="7" s="1"/>
  <c r="H324" i="7"/>
  <c r="G324" i="7"/>
  <c r="P323" i="7"/>
  <c r="O323" i="7"/>
  <c r="N323" i="7"/>
  <c r="I323" i="7"/>
  <c r="H323" i="7"/>
  <c r="G323" i="7"/>
  <c r="F323" i="7"/>
  <c r="P322" i="7"/>
  <c r="O322" i="7"/>
  <c r="N322" i="7"/>
  <c r="I322" i="7"/>
  <c r="F322" i="7" s="1"/>
  <c r="H322" i="7"/>
  <c r="G322" i="7"/>
  <c r="P321" i="7"/>
  <c r="O321" i="7"/>
  <c r="N321" i="7"/>
  <c r="I321" i="7"/>
  <c r="H321" i="7"/>
  <c r="G321" i="7"/>
  <c r="F321" i="7"/>
  <c r="P320" i="7"/>
  <c r="O320" i="7"/>
  <c r="N320" i="7"/>
  <c r="I320" i="7"/>
  <c r="F320" i="7" s="1"/>
  <c r="H320" i="7"/>
  <c r="G320" i="7"/>
  <c r="P319" i="7"/>
  <c r="O319" i="7"/>
  <c r="N319" i="7"/>
  <c r="I319" i="7"/>
  <c r="H319" i="7"/>
  <c r="G319" i="7"/>
  <c r="F319" i="7"/>
  <c r="P318" i="7"/>
  <c r="O318" i="7"/>
  <c r="N318" i="7"/>
  <c r="I318" i="7"/>
  <c r="H318" i="7"/>
  <c r="G318" i="7"/>
  <c r="F318" i="7"/>
  <c r="P317" i="7"/>
  <c r="O317" i="7"/>
  <c r="N317" i="7"/>
  <c r="I317" i="7"/>
  <c r="H317" i="7"/>
  <c r="G317" i="7"/>
  <c r="F317" i="7"/>
  <c r="P316" i="7"/>
  <c r="O316" i="7"/>
  <c r="N316" i="7"/>
  <c r="I316" i="7"/>
  <c r="F316" i="7" s="1"/>
  <c r="H316" i="7"/>
  <c r="G316" i="7"/>
  <c r="P315" i="7"/>
  <c r="O315" i="7"/>
  <c r="N315" i="7"/>
  <c r="I315" i="7"/>
  <c r="H315" i="7"/>
  <c r="G315" i="7"/>
  <c r="F315" i="7"/>
  <c r="P314" i="7"/>
  <c r="O314" i="7"/>
  <c r="N314" i="7"/>
  <c r="I314" i="7"/>
  <c r="F314" i="7" s="1"/>
  <c r="H314" i="7"/>
  <c r="G314" i="7"/>
  <c r="P313" i="7"/>
  <c r="O313" i="7"/>
  <c r="N313" i="7"/>
  <c r="I313" i="7"/>
  <c r="H313" i="7"/>
  <c r="G313" i="7"/>
  <c r="F313" i="7"/>
  <c r="P312" i="7"/>
  <c r="O312" i="7"/>
  <c r="N312" i="7"/>
  <c r="I312" i="7"/>
  <c r="F312" i="7" s="1"/>
  <c r="H312" i="7"/>
  <c r="G312" i="7"/>
  <c r="P311" i="7"/>
  <c r="O311" i="7"/>
  <c r="N311" i="7"/>
  <c r="I311" i="7"/>
  <c r="H311" i="7"/>
  <c r="G311" i="7"/>
  <c r="F311" i="7"/>
  <c r="P310" i="7"/>
  <c r="O310" i="7"/>
  <c r="N310" i="7"/>
  <c r="I310" i="7"/>
  <c r="H310" i="7"/>
  <c r="G310" i="7"/>
  <c r="F310" i="7"/>
  <c r="P309" i="7"/>
  <c r="O309" i="7"/>
  <c r="N309" i="7"/>
  <c r="I309" i="7"/>
  <c r="H309" i="7"/>
  <c r="G309" i="7"/>
  <c r="F309" i="7"/>
  <c r="P308" i="7"/>
  <c r="O308" i="7"/>
  <c r="N308" i="7"/>
  <c r="I308" i="7"/>
  <c r="F308" i="7" s="1"/>
  <c r="H308" i="7"/>
  <c r="G308" i="7"/>
  <c r="P307" i="7"/>
  <c r="O307" i="7"/>
  <c r="N307" i="7"/>
  <c r="I307" i="7"/>
  <c r="H307" i="7"/>
  <c r="G307" i="7"/>
  <c r="F307" i="7"/>
  <c r="P306" i="7"/>
  <c r="O306" i="7"/>
  <c r="N306" i="7"/>
  <c r="I306" i="7"/>
  <c r="F306" i="7" s="1"/>
  <c r="H306" i="7"/>
  <c r="G306" i="7"/>
  <c r="P305" i="7"/>
  <c r="O305" i="7"/>
  <c r="N305" i="7"/>
  <c r="I305" i="7"/>
  <c r="H305" i="7"/>
  <c r="G305" i="7"/>
  <c r="F305" i="7"/>
  <c r="P304" i="7"/>
  <c r="O304" i="7"/>
  <c r="N304" i="7"/>
  <c r="I304" i="7"/>
  <c r="F304" i="7" s="1"/>
  <c r="H304" i="7"/>
  <c r="G304" i="7"/>
  <c r="P303" i="7"/>
  <c r="O303" i="7"/>
  <c r="N303" i="7"/>
  <c r="I303" i="7"/>
  <c r="H303" i="7"/>
  <c r="G303" i="7"/>
  <c r="F303" i="7"/>
  <c r="P302" i="7"/>
  <c r="O302" i="7"/>
  <c r="N302" i="7"/>
  <c r="I302" i="7"/>
  <c r="H302" i="7"/>
  <c r="G302" i="7"/>
  <c r="F302" i="7"/>
  <c r="P301" i="7"/>
  <c r="O301" i="7"/>
  <c r="N301" i="7"/>
  <c r="I301" i="7"/>
  <c r="H301" i="7"/>
  <c r="G301" i="7"/>
  <c r="F301" i="7"/>
  <c r="P300" i="7"/>
  <c r="O300" i="7"/>
  <c r="N300" i="7"/>
  <c r="I300" i="7"/>
  <c r="F300" i="7" s="1"/>
  <c r="H300" i="7"/>
  <c r="G300" i="7"/>
  <c r="P299" i="7"/>
  <c r="O299" i="7"/>
  <c r="N299" i="7"/>
  <c r="I299" i="7"/>
  <c r="H299" i="7"/>
  <c r="G299" i="7"/>
  <c r="F299" i="7"/>
  <c r="P298" i="7"/>
  <c r="O298" i="7"/>
  <c r="N298" i="7"/>
  <c r="I298" i="7"/>
  <c r="F298" i="7" s="1"/>
  <c r="H298" i="7"/>
  <c r="G298" i="7"/>
  <c r="P297" i="7"/>
  <c r="O297" i="7"/>
  <c r="N297" i="7"/>
  <c r="I297" i="7"/>
  <c r="H297" i="7"/>
  <c r="G297" i="7"/>
  <c r="F297" i="7"/>
  <c r="P296" i="7"/>
  <c r="O296" i="7"/>
  <c r="N296" i="7"/>
  <c r="I296" i="7"/>
  <c r="F296" i="7" s="1"/>
  <c r="H296" i="7"/>
  <c r="G296" i="7"/>
  <c r="P295" i="7"/>
  <c r="O295" i="7"/>
  <c r="N295" i="7"/>
  <c r="I295" i="7"/>
  <c r="H295" i="7"/>
  <c r="G295" i="7"/>
  <c r="F295" i="7"/>
  <c r="P294" i="7"/>
  <c r="O294" i="7"/>
  <c r="N294" i="7"/>
  <c r="I294" i="7"/>
  <c r="H294" i="7"/>
  <c r="G294" i="7"/>
  <c r="F294" i="7"/>
  <c r="P293" i="7"/>
  <c r="O293" i="7"/>
  <c r="N293" i="7"/>
  <c r="I293" i="7"/>
  <c r="H293" i="7"/>
  <c r="G293" i="7"/>
  <c r="F293" i="7"/>
  <c r="P292" i="7"/>
  <c r="O292" i="7"/>
  <c r="N292" i="7"/>
  <c r="I292" i="7"/>
  <c r="F292" i="7" s="1"/>
  <c r="H292" i="7"/>
  <c r="G292" i="7"/>
  <c r="P291" i="7"/>
  <c r="O291" i="7"/>
  <c r="N291" i="7"/>
  <c r="I291" i="7"/>
  <c r="H291" i="7"/>
  <c r="G291" i="7"/>
  <c r="F291" i="7"/>
  <c r="P290" i="7"/>
  <c r="O290" i="7"/>
  <c r="N290" i="7"/>
  <c r="I290" i="7"/>
  <c r="F290" i="7" s="1"/>
  <c r="H290" i="7"/>
  <c r="G290" i="7"/>
  <c r="P289" i="7"/>
  <c r="O289" i="7"/>
  <c r="N289" i="7"/>
  <c r="I289" i="7"/>
  <c r="H289" i="7"/>
  <c r="G289" i="7"/>
  <c r="F289" i="7"/>
  <c r="P288" i="7"/>
  <c r="O288" i="7"/>
  <c r="N288" i="7"/>
  <c r="I288" i="7"/>
  <c r="F288" i="7" s="1"/>
  <c r="H288" i="7"/>
  <c r="G288" i="7"/>
  <c r="P287" i="7"/>
  <c r="O287" i="7"/>
  <c r="N287" i="7"/>
  <c r="I287" i="7"/>
  <c r="H287" i="7"/>
  <c r="G287" i="7"/>
  <c r="F287" i="7"/>
  <c r="P286" i="7"/>
  <c r="O286" i="7"/>
  <c r="N286" i="7"/>
  <c r="I286" i="7"/>
  <c r="H286" i="7"/>
  <c r="G286" i="7"/>
  <c r="F286" i="7"/>
  <c r="P285" i="7"/>
  <c r="O285" i="7"/>
  <c r="N285" i="7"/>
  <c r="I285" i="7"/>
  <c r="H285" i="7"/>
  <c r="G285" i="7"/>
  <c r="F285" i="7"/>
  <c r="P284" i="7"/>
  <c r="O284" i="7"/>
  <c r="N284" i="7"/>
  <c r="I284" i="7"/>
  <c r="F284" i="7" s="1"/>
  <c r="H284" i="7"/>
  <c r="G284" i="7"/>
  <c r="P283" i="7"/>
  <c r="O283" i="7"/>
  <c r="N283" i="7"/>
  <c r="I283" i="7"/>
  <c r="H283" i="7"/>
  <c r="G283" i="7"/>
  <c r="F283" i="7"/>
  <c r="P282" i="7"/>
  <c r="O282" i="7"/>
  <c r="N282" i="7"/>
  <c r="I282" i="7"/>
  <c r="F282" i="7" s="1"/>
  <c r="H282" i="7"/>
  <c r="G282" i="7"/>
  <c r="P281" i="7"/>
  <c r="O281" i="7"/>
  <c r="N281" i="7"/>
  <c r="I281" i="7"/>
  <c r="H281" i="7"/>
  <c r="G281" i="7"/>
  <c r="F281" i="7"/>
  <c r="P280" i="7"/>
  <c r="O280" i="7"/>
  <c r="N280" i="7"/>
  <c r="I280" i="7"/>
  <c r="F280" i="7" s="1"/>
  <c r="H280" i="7"/>
  <c r="G280" i="7"/>
  <c r="P279" i="7"/>
  <c r="O279" i="7"/>
  <c r="N279" i="7"/>
  <c r="I279" i="7"/>
  <c r="H279" i="7"/>
  <c r="G279" i="7"/>
  <c r="F279" i="7"/>
  <c r="P278" i="7"/>
  <c r="O278" i="7"/>
  <c r="N278" i="7"/>
  <c r="I278" i="7"/>
  <c r="H278" i="7"/>
  <c r="G278" i="7"/>
  <c r="F278" i="7"/>
  <c r="P277" i="7"/>
  <c r="O277" i="7"/>
  <c r="N277" i="7"/>
  <c r="I277" i="7"/>
  <c r="H277" i="7"/>
  <c r="G277" i="7"/>
  <c r="F277" i="7"/>
  <c r="P276" i="7"/>
  <c r="O276" i="7"/>
  <c r="N276" i="7"/>
  <c r="I276" i="7"/>
  <c r="F276" i="7" s="1"/>
  <c r="H276" i="7"/>
  <c r="G276" i="7"/>
  <c r="P275" i="7"/>
  <c r="O275" i="7"/>
  <c r="N275" i="7"/>
  <c r="I275" i="7"/>
  <c r="H275" i="7"/>
  <c r="G275" i="7"/>
  <c r="F275" i="7"/>
  <c r="P274" i="7"/>
  <c r="O274" i="7"/>
  <c r="N274" i="7"/>
  <c r="I274" i="7"/>
  <c r="F274" i="7" s="1"/>
  <c r="H274" i="7"/>
  <c r="G274" i="7"/>
  <c r="P273" i="7"/>
  <c r="O273" i="7"/>
  <c r="N273" i="7"/>
  <c r="I273" i="7"/>
  <c r="H273" i="7"/>
  <c r="G273" i="7"/>
  <c r="F273" i="7"/>
  <c r="P272" i="7"/>
  <c r="O272" i="7"/>
  <c r="N272" i="7"/>
  <c r="I272" i="7"/>
  <c r="F272" i="7" s="1"/>
  <c r="H272" i="7"/>
  <c r="G272" i="7"/>
  <c r="P271" i="7"/>
  <c r="O271" i="7"/>
  <c r="N271" i="7"/>
  <c r="I271" i="7"/>
  <c r="H271" i="7"/>
  <c r="G271" i="7"/>
  <c r="F271" i="7"/>
  <c r="P270" i="7"/>
  <c r="O270" i="7"/>
  <c r="N270" i="7"/>
  <c r="I270" i="7"/>
  <c r="H270" i="7"/>
  <c r="G270" i="7"/>
  <c r="F270" i="7"/>
  <c r="P269" i="7"/>
  <c r="O269" i="7"/>
  <c r="N269" i="7"/>
  <c r="I269" i="7"/>
  <c r="H269" i="7"/>
  <c r="G269" i="7"/>
  <c r="F269" i="7"/>
  <c r="P268" i="7"/>
  <c r="O268" i="7"/>
  <c r="N268" i="7"/>
  <c r="I268" i="7"/>
  <c r="F268" i="7" s="1"/>
  <c r="H268" i="7"/>
  <c r="G268" i="7"/>
  <c r="P267" i="7"/>
  <c r="O267" i="7"/>
  <c r="N267" i="7"/>
  <c r="I267" i="7"/>
  <c r="H267" i="7"/>
  <c r="G267" i="7"/>
  <c r="F267" i="7"/>
  <c r="P266" i="7"/>
  <c r="O266" i="7"/>
  <c r="N266" i="7"/>
  <c r="I266" i="7"/>
  <c r="F266" i="7" s="1"/>
  <c r="H266" i="7"/>
  <c r="G266" i="7"/>
  <c r="P265" i="7"/>
  <c r="O265" i="7"/>
  <c r="N265" i="7"/>
  <c r="I265" i="7"/>
  <c r="H265" i="7"/>
  <c r="G265" i="7"/>
  <c r="F265" i="7"/>
  <c r="P264" i="7"/>
  <c r="O264" i="7"/>
  <c r="N264" i="7"/>
  <c r="I264" i="7"/>
  <c r="F264" i="7" s="1"/>
  <c r="H264" i="7"/>
  <c r="G264" i="7"/>
  <c r="P263" i="7"/>
  <c r="O263" i="7"/>
  <c r="N263" i="7"/>
  <c r="I263" i="7"/>
  <c r="H263" i="7"/>
  <c r="G263" i="7"/>
  <c r="F263" i="7"/>
  <c r="P262" i="7"/>
  <c r="O262" i="7"/>
  <c r="N262" i="7"/>
  <c r="I262" i="7"/>
  <c r="H262" i="7"/>
  <c r="G262" i="7"/>
  <c r="F262" i="7"/>
  <c r="P261" i="7"/>
  <c r="O261" i="7"/>
  <c r="N261" i="7"/>
  <c r="I261" i="7"/>
  <c r="H261" i="7"/>
  <c r="G261" i="7"/>
  <c r="F261" i="7"/>
  <c r="P260" i="7"/>
  <c r="O260" i="7"/>
  <c r="N260" i="7"/>
  <c r="I260" i="7"/>
  <c r="F260" i="7" s="1"/>
  <c r="H260" i="7"/>
  <c r="G260" i="7"/>
  <c r="P259" i="7"/>
  <c r="O259" i="7"/>
  <c r="N259" i="7"/>
  <c r="I259" i="7"/>
  <c r="H259" i="7"/>
  <c r="G259" i="7"/>
  <c r="F259" i="7"/>
  <c r="P258" i="7"/>
  <c r="O258" i="7"/>
  <c r="N258" i="7"/>
  <c r="I258" i="7"/>
  <c r="F258" i="7" s="1"/>
  <c r="H258" i="7"/>
  <c r="G258" i="7"/>
  <c r="P257" i="7"/>
  <c r="O257" i="7"/>
  <c r="N257" i="7"/>
  <c r="I257" i="7"/>
  <c r="H257" i="7"/>
  <c r="G257" i="7"/>
  <c r="F257" i="7"/>
  <c r="P256" i="7"/>
  <c r="O256" i="7"/>
  <c r="N256" i="7"/>
  <c r="I256" i="7"/>
  <c r="F256" i="7" s="1"/>
  <c r="H256" i="7"/>
  <c r="G256" i="7"/>
  <c r="P255" i="7"/>
  <c r="O255" i="7"/>
  <c r="N255" i="7"/>
  <c r="I255" i="7"/>
  <c r="H255" i="7"/>
  <c r="G255" i="7"/>
  <c r="F255" i="7"/>
  <c r="P254" i="7"/>
  <c r="O254" i="7"/>
  <c r="N254" i="7"/>
  <c r="I254" i="7"/>
  <c r="H254" i="7"/>
  <c r="G254" i="7"/>
  <c r="F254" i="7"/>
  <c r="P253" i="7"/>
  <c r="O253" i="7"/>
  <c r="N253" i="7"/>
  <c r="I253" i="7"/>
  <c r="H253" i="7"/>
  <c r="G253" i="7"/>
  <c r="F253" i="7"/>
  <c r="P252" i="7"/>
  <c r="O252" i="7"/>
  <c r="N252" i="7"/>
  <c r="I252" i="7"/>
  <c r="F252" i="7" s="1"/>
  <c r="H252" i="7"/>
  <c r="G252" i="7"/>
  <c r="P251" i="7"/>
  <c r="O251" i="7"/>
  <c r="N251" i="7"/>
  <c r="I251" i="7"/>
  <c r="H251" i="7"/>
  <c r="G251" i="7"/>
  <c r="F251" i="7"/>
  <c r="P250" i="7"/>
  <c r="O250" i="7"/>
  <c r="N250" i="7"/>
  <c r="I250" i="7"/>
  <c r="F250" i="7" s="1"/>
  <c r="H250" i="7"/>
  <c r="G250" i="7"/>
  <c r="P249" i="7"/>
  <c r="O249" i="7"/>
  <c r="N249" i="7"/>
  <c r="I249" i="7"/>
  <c r="H249" i="7"/>
  <c r="G249" i="7"/>
  <c r="F249" i="7"/>
  <c r="P248" i="7"/>
  <c r="O248" i="7"/>
  <c r="N248" i="7"/>
  <c r="I248" i="7"/>
  <c r="F248" i="7" s="1"/>
  <c r="H248" i="7"/>
  <c r="G248" i="7"/>
  <c r="P247" i="7"/>
  <c r="O247" i="7"/>
  <c r="N247" i="7"/>
  <c r="I247" i="7"/>
  <c r="H247" i="7"/>
  <c r="G247" i="7"/>
  <c r="F247" i="7"/>
  <c r="P246" i="7"/>
  <c r="O246" i="7"/>
  <c r="N246" i="7"/>
  <c r="I246" i="7"/>
  <c r="H246" i="7"/>
  <c r="G246" i="7"/>
  <c r="F246" i="7"/>
  <c r="P245" i="7"/>
  <c r="O245" i="7"/>
  <c r="N245" i="7"/>
  <c r="I245" i="7"/>
  <c r="H245" i="7"/>
  <c r="G245" i="7"/>
  <c r="F245" i="7"/>
  <c r="P244" i="7"/>
  <c r="O244" i="7"/>
  <c r="N244" i="7"/>
  <c r="I244" i="7"/>
  <c r="F244" i="7" s="1"/>
  <c r="H244" i="7"/>
  <c r="G244" i="7"/>
  <c r="P243" i="7"/>
  <c r="O243" i="7"/>
  <c r="N243" i="7"/>
  <c r="I243" i="7"/>
  <c r="H243" i="7"/>
  <c r="G243" i="7"/>
  <c r="F243" i="7"/>
  <c r="P242" i="7"/>
  <c r="O242" i="7"/>
  <c r="N242" i="7"/>
  <c r="I242" i="7"/>
  <c r="F242" i="7" s="1"/>
  <c r="H242" i="7"/>
  <c r="G242" i="7"/>
  <c r="P241" i="7"/>
  <c r="O241" i="7"/>
  <c r="N241" i="7"/>
  <c r="I241" i="7"/>
  <c r="H241" i="7"/>
  <c r="G241" i="7"/>
  <c r="F241" i="7"/>
  <c r="P240" i="7"/>
  <c r="O240" i="7"/>
  <c r="N240" i="7"/>
  <c r="I240" i="7"/>
  <c r="F240" i="7" s="1"/>
  <c r="H240" i="7"/>
  <c r="G240" i="7"/>
  <c r="P239" i="7"/>
  <c r="O239" i="7"/>
  <c r="N239" i="7"/>
  <c r="I239" i="7"/>
  <c r="H239" i="7"/>
  <c r="G239" i="7"/>
  <c r="F239" i="7"/>
  <c r="P238" i="7"/>
  <c r="O238" i="7"/>
  <c r="N238" i="7"/>
  <c r="I238" i="7"/>
  <c r="H238" i="7"/>
  <c r="G238" i="7"/>
  <c r="F238" i="7"/>
  <c r="P237" i="7"/>
  <c r="O237" i="7"/>
  <c r="N237" i="7"/>
  <c r="I237" i="7"/>
  <c r="H237" i="7"/>
  <c r="G237" i="7"/>
  <c r="F237" i="7"/>
  <c r="P236" i="7"/>
  <c r="O236" i="7"/>
  <c r="N236" i="7"/>
  <c r="I236" i="7"/>
  <c r="F236" i="7" s="1"/>
  <c r="H236" i="7"/>
  <c r="G236" i="7"/>
  <c r="P235" i="7"/>
  <c r="O235" i="7"/>
  <c r="N235" i="7"/>
  <c r="I235" i="7"/>
  <c r="H235" i="7"/>
  <c r="G235" i="7"/>
  <c r="F235" i="7"/>
  <c r="P234" i="7"/>
  <c r="O234" i="7"/>
  <c r="N234" i="7"/>
  <c r="I234" i="7"/>
  <c r="F234" i="7" s="1"/>
  <c r="H234" i="7"/>
  <c r="G234" i="7"/>
  <c r="P233" i="7"/>
  <c r="O233" i="7"/>
  <c r="N233" i="7"/>
  <c r="I233" i="7"/>
  <c r="H233" i="7"/>
  <c r="G233" i="7"/>
  <c r="F233" i="7"/>
  <c r="P232" i="7"/>
  <c r="O232" i="7"/>
  <c r="N232" i="7"/>
  <c r="I232" i="7"/>
  <c r="F232" i="7" s="1"/>
  <c r="H232" i="7"/>
  <c r="G232" i="7"/>
  <c r="P231" i="7"/>
  <c r="O231" i="7"/>
  <c r="N231" i="7"/>
  <c r="I231" i="7"/>
  <c r="H231" i="7"/>
  <c r="G231" i="7"/>
  <c r="F231" i="7"/>
  <c r="P230" i="7"/>
  <c r="O230" i="7"/>
  <c r="N230" i="7"/>
  <c r="I230" i="7"/>
  <c r="H230" i="7"/>
  <c r="G230" i="7"/>
  <c r="F230" i="7"/>
  <c r="P229" i="7"/>
  <c r="O229" i="7"/>
  <c r="N229" i="7"/>
  <c r="I229" i="7"/>
  <c r="H229" i="7"/>
  <c r="G229" i="7"/>
  <c r="F229" i="7"/>
  <c r="P228" i="7"/>
  <c r="O228" i="7"/>
  <c r="N228" i="7"/>
  <c r="I228" i="7"/>
  <c r="F228" i="7" s="1"/>
  <c r="H228" i="7"/>
  <c r="G228" i="7"/>
  <c r="P227" i="7"/>
  <c r="O227" i="7"/>
  <c r="N227" i="7"/>
  <c r="I227" i="7"/>
  <c r="H227" i="7"/>
  <c r="G227" i="7"/>
  <c r="F227" i="7"/>
  <c r="P226" i="7"/>
  <c r="O226" i="7"/>
  <c r="N226" i="7"/>
  <c r="I226" i="7"/>
  <c r="F226" i="7" s="1"/>
  <c r="H226" i="7"/>
  <c r="G226" i="7"/>
  <c r="P225" i="7"/>
  <c r="O225" i="7"/>
  <c r="N225" i="7"/>
  <c r="I225" i="7"/>
  <c r="H225" i="7"/>
  <c r="G225" i="7"/>
  <c r="F225" i="7"/>
  <c r="P224" i="7"/>
  <c r="O224" i="7"/>
  <c r="N224" i="7"/>
  <c r="I224" i="7"/>
  <c r="F224" i="7" s="1"/>
  <c r="H224" i="7"/>
  <c r="G224" i="7"/>
  <c r="P223" i="7"/>
  <c r="O223" i="7"/>
  <c r="N223" i="7"/>
  <c r="I223" i="7"/>
  <c r="H223" i="7"/>
  <c r="G223" i="7"/>
  <c r="F223" i="7"/>
  <c r="P222" i="7"/>
  <c r="O222" i="7"/>
  <c r="N222" i="7"/>
  <c r="I222" i="7"/>
  <c r="H222" i="7"/>
  <c r="G222" i="7"/>
  <c r="F222" i="7"/>
  <c r="P221" i="7"/>
  <c r="O221" i="7"/>
  <c r="N221" i="7"/>
  <c r="I221" i="7"/>
  <c r="F221" i="7" s="1"/>
  <c r="H221" i="7"/>
  <c r="G221" i="7"/>
  <c r="P220" i="7"/>
  <c r="O220" i="7"/>
  <c r="N220" i="7"/>
  <c r="I220" i="7"/>
  <c r="F220" i="7" s="1"/>
  <c r="H220" i="7"/>
  <c r="G220" i="7"/>
  <c r="P219" i="7"/>
  <c r="O219" i="7"/>
  <c r="N219" i="7"/>
  <c r="I219" i="7"/>
  <c r="H219" i="7"/>
  <c r="G219" i="7"/>
  <c r="F219" i="7"/>
  <c r="P218" i="7"/>
  <c r="O218" i="7"/>
  <c r="N218" i="7"/>
  <c r="I218" i="7"/>
  <c r="F218" i="7" s="1"/>
  <c r="H218" i="7"/>
  <c r="G218" i="7"/>
  <c r="P217" i="7"/>
  <c r="O217" i="7"/>
  <c r="N217" i="7"/>
  <c r="I217" i="7"/>
  <c r="H217" i="7"/>
  <c r="G217" i="7"/>
  <c r="F217" i="7"/>
  <c r="P216" i="7"/>
  <c r="O216" i="7"/>
  <c r="N216" i="7"/>
  <c r="I216" i="7"/>
  <c r="F216" i="7" s="1"/>
  <c r="H216" i="7"/>
  <c r="G216" i="7"/>
  <c r="P215" i="7"/>
  <c r="O215" i="7"/>
  <c r="N215" i="7"/>
  <c r="I215" i="7"/>
  <c r="H215" i="7"/>
  <c r="G215" i="7"/>
  <c r="F215" i="7"/>
  <c r="P214" i="7"/>
  <c r="O214" i="7"/>
  <c r="N214" i="7"/>
  <c r="I214" i="7"/>
  <c r="H214" i="7"/>
  <c r="G214" i="7"/>
  <c r="F214" i="7"/>
  <c r="P213" i="7"/>
  <c r="O213" i="7"/>
  <c r="N213" i="7"/>
  <c r="I213" i="7"/>
  <c r="F213" i="7" s="1"/>
  <c r="H213" i="7"/>
  <c r="G213" i="7"/>
  <c r="P212" i="7"/>
  <c r="O212" i="7"/>
  <c r="N212" i="7"/>
  <c r="I212" i="7"/>
  <c r="F212" i="7" s="1"/>
  <c r="H212" i="7"/>
  <c r="G212" i="7"/>
  <c r="P211" i="7"/>
  <c r="O211" i="7"/>
  <c r="N211" i="7"/>
  <c r="I211" i="7"/>
  <c r="H211" i="7"/>
  <c r="G211" i="7"/>
  <c r="F211" i="7"/>
  <c r="P210" i="7"/>
  <c r="O210" i="7"/>
  <c r="N210" i="7"/>
  <c r="I210" i="7"/>
  <c r="F210" i="7" s="1"/>
  <c r="H210" i="7"/>
  <c r="G210" i="7"/>
  <c r="P209" i="7"/>
  <c r="O209" i="7"/>
  <c r="N209" i="7"/>
  <c r="I209" i="7"/>
  <c r="H209" i="7"/>
  <c r="G209" i="7"/>
  <c r="F209" i="7"/>
  <c r="P208" i="7"/>
  <c r="O208" i="7"/>
  <c r="N208" i="7"/>
  <c r="I208" i="7"/>
  <c r="F208" i="7" s="1"/>
  <c r="H208" i="7"/>
  <c r="G208" i="7"/>
  <c r="P207" i="7"/>
  <c r="O207" i="7"/>
  <c r="N207" i="7"/>
  <c r="I207" i="7"/>
  <c r="H207" i="7"/>
  <c r="G207" i="7"/>
  <c r="F207" i="7"/>
  <c r="P206" i="7"/>
  <c r="O206" i="7"/>
  <c r="N206" i="7"/>
  <c r="I206" i="7"/>
  <c r="H206" i="7"/>
  <c r="G206" i="7"/>
  <c r="F206" i="7"/>
  <c r="P205" i="7"/>
  <c r="O205" i="7"/>
  <c r="N205" i="7"/>
  <c r="I205" i="7"/>
  <c r="F205" i="7" s="1"/>
  <c r="H205" i="7"/>
  <c r="G205" i="7"/>
  <c r="P204" i="7"/>
  <c r="O204" i="7"/>
  <c r="N204" i="7"/>
  <c r="I204" i="7"/>
  <c r="F204" i="7" s="1"/>
  <c r="H204" i="7"/>
  <c r="G204" i="7"/>
  <c r="P203" i="7"/>
  <c r="O203" i="7"/>
  <c r="N203" i="7"/>
  <c r="I203" i="7"/>
  <c r="H203" i="7"/>
  <c r="G203" i="7"/>
  <c r="F203" i="7"/>
  <c r="P202" i="7"/>
  <c r="O202" i="7"/>
  <c r="N202" i="7"/>
  <c r="I202" i="7"/>
  <c r="F202" i="7" s="1"/>
  <c r="H202" i="7"/>
  <c r="G202" i="7"/>
  <c r="P201" i="7"/>
  <c r="O201" i="7"/>
  <c r="N201" i="7"/>
  <c r="I201" i="7"/>
  <c r="H201" i="7"/>
  <c r="G201" i="7"/>
  <c r="F201" i="7"/>
  <c r="P200" i="7"/>
  <c r="O200" i="7"/>
  <c r="N200" i="7"/>
  <c r="I200" i="7"/>
  <c r="F200" i="7" s="1"/>
  <c r="H200" i="7"/>
  <c r="G200" i="7"/>
  <c r="P199" i="7"/>
  <c r="O199" i="7"/>
  <c r="N199" i="7"/>
  <c r="I199" i="7"/>
  <c r="H199" i="7"/>
  <c r="G199" i="7"/>
  <c r="F199" i="7"/>
  <c r="P198" i="7"/>
  <c r="O198" i="7"/>
  <c r="N198" i="7"/>
  <c r="I198" i="7"/>
  <c r="H198" i="7"/>
  <c r="G198" i="7"/>
  <c r="F198" i="7"/>
  <c r="P197" i="7"/>
  <c r="O197" i="7"/>
  <c r="N197" i="7"/>
  <c r="I197" i="7"/>
  <c r="F197" i="7" s="1"/>
  <c r="H197" i="7"/>
  <c r="G197" i="7"/>
  <c r="P196" i="7"/>
  <c r="O196" i="7"/>
  <c r="N196" i="7"/>
  <c r="I196" i="7"/>
  <c r="F196" i="7" s="1"/>
  <c r="H196" i="7"/>
  <c r="G196" i="7"/>
  <c r="P195" i="7"/>
  <c r="O195" i="7"/>
  <c r="N195" i="7"/>
  <c r="I195" i="7"/>
  <c r="H195" i="7"/>
  <c r="G195" i="7"/>
  <c r="F195" i="7"/>
  <c r="P194" i="7"/>
  <c r="O194" i="7"/>
  <c r="N194" i="7"/>
  <c r="I194" i="7"/>
  <c r="F194" i="7" s="1"/>
  <c r="H194" i="7"/>
  <c r="G194" i="7"/>
  <c r="P193" i="7"/>
  <c r="O193" i="7"/>
  <c r="N193" i="7"/>
  <c r="I193" i="7"/>
  <c r="H193" i="7"/>
  <c r="G193" i="7"/>
  <c r="F193" i="7"/>
  <c r="P192" i="7"/>
  <c r="O192" i="7"/>
  <c r="N192" i="7"/>
  <c r="I192" i="7"/>
  <c r="F192" i="7" s="1"/>
  <c r="H192" i="7"/>
  <c r="G192" i="7"/>
  <c r="P191" i="7"/>
  <c r="O191" i="7"/>
  <c r="N191" i="7"/>
  <c r="I191" i="7"/>
  <c r="H191" i="7"/>
  <c r="G191" i="7"/>
  <c r="F191" i="7"/>
  <c r="P190" i="7"/>
  <c r="O190" i="7"/>
  <c r="N190" i="7"/>
  <c r="I190" i="7"/>
  <c r="H190" i="7"/>
  <c r="G190" i="7"/>
  <c r="F190" i="7"/>
  <c r="P189" i="7"/>
  <c r="O189" i="7"/>
  <c r="N189" i="7"/>
  <c r="I189" i="7"/>
  <c r="F189" i="7" s="1"/>
  <c r="H189" i="7"/>
  <c r="G189" i="7"/>
  <c r="P188" i="7"/>
  <c r="O188" i="7"/>
  <c r="N188" i="7"/>
  <c r="I188" i="7"/>
  <c r="F188" i="7" s="1"/>
  <c r="H188" i="7"/>
  <c r="G188" i="7"/>
  <c r="P187" i="7"/>
  <c r="O187" i="7"/>
  <c r="N187" i="7"/>
  <c r="I187" i="7"/>
  <c r="H187" i="7"/>
  <c r="G187" i="7"/>
  <c r="F187" i="7"/>
  <c r="P186" i="7"/>
  <c r="O186" i="7"/>
  <c r="N186" i="7"/>
  <c r="I186" i="7"/>
  <c r="F186" i="7" s="1"/>
  <c r="H186" i="7"/>
  <c r="G186" i="7"/>
  <c r="P185" i="7"/>
  <c r="O185" i="7"/>
  <c r="N185" i="7"/>
  <c r="I185" i="7"/>
  <c r="H185" i="7"/>
  <c r="G185" i="7"/>
  <c r="F185" i="7"/>
  <c r="P184" i="7"/>
  <c r="O184" i="7"/>
  <c r="N184" i="7"/>
  <c r="I184" i="7"/>
  <c r="F184" i="7" s="1"/>
  <c r="H184" i="7"/>
  <c r="G184" i="7"/>
  <c r="P183" i="7"/>
  <c r="O183" i="7"/>
  <c r="N183" i="7"/>
  <c r="I183" i="7"/>
  <c r="H183" i="7"/>
  <c r="G183" i="7"/>
  <c r="F183" i="7"/>
  <c r="P182" i="7"/>
  <c r="O182" i="7"/>
  <c r="N182" i="7"/>
  <c r="I182" i="7"/>
  <c r="H182" i="7"/>
  <c r="G182" i="7"/>
  <c r="F182" i="7"/>
  <c r="P181" i="7"/>
  <c r="O181" i="7"/>
  <c r="N181" i="7"/>
  <c r="I181" i="7"/>
  <c r="F181" i="7" s="1"/>
  <c r="H181" i="7"/>
  <c r="G181" i="7"/>
  <c r="P180" i="7"/>
  <c r="O180" i="7"/>
  <c r="N180" i="7"/>
  <c r="I180" i="7"/>
  <c r="F180" i="7" s="1"/>
  <c r="H180" i="7"/>
  <c r="G180" i="7"/>
  <c r="P179" i="7"/>
  <c r="O179" i="7"/>
  <c r="N179" i="7"/>
  <c r="I179" i="7"/>
  <c r="H179" i="7"/>
  <c r="G179" i="7"/>
  <c r="F179" i="7"/>
  <c r="P178" i="7"/>
  <c r="O178" i="7"/>
  <c r="N178" i="7"/>
  <c r="I178" i="7"/>
  <c r="F178" i="7" s="1"/>
  <c r="H178" i="7"/>
  <c r="G178" i="7"/>
  <c r="P177" i="7"/>
  <c r="O177" i="7"/>
  <c r="N177" i="7"/>
  <c r="I177" i="7"/>
  <c r="H177" i="7"/>
  <c r="G177" i="7"/>
  <c r="F177" i="7"/>
  <c r="P176" i="7"/>
  <c r="O176" i="7"/>
  <c r="N176" i="7"/>
  <c r="I176" i="7"/>
  <c r="F176" i="7" s="1"/>
  <c r="H176" i="7"/>
  <c r="G176" i="7"/>
  <c r="P175" i="7"/>
  <c r="O175" i="7"/>
  <c r="N175" i="7"/>
  <c r="I175" i="7"/>
  <c r="H175" i="7"/>
  <c r="G175" i="7"/>
  <c r="F175" i="7"/>
  <c r="P174" i="7"/>
  <c r="O174" i="7"/>
  <c r="N174" i="7"/>
  <c r="I174" i="7"/>
  <c r="H174" i="7"/>
  <c r="G174" i="7"/>
  <c r="F174" i="7"/>
  <c r="P173" i="7"/>
  <c r="O173" i="7"/>
  <c r="N173" i="7"/>
  <c r="I173" i="7"/>
  <c r="F173" i="7" s="1"/>
  <c r="H173" i="7"/>
  <c r="G173" i="7"/>
  <c r="P172" i="7"/>
  <c r="O172" i="7"/>
  <c r="N172" i="7"/>
  <c r="I172" i="7"/>
  <c r="F172" i="7" s="1"/>
  <c r="H172" i="7"/>
  <c r="G172" i="7"/>
  <c r="P171" i="7"/>
  <c r="O171" i="7"/>
  <c r="N171" i="7"/>
  <c r="I171" i="7"/>
  <c r="H171" i="7"/>
  <c r="G171" i="7"/>
  <c r="F171" i="7"/>
  <c r="P170" i="7"/>
  <c r="O170" i="7"/>
  <c r="N170" i="7"/>
  <c r="I170" i="7"/>
  <c r="F170" i="7" s="1"/>
  <c r="H170" i="7"/>
  <c r="G170" i="7"/>
  <c r="P169" i="7"/>
  <c r="O169" i="7"/>
  <c r="N169" i="7"/>
  <c r="I169" i="7"/>
  <c r="H169" i="7"/>
  <c r="G169" i="7"/>
  <c r="F169" i="7"/>
  <c r="P168" i="7"/>
  <c r="O168" i="7"/>
  <c r="N168" i="7"/>
  <c r="I168" i="7"/>
  <c r="F168" i="7" s="1"/>
  <c r="H168" i="7"/>
  <c r="G168" i="7"/>
  <c r="P167" i="7"/>
  <c r="O167" i="7"/>
  <c r="N167" i="7"/>
  <c r="I167" i="7"/>
  <c r="H167" i="7"/>
  <c r="G167" i="7"/>
  <c r="F167" i="7"/>
  <c r="P166" i="7"/>
  <c r="O166" i="7"/>
  <c r="N166" i="7"/>
  <c r="I166" i="7"/>
  <c r="H166" i="7"/>
  <c r="G166" i="7"/>
  <c r="F166" i="7"/>
  <c r="P165" i="7"/>
  <c r="O165" i="7"/>
  <c r="N165" i="7"/>
  <c r="I165" i="7"/>
  <c r="H165" i="7"/>
  <c r="G165" i="7"/>
  <c r="F165" i="7"/>
  <c r="P164" i="7"/>
  <c r="O164" i="7"/>
  <c r="N164" i="7"/>
  <c r="I164" i="7"/>
  <c r="F164" i="7" s="1"/>
  <c r="H164" i="7"/>
  <c r="G164" i="7"/>
  <c r="P163" i="7"/>
  <c r="O163" i="7"/>
  <c r="N163" i="7"/>
  <c r="I163" i="7"/>
  <c r="H163" i="7"/>
  <c r="G163" i="7"/>
  <c r="F163" i="7"/>
  <c r="P162" i="7"/>
  <c r="O162" i="7"/>
  <c r="N162" i="7"/>
  <c r="I162" i="7"/>
  <c r="F162" i="7" s="1"/>
  <c r="H162" i="7"/>
  <c r="G162" i="7"/>
  <c r="P161" i="7"/>
  <c r="O161" i="7"/>
  <c r="N161" i="7"/>
  <c r="I161" i="7"/>
  <c r="H161" i="7"/>
  <c r="G161" i="7"/>
  <c r="F161" i="7"/>
  <c r="P160" i="7"/>
  <c r="O160" i="7"/>
  <c r="N160" i="7"/>
  <c r="I160" i="7"/>
  <c r="F160" i="7" s="1"/>
  <c r="H160" i="7"/>
  <c r="G160" i="7"/>
  <c r="P159" i="7"/>
  <c r="O159" i="7"/>
  <c r="N159" i="7"/>
  <c r="I159" i="7"/>
  <c r="H159" i="7"/>
  <c r="G159" i="7"/>
  <c r="F159" i="7"/>
  <c r="P158" i="7"/>
  <c r="O158" i="7"/>
  <c r="N158" i="7"/>
  <c r="I158" i="7"/>
  <c r="H158" i="7"/>
  <c r="G158" i="7"/>
  <c r="F158" i="7"/>
  <c r="P157" i="7"/>
  <c r="O157" i="7"/>
  <c r="N157" i="7"/>
  <c r="I157" i="7"/>
  <c r="H157" i="7"/>
  <c r="G157" i="7"/>
  <c r="F157" i="7"/>
  <c r="P156" i="7"/>
  <c r="O156" i="7"/>
  <c r="N156" i="7"/>
  <c r="I156" i="7"/>
  <c r="F156" i="7" s="1"/>
  <c r="H156" i="7"/>
  <c r="G156" i="7"/>
  <c r="P155" i="7"/>
  <c r="O155" i="7"/>
  <c r="N155" i="7"/>
  <c r="I155" i="7"/>
  <c r="H155" i="7"/>
  <c r="G155" i="7"/>
  <c r="F155" i="7"/>
  <c r="P154" i="7"/>
  <c r="O154" i="7"/>
  <c r="N154" i="7"/>
  <c r="I154" i="7"/>
  <c r="F154" i="7" s="1"/>
  <c r="H154" i="7"/>
  <c r="G154" i="7"/>
  <c r="P153" i="7"/>
  <c r="O153" i="7"/>
  <c r="N153" i="7"/>
  <c r="I153" i="7"/>
  <c r="H153" i="7"/>
  <c r="G153" i="7"/>
  <c r="F153" i="7"/>
  <c r="P152" i="7"/>
  <c r="O152" i="7"/>
  <c r="N152" i="7"/>
  <c r="I152" i="7"/>
  <c r="F152" i="7" s="1"/>
  <c r="H152" i="7"/>
  <c r="G152" i="7"/>
  <c r="P151" i="7"/>
  <c r="O151" i="7"/>
  <c r="N151" i="7"/>
  <c r="I151" i="7"/>
  <c r="H151" i="7"/>
  <c r="G151" i="7"/>
  <c r="F151" i="7"/>
  <c r="P150" i="7"/>
  <c r="O150" i="7"/>
  <c r="N150" i="7"/>
  <c r="I150" i="7"/>
  <c r="H150" i="7"/>
  <c r="G150" i="7"/>
  <c r="F150" i="7"/>
  <c r="P149" i="7"/>
  <c r="O149" i="7"/>
  <c r="N149" i="7"/>
  <c r="I149" i="7"/>
  <c r="H149" i="7"/>
  <c r="G149" i="7"/>
  <c r="F149" i="7"/>
  <c r="P148" i="7"/>
  <c r="O148" i="7"/>
  <c r="N148" i="7"/>
  <c r="I148" i="7"/>
  <c r="F148" i="7" s="1"/>
  <c r="H148" i="7"/>
  <c r="G148" i="7"/>
  <c r="P147" i="7"/>
  <c r="O147" i="7"/>
  <c r="N147" i="7"/>
  <c r="I147" i="7"/>
  <c r="H147" i="7"/>
  <c r="G147" i="7"/>
  <c r="F147" i="7"/>
  <c r="P146" i="7"/>
  <c r="O146" i="7"/>
  <c r="N146" i="7"/>
  <c r="I146" i="7"/>
  <c r="F146" i="7" s="1"/>
  <c r="H146" i="7"/>
  <c r="G146" i="7"/>
  <c r="P145" i="7"/>
  <c r="O145" i="7"/>
  <c r="N145" i="7"/>
  <c r="I145" i="7"/>
  <c r="H145" i="7"/>
  <c r="G145" i="7"/>
  <c r="F145" i="7"/>
  <c r="P144" i="7"/>
  <c r="O144" i="7"/>
  <c r="N144" i="7"/>
  <c r="I144" i="7"/>
  <c r="F144" i="7" s="1"/>
  <c r="H144" i="7"/>
  <c r="G144" i="7"/>
  <c r="P143" i="7"/>
  <c r="O143" i="7"/>
  <c r="N143" i="7"/>
  <c r="I143" i="7"/>
  <c r="H143" i="7"/>
  <c r="G143" i="7"/>
  <c r="F143" i="7"/>
  <c r="P142" i="7"/>
  <c r="O142" i="7"/>
  <c r="N142" i="7"/>
  <c r="I142" i="7"/>
  <c r="H142" i="7"/>
  <c r="G142" i="7"/>
  <c r="F142" i="7"/>
  <c r="P141" i="7"/>
  <c r="O141" i="7"/>
  <c r="N141" i="7"/>
  <c r="I141" i="7"/>
  <c r="H141" i="7"/>
  <c r="G141" i="7"/>
  <c r="F141" i="7"/>
  <c r="P140" i="7"/>
  <c r="O140" i="7"/>
  <c r="N140" i="7"/>
  <c r="I140" i="7"/>
  <c r="F140" i="7" s="1"/>
  <c r="H140" i="7"/>
  <c r="G140" i="7"/>
  <c r="P139" i="7"/>
  <c r="O139" i="7"/>
  <c r="N139" i="7"/>
  <c r="I139" i="7"/>
  <c r="H139" i="7"/>
  <c r="G139" i="7"/>
  <c r="F139" i="7"/>
  <c r="P138" i="7"/>
  <c r="O138" i="7"/>
  <c r="N138" i="7"/>
  <c r="I138" i="7"/>
  <c r="F138" i="7" s="1"/>
  <c r="H138" i="7"/>
  <c r="G138" i="7"/>
  <c r="P137" i="7"/>
  <c r="O137" i="7"/>
  <c r="N137" i="7"/>
  <c r="I137" i="7"/>
  <c r="H137" i="7"/>
  <c r="G137" i="7"/>
  <c r="F137" i="7"/>
  <c r="P136" i="7"/>
  <c r="O136" i="7"/>
  <c r="N136" i="7"/>
  <c r="I136" i="7"/>
  <c r="F136" i="7" s="1"/>
  <c r="H136" i="7"/>
  <c r="G136" i="7"/>
  <c r="P135" i="7"/>
  <c r="O135" i="7"/>
  <c r="N135" i="7"/>
  <c r="I135" i="7"/>
  <c r="H135" i="7"/>
  <c r="G135" i="7"/>
  <c r="F135" i="7"/>
  <c r="P134" i="7"/>
  <c r="O134" i="7"/>
  <c r="N134" i="7"/>
  <c r="I134" i="7"/>
  <c r="H134" i="7"/>
  <c r="G134" i="7"/>
  <c r="F134" i="7"/>
  <c r="P133" i="7"/>
  <c r="O133" i="7"/>
  <c r="N133" i="7"/>
  <c r="I133" i="7"/>
  <c r="H133" i="7"/>
  <c r="G133" i="7"/>
  <c r="F133" i="7"/>
  <c r="P132" i="7"/>
  <c r="O132" i="7"/>
  <c r="N132" i="7"/>
  <c r="I132" i="7"/>
  <c r="F132" i="7" s="1"/>
  <c r="H132" i="7"/>
  <c r="G132" i="7"/>
  <c r="P131" i="7"/>
  <c r="O131" i="7"/>
  <c r="N131" i="7"/>
  <c r="I131" i="7"/>
  <c r="H131" i="7"/>
  <c r="G131" i="7"/>
  <c r="F131" i="7"/>
  <c r="P130" i="7"/>
  <c r="O130" i="7"/>
  <c r="N130" i="7"/>
  <c r="I130" i="7"/>
  <c r="F130" i="7" s="1"/>
  <c r="H130" i="7"/>
  <c r="G130" i="7"/>
  <c r="P129" i="7"/>
  <c r="O129" i="7"/>
  <c r="N129" i="7"/>
  <c r="I129" i="7"/>
  <c r="H129" i="7"/>
  <c r="G129" i="7"/>
  <c r="F129" i="7"/>
  <c r="P128" i="7"/>
  <c r="O128" i="7"/>
  <c r="N128" i="7"/>
  <c r="I128" i="7"/>
  <c r="H128" i="7"/>
  <c r="G128" i="7"/>
  <c r="F128" i="7"/>
  <c r="P127" i="7"/>
  <c r="O127" i="7"/>
  <c r="N127" i="7"/>
  <c r="I127" i="7"/>
  <c r="H127" i="7"/>
  <c r="G127" i="7"/>
  <c r="F127" i="7"/>
  <c r="P126" i="7"/>
  <c r="O126" i="7"/>
  <c r="N126" i="7"/>
  <c r="I126" i="7"/>
  <c r="H126" i="7"/>
  <c r="G126" i="7"/>
  <c r="F126" i="7"/>
  <c r="P125" i="7"/>
  <c r="O125" i="7"/>
  <c r="N125" i="7"/>
  <c r="I125" i="7"/>
  <c r="F125" i="7" s="1"/>
  <c r="H125" i="7"/>
  <c r="G125" i="7"/>
  <c r="P124" i="7"/>
  <c r="O124" i="7"/>
  <c r="N124" i="7"/>
  <c r="I124" i="7"/>
  <c r="F124" i="7" s="1"/>
  <c r="H124" i="7"/>
  <c r="G124" i="7"/>
  <c r="P123" i="7"/>
  <c r="O123" i="7"/>
  <c r="N123" i="7"/>
  <c r="I123" i="7"/>
  <c r="F123" i="7" s="1"/>
  <c r="H123" i="7"/>
  <c r="G123" i="7"/>
  <c r="P122" i="7"/>
  <c r="O122" i="7"/>
  <c r="N122" i="7"/>
  <c r="I122" i="7"/>
  <c r="F122" i="7" s="1"/>
  <c r="H122" i="7"/>
  <c r="G122" i="7"/>
  <c r="P121" i="7"/>
  <c r="O121" i="7"/>
  <c r="N121" i="7"/>
  <c r="I121" i="7"/>
  <c r="H121" i="7"/>
  <c r="G121" i="7"/>
  <c r="F121" i="7"/>
  <c r="P120" i="7"/>
  <c r="O120" i="7"/>
  <c r="N120" i="7"/>
  <c r="I120" i="7"/>
  <c r="H120" i="7"/>
  <c r="G120" i="7"/>
  <c r="F120" i="7"/>
  <c r="P119" i="7"/>
  <c r="O119" i="7"/>
  <c r="N119" i="7"/>
  <c r="I119" i="7"/>
  <c r="H119" i="7"/>
  <c r="G119" i="7"/>
  <c r="F119" i="7"/>
  <c r="P118" i="7"/>
  <c r="O118" i="7"/>
  <c r="N118" i="7"/>
  <c r="I118" i="7"/>
  <c r="H118" i="7"/>
  <c r="G118" i="7"/>
  <c r="F118" i="7"/>
  <c r="P117" i="7"/>
  <c r="O117" i="7"/>
  <c r="N117" i="7"/>
  <c r="I117" i="7"/>
  <c r="F117" i="7" s="1"/>
  <c r="H117" i="7"/>
  <c r="G117" i="7"/>
  <c r="P116" i="7"/>
  <c r="O116" i="7"/>
  <c r="N116" i="7"/>
  <c r="I116" i="7"/>
  <c r="F116" i="7" s="1"/>
  <c r="H116" i="7"/>
  <c r="G116" i="7"/>
  <c r="P115" i="7"/>
  <c r="O115" i="7"/>
  <c r="N115" i="7"/>
  <c r="I115" i="7"/>
  <c r="F115" i="7" s="1"/>
  <c r="H115" i="7"/>
  <c r="G115" i="7"/>
  <c r="P114" i="7"/>
  <c r="O114" i="7"/>
  <c r="N114" i="7"/>
  <c r="I114" i="7"/>
  <c r="F114" i="7" s="1"/>
  <c r="H114" i="7"/>
  <c r="G114" i="7"/>
  <c r="P113" i="7"/>
  <c r="O113" i="7"/>
  <c r="N113" i="7"/>
  <c r="I113" i="7"/>
  <c r="H113" i="7"/>
  <c r="G113" i="7"/>
  <c r="F113" i="7"/>
  <c r="P112" i="7"/>
  <c r="O112" i="7"/>
  <c r="N112" i="7"/>
  <c r="I112" i="7"/>
  <c r="H112" i="7"/>
  <c r="G112" i="7"/>
  <c r="F112" i="7"/>
  <c r="P111" i="7"/>
  <c r="O111" i="7"/>
  <c r="N111" i="7"/>
  <c r="I111" i="7"/>
  <c r="H111" i="7"/>
  <c r="G111" i="7"/>
  <c r="F111" i="7"/>
  <c r="P110" i="7"/>
  <c r="O110" i="7"/>
  <c r="N110" i="7"/>
  <c r="I110" i="7"/>
  <c r="H110" i="7"/>
  <c r="G110" i="7"/>
  <c r="F110" i="7"/>
  <c r="P109" i="7"/>
  <c r="O109" i="7"/>
  <c r="N109" i="7"/>
  <c r="I109" i="7"/>
  <c r="F109" i="7" s="1"/>
  <c r="H109" i="7"/>
  <c r="G109" i="7"/>
  <c r="P108" i="7"/>
  <c r="O108" i="7"/>
  <c r="N108" i="7"/>
  <c r="I108" i="7"/>
  <c r="F108" i="7" s="1"/>
  <c r="H108" i="7"/>
  <c r="G108" i="7"/>
  <c r="P107" i="7"/>
  <c r="O107" i="7"/>
  <c r="N107" i="7"/>
  <c r="I107" i="7"/>
  <c r="F107" i="7" s="1"/>
  <c r="H107" i="7"/>
  <c r="G107" i="7"/>
  <c r="P106" i="7"/>
  <c r="O106" i="7"/>
  <c r="N106" i="7"/>
  <c r="I106" i="7"/>
  <c r="F106" i="7" s="1"/>
  <c r="H106" i="7"/>
  <c r="G106" i="7"/>
  <c r="P105" i="7"/>
  <c r="O105" i="7"/>
  <c r="N105" i="7"/>
  <c r="I105" i="7"/>
  <c r="H105" i="7"/>
  <c r="G105" i="7"/>
  <c r="F105" i="7"/>
  <c r="P104" i="7"/>
  <c r="O104" i="7"/>
  <c r="N104" i="7"/>
  <c r="I104" i="7"/>
  <c r="H104" i="7"/>
  <c r="G104" i="7"/>
  <c r="F104" i="7"/>
  <c r="P103" i="7"/>
  <c r="O103" i="7"/>
  <c r="N103" i="7"/>
  <c r="I103" i="7"/>
  <c r="H103" i="7"/>
  <c r="G103" i="7"/>
  <c r="F103" i="7"/>
  <c r="P102" i="7"/>
  <c r="O102" i="7"/>
  <c r="N102" i="7"/>
  <c r="I102" i="7"/>
  <c r="H102" i="7"/>
  <c r="G102" i="7"/>
  <c r="F102" i="7"/>
  <c r="P101" i="7"/>
  <c r="O101" i="7"/>
  <c r="N101" i="7"/>
  <c r="I101" i="7"/>
  <c r="F101" i="7" s="1"/>
  <c r="H101" i="7"/>
  <c r="G101" i="7"/>
  <c r="P100" i="7"/>
  <c r="O100" i="7"/>
  <c r="N100" i="7"/>
  <c r="I100" i="7"/>
  <c r="F100" i="7" s="1"/>
  <c r="H100" i="7"/>
  <c r="G100" i="7"/>
  <c r="P99" i="7"/>
  <c r="O99" i="7"/>
  <c r="N99" i="7"/>
  <c r="I99" i="7"/>
  <c r="F99" i="7" s="1"/>
  <c r="H99" i="7"/>
  <c r="G99" i="7"/>
  <c r="P98" i="7"/>
  <c r="O98" i="7"/>
  <c r="N98" i="7"/>
  <c r="I98" i="7"/>
  <c r="F98" i="7" s="1"/>
  <c r="H98" i="7"/>
  <c r="G98" i="7"/>
  <c r="P97" i="7"/>
  <c r="O97" i="7"/>
  <c r="N97" i="7"/>
  <c r="I97" i="7"/>
  <c r="H97" i="7"/>
  <c r="G97" i="7"/>
  <c r="F97" i="7"/>
  <c r="P96" i="7"/>
  <c r="O96" i="7"/>
  <c r="N96" i="7"/>
  <c r="I96" i="7"/>
  <c r="H96" i="7"/>
  <c r="G96" i="7"/>
  <c r="F96" i="7"/>
  <c r="P95" i="7"/>
  <c r="O95" i="7"/>
  <c r="N95" i="7"/>
  <c r="I95" i="7"/>
  <c r="H95" i="7"/>
  <c r="G95" i="7"/>
  <c r="F95" i="7"/>
  <c r="P94" i="7"/>
  <c r="O94" i="7"/>
  <c r="N94" i="7"/>
  <c r="I94" i="7"/>
  <c r="H94" i="7"/>
  <c r="G94" i="7"/>
  <c r="F94" i="7"/>
  <c r="P93" i="7"/>
  <c r="O93" i="7"/>
  <c r="N93" i="7"/>
  <c r="I93" i="7"/>
  <c r="F93" i="7" s="1"/>
  <c r="H93" i="7"/>
  <c r="G93" i="7"/>
  <c r="P92" i="7"/>
  <c r="O92" i="7"/>
  <c r="N92" i="7"/>
  <c r="I92" i="7"/>
  <c r="F92" i="7" s="1"/>
  <c r="H92" i="7"/>
  <c r="G92" i="7"/>
  <c r="P91" i="7"/>
  <c r="O91" i="7"/>
  <c r="N91" i="7"/>
  <c r="I91" i="7"/>
  <c r="F91" i="7" s="1"/>
  <c r="H91" i="7"/>
  <c r="G91" i="7"/>
  <c r="P90" i="7"/>
  <c r="O90" i="7"/>
  <c r="N90" i="7"/>
  <c r="I90" i="7"/>
  <c r="F90" i="7" s="1"/>
  <c r="H90" i="7"/>
  <c r="G90" i="7"/>
  <c r="P89" i="7"/>
  <c r="O89" i="7"/>
  <c r="N89" i="7"/>
  <c r="I89" i="7"/>
  <c r="H89" i="7"/>
  <c r="G89" i="7"/>
  <c r="F89" i="7"/>
  <c r="P88" i="7"/>
  <c r="O88" i="7"/>
  <c r="N88" i="7"/>
  <c r="I88" i="7"/>
  <c r="H88" i="7"/>
  <c r="G88" i="7"/>
  <c r="F88" i="7"/>
  <c r="P87" i="7"/>
  <c r="O87" i="7"/>
  <c r="N87" i="7"/>
  <c r="I87" i="7"/>
  <c r="H87" i="7"/>
  <c r="G87" i="7"/>
  <c r="F87" i="7"/>
  <c r="P86" i="7"/>
  <c r="O86" i="7"/>
  <c r="N86" i="7"/>
  <c r="I86" i="7"/>
  <c r="H86" i="7"/>
  <c r="G86" i="7"/>
  <c r="F86" i="7"/>
  <c r="P85" i="7"/>
  <c r="O85" i="7"/>
  <c r="N85" i="7"/>
  <c r="I85" i="7"/>
  <c r="F85" i="7" s="1"/>
  <c r="H85" i="7"/>
  <c r="G85" i="7"/>
  <c r="P84" i="7"/>
  <c r="O84" i="7"/>
  <c r="N84" i="7"/>
  <c r="I84" i="7"/>
  <c r="F84" i="7" s="1"/>
  <c r="H84" i="7"/>
  <c r="G84" i="7"/>
  <c r="P83" i="7"/>
  <c r="O83" i="7"/>
  <c r="N83" i="7"/>
  <c r="I83" i="7"/>
  <c r="F83" i="7" s="1"/>
  <c r="H83" i="7"/>
  <c r="G83" i="7"/>
  <c r="P82" i="7"/>
  <c r="O82" i="7"/>
  <c r="N82" i="7"/>
  <c r="I82" i="7"/>
  <c r="F82" i="7" s="1"/>
  <c r="H82" i="7"/>
  <c r="G82" i="7"/>
  <c r="P81" i="7"/>
  <c r="O81" i="7"/>
  <c r="N81" i="7"/>
  <c r="I81" i="7"/>
  <c r="H81" i="7"/>
  <c r="G81" i="7"/>
  <c r="F81" i="7"/>
  <c r="P80" i="7"/>
  <c r="O80" i="7"/>
  <c r="N80" i="7"/>
  <c r="I80" i="7"/>
  <c r="H80" i="7"/>
  <c r="G80" i="7"/>
  <c r="F80" i="7"/>
  <c r="P79" i="7"/>
  <c r="O79" i="7"/>
  <c r="N79" i="7"/>
  <c r="I79" i="7"/>
  <c r="H79" i="7"/>
  <c r="G79" i="7"/>
  <c r="F79" i="7"/>
  <c r="P78" i="7"/>
  <c r="O78" i="7"/>
  <c r="N78" i="7"/>
  <c r="I78" i="7"/>
  <c r="H78" i="7"/>
  <c r="G78" i="7"/>
  <c r="F78" i="7"/>
  <c r="P77" i="7"/>
  <c r="O77" i="7"/>
  <c r="N77" i="7"/>
  <c r="I77" i="7"/>
  <c r="F77" i="7" s="1"/>
  <c r="H77" i="7"/>
  <c r="G77" i="7"/>
  <c r="P76" i="7"/>
  <c r="O76" i="7"/>
  <c r="N76" i="7"/>
  <c r="I76" i="7"/>
  <c r="F76" i="7" s="1"/>
  <c r="H76" i="7"/>
  <c r="G76" i="7"/>
  <c r="P75" i="7"/>
  <c r="O75" i="7"/>
  <c r="N75" i="7"/>
  <c r="I75" i="7"/>
  <c r="F75" i="7" s="1"/>
  <c r="H75" i="7"/>
  <c r="G75" i="7"/>
  <c r="P74" i="7"/>
  <c r="O74" i="7"/>
  <c r="N74" i="7"/>
  <c r="I74" i="7"/>
  <c r="F74" i="7" s="1"/>
  <c r="H74" i="7"/>
  <c r="G74" i="7"/>
  <c r="P73" i="7"/>
  <c r="O73" i="7"/>
  <c r="N73" i="7"/>
  <c r="I73" i="7"/>
  <c r="H73" i="7"/>
  <c r="G73" i="7"/>
  <c r="F73" i="7"/>
  <c r="P72" i="7"/>
  <c r="O72" i="7"/>
  <c r="N72" i="7"/>
  <c r="I72" i="7"/>
  <c r="H72" i="7"/>
  <c r="G72" i="7"/>
  <c r="F72" i="7"/>
  <c r="P71" i="7"/>
  <c r="O71" i="7"/>
  <c r="N71" i="7"/>
  <c r="I71" i="7"/>
  <c r="H71" i="7"/>
  <c r="G71" i="7"/>
  <c r="F71" i="7"/>
  <c r="P70" i="7"/>
  <c r="O70" i="7"/>
  <c r="N70" i="7"/>
  <c r="I70" i="7"/>
  <c r="H70" i="7"/>
  <c r="G70" i="7"/>
  <c r="F70" i="7"/>
  <c r="P69" i="7"/>
  <c r="O69" i="7"/>
  <c r="N69" i="7"/>
  <c r="I69" i="7"/>
  <c r="F69" i="7" s="1"/>
  <c r="H69" i="7"/>
  <c r="G69" i="7"/>
  <c r="P68" i="7"/>
  <c r="O68" i="7"/>
  <c r="N68" i="7"/>
  <c r="I68" i="7"/>
  <c r="F68" i="7" s="1"/>
  <c r="H68" i="7"/>
  <c r="G68" i="7"/>
  <c r="P67" i="7"/>
  <c r="O67" i="7"/>
  <c r="N67" i="7"/>
  <c r="I67" i="7"/>
  <c r="F67" i="7" s="1"/>
  <c r="H67" i="7"/>
  <c r="G67" i="7"/>
  <c r="P66" i="7"/>
  <c r="O66" i="7"/>
  <c r="N66" i="7"/>
  <c r="I66" i="7"/>
  <c r="F66" i="7" s="1"/>
  <c r="H66" i="7"/>
  <c r="G66" i="7"/>
  <c r="P65" i="7"/>
  <c r="O65" i="7"/>
  <c r="N65" i="7"/>
  <c r="I65" i="7"/>
  <c r="H65" i="7"/>
  <c r="G65" i="7"/>
  <c r="F65" i="7"/>
  <c r="P64" i="7"/>
  <c r="O64" i="7"/>
  <c r="N64" i="7"/>
  <c r="I64" i="7"/>
  <c r="H64" i="7"/>
  <c r="G64" i="7"/>
  <c r="F64" i="7"/>
  <c r="P63" i="7"/>
  <c r="O63" i="7"/>
  <c r="N63" i="7"/>
  <c r="I63" i="7"/>
  <c r="H63" i="7"/>
  <c r="G63" i="7"/>
  <c r="F63" i="7"/>
  <c r="P62" i="7"/>
  <c r="O62" i="7"/>
  <c r="N62" i="7"/>
  <c r="I62" i="7"/>
  <c r="H62" i="7"/>
  <c r="G62" i="7"/>
  <c r="F62" i="7"/>
  <c r="P61" i="7"/>
  <c r="O61" i="7"/>
  <c r="N61" i="7"/>
  <c r="I61" i="7"/>
  <c r="F61" i="7" s="1"/>
  <c r="H61" i="7"/>
  <c r="G61" i="7"/>
  <c r="P60" i="7"/>
  <c r="O60" i="7"/>
  <c r="N60" i="7"/>
  <c r="I60" i="7"/>
  <c r="F60" i="7" s="1"/>
  <c r="H60" i="7"/>
  <c r="G60" i="7"/>
  <c r="P59" i="7"/>
  <c r="O59" i="7"/>
  <c r="N59" i="7"/>
  <c r="I59" i="7"/>
  <c r="F59" i="7" s="1"/>
  <c r="H59" i="7"/>
  <c r="G59" i="7"/>
  <c r="P58" i="7"/>
  <c r="O58" i="7"/>
  <c r="N58" i="7"/>
  <c r="I58" i="7"/>
  <c r="F58" i="7" s="1"/>
  <c r="H58" i="7"/>
  <c r="G58" i="7"/>
  <c r="P57" i="7"/>
  <c r="O57" i="7"/>
  <c r="N57" i="7"/>
  <c r="I57" i="7"/>
  <c r="F57" i="7" s="1"/>
  <c r="H57" i="7"/>
  <c r="G57" i="7"/>
  <c r="P56" i="7"/>
  <c r="O56" i="7"/>
  <c r="N56" i="7"/>
  <c r="I56" i="7"/>
  <c r="H56" i="7"/>
  <c r="G56" i="7"/>
  <c r="F56" i="7"/>
  <c r="P55" i="7"/>
  <c r="O55" i="7"/>
  <c r="N55" i="7"/>
  <c r="I55" i="7"/>
  <c r="H55" i="7"/>
  <c r="G55" i="7"/>
  <c r="F55" i="7"/>
  <c r="P54" i="7"/>
  <c r="O54" i="7"/>
  <c r="N54" i="7"/>
  <c r="I54" i="7"/>
  <c r="H54" i="7"/>
  <c r="G54" i="7"/>
  <c r="F54" i="7"/>
  <c r="P53" i="7"/>
  <c r="O53" i="7"/>
  <c r="N53" i="7"/>
  <c r="I53" i="7"/>
  <c r="F53" i="7" s="1"/>
  <c r="H53" i="7"/>
  <c r="G53" i="7"/>
  <c r="P52" i="7"/>
  <c r="O52" i="7"/>
  <c r="N52" i="7"/>
  <c r="I52" i="7"/>
  <c r="F52" i="7" s="1"/>
  <c r="H52" i="7"/>
  <c r="G52" i="7"/>
  <c r="P51" i="7"/>
  <c r="O51" i="7"/>
  <c r="N51" i="7"/>
  <c r="I51" i="7"/>
  <c r="F51" i="7" s="1"/>
  <c r="H51" i="7"/>
  <c r="G51" i="7"/>
  <c r="P50" i="7"/>
  <c r="O50" i="7"/>
  <c r="N50" i="7"/>
  <c r="I50" i="7"/>
  <c r="F50" i="7" s="1"/>
  <c r="H50" i="7"/>
  <c r="G50" i="7"/>
  <c r="P49" i="7"/>
  <c r="O49" i="7"/>
  <c r="N49" i="7"/>
  <c r="I49" i="7"/>
  <c r="H49" i="7"/>
  <c r="G49" i="7"/>
  <c r="F49" i="7"/>
  <c r="P48" i="7"/>
  <c r="O48" i="7"/>
  <c r="N48" i="7"/>
  <c r="I48" i="7"/>
  <c r="H48" i="7"/>
  <c r="G48" i="7"/>
  <c r="F48" i="7"/>
  <c r="P47" i="7"/>
  <c r="O47" i="7"/>
  <c r="N47" i="7"/>
  <c r="I47" i="7"/>
  <c r="H47" i="7"/>
  <c r="G47" i="7"/>
  <c r="F47" i="7"/>
  <c r="P46" i="7"/>
  <c r="O46" i="7"/>
  <c r="N46" i="7"/>
  <c r="I46" i="7"/>
  <c r="H46" i="7"/>
  <c r="G46" i="7"/>
  <c r="F46" i="7"/>
  <c r="P45" i="7"/>
  <c r="O45" i="7"/>
  <c r="N45" i="7"/>
  <c r="I45" i="7"/>
  <c r="F45" i="7" s="1"/>
  <c r="H45" i="7"/>
  <c r="G45" i="7"/>
  <c r="P44" i="7"/>
  <c r="O44" i="7"/>
  <c r="N44" i="7"/>
  <c r="I44" i="7"/>
  <c r="F44" i="7" s="1"/>
  <c r="H44" i="7"/>
  <c r="G44" i="7"/>
  <c r="P43" i="7"/>
  <c r="O43" i="7"/>
  <c r="N43" i="7"/>
  <c r="I43" i="7"/>
  <c r="F43" i="7" s="1"/>
  <c r="H43" i="7"/>
  <c r="G43" i="7"/>
  <c r="P42" i="7"/>
  <c r="O42" i="7"/>
  <c r="N42" i="7"/>
  <c r="I42" i="7"/>
  <c r="F42" i="7" s="1"/>
  <c r="H42" i="7"/>
  <c r="G42" i="7"/>
  <c r="P41" i="7"/>
  <c r="O41" i="7"/>
  <c r="N41" i="7"/>
  <c r="I41" i="7"/>
  <c r="H41" i="7"/>
  <c r="G41" i="7"/>
  <c r="F41" i="7"/>
  <c r="P40" i="7"/>
  <c r="O40" i="7"/>
  <c r="N40" i="7"/>
  <c r="I40" i="7"/>
  <c r="H40" i="7"/>
  <c r="G40" i="7"/>
  <c r="F40" i="7"/>
  <c r="P39" i="7"/>
  <c r="O39" i="7"/>
  <c r="N39" i="7"/>
  <c r="I39" i="7"/>
  <c r="H39" i="7"/>
  <c r="G39" i="7"/>
  <c r="F39" i="7"/>
  <c r="P38" i="7"/>
  <c r="O38" i="7"/>
  <c r="N38" i="7"/>
  <c r="I38" i="7"/>
  <c r="H38" i="7"/>
  <c r="G38" i="7"/>
  <c r="F38" i="7"/>
  <c r="P37" i="7"/>
  <c r="O37" i="7"/>
  <c r="N37" i="7"/>
  <c r="I37" i="7"/>
  <c r="F37" i="7" s="1"/>
  <c r="H37" i="7"/>
  <c r="G37" i="7"/>
  <c r="P36" i="7"/>
  <c r="O36" i="7"/>
  <c r="N36" i="7"/>
  <c r="I36" i="7"/>
  <c r="F36" i="7" s="1"/>
  <c r="H36" i="7"/>
  <c r="G36" i="7"/>
  <c r="P35" i="7"/>
  <c r="O35" i="7"/>
  <c r="N35" i="7"/>
  <c r="I35" i="7"/>
  <c r="F35" i="7" s="1"/>
  <c r="H35" i="7"/>
  <c r="G35" i="7"/>
  <c r="P34" i="7"/>
  <c r="O34" i="7"/>
  <c r="N34" i="7"/>
  <c r="I34" i="7"/>
  <c r="F34" i="7" s="1"/>
  <c r="H34" i="7"/>
  <c r="G34" i="7"/>
  <c r="P33" i="7"/>
  <c r="O33" i="7"/>
  <c r="N33" i="7"/>
  <c r="I33" i="7"/>
  <c r="H33" i="7"/>
  <c r="G33" i="7"/>
  <c r="F33" i="7"/>
  <c r="P32" i="7"/>
  <c r="O32" i="7"/>
  <c r="N32" i="7"/>
  <c r="I32" i="7"/>
  <c r="H32" i="7"/>
  <c r="G32" i="7"/>
  <c r="F32" i="7"/>
  <c r="P31" i="7"/>
  <c r="O31" i="7"/>
  <c r="N31" i="7"/>
  <c r="I31" i="7"/>
  <c r="H31" i="7"/>
  <c r="G31" i="7"/>
  <c r="F31" i="7"/>
  <c r="P30" i="7"/>
  <c r="O30" i="7"/>
  <c r="N30" i="7"/>
  <c r="I30" i="7"/>
  <c r="H30" i="7"/>
  <c r="G30" i="7"/>
  <c r="F30" i="7"/>
  <c r="P29" i="7"/>
  <c r="O29" i="7"/>
  <c r="N29" i="7"/>
  <c r="I29" i="7"/>
  <c r="F29" i="7" s="1"/>
  <c r="H29" i="7"/>
  <c r="G29" i="7"/>
  <c r="P28" i="7"/>
  <c r="O28" i="7"/>
  <c r="N28" i="7"/>
  <c r="I28" i="7"/>
  <c r="F28" i="7" s="1"/>
  <c r="H28" i="7"/>
  <c r="G28" i="7"/>
  <c r="P27" i="7"/>
  <c r="O27" i="7"/>
  <c r="N27" i="7"/>
  <c r="I27" i="7"/>
  <c r="F27" i="7" s="1"/>
  <c r="H27" i="7"/>
  <c r="G27" i="7"/>
  <c r="P26" i="7"/>
  <c r="O26" i="7"/>
  <c r="N26" i="7"/>
  <c r="I26" i="7"/>
  <c r="F26" i="7" s="1"/>
  <c r="H26" i="7"/>
  <c r="G26" i="7"/>
  <c r="P25" i="7"/>
  <c r="O25" i="7"/>
  <c r="N25" i="7"/>
  <c r="I25" i="7"/>
  <c r="H25" i="7"/>
  <c r="G25" i="7"/>
  <c r="F25" i="7"/>
  <c r="P24" i="7"/>
  <c r="O24" i="7"/>
  <c r="N24" i="7"/>
  <c r="I24" i="7"/>
  <c r="H24" i="7"/>
  <c r="G24" i="7"/>
  <c r="F24" i="7"/>
  <c r="P23" i="7"/>
  <c r="O23" i="7"/>
  <c r="N23" i="7"/>
  <c r="I23" i="7"/>
  <c r="H23" i="7"/>
  <c r="G23" i="7"/>
  <c r="F23" i="7"/>
  <c r="P22" i="7"/>
  <c r="O22" i="7"/>
  <c r="N22" i="7"/>
  <c r="I22" i="7"/>
  <c r="H22" i="7"/>
  <c r="G22" i="7"/>
  <c r="F22" i="7"/>
  <c r="P21" i="7"/>
  <c r="O21" i="7"/>
  <c r="N21" i="7"/>
  <c r="I21" i="7"/>
  <c r="F21" i="7" s="1"/>
  <c r="H21" i="7"/>
  <c r="G21" i="7"/>
  <c r="P20" i="7"/>
  <c r="O20" i="7"/>
  <c r="N20" i="7"/>
  <c r="I20" i="7"/>
  <c r="F20" i="7" s="1"/>
  <c r="H20" i="7"/>
  <c r="G20" i="7"/>
  <c r="P19" i="7"/>
  <c r="O19" i="7"/>
  <c r="N19" i="7"/>
  <c r="I19" i="7"/>
  <c r="F19" i="7" s="1"/>
  <c r="H19" i="7"/>
  <c r="G19" i="7"/>
  <c r="P18" i="7"/>
  <c r="O18" i="7"/>
  <c r="N18" i="7"/>
  <c r="I18" i="7"/>
  <c r="F18" i="7" s="1"/>
  <c r="H18" i="7"/>
  <c r="G18" i="7"/>
  <c r="P17" i="7"/>
  <c r="O17" i="7"/>
  <c r="N17" i="7"/>
  <c r="I17" i="7"/>
  <c r="H17" i="7"/>
  <c r="G17" i="7"/>
  <c r="F17" i="7"/>
  <c r="P16" i="7"/>
  <c r="O16" i="7"/>
  <c r="N16" i="7"/>
  <c r="I16" i="7"/>
  <c r="F16" i="7" s="1"/>
  <c r="H16" i="7"/>
  <c r="G16" i="7"/>
  <c r="P15" i="7"/>
  <c r="O15" i="7"/>
  <c r="N15" i="7"/>
  <c r="I15" i="7"/>
  <c r="F15" i="7" s="1"/>
  <c r="H15" i="7"/>
  <c r="G15" i="7"/>
  <c r="P14" i="7"/>
  <c r="O14" i="7"/>
  <c r="N14" i="7"/>
  <c r="I14" i="7"/>
  <c r="F14" i="7" s="1"/>
  <c r="H14" i="7"/>
  <c r="G14" i="7"/>
  <c r="P13" i="7"/>
  <c r="O13" i="7"/>
  <c r="N13" i="7"/>
  <c r="I13" i="7"/>
  <c r="F13" i="7" s="1"/>
  <c r="H13" i="7"/>
  <c r="G13" i="7"/>
  <c r="P12" i="7"/>
  <c r="O12" i="7"/>
  <c r="N12" i="7"/>
  <c r="I12" i="7"/>
  <c r="F12" i="7" s="1"/>
  <c r="H12" i="7"/>
  <c r="G12" i="7"/>
  <c r="P11" i="7"/>
  <c r="O11" i="7"/>
  <c r="N11" i="7"/>
  <c r="I11" i="7"/>
  <c r="F11" i="7" s="1"/>
  <c r="H11" i="7"/>
  <c r="G11" i="7"/>
  <c r="P10" i="7"/>
  <c r="O10" i="7"/>
  <c r="N10" i="7"/>
  <c r="I10" i="7"/>
  <c r="F10" i="7" s="1"/>
  <c r="H10" i="7"/>
  <c r="G10" i="7"/>
  <c r="P9" i="7"/>
  <c r="O9" i="7"/>
  <c r="N9" i="7"/>
  <c r="I9" i="7"/>
  <c r="H9" i="7"/>
  <c r="G9" i="7"/>
  <c r="F9" i="7"/>
  <c r="P8" i="7"/>
  <c r="O8" i="7"/>
  <c r="N8" i="7"/>
  <c r="I8" i="7"/>
  <c r="H8" i="7"/>
  <c r="G8" i="7"/>
  <c r="F8" i="7"/>
  <c r="P7" i="7"/>
  <c r="O7" i="7"/>
  <c r="N7" i="7"/>
  <c r="I7" i="7"/>
  <c r="F7" i="7" s="1"/>
  <c r="H7" i="7"/>
  <c r="G7" i="7"/>
  <c r="P6" i="7"/>
  <c r="O6" i="7"/>
  <c r="N6" i="7"/>
  <c r="I6" i="7"/>
  <c r="F6" i="7" s="1"/>
  <c r="H6" i="7"/>
  <c r="G6" i="7"/>
  <c r="P5" i="7"/>
  <c r="O5" i="7"/>
  <c r="N5" i="7"/>
  <c r="I5" i="7"/>
  <c r="A26" i="3"/>
  <c r="A27" i="13"/>
  <c r="Q605" i="5"/>
  <c r="Q606" i="5" s="1"/>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7" i="10"/>
  <c r="AP14" i="9"/>
  <c r="AP15" i="9"/>
  <c r="AP16" i="9"/>
  <c r="AP17" i="9"/>
  <c r="AP18" i="9"/>
  <c r="AP19" i="9"/>
  <c r="AP20" i="9"/>
  <c r="AP21" i="9"/>
  <c r="AP22" i="9"/>
  <c r="AP23" i="9"/>
  <c r="AP24" i="9"/>
  <c r="AP25" i="9"/>
  <c r="AP26" i="9"/>
  <c r="AP27" i="9"/>
  <c r="AP28" i="9"/>
  <c r="AP29" i="9"/>
  <c r="AP30" i="9"/>
  <c r="AP31" i="9"/>
  <c r="AP32" i="9"/>
  <c r="AP33" i="9"/>
  <c r="AP34" i="9"/>
  <c r="AP35" i="9"/>
  <c r="AP36" i="9"/>
  <c r="AP37" i="9"/>
  <c r="AP38" i="9"/>
  <c r="AP39" i="9"/>
  <c r="AP40" i="9"/>
  <c r="AP41" i="9"/>
  <c r="AP42" i="9"/>
  <c r="AP43" i="9"/>
  <c r="AP44" i="9"/>
  <c r="AP45" i="9"/>
  <c r="AP46" i="9"/>
  <c r="AP47" i="9"/>
  <c r="AP48" i="9"/>
  <c r="AP49" i="9"/>
  <c r="AP50" i="9"/>
  <c r="AP51" i="9"/>
  <c r="AP52" i="9"/>
  <c r="AP53" i="9"/>
  <c r="AP54" i="9"/>
  <c r="AP55" i="9"/>
  <c r="AP56" i="9"/>
  <c r="AP57" i="9"/>
  <c r="AP58" i="9"/>
  <c r="AP59" i="9"/>
  <c r="AP60" i="9"/>
  <c r="AP61" i="9"/>
  <c r="AP62" i="9"/>
  <c r="AP63" i="9"/>
  <c r="AP64" i="9"/>
  <c r="AP65" i="9"/>
  <c r="AP66" i="9"/>
  <c r="AP67" i="9"/>
  <c r="AP68" i="9"/>
  <c r="AP69" i="9"/>
  <c r="AP70" i="9"/>
  <c r="AP71" i="9"/>
  <c r="AP72" i="9"/>
  <c r="AP73" i="9"/>
  <c r="AP74" i="9"/>
  <c r="AP75" i="9"/>
  <c r="AP76" i="9"/>
  <c r="AP77" i="9"/>
  <c r="AP78" i="9"/>
  <c r="AP79" i="9"/>
  <c r="AP80" i="9"/>
  <c r="AP81" i="9"/>
  <c r="AP82" i="9"/>
  <c r="AP83" i="9"/>
  <c r="AP84" i="9"/>
  <c r="AP85" i="9"/>
  <c r="AP86" i="9"/>
  <c r="AP87" i="9"/>
  <c r="AP88" i="9"/>
  <c r="AP89" i="9"/>
  <c r="AP90" i="9"/>
  <c r="AP91" i="9"/>
  <c r="AP92" i="9"/>
  <c r="AP93" i="9"/>
  <c r="AP94" i="9"/>
  <c r="AP95" i="9"/>
  <c r="AP96" i="9"/>
  <c r="AP97" i="9"/>
  <c r="AP98" i="9"/>
  <c r="AP99" i="9"/>
  <c r="AP100" i="9"/>
  <c r="AP101" i="9"/>
  <c r="AP102" i="9"/>
  <c r="AP103" i="9"/>
  <c r="AP104" i="9"/>
  <c r="AL13" i="9"/>
  <c r="AL14" i="9"/>
  <c r="AL15" i="9"/>
  <c r="AL16" i="9"/>
  <c r="AL17" i="9"/>
  <c r="AL18" i="9"/>
  <c r="AL19" i="9"/>
  <c r="AL20" i="9"/>
  <c r="AL21" i="9"/>
  <c r="AL22" i="9"/>
  <c r="AL23" i="9"/>
  <c r="AL24" i="9"/>
  <c r="AL25" i="9"/>
  <c r="AL26" i="9"/>
  <c r="AL27" i="9"/>
  <c r="AL28" i="9"/>
  <c r="AL29" i="9"/>
  <c r="AL30" i="9"/>
  <c r="AL31" i="9"/>
  <c r="AL32" i="9"/>
  <c r="AL33" i="9"/>
  <c r="AL34" i="9"/>
  <c r="AL35" i="9"/>
  <c r="AL36" i="9"/>
  <c r="AL37" i="9"/>
  <c r="AL38" i="9"/>
  <c r="AL39" i="9"/>
  <c r="AL40" i="9"/>
  <c r="AL41" i="9"/>
  <c r="AL42" i="9"/>
  <c r="AL43" i="9"/>
  <c r="AL44" i="9"/>
  <c r="AL45" i="9"/>
  <c r="AL46" i="9"/>
  <c r="AL47" i="9"/>
  <c r="AL48" i="9"/>
  <c r="AL49" i="9"/>
  <c r="AL50" i="9"/>
  <c r="AL51" i="9"/>
  <c r="AL52" i="9"/>
  <c r="AL53" i="9"/>
  <c r="AL54" i="9"/>
  <c r="AL55" i="9"/>
  <c r="AL56" i="9"/>
  <c r="AL57" i="9"/>
  <c r="AL58" i="9"/>
  <c r="AL59" i="9"/>
  <c r="AL60" i="9"/>
  <c r="AL61" i="9"/>
  <c r="AL62" i="9"/>
  <c r="AL63" i="9"/>
  <c r="AL64" i="9"/>
  <c r="AL65" i="9"/>
  <c r="AL66" i="9"/>
  <c r="AL67" i="9"/>
  <c r="AL68" i="9"/>
  <c r="AL69" i="9"/>
  <c r="AL70" i="9"/>
  <c r="AL71" i="9"/>
  <c r="AL72" i="9"/>
  <c r="AL73" i="9"/>
  <c r="AL74" i="9"/>
  <c r="AL75" i="9"/>
  <c r="AL76" i="9"/>
  <c r="AL77" i="9"/>
  <c r="AL78" i="9"/>
  <c r="AL79" i="9"/>
  <c r="AL80" i="9"/>
  <c r="AL81" i="9"/>
  <c r="AL82" i="9"/>
  <c r="AL83" i="9"/>
  <c r="AL84" i="9"/>
  <c r="AL85" i="9"/>
  <c r="AL86" i="9"/>
  <c r="AL87" i="9"/>
  <c r="AL88" i="9"/>
  <c r="AL89" i="9"/>
  <c r="AL90" i="9"/>
  <c r="AL91" i="9"/>
  <c r="AL92" i="9"/>
  <c r="AL93" i="9"/>
  <c r="AL94" i="9"/>
  <c r="AL95" i="9"/>
  <c r="AL96" i="9"/>
  <c r="AL97" i="9"/>
  <c r="AL98" i="9"/>
  <c r="AL99" i="9"/>
  <c r="AL100" i="9"/>
  <c r="AL101" i="9"/>
  <c r="AL102" i="9"/>
  <c r="AL103" i="9"/>
  <c r="AL104" i="9"/>
  <c r="AC12" i="9"/>
  <c r="AC14" i="9"/>
  <c r="AC15" i="9"/>
  <c r="AC16" i="9"/>
  <c r="AC17" i="9"/>
  <c r="AC18" i="9"/>
  <c r="AC19" i="9"/>
  <c r="AC20" i="9"/>
  <c r="AC21" i="9"/>
  <c r="AC22" i="9"/>
  <c r="AC23" i="9"/>
  <c r="AC24" i="9"/>
  <c r="AC25" i="9"/>
  <c r="AC26" i="9"/>
  <c r="AC27" i="9"/>
  <c r="AC28" i="9"/>
  <c r="AC29" i="9"/>
  <c r="AC30" i="9"/>
  <c r="AC31" i="9"/>
  <c r="AC32" i="9"/>
  <c r="AC33" i="9"/>
  <c r="AC34" i="9"/>
  <c r="AC35" i="9"/>
  <c r="AC36" i="9"/>
  <c r="AC37" i="9"/>
  <c r="AC38" i="9"/>
  <c r="AC39" i="9"/>
  <c r="AC40" i="9"/>
  <c r="AC41" i="9"/>
  <c r="AC42" i="9"/>
  <c r="AC43" i="9"/>
  <c r="AC44" i="9"/>
  <c r="AC45" i="9"/>
  <c r="AC46" i="9"/>
  <c r="AC47" i="9"/>
  <c r="AC48" i="9"/>
  <c r="AC49" i="9"/>
  <c r="AC50" i="9"/>
  <c r="AC51" i="9"/>
  <c r="AC52" i="9"/>
  <c r="AC53" i="9"/>
  <c r="AC54" i="9"/>
  <c r="AC55" i="9"/>
  <c r="AC56" i="9"/>
  <c r="AC57" i="9"/>
  <c r="AC58" i="9"/>
  <c r="AC59" i="9"/>
  <c r="AC60" i="9"/>
  <c r="AC61" i="9"/>
  <c r="AC62" i="9"/>
  <c r="AC63" i="9"/>
  <c r="AC64" i="9"/>
  <c r="AC65" i="9"/>
  <c r="AC66" i="9"/>
  <c r="AC67" i="9"/>
  <c r="AC68" i="9"/>
  <c r="AC69" i="9"/>
  <c r="AC70" i="9"/>
  <c r="AC71" i="9"/>
  <c r="AC72" i="9"/>
  <c r="AC73" i="9"/>
  <c r="AC74" i="9"/>
  <c r="AC75" i="9"/>
  <c r="AC76" i="9"/>
  <c r="AC77" i="9"/>
  <c r="AC78" i="9"/>
  <c r="AC79" i="9"/>
  <c r="AC80" i="9"/>
  <c r="AC81" i="9"/>
  <c r="AC82" i="9"/>
  <c r="AC83" i="9"/>
  <c r="AC84" i="9"/>
  <c r="AC85" i="9"/>
  <c r="AC86" i="9"/>
  <c r="AC87" i="9"/>
  <c r="AC88" i="9"/>
  <c r="AC89" i="9"/>
  <c r="AC90" i="9"/>
  <c r="AC91" i="9"/>
  <c r="AC92" i="9"/>
  <c r="AC93" i="9"/>
  <c r="AC94" i="9"/>
  <c r="AC95" i="9"/>
  <c r="AC96" i="9"/>
  <c r="AC97" i="9"/>
  <c r="AC98" i="9"/>
  <c r="AC99" i="9"/>
  <c r="AC100" i="9"/>
  <c r="AC101" i="9"/>
  <c r="AC102" i="9"/>
  <c r="AC103" i="9"/>
  <c r="AC104" i="9"/>
  <c r="W12" i="9"/>
  <c r="W13"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W98" i="9"/>
  <c r="W99" i="9"/>
  <c r="W100" i="9"/>
  <c r="W101" i="9"/>
  <c r="W102" i="9"/>
  <c r="W103" i="9"/>
  <c r="W104" i="9"/>
  <c r="W11" i="9"/>
  <c r="Q13" i="9"/>
  <c r="Q14" i="9"/>
  <c r="Q15" i="9"/>
  <c r="Q16" i="9"/>
  <c r="Q17" i="9"/>
  <c r="Q18" i="9"/>
  <c r="Q19" i="9"/>
  <c r="Q20" i="9"/>
  <c r="Q21" i="9"/>
  <c r="Q22" i="9"/>
  <c r="Q23" i="9"/>
  <c r="Q24" i="9"/>
  <c r="Q25" i="9"/>
  <c r="Q26" i="9"/>
  <c r="Q27" i="9"/>
  <c r="Q28" i="9"/>
  <c r="Q29" i="9"/>
  <c r="Q30" i="9"/>
  <c r="Q31" i="9"/>
  <c r="Q32" i="9"/>
  <c r="Q33" i="9"/>
  <c r="Q34" i="9"/>
  <c r="Q35" i="9"/>
  <c r="Q36" i="9"/>
  <c r="Q37" i="9"/>
  <c r="Q38" i="9"/>
  <c r="Q39" i="9"/>
  <c r="Q40" i="9"/>
  <c r="Q41" i="9"/>
  <c r="Q42" i="9"/>
  <c r="Q43" i="9"/>
  <c r="Q44" i="9"/>
  <c r="Q45" i="9"/>
  <c r="Q46" i="9"/>
  <c r="Q47" i="9"/>
  <c r="Q48" i="9"/>
  <c r="Q49" i="9"/>
  <c r="Q50" i="9"/>
  <c r="Q51" i="9"/>
  <c r="Q52" i="9"/>
  <c r="Q53" i="9"/>
  <c r="Q54" i="9"/>
  <c r="Q55" i="9"/>
  <c r="Q56" i="9"/>
  <c r="Q57" i="9"/>
  <c r="Q58" i="9"/>
  <c r="Q59" i="9"/>
  <c r="Q60" i="9"/>
  <c r="Q61" i="9"/>
  <c r="Q62" i="9"/>
  <c r="Q63" i="9"/>
  <c r="Q64" i="9"/>
  <c r="Q65" i="9"/>
  <c r="Q66" i="9"/>
  <c r="Q67" i="9"/>
  <c r="Q68" i="9"/>
  <c r="Q69" i="9"/>
  <c r="Q70" i="9"/>
  <c r="Q71" i="9"/>
  <c r="Q72" i="9"/>
  <c r="Q73" i="9"/>
  <c r="Q74" i="9"/>
  <c r="Q75" i="9"/>
  <c r="Q76" i="9"/>
  <c r="Q77" i="9"/>
  <c r="Q78" i="9"/>
  <c r="Q79" i="9"/>
  <c r="Q80" i="9"/>
  <c r="Q81" i="9"/>
  <c r="Q82" i="9"/>
  <c r="Q83" i="9"/>
  <c r="Q84" i="9"/>
  <c r="Q85" i="9"/>
  <c r="Q86" i="9"/>
  <c r="Q87" i="9"/>
  <c r="Q88" i="9"/>
  <c r="Q89" i="9"/>
  <c r="Q90" i="9"/>
  <c r="Q91" i="9"/>
  <c r="Q92" i="9"/>
  <c r="Q93" i="9"/>
  <c r="Q94" i="9"/>
  <c r="Q95" i="9"/>
  <c r="Q96" i="9"/>
  <c r="Q97" i="9"/>
  <c r="Q98" i="9"/>
  <c r="Q99" i="9"/>
  <c r="Q100" i="9"/>
  <c r="Q101" i="9"/>
  <c r="Q102" i="9"/>
  <c r="Q103" i="9"/>
  <c r="Q104" i="9"/>
  <c r="Q12" i="9"/>
  <c r="Q11"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AI5" i="9"/>
  <c r="AC13" i="9" s="1"/>
  <c r="AI4" i="9"/>
  <c r="L2" i="10" s="1"/>
  <c r="AI3" i="9"/>
  <c r="AL12" i="9" s="1"/>
  <c r="AI2" i="9"/>
  <c r="F7" i="13"/>
  <c r="I605" i="7" l="1"/>
  <c r="I606" i="7" s="1"/>
  <c r="N605" i="7"/>
  <c r="N606" i="7" s="1"/>
  <c r="Q608" i="7" s="1"/>
  <c r="P605" i="7"/>
  <c r="Q607" i="7" s="1"/>
  <c r="O605" i="7"/>
  <c r="N607" i="7" s="1"/>
  <c r="Q609" i="7" s="1"/>
  <c r="H5" i="7"/>
  <c r="H605" i="7" s="1"/>
  <c r="I607" i="7" s="1"/>
  <c r="F5" i="7"/>
  <c r="K12" i="9"/>
  <c r="K11" i="9"/>
  <c r="AL11" i="9"/>
  <c r="L70" i="13"/>
  <c r="N68" i="13" s="1"/>
  <c r="A29" i="13"/>
  <c r="K26" i="13"/>
  <c r="K25" i="13"/>
  <c r="G5" i="7" l="1"/>
  <c r="G605" i="7" s="1"/>
  <c r="C607" i="7" s="1"/>
  <c r="I609" i="7" s="1"/>
  <c r="L2" i="7" s="1"/>
  <c r="F605" i="7"/>
  <c r="C606" i="7" s="1"/>
  <c r="O68" i="13"/>
  <c r="M68" i="13"/>
  <c r="Q2" i="7" l="1"/>
  <c r="I608" i="7"/>
  <c r="D2" i="7" s="1"/>
  <c r="AH104" i="9"/>
  <c r="AH103" i="9"/>
  <c r="AH102" i="9"/>
  <c r="AH101" i="9"/>
  <c r="AH100" i="9"/>
  <c r="AH99" i="9"/>
  <c r="AH98" i="9"/>
  <c r="AH97" i="9"/>
  <c r="AH96" i="9"/>
  <c r="AH95" i="9"/>
  <c r="AH94" i="9"/>
  <c r="AH93" i="9"/>
  <c r="AH92" i="9"/>
  <c r="AH91" i="9"/>
  <c r="AH90" i="9"/>
  <c r="AH89" i="9"/>
  <c r="AH88" i="9"/>
  <c r="AH87" i="9"/>
  <c r="AH86" i="9"/>
  <c r="AH85" i="9"/>
  <c r="AH84" i="9"/>
  <c r="AH83" i="9"/>
  <c r="AH82" i="9"/>
  <c r="AH81" i="9"/>
  <c r="AH80" i="9"/>
  <c r="AH79" i="9"/>
  <c r="AH78" i="9"/>
  <c r="AH77" i="9"/>
  <c r="AH76" i="9"/>
  <c r="AH75" i="9"/>
  <c r="AH74" i="9"/>
  <c r="AH73" i="9"/>
  <c r="AH72" i="9"/>
  <c r="AH71" i="9"/>
  <c r="AH70" i="9"/>
  <c r="AH69" i="9"/>
  <c r="AH68" i="9"/>
  <c r="AH67" i="9"/>
  <c r="AH66" i="9"/>
  <c r="AH65" i="9"/>
  <c r="AH64" i="9"/>
  <c r="AH63" i="9"/>
  <c r="AH62" i="9"/>
  <c r="AH61" i="9"/>
  <c r="AH60" i="9"/>
  <c r="AH59" i="9"/>
  <c r="AH58" i="9"/>
  <c r="AH57" i="9"/>
  <c r="AH56" i="9"/>
  <c r="AH55" i="9"/>
  <c r="AH54" i="9"/>
  <c r="AH53" i="9"/>
  <c r="AH52" i="9"/>
  <c r="AH51" i="9"/>
  <c r="AH50" i="9"/>
  <c r="AH49" i="9"/>
  <c r="AH48" i="9"/>
  <c r="AH47" i="9"/>
  <c r="AH46" i="9"/>
  <c r="AH45" i="9"/>
  <c r="AH44" i="9"/>
  <c r="AH43" i="9"/>
  <c r="AH42" i="9"/>
  <c r="AH41" i="9"/>
  <c r="AH40" i="9"/>
  <c r="AH39" i="9"/>
  <c r="AH38" i="9"/>
  <c r="AH37" i="9"/>
  <c r="AH36" i="9"/>
  <c r="AH35" i="9"/>
  <c r="AH34" i="9"/>
  <c r="AH33" i="9"/>
  <c r="AH32" i="9"/>
  <c r="AH31" i="9"/>
  <c r="AH30" i="9"/>
  <c r="AH29" i="9"/>
  <c r="AH28" i="9"/>
  <c r="AH27" i="9"/>
  <c r="AH26" i="9"/>
  <c r="AH25" i="9"/>
  <c r="AH24" i="9"/>
  <c r="AH23" i="9"/>
  <c r="AH22" i="9"/>
  <c r="AH21" i="9"/>
  <c r="AH20" i="9"/>
  <c r="AH19" i="9"/>
  <c r="AH17" i="9"/>
  <c r="AH16" i="9"/>
  <c r="AH15" i="9"/>
  <c r="AH12" i="9"/>
  <c r="AG104" i="9"/>
  <c r="AG103" i="9"/>
  <c r="AG102" i="9"/>
  <c r="AG101" i="9"/>
  <c r="AG100" i="9"/>
  <c r="AG99" i="9"/>
  <c r="AG98" i="9"/>
  <c r="AG97" i="9"/>
  <c r="AG96" i="9"/>
  <c r="AG95" i="9"/>
  <c r="AG94" i="9"/>
  <c r="AG93" i="9"/>
  <c r="AG92" i="9"/>
  <c r="AG91" i="9"/>
  <c r="AG90" i="9"/>
  <c r="AG89" i="9"/>
  <c r="AG88" i="9"/>
  <c r="AG87" i="9"/>
  <c r="AG86" i="9"/>
  <c r="AG85" i="9"/>
  <c r="AG84" i="9"/>
  <c r="AG83" i="9"/>
  <c r="AG82" i="9"/>
  <c r="AG81" i="9"/>
  <c r="AG80" i="9"/>
  <c r="AG79" i="9"/>
  <c r="AG78" i="9"/>
  <c r="AG77" i="9"/>
  <c r="AG76" i="9"/>
  <c r="AG75" i="9"/>
  <c r="AG74" i="9"/>
  <c r="AG73" i="9"/>
  <c r="AG72" i="9"/>
  <c r="AG71" i="9"/>
  <c r="AG70" i="9"/>
  <c r="AG69" i="9"/>
  <c r="AG68" i="9"/>
  <c r="AG67" i="9"/>
  <c r="AG66" i="9"/>
  <c r="AG65" i="9"/>
  <c r="AG64" i="9"/>
  <c r="AG63" i="9"/>
  <c r="AG62" i="9"/>
  <c r="AG61" i="9"/>
  <c r="AG60" i="9"/>
  <c r="AG59" i="9"/>
  <c r="AG58" i="9"/>
  <c r="AG57" i="9"/>
  <c r="AG56" i="9"/>
  <c r="AG55" i="9"/>
  <c r="AG54" i="9"/>
  <c r="AG53" i="9"/>
  <c r="AG52" i="9"/>
  <c r="AG51" i="9"/>
  <c r="AG50" i="9"/>
  <c r="AG49" i="9"/>
  <c r="AG48" i="9"/>
  <c r="AG47" i="9"/>
  <c r="AG46" i="9"/>
  <c r="AG45" i="9"/>
  <c r="AG44" i="9"/>
  <c r="AG43" i="9"/>
  <c r="AG42" i="9"/>
  <c r="AG41" i="9"/>
  <c r="AG40" i="9"/>
  <c r="AG39" i="9"/>
  <c r="AG38" i="9"/>
  <c r="AG37" i="9"/>
  <c r="AG36" i="9"/>
  <c r="AG35" i="9"/>
  <c r="AG34" i="9"/>
  <c r="AG33" i="9"/>
  <c r="AG32" i="9"/>
  <c r="AG31" i="9"/>
  <c r="AG30" i="9"/>
  <c r="AG29" i="9"/>
  <c r="AG28" i="9"/>
  <c r="AG27" i="9"/>
  <c r="AG26" i="9"/>
  <c r="AG25" i="9"/>
  <c r="AG24" i="9"/>
  <c r="AG23" i="9"/>
  <c r="AG22" i="9"/>
  <c r="AG21" i="9"/>
  <c r="AG20" i="9"/>
  <c r="AG19" i="9"/>
  <c r="AG15" i="9"/>
  <c r="AF104" i="9"/>
  <c r="AF103" i="9"/>
  <c r="AF102" i="9"/>
  <c r="AF101" i="9"/>
  <c r="AF100" i="9"/>
  <c r="AF99" i="9"/>
  <c r="AF98" i="9"/>
  <c r="AF97" i="9"/>
  <c r="AF96" i="9"/>
  <c r="AF95" i="9"/>
  <c r="AF94" i="9"/>
  <c r="AF93" i="9"/>
  <c r="AF92" i="9"/>
  <c r="AF91" i="9"/>
  <c r="AF90" i="9"/>
  <c r="AF89" i="9"/>
  <c r="AF88" i="9"/>
  <c r="AF87" i="9"/>
  <c r="AF86" i="9"/>
  <c r="AF85" i="9"/>
  <c r="AF84" i="9"/>
  <c r="AF83" i="9"/>
  <c r="AF82" i="9"/>
  <c r="AF81" i="9"/>
  <c r="AF80" i="9"/>
  <c r="AF79" i="9"/>
  <c r="AF78" i="9"/>
  <c r="AF77" i="9"/>
  <c r="AF76" i="9"/>
  <c r="AF75" i="9"/>
  <c r="AF74" i="9"/>
  <c r="AF73" i="9"/>
  <c r="AF72" i="9"/>
  <c r="AF71" i="9"/>
  <c r="AF70" i="9"/>
  <c r="AF69" i="9"/>
  <c r="AF68" i="9"/>
  <c r="AF67" i="9"/>
  <c r="AF66" i="9"/>
  <c r="AF65" i="9"/>
  <c r="AF64" i="9"/>
  <c r="AF63" i="9"/>
  <c r="AF62" i="9"/>
  <c r="AF61" i="9"/>
  <c r="AF60" i="9"/>
  <c r="AF59" i="9"/>
  <c r="AF58" i="9"/>
  <c r="AF57" i="9"/>
  <c r="AF56" i="9"/>
  <c r="AF55" i="9"/>
  <c r="AF54" i="9"/>
  <c r="AF53" i="9"/>
  <c r="AF52" i="9"/>
  <c r="AF51" i="9"/>
  <c r="AF50" i="9"/>
  <c r="AF49" i="9"/>
  <c r="AF48" i="9"/>
  <c r="AF47" i="9"/>
  <c r="AF46" i="9"/>
  <c r="AF45" i="9"/>
  <c r="AF44" i="9"/>
  <c r="AF43" i="9"/>
  <c r="AF42" i="9"/>
  <c r="AF41" i="9"/>
  <c r="AF40" i="9"/>
  <c r="AF39" i="9"/>
  <c r="AF38" i="9"/>
  <c r="AF37" i="9"/>
  <c r="AF36" i="9"/>
  <c r="AF35" i="9"/>
  <c r="AF34" i="9"/>
  <c r="AF33" i="9"/>
  <c r="AF32" i="9"/>
  <c r="AF31" i="9"/>
  <c r="AF30" i="9"/>
  <c r="AF29" i="9"/>
  <c r="AF28" i="9"/>
  <c r="AF27" i="9"/>
  <c r="AF26" i="9"/>
  <c r="AF25" i="9"/>
  <c r="AF24" i="9"/>
  <c r="AF23" i="9"/>
  <c r="AF22" i="9"/>
  <c r="AF21" i="9"/>
  <c r="AF20" i="9"/>
  <c r="AF19" i="9"/>
  <c r="AF17" i="9"/>
  <c r="AD104" i="9"/>
  <c r="AD103" i="9"/>
  <c r="AD102" i="9"/>
  <c r="AD101" i="9"/>
  <c r="AD100" i="9"/>
  <c r="AD99" i="9"/>
  <c r="AD98" i="9"/>
  <c r="AD97" i="9"/>
  <c r="AD96" i="9"/>
  <c r="AD95" i="9"/>
  <c r="AD94" i="9"/>
  <c r="AD93" i="9"/>
  <c r="AD92" i="9"/>
  <c r="AD91" i="9"/>
  <c r="AD90" i="9"/>
  <c r="AD89" i="9"/>
  <c r="AD88" i="9"/>
  <c r="AD87" i="9"/>
  <c r="AD86" i="9"/>
  <c r="AD85" i="9"/>
  <c r="AD84" i="9"/>
  <c r="AD83" i="9"/>
  <c r="AD82" i="9"/>
  <c r="AD81" i="9"/>
  <c r="AD80" i="9"/>
  <c r="AD79" i="9"/>
  <c r="AD78" i="9"/>
  <c r="AD77" i="9"/>
  <c r="AD75" i="9"/>
  <c r="AD74" i="9"/>
  <c r="AD73" i="9"/>
  <c r="AD71" i="9"/>
  <c r="AD70" i="9"/>
  <c r="AD68" i="9"/>
  <c r="AD67" i="9"/>
  <c r="AD66" i="9"/>
  <c r="AD65" i="9"/>
  <c r="AD64" i="9"/>
  <c r="AD63" i="9"/>
  <c r="AD62" i="9"/>
  <c r="AD61" i="9"/>
  <c r="AD60" i="9"/>
  <c r="AD59" i="9"/>
  <c r="AD58" i="9"/>
  <c r="AD57" i="9"/>
  <c r="AD56" i="9"/>
  <c r="AD55" i="9"/>
  <c r="AD54" i="9"/>
  <c r="AD53" i="9"/>
  <c r="AD52" i="9"/>
  <c r="AD51" i="9"/>
  <c r="AD50" i="9"/>
  <c r="AD49" i="9"/>
  <c r="AD48" i="9"/>
  <c r="AD47" i="9"/>
  <c r="AD46" i="9"/>
  <c r="AD45" i="9"/>
  <c r="AD44" i="9"/>
  <c r="AD43" i="9"/>
  <c r="AD42" i="9"/>
  <c r="AD41" i="9"/>
  <c r="AD40" i="9"/>
  <c r="AD39" i="9"/>
  <c r="AD38" i="9"/>
  <c r="AD37" i="9"/>
  <c r="AD36" i="9"/>
  <c r="AD35" i="9"/>
  <c r="AD34" i="9"/>
  <c r="AD33" i="9"/>
  <c r="AD32" i="9"/>
  <c r="AD31" i="9"/>
  <c r="AD30" i="9"/>
  <c r="AD28" i="9"/>
  <c r="AD27" i="9"/>
  <c r="AD26" i="9"/>
  <c r="AD25" i="9"/>
  <c r="AD24" i="9"/>
  <c r="AD23" i="9"/>
  <c r="AD22" i="9"/>
  <c r="AD21" i="9"/>
  <c r="AD20" i="9"/>
  <c r="AD19" i="9"/>
  <c r="AD17" i="9"/>
  <c r="AG17" i="9" s="1"/>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D76" i="9"/>
  <c r="AD72" i="9"/>
  <c r="AD69" i="9"/>
  <c r="AD29"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AB34" i="9"/>
  <c r="AB33" i="9"/>
  <c r="AB32" i="9"/>
  <c r="AB31" i="9"/>
  <c r="AB30" i="9"/>
  <c r="AB29" i="9"/>
  <c r="AB28" i="9"/>
  <c r="AB27" i="9"/>
  <c r="AB26" i="9"/>
  <c r="AB25" i="9"/>
  <c r="AB24" i="9"/>
  <c r="AB23" i="9"/>
  <c r="AB22" i="9"/>
  <c r="AB21" i="9"/>
  <c r="AB20" i="9"/>
  <c r="AB19" i="9"/>
  <c r="AB18" i="9"/>
  <c r="AB16" i="9"/>
  <c r="AB15" i="9"/>
  <c r="AB14" i="9"/>
  <c r="AB13" i="9"/>
  <c r="AA104" i="9"/>
  <c r="AA103" i="9"/>
  <c r="AA102" i="9"/>
  <c r="AA101" i="9"/>
  <c r="AA100" i="9"/>
  <c r="AA99" i="9"/>
  <c r="AA98" i="9"/>
  <c r="AA97" i="9"/>
  <c r="AA96" i="9"/>
  <c r="AA95" i="9"/>
  <c r="AA94" i="9"/>
  <c r="AA93" i="9"/>
  <c r="AA92" i="9"/>
  <c r="AA91" i="9"/>
  <c r="AA90" i="9"/>
  <c r="AA89" i="9"/>
  <c r="AA88" i="9"/>
  <c r="AA87" i="9"/>
  <c r="AA86" i="9"/>
  <c r="AA85" i="9"/>
  <c r="AA84" i="9"/>
  <c r="AA83" i="9"/>
  <c r="AA82" i="9"/>
  <c r="AA81" i="9"/>
  <c r="AA80" i="9"/>
  <c r="AA79" i="9"/>
  <c r="AA78" i="9"/>
  <c r="AA77" i="9"/>
  <c r="AA76" i="9"/>
  <c r="AA75" i="9"/>
  <c r="AA74" i="9"/>
  <c r="AA73" i="9"/>
  <c r="AA72" i="9"/>
  <c r="AA71" i="9"/>
  <c r="AA70" i="9"/>
  <c r="AA69" i="9"/>
  <c r="AA68" i="9"/>
  <c r="AA67" i="9"/>
  <c r="AA66" i="9"/>
  <c r="AA65" i="9"/>
  <c r="AA64" i="9"/>
  <c r="AA63" i="9"/>
  <c r="AA62" i="9"/>
  <c r="AA61" i="9"/>
  <c r="AA60" i="9"/>
  <c r="AA59" i="9"/>
  <c r="AA58" i="9"/>
  <c r="AA57" i="9"/>
  <c r="AA56" i="9"/>
  <c r="AA55" i="9"/>
  <c r="AA54" i="9"/>
  <c r="AA53" i="9"/>
  <c r="AA52" i="9"/>
  <c r="AA51" i="9"/>
  <c r="AA50" i="9"/>
  <c r="AA49" i="9"/>
  <c r="AA48" i="9"/>
  <c r="AA47" i="9"/>
  <c r="AA46" i="9"/>
  <c r="AA45" i="9"/>
  <c r="AA44" i="9"/>
  <c r="AA43" i="9"/>
  <c r="AA42" i="9"/>
  <c r="AA41" i="9"/>
  <c r="AA40" i="9"/>
  <c r="AA39" i="9"/>
  <c r="AA38" i="9"/>
  <c r="AA37" i="9"/>
  <c r="AA36" i="9"/>
  <c r="AA35" i="9"/>
  <c r="AA34" i="9"/>
  <c r="AA33" i="9"/>
  <c r="AA32" i="9"/>
  <c r="AA31" i="9"/>
  <c r="AA30" i="9"/>
  <c r="AA29" i="9"/>
  <c r="AA28" i="9"/>
  <c r="AA27" i="9"/>
  <c r="AA26" i="9"/>
  <c r="AA25" i="9"/>
  <c r="AA24" i="9"/>
  <c r="AA23" i="9"/>
  <c r="AA22" i="9"/>
  <c r="AA21" i="9"/>
  <c r="AA20" i="9"/>
  <c r="AA19" i="9"/>
  <c r="AA15" i="9"/>
  <c r="Y104" i="9"/>
  <c r="Y103" i="9"/>
  <c r="Y102" i="9"/>
  <c r="Y101" i="9"/>
  <c r="Y100" i="9"/>
  <c r="Y99" i="9"/>
  <c r="Y98" i="9"/>
  <c r="Y97" i="9"/>
  <c r="Y96" i="9"/>
  <c r="Y95" i="9"/>
  <c r="Y94" i="9"/>
  <c r="Y93" i="9"/>
  <c r="Y92" i="9"/>
  <c r="Y91" i="9"/>
  <c r="Y90" i="9"/>
  <c r="Y89" i="9"/>
  <c r="Y88" i="9"/>
  <c r="Y87" i="9"/>
  <c r="Y86" i="9"/>
  <c r="Y85" i="9"/>
  <c r="Y84" i="9"/>
  <c r="Y83" i="9"/>
  <c r="Y82" i="9"/>
  <c r="Y81" i="9"/>
  <c r="Y80" i="9"/>
  <c r="Y79" i="9"/>
  <c r="Y78" i="9"/>
  <c r="Y77" i="9"/>
  <c r="Y76" i="9"/>
  <c r="Y75" i="9"/>
  <c r="Y74" i="9"/>
  <c r="Y73" i="9"/>
  <c r="Y72" i="9"/>
  <c r="Y71" i="9"/>
  <c r="Y70" i="9"/>
  <c r="Y69" i="9"/>
  <c r="Y68" i="9"/>
  <c r="Y67" i="9"/>
  <c r="Y66" i="9"/>
  <c r="Y65" i="9"/>
  <c r="Y64" i="9"/>
  <c r="Y63" i="9"/>
  <c r="Y62" i="9"/>
  <c r="Y61" i="9"/>
  <c r="Y60" i="9"/>
  <c r="Y59" i="9"/>
  <c r="Y58" i="9"/>
  <c r="Y57" i="9"/>
  <c r="Y56" i="9"/>
  <c r="Y55" i="9"/>
  <c r="Y54" i="9"/>
  <c r="Y53" i="9"/>
  <c r="Y52" i="9"/>
  <c r="Y51" i="9"/>
  <c r="Y50" i="9"/>
  <c r="Y49" i="9"/>
  <c r="Y48" i="9"/>
  <c r="Y47" i="9"/>
  <c r="Y46" i="9"/>
  <c r="Y45" i="9"/>
  <c r="Y44" i="9"/>
  <c r="Y43" i="9"/>
  <c r="Y42" i="9"/>
  <c r="Y41" i="9"/>
  <c r="Y40" i="9"/>
  <c r="Y39" i="9"/>
  <c r="Y38" i="9"/>
  <c r="Y37" i="9"/>
  <c r="Y36" i="9"/>
  <c r="Y35" i="9"/>
  <c r="Y34" i="9"/>
  <c r="Y33" i="9"/>
  <c r="Y32" i="9"/>
  <c r="Y31" i="9"/>
  <c r="Y30" i="9"/>
  <c r="Y29" i="9"/>
  <c r="Y28" i="9"/>
  <c r="Y27" i="9"/>
  <c r="Y26" i="9"/>
  <c r="Y25" i="9"/>
  <c r="Y24" i="9"/>
  <c r="Y23" i="9"/>
  <c r="Y22" i="9"/>
  <c r="Y21" i="9"/>
  <c r="Y20" i="9"/>
  <c r="Y19" i="9"/>
  <c r="Z104" i="9"/>
  <c r="Z103" i="9"/>
  <c r="Z102" i="9"/>
  <c r="Z101" i="9"/>
  <c r="Z100" i="9"/>
  <c r="Z99" i="9"/>
  <c r="Z98" i="9"/>
  <c r="Z97" i="9"/>
  <c r="Z96" i="9"/>
  <c r="Z95" i="9"/>
  <c r="Z94" i="9"/>
  <c r="Z93" i="9"/>
  <c r="Z92" i="9"/>
  <c r="Z91" i="9"/>
  <c r="Z90" i="9"/>
  <c r="Z89" i="9"/>
  <c r="Z88" i="9"/>
  <c r="Z87" i="9"/>
  <c r="Z86" i="9"/>
  <c r="Z85" i="9"/>
  <c r="Z84" i="9"/>
  <c r="Z83" i="9"/>
  <c r="Z82" i="9"/>
  <c r="Z81" i="9"/>
  <c r="Z80" i="9"/>
  <c r="Z79" i="9"/>
  <c r="Z78" i="9"/>
  <c r="Z77" i="9"/>
  <c r="Z76" i="9"/>
  <c r="Z75" i="9"/>
  <c r="Z74" i="9"/>
  <c r="Z73" i="9"/>
  <c r="Z72" i="9"/>
  <c r="Z71" i="9"/>
  <c r="Z70" i="9"/>
  <c r="Z69" i="9"/>
  <c r="Z68" i="9"/>
  <c r="Z67" i="9"/>
  <c r="Z66" i="9"/>
  <c r="Z65" i="9"/>
  <c r="Z64" i="9"/>
  <c r="Z63" i="9"/>
  <c r="Z62" i="9"/>
  <c r="Z61" i="9"/>
  <c r="Z60" i="9"/>
  <c r="Z59" i="9"/>
  <c r="Z58" i="9"/>
  <c r="Z57" i="9"/>
  <c r="Z56" i="9"/>
  <c r="Z55" i="9"/>
  <c r="Z54" i="9"/>
  <c r="Z53" i="9"/>
  <c r="Z52" i="9"/>
  <c r="Z51" i="9"/>
  <c r="Z50" i="9"/>
  <c r="Z49" i="9"/>
  <c r="Z48" i="9"/>
  <c r="Z47" i="9"/>
  <c r="Z46" i="9"/>
  <c r="Z45" i="9"/>
  <c r="Z44" i="9"/>
  <c r="Z43" i="9"/>
  <c r="Z42" i="9"/>
  <c r="Z41" i="9"/>
  <c r="Z40" i="9"/>
  <c r="Z39" i="9"/>
  <c r="Z38" i="9"/>
  <c r="Z37" i="9"/>
  <c r="Z36" i="9"/>
  <c r="Z35" i="9"/>
  <c r="Z34" i="9"/>
  <c r="Z33" i="9"/>
  <c r="Z32" i="9"/>
  <c r="Z31" i="9"/>
  <c r="Z30" i="9"/>
  <c r="Z29" i="9"/>
  <c r="Z28" i="9"/>
  <c r="Z27" i="9"/>
  <c r="Z26" i="9"/>
  <c r="Z25" i="9"/>
  <c r="Z24" i="9"/>
  <c r="Z23" i="9"/>
  <c r="Z22" i="9"/>
  <c r="Z21" i="9"/>
  <c r="Z20" i="9"/>
  <c r="Z19" i="9"/>
  <c r="Z18" i="9"/>
  <c r="Z17" i="9"/>
  <c r="Z16" i="9"/>
  <c r="Z14" i="9"/>
  <c r="Z13" i="9"/>
  <c r="Z12" i="9"/>
  <c r="X104" i="9"/>
  <c r="X103" i="9"/>
  <c r="X102" i="9"/>
  <c r="X101" i="9"/>
  <c r="X100" i="9"/>
  <c r="X99" i="9"/>
  <c r="X98" i="9"/>
  <c r="X97" i="9"/>
  <c r="X96" i="9"/>
  <c r="X95" i="9"/>
  <c r="X94" i="9"/>
  <c r="X93" i="9"/>
  <c r="X92" i="9"/>
  <c r="X91" i="9"/>
  <c r="X90" i="9"/>
  <c r="X89" i="9"/>
  <c r="X88" i="9"/>
  <c r="X87" i="9"/>
  <c r="X86" i="9"/>
  <c r="X85" i="9"/>
  <c r="X84" i="9"/>
  <c r="X83" i="9"/>
  <c r="X82" i="9"/>
  <c r="X81" i="9"/>
  <c r="X80" i="9"/>
  <c r="X79" i="9"/>
  <c r="X78" i="9"/>
  <c r="X77" i="9"/>
  <c r="X76" i="9"/>
  <c r="X75" i="9"/>
  <c r="X74" i="9"/>
  <c r="X73" i="9"/>
  <c r="X72" i="9"/>
  <c r="X71" i="9"/>
  <c r="X70" i="9"/>
  <c r="X69" i="9"/>
  <c r="X68" i="9"/>
  <c r="X67" i="9"/>
  <c r="X66" i="9"/>
  <c r="X65" i="9"/>
  <c r="X64" i="9"/>
  <c r="X63" i="9"/>
  <c r="X62" i="9"/>
  <c r="X61" i="9"/>
  <c r="X60" i="9"/>
  <c r="X59" i="9"/>
  <c r="X58" i="9"/>
  <c r="X57" i="9"/>
  <c r="X56" i="9"/>
  <c r="X55" i="9"/>
  <c r="X54" i="9"/>
  <c r="X53" i="9"/>
  <c r="X52" i="9"/>
  <c r="X51" i="9"/>
  <c r="X50" i="9"/>
  <c r="X49" i="9"/>
  <c r="X48" i="9"/>
  <c r="X47" i="9"/>
  <c r="X46" i="9"/>
  <c r="X45" i="9"/>
  <c r="X44" i="9"/>
  <c r="X43" i="9"/>
  <c r="X42" i="9"/>
  <c r="X41" i="9"/>
  <c r="X40" i="9"/>
  <c r="X39" i="9"/>
  <c r="X38" i="9"/>
  <c r="X37" i="9"/>
  <c r="X36" i="9"/>
  <c r="X35" i="9"/>
  <c r="X34" i="9"/>
  <c r="X33" i="9"/>
  <c r="X32" i="9"/>
  <c r="X31" i="9"/>
  <c r="X30" i="9"/>
  <c r="X29" i="9"/>
  <c r="X28" i="9"/>
  <c r="X27" i="9"/>
  <c r="X26" i="9"/>
  <c r="X25" i="9"/>
  <c r="X24" i="9"/>
  <c r="X23" i="9"/>
  <c r="X22" i="9"/>
  <c r="X21" i="9"/>
  <c r="X20" i="9"/>
  <c r="X19" i="9"/>
  <c r="X18" i="9"/>
  <c r="AA18" i="9" s="1"/>
  <c r="X16" i="9"/>
  <c r="Y16" i="9" s="1"/>
  <c r="X14" i="9"/>
  <c r="AA14" i="9" s="1"/>
  <c r="X13" i="9"/>
  <c r="AA13" i="9" s="1"/>
  <c r="X12" i="9"/>
  <c r="Y12" i="9" s="1"/>
  <c r="X11" i="9"/>
  <c r="Y11" i="9" s="1"/>
  <c r="V104" i="9"/>
  <c r="V103" i="9"/>
  <c r="V102" i="9"/>
  <c r="V101" i="9"/>
  <c r="V100" i="9"/>
  <c r="V99" i="9"/>
  <c r="V98" i="9"/>
  <c r="V97" i="9"/>
  <c r="V96" i="9"/>
  <c r="V95" i="9"/>
  <c r="V94" i="9"/>
  <c r="V93" i="9"/>
  <c r="V92" i="9"/>
  <c r="V91" i="9"/>
  <c r="V90" i="9"/>
  <c r="V89" i="9"/>
  <c r="V88" i="9"/>
  <c r="V87" i="9"/>
  <c r="V86" i="9"/>
  <c r="V85" i="9"/>
  <c r="V84" i="9"/>
  <c r="V83" i="9"/>
  <c r="V82" i="9"/>
  <c r="V81" i="9"/>
  <c r="V80" i="9"/>
  <c r="V79" i="9"/>
  <c r="V78" i="9"/>
  <c r="V77" i="9"/>
  <c r="V76" i="9"/>
  <c r="V75" i="9"/>
  <c r="V74" i="9"/>
  <c r="V73" i="9"/>
  <c r="V72" i="9"/>
  <c r="V71" i="9"/>
  <c r="V70" i="9"/>
  <c r="V69" i="9"/>
  <c r="V68" i="9"/>
  <c r="V67" i="9"/>
  <c r="V66" i="9"/>
  <c r="V65" i="9"/>
  <c r="V64" i="9"/>
  <c r="V63" i="9"/>
  <c r="V62" i="9"/>
  <c r="V61" i="9"/>
  <c r="V60" i="9"/>
  <c r="V59" i="9"/>
  <c r="V58" i="9"/>
  <c r="V57" i="9"/>
  <c r="V56" i="9"/>
  <c r="V55" i="9"/>
  <c r="V54" i="9"/>
  <c r="V53" i="9"/>
  <c r="V52" i="9"/>
  <c r="V51" i="9"/>
  <c r="V50" i="9"/>
  <c r="V49" i="9"/>
  <c r="V48" i="9"/>
  <c r="V47" i="9"/>
  <c r="V46" i="9"/>
  <c r="V45" i="9"/>
  <c r="V44" i="9"/>
  <c r="V43" i="9"/>
  <c r="V42" i="9"/>
  <c r="V41" i="9"/>
  <c r="V40" i="9"/>
  <c r="V39" i="9"/>
  <c r="V38" i="9"/>
  <c r="V37" i="9"/>
  <c r="V36" i="9"/>
  <c r="V35" i="9"/>
  <c r="V34" i="9"/>
  <c r="V33" i="9"/>
  <c r="V32" i="9"/>
  <c r="V31" i="9"/>
  <c r="V30" i="9"/>
  <c r="V29" i="9"/>
  <c r="V28" i="9"/>
  <c r="V27" i="9"/>
  <c r="V26" i="9"/>
  <c r="V25" i="9"/>
  <c r="V24" i="9"/>
  <c r="V23" i="9"/>
  <c r="V22" i="9"/>
  <c r="V21" i="9"/>
  <c r="V20" i="9"/>
  <c r="V19" i="9"/>
  <c r="V18" i="9"/>
  <c r="V17" i="9"/>
  <c r="V16" i="9"/>
  <c r="V15" i="9"/>
  <c r="V13" i="9"/>
  <c r="T104" i="9"/>
  <c r="T103" i="9"/>
  <c r="T102" i="9"/>
  <c r="T101" i="9"/>
  <c r="T100" i="9"/>
  <c r="T99" i="9"/>
  <c r="T98" i="9"/>
  <c r="T97" i="9"/>
  <c r="T96" i="9"/>
  <c r="T95" i="9"/>
  <c r="T94" i="9"/>
  <c r="T93" i="9"/>
  <c r="T92" i="9"/>
  <c r="T91" i="9"/>
  <c r="T90" i="9"/>
  <c r="T89" i="9"/>
  <c r="T88" i="9"/>
  <c r="T87" i="9"/>
  <c r="T86" i="9"/>
  <c r="T85" i="9"/>
  <c r="T84" i="9"/>
  <c r="T83" i="9"/>
  <c r="T82" i="9"/>
  <c r="T81" i="9"/>
  <c r="T80" i="9"/>
  <c r="T79" i="9"/>
  <c r="T78" i="9"/>
  <c r="T77" i="9"/>
  <c r="T76" i="9"/>
  <c r="T75" i="9"/>
  <c r="T74" i="9"/>
  <c r="T73" i="9"/>
  <c r="T72" i="9"/>
  <c r="T71" i="9"/>
  <c r="T70" i="9"/>
  <c r="T69" i="9"/>
  <c r="T68" i="9"/>
  <c r="T67" i="9"/>
  <c r="T66" i="9"/>
  <c r="T65" i="9"/>
  <c r="T64" i="9"/>
  <c r="T63" i="9"/>
  <c r="T62" i="9"/>
  <c r="T61" i="9"/>
  <c r="T60" i="9"/>
  <c r="T59" i="9"/>
  <c r="T58" i="9"/>
  <c r="T57" i="9"/>
  <c r="T56" i="9"/>
  <c r="T55" i="9"/>
  <c r="T54" i="9"/>
  <c r="T53" i="9"/>
  <c r="T52" i="9"/>
  <c r="T51" i="9"/>
  <c r="T50" i="9"/>
  <c r="T49" i="9"/>
  <c r="T48" i="9"/>
  <c r="T47" i="9"/>
  <c r="T46" i="9"/>
  <c r="T45" i="9"/>
  <c r="T44" i="9"/>
  <c r="T43" i="9"/>
  <c r="T42" i="9"/>
  <c r="T41" i="9"/>
  <c r="T40" i="9"/>
  <c r="T39" i="9"/>
  <c r="T38" i="9"/>
  <c r="T37" i="9"/>
  <c r="T36" i="9"/>
  <c r="T35" i="9"/>
  <c r="T34" i="9"/>
  <c r="T33" i="9"/>
  <c r="T32" i="9"/>
  <c r="T31" i="9"/>
  <c r="T30" i="9"/>
  <c r="T29" i="9"/>
  <c r="T28" i="9"/>
  <c r="T27" i="9"/>
  <c r="T26" i="9"/>
  <c r="T25" i="9"/>
  <c r="T24" i="9"/>
  <c r="T23" i="9"/>
  <c r="T22" i="9"/>
  <c r="T21" i="9"/>
  <c r="T20" i="9"/>
  <c r="T19" i="9"/>
  <c r="T18" i="9"/>
  <c r="T17" i="9"/>
  <c r="T16" i="9"/>
  <c r="T15" i="9"/>
  <c r="T14" i="9"/>
  <c r="T13" i="9"/>
  <c r="P104" i="9"/>
  <c r="P103" i="9"/>
  <c r="P102" i="9"/>
  <c r="P101" i="9"/>
  <c r="P100" i="9"/>
  <c r="P99" i="9"/>
  <c r="P98" i="9"/>
  <c r="P97" i="9"/>
  <c r="P96" i="9"/>
  <c r="P95" i="9"/>
  <c r="P94" i="9"/>
  <c r="P93" i="9"/>
  <c r="P92" i="9"/>
  <c r="P91" i="9"/>
  <c r="P90" i="9"/>
  <c r="P89" i="9"/>
  <c r="P88" i="9"/>
  <c r="P87" i="9"/>
  <c r="P86" i="9"/>
  <c r="P85" i="9"/>
  <c r="P84" i="9"/>
  <c r="P83" i="9"/>
  <c r="P82" i="9"/>
  <c r="P81" i="9"/>
  <c r="P80" i="9"/>
  <c r="P79" i="9"/>
  <c r="P78" i="9"/>
  <c r="P77" i="9"/>
  <c r="P76" i="9"/>
  <c r="P75" i="9"/>
  <c r="P74" i="9"/>
  <c r="P73" i="9"/>
  <c r="P72" i="9"/>
  <c r="P71" i="9"/>
  <c r="P70" i="9"/>
  <c r="P69" i="9"/>
  <c r="P68" i="9"/>
  <c r="P67" i="9"/>
  <c r="P66" i="9"/>
  <c r="P65" i="9"/>
  <c r="P64" i="9"/>
  <c r="P63" i="9"/>
  <c r="P62" i="9"/>
  <c r="P61" i="9"/>
  <c r="P60" i="9"/>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5" i="9"/>
  <c r="P14" i="9"/>
  <c r="N104" i="9"/>
  <c r="N103" i="9"/>
  <c r="N102" i="9"/>
  <c r="N101" i="9"/>
  <c r="N100" i="9"/>
  <c r="N99" i="9"/>
  <c r="N98" i="9"/>
  <c r="N97" i="9"/>
  <c r="N96" i="9"/>
  <c r="N95" i="9"/>
  <c r="N94" i="9"/>
  <c r="N93" i="9"/>
  <c r="N92" i="9"/>
  <c r="N91" i="9"/>
  <c r="N90" i="9"/>
  <c r="N89" i="9"/>
  <c r="N88" i="9"/>
  <c r="N87" i="9"/>
  <c r="N86" i="9"/>
  <c r="N85" i="9"/>
  <c r="N84" i="9"/>
  <c r="N83" i="9"/>
  <c r="N82" i="9"/>
  <c r="N81" i="9"/>
  <c r="N80" i="9"/>
  <c r="N79" i="9"/>
  <c r="N78" i="9"/>
  <c r="N77" i="9"/>
  <c r="N76" i="9"/>
  <c r="N75" i="9"/>
  <c r="N74" i="9"/>
  <c r="N73" i="9"/>
  <c r="N72" i="9"/>
  <c r="N71" i="9"/>
  <c r="N70" i="9"/>
  <c r="N69" i="9"/>
  <c r="N68" i="9"/>
  <c r="N67" i="9"/>
  <c r="N66" i="9"/>
  <c r="N65" i="9"/>
  <c r="N64" i="9"/>
  <c r="N63" i="9"/>
  <c r="N62" i="9"/>
  <c r="N61" i="9"/>
  <c r="N60" i="9"/>
  <c r="N59" i="9"/>
  <c r="N58" i="9"/>
  <c r="N57" i="9"/>
  <c r="N56" i="9"/>
  <c r="N55" i="9"/>
  <c r="N54" i="9"/>
  <c r="N53" i="9"/>
  <c r="N52" i="9"/>
  <c r="N51" i="9"/>
  <c r="N50" i="9"/>
  <c r="N49" i="9"/>
  <c r="N48" i="9"/>
  <c r="N47" i="9"/>
  <c r="N46" i="9"/>
  <c r="N45" i="9"/>
  <c r="N44" i="9"/>
  <c r="N43" i="9"/>
  <c r="N42" i="9"/>
  <c r="N41" i="9"/>
  <c r="N40" i="9"/>
  <c r="N39" i="9"/>
  <c r="N38" i="9"/>
  <c r="N37" i="9"/>
  <c r="N36" i="9"/>
  <c r="N35" i="9"/>
  <c r="N34" i="9"/>
  <c r="N33" i="9"/>
  <c r="N32" i="9"/>
  <c r="N31" i="9"/>
  <c r="N30" i="9"/>
  <c r="N29" i="9"/>
  <c r="N28" i="9"/>
  <c r="N27" i="9"/>
  <c r="N26" i="9"/>
  <c r="N25" i="9"/>
  <c r="N24" i="9"/>
  <c r="N23" i="9"/>
  <c r="N22" i="9"/>
  <c r="N21" i="9"/>
  <c r="N20" i="9"/>
  <c r="N19" i="9"/>
  <c r="N18" i="9"/>
  <c r="N15" i="9"/>
  <c r="N14" i="9"/>
  <c r="N13" i="9"/>
  <c r="N12" i="9"/>
  <c r="U104" i="9"/>
  <c r="U103" i="9"/>
  <c r="U102" i="9"/>
  <c r="U101" i="9"/>
  <c r="U100" i="9"/>
  <c r="U99" i="9"/>
  <c r="U98" i="9"/>
  <c r="U97" i="9"/>
  <c r="U96" i="9"/>
  <c r="U95" i="9"/>
  <c r="U94" i="9"/>
  <c r="U93" i="9"/>
  <c r="U92" i="9"/>
  <c r="U91" i="9"/>
  <c r="U90" i="9"/>
  <c r="U89" i="9"/>
  <c r="U88" i="9"/>
  <c r="U87" i="9"/>
  <c r="U86" i="9"/>
  <c r="U85" i="9"/>
  <c r="U84" i="9"/>
  <c r="U83" i="9"/>
  <c r="U82" i="9"/>
  <c r="U81" i="9"/>
  <c r="U80" i="9"/>
  <c r="U79" i="9"/>
  <c r="U78" i="9"/>
  <c r="U77" i="9"/>
  <c r="U76" i="9"/>
  <c r="U75" i="9"/>
  <c r="U74" i="9"/>
  <c r="U73" i="9"/>
  <c r="U72" i="9"/>
  <c r="U71" i="9"/>
  <c r="U70" i="9"/>
  <c r="U69" i="9"/>
  <c r="U68" i="9"/>
  <c r="U67" i="9"/>
  <c r="U66" i="9"/>
  <c r="U65" i="9"/>
  <c r="U64" i="9"/>
  <c r="U63" i="9"/>
  <c r="U62" i="9"/>
  <c r="U61" i="9"/>
  <c r="U60" i="9"/>
  <c r="U59" i="9"/>
  <c r="U58" i="9"/>
  <c r="U57" i="9"/>
  <c r="U56" i="9"/>
  <c r="U55" i="9"/>
  <c r="U54" i="9"/>
  <c r="U53" i="9"/>
  <c r="U52" i="9"/>
  <c r="U51" i="9"/>
  <c r="U50" i="9"/>
  <c r="U49" i="9"/>
  <c r="U48" i="9"/>
  <c r="U47" i="9"/>
  <c r="U46" i="9"/>
  <c r="U45" i="9"/>
  <c r="U44" i="9"/>
  <c r="U43" i="9"/>
  <c r="U42" i="9"/>
  <c r="U41" i="9"/>
  <c r="U40" i="9"/>
  <c r="U39" i="9"/>
  <c r="U38" i="9"/>
  <c r="U37" i="9"/>
  <c r="U36" i="9"/>
  <c r="U35" i="9"/>
  <c r="U34" i="9"/>
  <c r="U33" i="9"/>
  <c r="U32" i="9"/>
  <c r="U31" i="9"/>
  <c r="U30" i="9"/>
  <c r="U29" i="9"/>
  <c r="U28" i="9"/>
  <c r="U27" i="9"/>
  <c r="U26" i="9"/>
  <c r="U25" i="9"/>
  <c r="U24" i="9"/>
  <c r="U23" i="9"/>
  <c r="U22" i="9"/>
  <c r="U21" i="9"/>
  <c r="U20" i="9"/>
  <c r="U19" i="9"/>
  <c r="U1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O104" i="9"/>
  <c r="O103" i="9"/>
  <c r="O102" i="9"/>
  <c r="O101" i="9"/>
  <c r="O100" i="9"/>
  <c r="O99" i="9"/>
  <c r="O98" i="9"/>
  <c r="O97" i="9"/>
  <c r="O96" i="9"/>
  <c r="O95" i="9"/>
  <c r="O94" i="9"/>
  <c r="O93" i="9"/>
  <c r="O92" i="9"/>
  <c r="O91" i="9"/>
  <c r="O90" i="9"/>
  <c r="O89" i="9"/>
  <c r="O88" i="9"/>
  <c r="O87" i="9"/>
  <c r="O86" i="9"/>
  <c r="O85" i="9"/>
  <c r="O84" i="9"/>
  <c r="O83" i="9"/>
  <c r="O82" i="9"/>
  <c r="O81" i="9"/>
  <c r="O80" i="9"/>
  <c r="O79" i="9"/>
  <c r="O78" i="9"/>
  <c r="O77" i="9"/>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AN19" i="9"/>
  <c r="AN20" i="9"/>
  <c r="AN22" i="9"/>
  <c r="AN23" i="9"/>
  <c r="AN24" i="9"/>
  <c r="AN25" i="9"/>
  <c r="AN26" i="9"/>
  <c r="AN27" i="9"/>
  <c r="AN28" i="9"/>
  <c r="AN29" i="9"/>
  <c r="AN30" i="9"/>
  <c r="AN31" i="9"/>
  <c r="AN32" i="9"/>
  <c r="AN33" i="9"/>
  <c r="AN34" i="9"/>
  <c r="AN35" i="9"/>
  <c r="AN36" i="9"/>
  <c r="AN37" i="9"/>
  <c r="AN38" i="9"/>
  <c r="AN39" i="9"/>
  <c r="AN40" i="9"/>
  <c r="AN41" i="9"/>
  <c r="AN42" i="9"/>
  <c r="AN43" i="9"/>
  <c r="AN44" i="9"/>
  <c r="AN45" i="9"/>
  <c r="AN46" i="9"/>
  <c r="AN47" i="9"/>
  <c r="AN48" i="9"/>
  <c r="AN49" i="9"/>
  <c r="AN50" i="9"/>
  <c r="AN51" i="9"/>
  <c r="AN52" i="9"/>
  <c r="AN53" i="9"/>
  <c r="AN54" i="9"/>
  <c r="AN55" i="9"/>
  <c r="AN56" i="9"/>
  <c r="AN57" i="9"/>
  <c r="AN58" i="9"/>
  <c r="AN59" i="9"/>
  <c r="AN60" i="9"/>
  <c r="AN61" i="9"/>
  <c r="AN62" i="9"/>
  <c r="AN63" i="9"/>
  <c r="AN64" i="9"/>
  <c r="AN65" i="9"/>
  <c r="AN66" i="9"/>
  <c r="AN67" i="9"/>
  <c r="AN68" i="9"/>
  <c r="AN69" i="9"/>
  <c r="AN70" i="9"/>
  <c r="AN71" i="9"/>
  <c r="AN72" i="9"/>
  <c r="AN73" i="9"/>
  <c r="AN74" i="9"/>
  <c r="AN75" i="9"/>
  <c r="AN76" i="9"/>
  <c r="AN77" i="9"/>
  <c r="AN78" i="9"/>
  <c r="AN79" i="9"/>
  <c r="AN80" i="9"/>
  <c r="AN81" i="9"/>
  <c r="AN82" i="9"/>
  <c r="AN83" i="9"/>
  <c r="AN84" i="9"/>
  <c r="AN85" i="9"/>
  <c r="AN86" i="9"/>
  <c r="AN87" i="9"/>
  <c r="AN88" i="9"/>
  <c r="AN89" i="9"/>
  <c r="AN90" i="9"/>
  <c r="AN91" i="9"/>
  <c r="AN92" i="9"/>
  <c r="AN93" i="9"/>
  <c r="AN94" i="9"/>
  <c r="AN95" i="9"/>
  <c r="AN96" i="9"/>
  <c r="AN97" i="9"/>
  <c r="AN98" i="9"/>
  <c r="AN99" i="9"/>
  <c r="AN100" i="9"/>
  <c r="AN101" i="9"/>
  <c r="AN102" i="9"/>
  <c r="AN103" i="9"/>
  <c r="AN104" i="9"/>
  <c r="AN15" i="9"/>
  <c r="AN17" i="9"/>
  <c r="D8" i="10"/>
  <c r="P506" i="6"/>
  <c r="M507" i="6" s="1"/>
  <c r="M7" i="6"/>
  <c r="N7" i="6"/>
  <c r="O7" i="6"/>
  <c r="N8" i="6"/>
  <c r="O8" i="6"/>
  <c r="M8" i="6"/>
  <c r="M9" i="6"/>
  <c r="N9" i="6"/>
  <c r="O9" i="6"/>
  <c r="N10" i="6"/>
  <c r="O10" i="6"/>
  <c r="M10" i="6"/>
  <c r="M11" i="6"/>
  <c r="N11" i="6"/>
  <c r="O11" i="6"/>
  <c r="N12" i="6"/>
  <c r="O12" i="6"/>
  <c r="M12" i="6"/>
  <c r="M13" i="6"/>
  <c r="N13" i="6"/>
  <c r="O13" i="6"/>
  <c r="N14" i="6"/>
  <c r="O14" i="6"/>
  <c r="M14" i="6"/>
  <c r="M15" i="6"/>
  <c r="N15" i="6"/>
  <c r="O15" i="6"/>
  <c r="N16" i="6"/>
  <c r="O16" i="6"/>
  <c r="M16" i="6"/>
  <c r="M17" i="6"/>
  <c r="N17" i="6"/>
  <c r="O17" i="6"/>
  <c r="N18" i="6"/>
  <c r="O18" i="6"/>
  <c r="M18" i="6"/>
  <c r="M19" i="6"/>
  <c r="N19" i="6"/>
  <c r="O19" i="6"/>
  <c r="N20" i="6"/>
  <c r="O20" i="6"/>
  <c r="M20" i="6"/>
  <c r="M21" i="6"/>
  <c r="N21" i="6"/>
  <c r="O21" i="6"/>
  <c r="N22" i="6"/>
  <c r="O22" i="6"/>
  <c r="M22" i="6"/>
  <c r="M23" i="6"/>
  <c r="N23" i="6"/>
  <c r="O23" i="6"/>
  <c r="N24" i="6"/>
  <c r="O24" i="6"/>
  <c r="M24" i="6"/>
  <c r="M25" i="6"/>
  <c r="N25" i="6"/>
  <c r="O25" i="6"/>
  <c r="N26" i="6"/>
  <c r="O26" i="6"/>
  <c r="M26" i="6"/>
  <c r="M27" i="6"/>
  <c r="N27" i="6"/>
  <c r="O27" i="6"/>
  <c r="N28" i="6"/>
  <c r="O28" i="6"/>
  <c r="M28" i="6"/>
  <c r="M29" i="6"/>
  <c r="N29" i="6"/>
  <c r="O29" i="6"/>
  <c r="N30" i="6"/>
  <c r="O30" i="6"/>
  <c r="M30" i="6"/>
  <c r="M31" i="6"/>
  <c r="N31" i="6"/>
  <c r="O31" i="6"/>
  <c r="N32" i="6"/>
  <c r="O32" i="6"/>
  <c r="M32" i="6"/>
  <c r="M33" i="6"/>
  <c r="N33" i="6"/>
  <c r="O33" i="6"/>
  <c r="N34" i="6"/>
  <c r="O34" i="6"/>
  <c r="M34" i="6"/>
  <c r="M35" i="6"/>
  <c r="N35" i="6"/>
  <c r="O35" i="6"/>
  <c r="N36" i="6"/>
  <c r="O36" i="6"/>
  <c r="M36" i="6"/>
  <c r="M37" i="6"/>
  <c r="N37" i="6"/>
  <c r="O37" i="6"/>
  <c r="N38" i="6"/>
  <c r="O38" i="6"/>
  <c r="M38" i="6"/>
  <c r="M39" i="6"/>
  <c r="N39" i="6"/>
  <c r="O39" i="6"/>
  <c r="N40" i="6"/>
  <c r="O40" i="6"/>
  <c r="M40" i="6"/>
  <c r="M41" i="6"/>
  <c r="N41" i="6"/>
  <c r="O41" i="6"/>
  <c r="N42" i="6"/>
  <c r="O42" i="6"/>
  <c r="M42" i="6"/>
  <c r="M43" i="6"/>
  <c r="N43" i="6"/>
  <c r="O43" i="6"/>
  <c r="N44" i="6"/>
  <c r="O44" i="6"/>
  <c r="M44" i="6"/>
  <c r="M45" i="6"/>
  <c r="N45" i="6"/>
  <c r="O45" i="6"/>
  <c r="N46" i="6"/>
  <c r="O46" i="6"/>
  <c r="M46" i="6"/>
  <c r="M47" i="6"/>
  <c r="N47" i="6"/>
  <c r="O47" i="6"/>
  <c r="N48" i="6"/>
  <c r="O48" i="6"/>
  <c r="M48" i="6"/>
  <c r="M49" i="6"/>
  <c r="N49" i="6"/>
  <c r="O49" i="6"/>
  <c r="N50" i="6"/>
  <c r="O50" i="6"/>
  <c r="M50" i="6"/>
  <c r="M51" i="6"/>
  <c r="N51" i="6"/>
  <c r="O51" i="6"/>
  <c r="N52" i="6"/>
  <c r="O52" i="6"/>
  <c r="M52" i="6"/>
  <c r="M53" i="6"/>
  <c r="N53" i="6"/>
  <c r="O53" i="6"/>
  <c r="N54" i="6"/>
  <c r="O54" i="6"/>
  <c r="M54" i="6"/>
  <c r="M55" i="6"/>
  <c r="N55" i="6"/>
  <c r="O55" i="6"/>
  <c r="N56" i="6"/>
  <c r="O56" i="6"/>
  <c r="M56" i="6"/>
  <c r="M57" i="6"/>
  <c r="N57" i="6"/>
  <c r="O57" i="6"/>
  <c r="N58" i="6"/>
  <c r="O58" i="6"/>
  <c r="M58" i="6"/>
  <c r="M59" i="6"/>
  <c r="N59" i="6"/>
  <c r="O59" i="6"/>
  <c r="N60" i="6"/>
  <c r="O60" i="6"/>
  <c r="M60" i="6"/>
  <c r="M61" i="6"/>
  <c r="N61" i="6"/>
  <c r="O61" i="6"/>
  <c r="N62" i="6"/>
  <c r="O62" i="6"/>
  <c r="M62" i="6"/>
  <c r="M63" i="6"/>
  <c r="N63" i="6"/>
  <c r="O63" i="6"/>
  <c r="N64" i="6"/>
  <c r="O64" i="6"/>
  <c r="M64" i="6"/>
  <c r="M65" i="6"/>
  <c r="N65" i="6"/>
  <c r="O65" i="6"/>
  <c r="N66" i="6"/>
  <c r="O66" i="6"/>
  <c r="M66" i="6"/>
  <c r="M67" i="6"/>
  <c r="N67" i="6"/>
  <c r="O67" i="6"/>
  <c r="N68" i="6"/>
  <c r="O68" i="6"/>
  <c r="M68" i="6"/>
  <c r="M69" i="6"/>
  <c r="N69" i="6"/>
  <c r="O69" i="6"/>
  <c r="N70" i="6"/>
  <c r="O70" i="6"/>
  <c r="M70" i="6"/>
  <c r="M71" i="6"/>
  <c r="N71" i="6"/>
  <c r="O71" i="6"/>
  <c r="N72" i="6"/>
  <c r="O72" i="6"/>
  <c r="M72" i="6"/>
  <c r="M73" i="6"/>
  <c r="N73" i="6"/>
  <c r="O73" i="6"/>
  <c r="N74" i="6"/>
  <c r="O74" i="6"/>
  <c r="M74" i="6"/>
  <c r="M75" i="6"/>
  <c r="N75" i="6"/>
  <c r="O75" i="6"/>
  <c r="N76" i="6"/>
  <c r="O76" i="6"/>
  <c r="M76" i="6"/>
  <c r="M77" i="6"/>
  <c r="N77" i="6"/>
  <c r="O77" i="6"/>
  <c r="N78" i="6"/>
  <c r="O78" i="6"/>
  <c r="M78" i="6"/>
  <c r="M79" i="6"/>
  <c r="N79" i="6"/>
  <c r="O79" i="6"/>
  <c r="N80" i="6"/>
  <c r="O80" i="6"/>
  <c r="M80" i="6"/>
  <c r="M81" i="6"/>
  <c r="N81" i="6"/>
  <c r="O81" i="6"/>
  <c r="N82" i="6"/>
  <c r="O82" i="6"/>
  <c r="M82" i="6"/>
  <c r="M83" i="6"/>
  <c r="N83" i="6"/>
  <c r="O83" i="6"/>
  <c r="N84" i="6"/>
  <c r="O84" i="6"/>
  <c r="M84" i="6"/>
  <c r="M85" i="6"/>
  <c r="N85" i="6"/>
  <c r="O85" i="6"/>
  <c r="N86" i="6"/>
  <c r="O86" i="6"/>
  <c r="M86" i="6"/>
  <c r="M87" i="6"/>
  <c r="N87" i="6"/>
  <c r="O87" i="6"/>
  <c r="N88" i="6"/>
  <c r="O88" i="6"/>
  <c r="M88" i="6"/>
  <c r="M89" i="6"/>
  <c r="N89" i="6"/>
  <c r="O89" i="6"/>
  <c r="N90" i="6"/>
  <c r="O90" i="6"/>
  <c r="M90" i="6"/>
  <c r="M91" i="6"/>
  <c r="N91" i="6"/>
  <c r="O91" i="6"/>
  <c r="N92" i="6"/>
  <c r="O92" i="6"/>
  <c r="M92" i="6"/>
  <c r="M93" i="6"/>
  <c r="N93" i="6"/>
  <c r="O93" i="6"/>
  <c r="N94" i="6"/>
  <c r="O94" i="6"/>
  <c r="M94" i="6"/>
  <c r="M95" i="6"/>
  <c r="N95" i="6"/>
  <c r="O95" i="6"/>
  <c r="N96" i="6"/>
  <c r="O96" i="6"/>
  <c r="M96" i="6"/>
  <c r="M97" i="6"/>
  <c r="N97" i="6"/>
  <c r="O97" i="6"/>
  <c r="N98" i="6"/>
  <c r="O98" i="6"/>
  <c r="M98" i="6"/>
  <c r="M99" i="6"/>
  <c r="N99" i="6"/>
  <c r="O99" i="6"/>
  <c r="N100" i="6"/>
  <c r="O100" i="6"/>
  <c r="M100" i="6"/>
  <c r="M101" i="6"/>
  <c r="N101" i="6"/>
  <c r="O101" i="6"/>
  <c r="N102" i="6"/>
  <c r="O102" i="6"/>
  <c r="M102" i="6"/>
  <c r="M103" i="6"/>
  <c r="N103" i="6"/>
  <c r="O103" i="6"/>
  <c r="N104" i="6"/>
  <c r="O104" i="6"/>
  <c r="M104" i="6"/>
  <c r="M105" i="6"/>
  <c r="N105" i="6"/>
  <c r="O105" i="6"/>
  <c r="N106" i="6"/>
  <c r="O106" i="6"/>
  <c r="M106" i="6"/>
  <c r="M107" i="6"/>
  <c r="N107" i="6"/>
  <c r="O107" i="6"/>
  <c r="N108" i="6"/>
  <c r="O108" i="6"/>
  <c r="M108" i="6"/>
  <c r="M109" i="6"/>
  <c r="N109" i="6"/>
  <c r="O109" i="6"/>
  <c r="N110" i="6"/>
  <c r="O110" i="6"/>
  <c r="M110" i="6"/>
  <c r="M111" i="6"/>
  <c r="N111" i="6"/>
  <c r="O111" i="6"/>
  <c r="N112" i="6"/>
  <c r="O112" i="6"/>
  <c r="M112" i="6"/>
  <c r="M113" i="6"/>
  <c r="N113" i="6"/>
  <c r="O113" i="6"/>
  <c r="N114" i="6"/>
  <c r="O114" i="6"/>
  <c r="M114" i="6"/>
  <c r="M115" i="6"/>
  <c r="N115" i="6"/>
  <c r="O115" i="6"/>
  <c r="N116" i="6"/>
  <c r="O116" i="6"/>
  <c r="M116" i="6"/>
  <c r="M117" i="6"/>
  <c r="N117" i="6"/>
  <c r="O117" i="6"/>
  <c r="N118" i="6"/>
  <c r="O118" i="6"/>
  <c r="M118" i="6"/>
  <c r="M119" i="6"/>
  <c r="N119" i="6"/>
  <c r="O119" i="6"/>
  <c r="N120" i="6"/>
  <c r="O120" i="6"/>
  <c r="M120" i="6"/>
  <c r="M121" i="6"/>
  <c r="N121" i="6"/>
  <c r="O121" i="6"/>
  <c r="N122" i="6"/>
  <c r="O122" i="6"/>
  <c r="M122" i="6"/>
  <c r="M123" i="6"/>
  <c r="N123" i="6"/>
  <c r="O123" i="6"/>
  <c r="N124" i="6"/>
  <c r="O124" i="6"/>
  <c r="M124" i="6"/>
  <c r="M125" i="6"/>
  <c r="N125" i="6"/>
  <c r="O125" i="6"/>
  <c r="N126" i="6"/>
  <c r="O126" i="6"/>
  <c r="M126" i="6"/>
  <c r="M127" i="6"/>
  <c r="N127" i="6"/>
  <c r="O127" i="6"/>
  <c r="N128" i="6"/>
  <c r="O128" i="6"/>
  <c r="M128" i="6"/>
  <c r="M129" i="6"/>
  <c r="N129" i="6"/>
  <c r="O129" i="6"/>
  <c r="N130" i="6"/>
  <c r="O130" i="6"/>
  <c r="M130" i="6"/>
  <c r="M131" i="6"/>
  <c r="N131" i="6"/>
  <c r="O131" i="6"/>
  <c r="N132" i="6"/>
  <c r="O132" i="6"/>
  <c r="M132" i="6"/>
  <c r="M133" i="6"/>
  <c r="N133" i="6"/>
  <c r="O133" i="6"/>
  <c r="N134" i="6"/>
  <c r="O134" i="6"/>
  <c r="M134" i="6"/>
  <c r="M135" i="6"/>
  <c r="N135" i="6"/>
  <c r="O135" i="6"/>
  <c r="N136" i="6"/>
  <c r="O136" i="6"/>
  <c r="M136" i="6"/>
  <c r="M137" i="6"/>
  <c r="N137" i="6"/>
  <c r="O137" i="6"/>
  <c r="N138" i="6"/>
  <c r="O138" i="6"/>
  <c r="M138" i="6"/>
  <c r="M139" i="6"/>
  <c r="N139" i="6"/>
  <c r="O139" i="6"/>
  <c r="N140" i="6"/>
  <c r="O140" i="6"/>
  <c r="M140" i="6"/>
  <c r="M141" i="6"/>
  <c r="N141" i="6"/>
  <c r="O141" i="6"/>
  <c r="N142" i="6"/>
  <c r="O142" i="6"/>
  <c r="M142" i="6"/>
  <c r="M143" i="6"/>
  <c r="N143" i="6"/>
  <c r="O143" i="6"/>
  <c r="N144" i="6"/>
  <c r="O144" i="6"/>
  <c r="M144" i="6"/>
  <c r="M145" i="6"/>
  <c r="N145" i="6"/>
  <c r="O145" i="6"/>
  <c r="N146" i="6"/>
  <c r="O146" i="6"/>
  <c r="M146" i="6"/>
  <c r="M147" i="6"/>
  <c r="N147" i="6"/>
  <c r="O147" i="6"/>
  <c r="N148" i="6"/>
  <c r="O148" i="6"/>
  <c r="M148" i="6"/>
  <c r="M149" i="6"/>
  <c r="N149" i="6"/>
  <c r="O149" i="6"/>
  <c r="N150" i="6"/>
  <c r="O150" i="6"/>
  <c r="M150" i="6"/>
  <c r="M151" i="6"/>
  <c r="N151" i="6"/>
  <c r="O151" i="6"/>
  <c r="N152" i="6"/>
  <c r="O152" i="6"/>
  <c r="M152" i="6"/>
  <c r="M153" i="6"/>
  <c r="N153" i="6"/>
  <c r="O153" i="6"/>
  <c r="N154" i="6"/>
  <c r="O154" i="6"/>
  <c r="M154" i="6"/>
  <c r="M155" i="6"/>
  <c r="N155" i="6"/>
  <c r="O155" i="6"/>
  <c r="N156" i="6"/>
  <c r="O156" i="6"/>
  <c r="M156" i="6"/>
  <c r="N157" i="6"/>
  <c r="O157" i="6"/>
  <c r="M157" i="6"/>
  <c r="N158" i="6"/>
  <c r="O158" i="6"/>
  <c r="M158" i="6"/>
  <c r="N159" i="6"/>
  <c r="O159" i="6"/>
  <c r="M159" i="6"/>
  <c r="N160" i="6"/>
  <c r="O160" i="6"/>
  <c r="M160" i="6"/>
  <c r="M161" i="6"/>
  <c r="N161" i="6"/>
  <c r="O161" i="6"/>
  <c r="N162" i="6"/>
  <c r="O162" i="6"/>
  <c r="M162" i="6"/>
  <c r="N163" i="6"/>
  <c r="O163" i="6"/>
  <c r="M163" i="6"/>
  <c r="N164" i="6"/>
  <c r="O164" i="6"/>
  <c r="M164" i="6"/>
  <c r="N165" i="6"/>
  <c r="O165" i="6"/>
  <c r="M165" i="6"/>
  <c r="N166" i="6"/>
  <c r="O166" i="6"/>
  <c r="M166" i="6"/>
  <c r="N167" i="6"/>
  <c r="O167" i="6"/>
  <c r="M167" i="6"/>
  <c r="N168" i="6"/>
  <c r="O168" i="6"/>
  <c r="M168" i="6"/>
  <c r="M169" i="6"/>
  <c r="N169" i="6"/>
  <c r="O169" i="6"/>
  <c r="N170" i="6"/>
  <c r="O170" i="6"/>
  <c r="M170" i="6"/>
  <c r="M171" i="6"/>
  <c r="N171" i="6"/>
  <c r="O171" i="6"/>
  <c r="N172" i="6"/>
  <c r="O172" i="6"/>
  <c r="M172" i="6"/>
  <c r="N173" i="6"/>
  <c r="O173" i="6"/>
  <c r="M173" i="6"/>
  <c r="N174" i="6"/>
  <c r="O174" i="6"/>
  <c r="M174" i="6"/>
  <c r="N175" i="6"/>
  <c r="O175" i="6"/>
  <c r="M175" i="6"/>
  <c r="N176" i="6"/>
  <c r="O176" i="6"/>
  <c r="M176" i="6"/>
  <c r="M177" i="6"/>
  <c r="N177" i="6"/>
  <c r="O177" i="6"/>
  <c r="M178" i="6"/>
  <c r="N178" i="6"/>
  <c r="O178" i="6"/>
  <c r="M179" i="6"/>
  <c r="N179" i="6"/>
  <c r="O179" i="6"/>
  <c r="M180" i="6"/>
  <c r="N180" i="6"/>
  <c r="O180" i="6"/>
  <c r="M181" i="6"/>
  <c r="N181" i="6"/>
  <c r="O181" i="6"/>
  <c r="M182" i="6"/>
  <c r="N182" i="6"/>
  <c r="O182" i="6"/>
  <c r="M183" i="6"/>
  <c r="N183" i="6"/>
  <c r="O183" i="6"/>
  <c r="M184" i="6"/>
  <c r="N184" i="6"/>
  <c r="O184" i="6"/>
  <c r="M185" i="6"/>
  <c r="N185" i="6"/>
  <c r="O185" i="6"/>
  <c r="N186" i="6"/>
  <c r="O186" i="6"/>
  <c r="M186" i="6"/>
  <c r="M187" i="6"/>
  <c r="N187" i="6"/>
  <c r="O187" i="6"/>
  <c r="M188" i="6"/>
  <c r="N188" i="6"/>
  <c r="O188" i="6"/>
  <c r="M189" i="6"/>
  <c r="N189" i="6"/>
  <c r="O189" i="6"/>
  <c r="M190" i="6"/>
  <c r="N190" i="6"/>
  <c r="O190" i="6"/>
  <c r="M191" i="6"/>
  <c r="N191" i="6"/>
  <c r="O191" i="6"/>
  <c r="M192" i="6"/>
  <c r="N192" i="6"/>
  <c r="O192" i="6"/>
  <c r="M193" i="6"/>
  <c r="N193" i="6"/>
  <c r="O193" i="6"/>
  <c r="M194" i="6"/>
  <c r="N194" i="6"/>
  <c r="O194" i="6"/>
  <c r="M195" i="6"/>
  <c r="N195" i="6"/>
  <c r="O195" i="6"/>
  <c r="M196" i="6"/>
  <c r="N196" i="6"/>
  <c r="O196" i="6"/>
  <c r="M197" i="6"/>
  <c r="N197" i="6"/>
  <c r="O197" i="6"/>
  <c r="M198" i="6"/>
  <c r="N198" i="6"/>
  <c r="O198" i="6"/>
  <c r="M199" i="6"/>
  <c r="N199" i="6"/>
  <c r="O199" i="6"/>
  <c r="M200" i="6"/>
  <c r="N200" i="6"/>
  <c r="O200" i="6"/>
  <c r="M201" i="6"/>
  <c r="N201" i="6"/>
  <c r="O201" i="6"/>
  <c r="M202" i="6"/>
  <c r="N202" i="6"/>
  <c r="O202" i="6"/>
  <c r="M203" i="6"/>
  <c r="N203" i="6"/>
  <c r="O203" i="6"/>
  <c r="M204" i="6"/>
  <c r="N204" i="6"/>
  <c r="O204" i="6"/>
  <c r="M205" i="6"/>
  <c r="N205" i="6"/>
  <c r="O205" i="6"/>
  <c r="M206" i="6"/>
  <c r="N206" i="6"/>
  <c r="O206" i="6"/>
  <c r="M207" i="6"/>
  <c r="N207" i="6"/>
  <c r="O207" i="6"/>
  <c r="M208" i="6"/>
  <c r="N208" i="6"/>
  <c r="O208" i="6"/>
  <c r="M209" i="6"/>
  <c r="N209" i="6"/>
  <c r="O209" i="6"/>
  <c r="N210" i="6"/>
  <c r="O210" i="6"/>
  <c r="M210" i="6"/>
  <c r="M211" i="6"/>
  <c r="N211" i="6"/>
  <c r="O211" i="6"/>
  <c r="N212" i="6"/>
  <c r="O212" i="6"/>
  <c r="M212" i="6"/>
  <c r="M213" i="6"/>
  <c r="N213" i="6"/>
  <c r="O213" i="6"/>
  <c r="N214" i="6"/>
  <c r="O214" i="6"/>
  <c r="M214" i="6"/>
  <c r="M215" i="6"/>
  <c r="N215" i="6"/>
  <c r="O215" i="6"/>
  <c r="N216" i="6"/>
  <c r="O216" i="6"/>
  <c r="M216" i="6"/>
  <c r="M217" i="6"/>
  <c r="N217" i="6"/>
  <c r="O217" i="6"/>
  <c r="N218" i="6"/>
  <c r="O218" i="6"/>
  <c r="M218" i="6"/>
  <c r="M219" i="6"/>
  <c r="N219" i="6"/>
  <c r="O219" i="6"/>
  <c r="N220" i="6"/>
  <c r="O220" i="6"/>
  <c r="M220" i="6"/>
  <c r="M221" i="6"/>
  <c r="N221" i="6"/>
  <c r="O221" i="6"/>
  <c r="N222" i="6"/>
  <c r="O222" i="6"/>
  <c r="M222" i="6"/>
  <c r="M223" i="6"/>
  <c r="N223" i="6"/>
  <c r="O223" i="6"/>
  <c r="N224" i="6"/>
  <c r="O224" i="6"/>
  <c r="M224" i="6"/>
  <c r="M225" i="6"/>
  <c r="N225" i="6"/>
  <c r="O225" i="6"/>
  <c r="N226" i="6"/>
  <c r="O226" i="6"/>
  <c r="M226" i="6"/>
  <c r="M227" i="6"/>
  <c r="N227" i="6"/>
  <c r="O227" i="6"/>
  <c r="N228" i="6"/>
  <c r="O228" i="6"/>
  <c r="M228" i="6"/>
  <c r="M229" i="6"/>
  <c r="N229" i="6"/>
  <c r="O229" i="6"/>
  <c r="N230" i="6"/>
  <c r="O230" i="6"/>
  <c r="M230" i="6"/>
  <c r="M231" i="6"/>
  <c r="N231" i="6"/>
  <c r="O231" i="6"/>
  <c r="N232" i="6"/>
  <c r="O232" i="6"/>
  <c r="M232" i="6"/>
  <c r="M233" i="6"/>
  <c r="N233" i="6"/>
  <c r="O233" i="6"/>
  <c r="N234" i="6"/>
  <c r="O234" i="6"/>
  <c r="M234" i="6"/>
  <c r="M235" i="6"/>
  <c r="N235" i="6"/>
  <c r="O235" i="6"/>
  <c r="N236" i="6"/>
  <c r="O236" i="6"/>
  <c r="M236" i="6"/>
  <c r="M237" i="6"/>
  <c r="N237" i="6"/>
  <c r="O237" i="6"/>
  <c r="N238" i="6"/>
  <c r="O238" i="6"/>
  <c r="M238" i="6"/>
  <c r="M239" i="6"/>
  <c r="N239" i="6"/>
  <c r="O239" i="6"/>
  <c r="N240" i="6"/>
  <c r="O240" i="6"/>
  <c r="M240" i="6"/>
  <c r="M241" i="6"/>
  <c r="N241" i="6"/>
  <c r="O241" i="6"/>
  <c r="N242" i="6"/>
  <c r="O242" i="6"/>
  <c r="M242" i="6"/>
  <c r="M243" i="6"/>
  <c r="N243" i="6"/>
  <c r="O243" i="6"/>
  <c r="N244" i="6"/>
  <c r="O244" i="6"/>
  <c r="M244" i="6"/>
  <c r="M245" i="6"/>
  <c r="N245" i="6"/>
  <c r="O245" i="6"/>
  <c r="N246" i="6"/>
  <c r="O246" i="6"/>
  <c r="M246" i="6"/>
  <c r="M247" i="6"/>
  <c r="N247" i="6"/>
  <c r="O247" i="6"/>
  <c r="N248" i="6"/>
  <c r="O248" i="6"/>
  <c r="M248" i="6"/>
  <c r="M249" i="6"/>
  <c r="N249" i="6"/>
  <c r="O249" i="6"/>
  <c r="N250" i="6"/>
  <c r="O250" i="6"/>
  <c r="M250" i="6"/>
  <c r="M251" i="6"/>
  <c r="N251" i="6"/>
  <c r="O251" i="6"/>
  <c r="N252" i="6"/>
  <c r="O252" i="6"/>
  <c r="M252" i="6"/>
  <c r="M253" i="6"/>
  <c r="N253" i="6"/>
  <c r="O253" i="6"/>
  <c r="N254" i="6"/>
  <c r="O254" i="6"/>
  <c r="M254" i="6"/>
  <c r="M255" i="6"/>
  <c r="N255" i="6"/>
  <c r="O255" i="6"/>
  <c r="N256" i="6"/>
  <c r="O256" i="6"/>
  <c r="M256" i="6"/>
  <c r="M257" i="6"/>
  <c r="N257" i="6"/>
  <c r="O257" i="6"/>
  <c r="N258" i="6"/>
  <c r="O258" i="6"/>
  <c r="M258" i="6"/>
  <c r="M259" i="6"/>
  <c r="N259" i="6"/>
  <c r="O259" i="6"/>
  <c r="N260" i="6"/>
  <c r="O260" i="6"/>
  <c r="M260" i="6"/>
  <c r="M261" i="6"/>
  <c r="N261" i="6"/>
  <c r="O261" i="6"/>
  <c r="N262" i="6"/>
  <c r="O262" i="6"/>
  <c r="M262" i="6"/>
  <c r="M263" i="6"/>
  <c r="N263" i="6"/>
  <c r="O263" i="6"/>
  <c r="N264" i="6"/>
  <c r="O264" i="6"/>
  <c r="M264" i="6"/>
  <c r="M265" i="6"/>
  <c r="N265" i="6"/>
  <c r="O265" i="6"/>
  <c r="N266" i="6"/>
  <c r="O266" i="6"/>
  <c r="M266" i="6"/>
  <c r="M267" i="6"/>
  <c r="N267" i="6"/>
  <c r="O267" i="6"/>
  <c r="N268" i="6"/>
  <c r="O268" i="6"/>
  <c r="M268" i="6"/>
  <c r="M269" i="6"/>
  <c r="N269" i="6"/>
  <c r="O269" i="6"/>
  <c r="N270" i="6"/>
  <c r="O270" i="6"/>
  <c r="M270" i="6"/>
  <c r="M271" i="6"/>
  <c r="N271" i="6"/>
  <c r="O271" i="6"/>
  <c r="N272" i="6"/>
  <c r="O272" i="6"/>
  <c r="M272" i="6"/>
  <c r="M273" i="6"/>
  <c r="N273" i="6"/>
  <c r="O273" i="6"/>
  <c r="N274" i="6"/>
  <c r="O274" i="6"/>
  <c r="M274" i="6"/>
  <c r="M275" i="6"/>
  <c r="N275" i="6"/>
  <c r="O275" i="6"/>
  <c r="N276" i="6"/>
  <c r="O276" i="6"/>
  <c r="M276" i="6"/>
  <c r="M277" i="6"/>
  <c r="N277" i="6"/>
  <c r="O277" i="6"/>
  <c r="N278" i="6"/>
  <c r="O278" i="6"/>
  <c r="M278" i="6"/>
  <c r="M279" i="6"/>
  <c r="N279" i="6"/>
  <c r="O279" i="6"/>
  <c r="N280" i="6"/>
  <c r="O280" i="6"/>
  <c r="M280" i="6"/>
  <c r="M281" i="6"/>
  <c r="N281" i="6"/>
  <c r="O281" i="6"/>
  <c r="N282" i="6"/>
  <c r="O282" i="6"/>
  <c r="M282" i="6"/>
  <c r="M283" i="6"/>
  <c r="N283" i="6"/>
  <c r="O283" i="6"/>
  <c r="N284" i="6"/>
  <c r="O284" i="6"/>
  <c r="M284" i="6"/>
  <c r="M285" i="6"/>
  <c r="N285" i="6"/>
  <c r="O285" i="6"/>
  <c r="N286" i="6"/>
  <c r="O286" i="6"/>
  <c r="M286" i="6"/>
  <c r="M287" i="6"/>
  <c r="N287" i="6"/>
  <c r="O287" i="6"/>
  <c r="N288" i="6"/>
  <c r="O288" i="6"/>
  <c r="M288" i="6"/>
  <c r="M289" i="6"/>
  <c r="N289" i="6"/>
  <c r="O289" i="6"/>
  <c r="N290" i="6"/>
  <c r="O290" i="6"/>
  <c r="M290" i="6"/>
  <c r="M291" i="6"/>
  <c r="N291" i="6"/>
  <c r="O291" i="6"/>
  <c r="N292" i="6"/>
  <c r="O292" i="6"/>
  <c r="M292" i="6"/>
  <c r="M293" i="6"/>
  <c r="N293" i="6"/>
  <c r="O293" i="6"/>
  <c r="N294" i="6"/>
  <c r="O294" i="6"/>
  <c r="M294" i="6"/>
  <c r="M295" i="6"/>
  <c r="N295" i="6"/>
  <c r="O295" i="6"/>
  <c r="N296" i="6"/>
  <c r="O296" i="6"/>
  <c r="M296" i="6"/>
  <c r="M297" i="6"/>
  <c r="N297" i="6"/>
  <c r="O297" i="6"/>
  <c r="N298" i="6"/>
  <c r="O298" i="6"/>
  <c r="M298" i="6"/>
  <c r="M299" i="6"/>
  <c r="N299" i="6"/>
  <c r="O299" i="6"/>
  <c r="N300" i="6"/>
  <c r="O300" i="6"/>
  <c r="M300" i="6"/>
  <c r="M301" i="6"/>
  <c r="N301" i="6"/>
  <c r="O301" i="6"/>
  <c r="N302" i="6"/>
  <c r="O302" i="6"/>
  <c r="M302" i="6"/>
  <c r="M303" i="6"/>
  <c r="N303" i="6"/>
  <c r="O303" i="6"/>
  <c r="N304" i="6"/>
  <c r="O304" i="6"/>
  <c r="M304" i="6"/>
  <c r="M305" i="6"/>
  <c r="N305" i="6"/>
  <c r="O305" i="6"/>
  <c r="N306" i="6"/>
  <c r="O306" i="6"/>
  <c r="M306" i="6"/>
  <c r="M307" i="6"/>
  <c r="N307" i="6"/>
  <c r="O307" i="6"/>
  <c r="N308" i="6"/>
  <c r="O308" i="6"/>
  <c r="M308" i="6"/>
  <c r="M309" i="6"/>
  <c r="N309" i="6"/>
  <c r="O309" i="6"/>
  <c r="N310" i="6"/>
  <c r="O310" i="6"/>
  <c r="M310" i="6"/>
  <c r="M311" i="6"/>
  <c r="N311" i="6"/>
  <c r="O311" i="6"/>
  <c r="N312" i="6"/>
  <c r="O312" i="6"/>
  <c r="M312" i="6"/>
  <c r="M313" i="6"/>
  <c r="N313" i="6"/>
  <c r="O313" i="6"/>
  <c r="N314" i="6"/>
  <c r="O314" i="6"/>
  <c r="M314" i="6"/>
  <c r="M315" i="6"/>
  <c r="N315" i="6"/>
  <c r="O315" i="6"/>
  <c r="N316" i="6"/>
  <c r="O316" i="6"/>
  <c r="M316" i="6"/>
  <c r="M317" i="6"/>
  <c r="N317" i="6"/>
  <c r="O317" i="6"/>
  <c r="N318" i="6"/>
  <c r="O318" i="6"/>
  <c r="M318" i="6"/>
  <c r="M319" i="6"/>
  <c r="N319" i="6"/>
  <c r="O319" i="6"/>
  <c r="N320" i="6"/>
  <c r="O320" i="6"/>
  <c r="M320" i="6"/>
  <c r="M321" i="6"/>
  <c r="N321" i="6"/>
  <c r="O321" i="6"/>
  <c r="N322" i="6"/>
  <c r="O322" i="6"/>
  <c r="M322" i="6"/>
  <c r="M323" i="6"/>
  <c r="N323" i="6"/>
  <c r="O323" i="6"/>
  <c r="N324" i="6"/>
  <c r="O324" i="6"/>
  <c r="M324" i="6"/>
  <c r="M325" i="6"/>
  <c r="N325" i="6"/>
  <c r="O325" i="6"/>
  <c r="N326" i="6"/>
  <c r="O326" i="6"/>
  <c r="M326" i="6"/>
  <c r="M327" i="6"/>
  <c r="N327" i="6"/>
  <c r="O327" i="6"/>
  <c r="N328" i="6"/>
  <c r="O328" i="6"/>
  <c r="M328" i="6"/>
  <c r="M329" i="6"/>
  <c r="N329" i="6"/>
  <c r="O329" i="6"/>
  <c r="N330" i="6"/>
  <c r="O330" i="6"/>
  <c r="M330" i="6"/>
  <c r="M331" i="6"/>
  <c r="N331" i="6"/>
  <c r="O331" i="6"/>
  <c r="N332" i="6"/>
  <c r="O332" i="6"/>
  <c r="M332" i="6"/>
  <c r="M333" i="6"/>
  <c r="N333" i="6"/>
  <c r="O333" i="6"/>
  <c r="N334" i="6"/>
  <c r="O334" i="6"/>
  <c r="M334" i="6"/>
  <c r="M335" i="6"/>
  <c r="N335" i="6"/>
  <c r="O335" i="6"/>
  <c r="N336" i="6"/>
  <c r="O336" i="6"/>
  <c r="M336" i="6"/>
  <c r="M337" i="6"/>
  <c r="N337" i="6"/>
  <c r="O337" i="6"/>
  <c r="N338" i="6"/>
  <c r="O338" i="6"/>
  <c r="M338" i="6"/>
  <c r="M339" i="6"/>
  <c r="N339" i="6"/>
  <c r="O339" i="6"/>
  <c r="N340" i="6"/>
  <c r="O340" i="6"/>
  <c r="M340" i="6"/>
  <c r="M341" i="6"/>
  <c r="N341" i="6"/>
  <c r="O341" i="6"/>
  <c r="N342" i="6"/>
  <c r="O342" i="6"/>
  <c r="M342" i="6"/>
  <c r="M343" i="6"/>
  <c r="N343" i="6"/>
  <c r="O343" i="6"/>
  <c r="N344" i="6"/>
  <c r="O344" i="6"/>
  <c r="M344" i="6"/>
  <c r="M345" i="6"/>
  <c r="N345" i="6"/>
  <c r="O345" i="6"/>
  <c r="N346" i="6"/>
  <c r="O346" i="6"/>
  <c r="M346" i="6"/>
  <c r="M347" i="6"/>
  <c r="N347" i="6"/>
  <c r="O347" i="6"/>
  <c r="N348" i="6"/>
  <c r="O348" i="6"/>
  <c r="M348" i="6"/>
  <c r="M349" i="6"/>
  <c r="N349" i="6"/>
  <c r="O349" i="6"/>
  <c r="N350" i="6"/>
  <c r="O350" i="6"/>
  <c r="M350" i="6"/>
  <c r="M351" i="6"/>
  <c r="N351" i="6"/>
  <c r="O351" i="6"/>
  <c r="N352" i="6"/>
  <c r="O352" i="6"/>
  <c r="M352" i="6"/>
  <c r="M353" i="6"/>
  <c r="N353" i="6"/>
  <c r="O353" i="6"/>
  <c r="N354" i="6"/>
  <c r="O354" i="6"/>
  <c r="M354" i="6"/>
  <c r="M355" i="6"/>
  <c r="N355" i="6"/>
  <c r="O355" i="6"/>
  <c r="N356" i="6"/>
  <c r="O356" i="6"/>
  <c r="M356" i="6"/>
  <c r="M357" i="6"/>
  <c r="N357" i="6"/>
  <c r="O357" i="6"/>
  <c r="N358" i="6"/>
  <c r="O358" i="6"/>
  <c r="M358" i="6"/>
  <c r="M359" i="6"/>
  <c r="N359" i="6"/>
  <c r="O359" i="6"/>
  <c r="N360" i="6"/>
  <c r="O360" i="6"/>
  <c r="M360" i="6"/>
  <c r="M361" i="6"/>
  <c r="N361" i="6"/>
  <c r="O361" i="6"/>
  <c r="N362" i="6"/>
  <c r="O362" i="6"/>
  <c r="M362" i="6"/>
  <c r="M363" i="6"/>
  <c r="N363" i="6"/>
  <c r="O363" i="6"/>
  <c r="N364" i="6"/>
  <c r="O364" i="6"/>
  <c r="M364" i="6"/>
  <c r="M365" i="6"/>
  <c r="N365" i="6"/>
  <c r="O365" i="6"/>
  <c r="N366" i="6"/>
  <c r="O366" i="6"/>
  <c r="M366" i="6"/>
  <c r="N367" i="6"/>
  <c r="O367" i="6"/>
  <c r="M367" i="6"/>
  <c r="N368" i="6"/>
  <c r="O368" i="6"/>
  <c r="M368" i="6"/>
  <c r="N369" i="6"/>
  <c r="O369" i="6"/>
  <c r="M369" i="6"/>
  <c r="N370" i="6"/>
  <c r="O370" i="6"/>
  <c r="M370" i="6"/>
  <c r="M371" i="6"/>
  <c r="N371" i="6"/>
  <c r="O371" i="6"/>
  <c r="N372" i="6"/>
  <c r="O372" i="6"/>
  <c r="M372" i="6"/>
  <c r="N373" i="6"/>
  <c r="O373" i="6"/>
  <c r="M373" i="6"/>
  <c r="N374" i="6"/>
  <c r="O374" i="6"/>
  <c r="M374" i="6"/>
  <c r="M375" i="6"/>
  <c r="N375" i="6"/>
  <c r="O375" i="6"/>
  <c r="N376" i="6"/>
  <c r="O376" i="6"/>
  <c r="M376" i="6"/>
  <c r="N377" i="6"/>
  <c r="O377" i="6"/>
  <c r="M377" i="6"/>
  <c r="M378" i="6"/>
  <c r="N378" i="6"/>
  <c r="O378" i="6"/>
  <c r="N379" i="6"/>
  <c r="O379" i="6"/>
  <c r="M379" i="6"/>
  <c r="M380" i="6"/>
  <c r="N380" i="6"/>
  <c r="O380" i="6"/>
  <c r="N381" i="6"/>
  <c r="O381" i="6"/>
  <c r="M381" i="6"/>
  <c r="M382" i="6"/>
  <c r="N382" i="6"/>
  <c r="O382" i="6"/>
  <c r="N383" i="6"/>
  <c r="O383" i="6"/>
  <c r="M383" i="6"/>
  <c r="M384" i="6"/>
  <c r="N384" i="6"/>
  <c r="O384" i="6"/>
  <c r="N385" i="6"/>
  <c r="O385" i="6"/>
  <c r="M385" i="6"/>
  <c r="M386" i="6"/>
  <c r="N386" i="6"/>
  <c r="O386" i="6"/>
  <c r="N387" i="6"/>
  <c r="O387" i="6"/>
  <c r="M387" i="6"/>
  <c r="M388" i="6"/>
  <c r="N388" i="6"/>
  <c r="O388" i="6"/>
  <c r="N389" i="6"/>
  <c r="O389" i="6"/>
  <c r="M389" i="6"/>
  <c r="M390" i="6"/>
  <c r="N390" i="6"/>
  <c r="O390" i="6"/>
  <c r="N391" i="6"/>
  <c r="O391" i="6"/>
  <c r="M391" i="6"/>
  <c r="M392" i="6"/>
  <c r="N392" i="6"/>
  <c r="O392" i="6"/>
  <c r="N393" i="6"/>
  <c r="O393" i="6"/>
  <c r="M393" i="6"/>
  <c r="M394" i="6"/>
  <c r="N394" i="6"/>
  <c r="O394" i="6"/>
  <c r="N395" i="6"/>
  <c r="O395" i="6"/>
  <c r="M395" i="6"/>
  <c r="N396" i="6"/>
  <c r="O396" i="6"/>
  <c r="M396" i="6"/>
  <c r="N397" i="6"/>
  <c r="O397" i="6"/>
  <c r="M397" i="6"/>
  <c r="N398" i="6"/>
  <c r="O398" i="6"/>
  <c r="M398" i="6"/>
  <c r="N399" i="6"/>
  <c r="O399" i="6"/>
  <c r="M399" i="6"/>
  <c r="N400" i="6"/>
  <c r="O400" i="6"/>
  <c r="M400" i="6"/>
  <c r="N401" i="6"/>
  <c r="O401" i="6"/>
  <c r="M401" i="6"/>
  <c r="N402" i="6"/>
  <c r="O402" i="6"/>
  <c r="M402" i="6"/>
  <c r="N403" i="6"/>
  <c r="O403" i="6"/>
  <c r="M403" i="6"/>
  <c r="N404" i="6"/>
  <c r="O404" i="6"/>
  <c r="M404" i="6"/>
  <c r="N405" i="6"/>
  <c r="O405" i="6"/>
  <c r="M405" i="6"/>
  <c r="N406" i="6"/>
  <c r="O406" i="6"/>
  <c r="M406" i="6"/>
  <c r="N407" i="6"/>
  <c r="O407" i="6"/>
  <c r="M407" i="6"/>
  <c r="N408" i="6"/>
  <c r="O408" i="6"/>
  <c r="M408" i="6"/>
  <c r="N409" i="6"/>
  <c r="O409" i="6"/>
  <c r="M409" i="6"/>
  <c r="N410" i="6"/>
  <c r="O410" i="6"/>
  <c r="M410" i="6"/>
  <c r="N411" i="6"/>
  <c r="O411" i="6"/>
  <c r="M411" i="6"/>
  <c r="N412" i="6"/>
  <c r="O412" i="6"/>
  <c r="M412" i="6"/>
  <c r="N413" i="6"/>
  <c r="O413" i="6"/>
  <c r="M413" i="6"/>
  <c r="N414" i="6"/>
  <c r="O414" i="6"/>
  <c r="M414" i="6"/>
  <c r="N415" i="6"/>
  <c r="O415" i="6"/>
  <c r="M415" i="6"/>
  <c r="N416" i="6"/>
  <c r="O416" i="6"/>
  <c r="M416" i="6"/>
  <c r="N417" i="6"/>
  <c r="O417" i="6"/>
  <c r="M417" i="6"/>
  <c r="N418" i="6"/>
  <c r="O418" i="6"/>
  <c r="M418" i="6"/>
  <c r="N419" i="6"/>
  <c r="O419" i="6"/>
  <c r="M419" i="6"/>
  <c r="N420" i="6"/>
  <c r="O420" i="6"/>
  <c r="M420" i="6"/>
  <c r="N421" i="6"/>
  <c r="O421" i="6"/>
  <c r="M421" i="6"/>
  <c r="N422" i="6"/>
  <c r="O422" i="6"/>
  <c r="M422" i="6"/>
  <c r="N423" i="6"/>
  <c r="O423" i="6"/>
  <c r="M423" i="6"/>
  <c r="N424" i="6"/>
  <c r="O424" i="6"/>
  <c r="M424" i="6"/>
  <c r="N425" i="6"/>
  <c r="O425" i="6"/>
  <c r="M425" i="6"/>
  <c r="N426" i="6"/>
  <c r="O426" i="6"/>
  <c r="M426" i="6"/>
  <c r="N427" i="6"/>
  <c r="O427" i="6"/>
  <c r="M427" i="6"/>
  <c r="N428" i="6"/>
  <c r="O428" i="6"/>
  <c r="M428" i="6"/>
  <c r="N429" i="6"/>
  <c r="O429" i="6"/>
  <c r="M429" i="6"/>
  <c r="N430" i="6"/>
  <c r="O430" i="6"/>
  <c r="M430" i="6"/>
  <c r="N431" i="6"/>
  <c r="O431" i="6"/>
  <c r="M431" i="6"/>
  <c r="N432" i="6"/>
  <c r="O432" i="6"/>
  <c r="M432" i="6"/>
  <c r="N433" i="6"/>
  <c r="O433" i="6"/>
  <c r="M433" i="6"/>
  <c r="N434" i="6"/>
  <c r="O434" i="6"/>
  <c r="M434" i="6"/>
  <c r="N435" i="6"/>
  <c r="O435" i="6"/>
  <c r="M435" i="6"/>
  <c r="N436" i="6"/>
  <c r="O436" i="6"/>
  <c r="M436" i="6"/>
  <c r="N437" i="6"/>
  <c r="O437" i="6"/>
  <c r="M437" i="6"/>
  <c r="N438" i="6"/>
  <c r="O438" i="6"/>
  <c r="M438" i="6"/>
  <c r="N439" i="6"/>
  <c r="O439" i="6"/>
  <c r="M439" i="6"/>
  <c r="N440" i="6"/>
  <c r="O440" i="6"/>
  <c r="M440" i="6"/>
  <c r="N441" i="6"/>
  <c r="O441" i="6"/>
  <c r="M441" i="6"/>
  <c r="N442" i="6"/>
  <c r="O442" i="6"/>
  <c r="M442" i="6"/>
  <c r="N443" i="6"/>
  <c r="O443" i="6"/>
  <c r="M443" i="6"/>
  <c r="N444" i="6"/>
  <c r="O444" i="6"/>
  <c r="M444" i="6"/>
  <c r="N445" i="6"/>
  <c r="O445" i="6"/>
  <c r="M445" i="6"/>
  <c r="N446" i="6"/>
  <c r="O446" i="6"/>
  <c r="M446" i="6"/>
  <c r="N447" i="6"/>
  <c r="O447" i="6"/>
  <c r="M447" i="6"/>
  <c r="N448" i="6"/>
  <c r="O448" i="6"/>
  <c r="M448" i="6"/>
  <c r="N449" i="6"/>
  <c r="O449" i="6"/>
  <c r="M449" i="6"/>
  <c r="N450" i="6"/>
  <c r="O450" i="6"/>
  <c r="M450" i="6"/>
  <c r="N451" i="6"/>
  <c r="O451" i="6"/>
  <c r="M451" i="6"/>
  <c r="N452" i="6"/>
  <c r="O452" i="6"/>
  <c r="M452" i="6"/>
  <c r="N453" i="6"/>
  <c r="O453" i="6"/>
  <c r="M453" i="6"/>
  <c r="N454" i="6"/>
  <c r="O454" i="6"/>
  <c r="M454" i="6"/>
  <c r="N455" i="6"/>
  <c r="O455" i="6"/>
  <c r="M455" i="6"/>
  <c r="N456" i="6"/>
  <c r="O456" i="6"/>
  <c r="M456" i="6"/>
  <c r="N457" i="6"/>
  <c r="O457" i="6"/>
  <c r="M457" i="6"/>
  <c r="N458" i="6"/>
  <c r="O458" i="6"/>
  <c r="M458" i="6"/>
  <c r="N459" i="6"/>
  <c r="O459" i="6"/>
  <c r="M459" i="6"/>
  <c r="N460" i="6"/>
  <c r="O460" i="6"/>
  <c r="M460" i="6"/>
  <c r="N461" i="6"/>
  <c r="O461" i="6"/>
  <c r="M461" i="6"/>
  <c r="N462" i="6"/>
  <c r="O462" i="6"/>
  <c r="M462" i="6"/>
  <c r="N463" i="6"/>
  <c r="O463" i="6"/>
  <c r="M463" i="6"/>
  <c r="N464" i="6"/>
  <c r="O464" i="6"/>
  <c r="M464" i="6"/>
  <c r="N465" i="6"/>
  <c r="O465" i="6"/>
  <c r="M465" i="6"/>
  <c r="N466" i="6"/>
  <c r="O466" i="6"/>
  <c r="M466" i="6"/>
  <c r="N467" i="6"/>
  <c r="O467" i="6"/>
  <c r="M467" i="6"/>
  <c r="N468" i="6"/>
  <c r="O468" i="6"/>
  <c r="M468" i="6"/>
  <c r="N469" i="6"/>
  <c r="O469" i="6"/>
  <c r="M469" i="6"/>
  <c r="N470" i="6"/>
  <c r="O470" i="6"/>
  <c r="M470" i="6"/>
  <c r="N471" i="6"/>
  <c r="O471" i="6"/>
  <c r="M471" i="6"/>
  <c r="N472" i="6"/>
  <c r="O472" i="6"/>
  <c r="M472" i="6"/>
  <c r="N473" i="6"/>
  <c r="O473" i="6"/>
  <c r="M473" i="6"/>
  <c r="N474" i="6"/>
  <c r="O474" i="6"/>
  <c r="M474" i="6"/>
  <c r="N475" i="6"/>
  <c r="O475" i="6"/>
  <c r="M475" i="6"/>
  <c r="N476" i="6"/>
  <c r="O476" i="6"/>
  <c r="M476" i="6"/>
  <c r="N477" i="6"/>
  <c r="O477" i="6"/>
  <c r="M477" i="6"/>
  <c r="N478" i="6"/>
  <c r="O478" i="6"/>
  <c r="M478" i="6"/>
  <c r="N479" i="6"/>
  <c r="O479" i="6"/>
  <c r="M479" i="6"/>
  <c r="N480" i="6"/>
  <c r="O480" i="6"/>
  <c r="M480" i="6"/>
  <c r="N481" i="6"/>
  <c r="O481" i="6"/>
  <c r="M481" i="6"/>
  <c r="N482" i="6"/>
  <c r="O482" i="6"/>
  <c r="M482" i="6"/>
  <c r="N483" i="6"/>
  <c r="O483" i="6"/>
  <c r="M483" i="6"/>
  <c r="N484" i="6"/>
  <c r="O484" i="6"/>
  <c r="M484" i="6"/>
  <c r="N485" i="6"/>
  <c r="O485" i="6"/>
  <c r="M485" i="6"/>
  <c r="N486" i="6"/>
  <c r="O486" i="6"/>
  <c r="M486" i="6"/>
  <c r="N487" i="6"/>
  <c r="O487" i="6"/>
  <c r="M487" i="6"/>
  <c r="N488" i="6"/>
  <c r="O488" i="6"/>
  <c r="M488" i="6"/>
  <c r="N489" i="6"/>
  <c r="O489" i="6"/>
  <c r="M489" i="6"/>
  <c r="N490" i="6"/>
  <c r="O490" i="6"/>
  <c r="M490" i="6"/>
  <c r="N491" i="6"/>
  <c r="O491" i="6"/>
  <c r="M491" i="6"/>
  <c r="N492" i="6"/>
  <c r="O492" i="6"/>
  <c r="M492" i="6"/>
  <c r="N493" i="6"/>
  <c r="O493" i="6"/>
  <c r="M493" i="6"/>
  <c r="N494" i="6"/>
  <c r="O494" i="6"/>
  <c r="M494" i="6"/>
  <c r="N495" i="6"/>
  <c r="O495" i="6"/>
  <c r="M495" i="6"/>
  <c r="N496" i="6"/>
  <c r="O496" i="6"/>
  <c r="M496" i="6"/>
  <c r="N497" i="6"/>
  <c r="O497" i="6"/>
  <c r="M497" i="6"/>
  <c r="N498" i="6"/>
  <c r="O498" i="6"/>
  <c r="M498" i="6"/>
  <c r="N499" i="6"/>
  <c r="O499" i="6"/>
  <c r="M499" i="6"/>
  <c r="N500" i="6"/>
  <c r="O500" i="6"/>
  <c r="M500" i="6"/>
  <c r="N501" i="6"/>
  <c r="O501" i="6"/>
  <c r="M501" i="6"/>
  <c r="N502" i="6"/>
  <c r="O502" i="6"/>
  <c r="M502" i="6"/>
  <c r="N503" i="6"/>
  <c r="O503" i="6"/>
  <c r="M503" i="6"/>
  <c r="N504" i="6"/>
  <c r="O504" i="6"/>
  <c r="M504" i="6"/>
  <c r="O505" i="6"/>
  <c r="M505" i="6"/>
  <c r="N505" i="6" s="1"/>
  <c r="M6" i="6"/>
  <c r="O6" i="6"/>
  <c r="N6" i="6"/>
  <c r="F7" i="6"/>
  <c r="G7" i="6"/>
  <c r="F8" i="6"/>
  <c r="G8" i="6"/>
  <c r="F9" i="6"/>
  <c r="G9" i="6"/>
  <c r="F10" i="6"/>
  <c r="G10" i="6"/>
  <c r="F11" i="6"/>
  <c r="G11" i="6"/>
  <c r="F12" i="6"/>
  <c r="G12" i="6"/>
  <c r="F13" i="6"/>
  <c r="G13" i="6"/>
  <c r="F14" i="6"/>
  <c r="G14" i="6"/>
  <c r="F15" i="6"/>
  <c r="G15" i="6"/>
  <c r="F16" i="6"/>
  <c r="G16" i="6"/>
  <c r="F17" i="6"/>
  <c r="G17" i="6"/>
  <c r="F18" i="6"/>
  <c r="G18" i="6"/>
  <c r="F19" i="6"/>
  <c r="G19" i="6"/>
  <c r="F20" i="6"/>
  <c r="G20" i="6"/>
  <c r="F21" i="6"/>
  <c r="G21" i="6"/>
  <c r="F22" i="6"/>
  <c r="G22" i="6"/>
  <c r="F23" i="6"/>
  <c r="G23" i="6"/>
  <c r="F24" i="6"/>
  <c r="G24" i="6"/>
  <c r="F25" i="6"/>
  <c r="G25" i="6"/>
  <c r="F26" i="6"/>
  <c r="G26" i="6"/>
  <c r="F27" i="6"/>
  <c r="G27" i="6"/>
  <c r="F28" i="6"/>
  <c r="G28" i="6"/>
  <c r="F29" i="6"/>
  <c r="G29" i="6"/>
  <c r="F30" i="6"/>
  <c r="G30" i="6"/>
  <c r="F31" i="6"/>
  <c r="G31" i="6"/>
  <c r="F32" i="6"/>
  <c r="G32" i="6"/>
  <c r="F33" i="6"/>
  <c r="G33" i="6"/>
  <c r="F34" i="6"/>
  <c r="G34" i="6"/>
  <c r="F35" i="6"/>
  <c r="G35" i="6"/>
  <c r="F36" i="6"/>
  <c r="G36" i="6"/>
  <c r="F37" i="6"/>
  <c r="G37" i="6"/>
  <c r="F38" i="6"/>
  <c r="G38" i="6"/>
  <c r="F39" i="6"/>
  <c r="G39" i="6"/>
  <c r="F40" i="6"/>
  <c r="G40" i="6"/>
  <c r="F41" i="6"/>
  <c r="G41" i="6"/>
  <c r="F42" i="6"/>
  <c r="G42" i="6"/>
  <c r="F43" i="6"/>
  <c r="G43" i="6"/>
  <c r="F44" i="6"/>
  <c r="G44" i="6"/>
  <c r="F45" i="6"/>
  <c r="G45" i="6"/>
  <c r="F46" i="6"/>
  <c r="G46" i="6"/>
  <c r="F47" i="6"/>
  <c r="G47" i="6"/>
  <c r="F48" i="6"/>
  <c r="G48" i="6"/>
  <c r="F49" i="6"/>
  <c r="G49" i="6"/>
  <c r="F50" i="6"/>
  <c r="G50" i="6"/>
  <c r="F51" i="6"/>
  <c r="G51" i="6"/>
  <c r="F52" i="6"/>
  <c r="G52" i="6"/>
  <c r="F53" i="6"/>
  <c r="G53" i="6"/>
  <c r="F54" i="6"/>
  <c r="G54" i="6"/>
  <c r="F55" i="6"/>
  <c r="G55" i="6"/>
  <c r="F56" i="6"/>
  <c r="G56" i="6"/>
  <c r="F57" i="6"/>
  <c r="G57" i="6"/>
  <c r="F58" i="6"/>
  <c r="G58" i="6"/>
  <c r="F59" i="6"/>
  <c r="G59" i="6"/>
  <c r="F60" i="6"/>
  <c r="G60" i="6"/>
  <c r="F61" i="6"/>
  <c r="G61" i="6"/>
  <c r="F62" i="6"/>
  <c r="G62" i="6"/>
  <c r="F63" i="6"/>
  <c r="G63" i="6"/>
  <c r="F64" i="6"/>
  <c r="G64" i="6"/>
  <c r="F65" i="6"/>
  <c r="G65" i="6"/>
  <c r="F66" i="6"/>
  <c r="G66" i="6"/>
  <c r="F67" i="6"/>
  <c r="G67" i="6"/>
  <c r="F68" i="6"/>
  <c r="G68" i="6"/>
  <c r="F69" i="6"/>
  <c r="G69" i="6"/>
  <c r="F70" i="6"/>
  <c r="G70" i="6"/>
  <c r="F71" i="6"/>
  <c r="G71" i="6"/>
  <c r="F72" i="6"/>
  <c r="G72" i="6"/>
  <c r="F73" i="6"/>
  <c r="G73" i="6"/>
  <c r="F74" i="6"/>
  <c r="G74" i="6"/>
  <c r="F75" i="6"/>
  <c r="G75" i="6"/>
  <c r="F76" i="6"/>
  <c r="G76" i="6"/>
  <c r="F77" i="6"/>
  <c r="G77" i="6"/>
  <c r="F78" i="6"/>
  <c r="G78" i="6"/>
  <c r="F79" i="6"/>
  <c r="G79" i="6"/>
  <c r="F80" i="6"/>
  <c r="G80" i="6"/>
  <c r="F81" i="6"/>
  <c r="G81" i="6"/>
  <c r="F82" i="6"/>
  <c r="G82" i="6"/>
  <c r="F83" i="6"/>
  <c r="G83" i="6"/>
  <c r="F84" i="6"/>
  <c r="G84" i="6"/>
  <c r="F85" i="6"/>
  <c r="G85" i="6"/>
  <c r="F86" i="6"/>
  <c r="G86" i="6"/>
  <c r="F87" i="6"/>
  <c r="G87" i="6"/>
  <c r="F88" i="6"/>
  <c r="G88" i="6"/>
  <c r="F89" i="6"/>
  <c r="G89" i="6"/>
  <c r="F90" i="6"/>
  <c r="G90" i="6"/>
  <c r="F91" i="6"/>
  <c r="G91" i="6"/>
  <c r="F92" i="6"/>
  <c r="G92" i="6"/>
  <c r="F93" i="6"/>
  <c r="G93" i="6"/>
  <c r="F94" i="6"/>
  <c r="G94" i="6"/>
  <c r="F95" i="6"/>
  <c r="G95" i="6"/>
  <c r="F96" i="6"/>
  <c r="G96" i="6"/>
  <c r="F97" i="6"/>
  <c r="G97" i="6"/>
  <c r="F98" i="6"/>
  <c r="G98" i="6"/>
  <c r="F99" i="6"/>
  <c r="G99" i="6"/>
  <c r="F100" i="6"/>
  <c r="G100" i="6"/>
  <c r="F101" i="6"/>
  <c r="G101" i="6"/>
  <c r="F102" i="6"/>
  <c r="G102" i="6"/>
  <c r="F103" i="6"/>
  <c r="G103" i="6"/>
  <c r="F104" i="6"/>
  <c r="G104" i="6"/>
  <c r="F105" i="6"/>
  <c r="G105" i="6"/>
  <c r="F106" i="6"/>
  <c r="G106" i="6"/>
  <c r="F107" i="6"/>
  <c r="G107" i="6"/>
  <c r="F108" i="6"/>
  <c r="G108" i="6"/>
  <c r="F109" i="6"/>
  <c r="G109" i="6"/>
  <c r="F110" i="6"/>
  <c r="G110" i="6"/>
  <c r="F111" i="6"/>
  <c r="G111" i="6"/>
  <c r="F112" i="6"/>
  <c r="G112" i="6"/>
  <c r="F113" i="6"/>
  <c r="G113" i="6"/>
  <c r="F114" i="6"/>
  <c r="G114" i="6"/>
  <c r="F115" i="6"/>
  <c r="G115" i="6"/>
  <c r="F116" i="6"/>
  <c r="G116" i="6"/>
  <c r="F117" i="6"/>
  <c r="G117" i="6"/>
  <c r="F118" i="6"/>
  <c r="G118" i="6"/>
  <c r="F119" i="6"/>
  <c r="G119" i="6"/>
  <c r="F120" i="6"/>
  <c r="G120" i="6"/>
  <c r="F121" i="6"/>
  <c r="G121" i="6"/>
  <c r="F122" i="6"/>
  <c r="G122" i="6"/>
  <c r="F123" i="6"/>
  <c r="G123" i="6"/>
  <c r="F124" i="6"/>
  <c r="G124" i="6"/>
  <c r="F125" i="6"/>
  <c r="G125" i="6"/>
  <c r="F126" i="6"/>
  <c r="G126" i="6"/>
  <c r="F127" i="6"/>
  <c r="G127" i="6"/>
  <c r="F128" i="6"/>
  <c r="G128" i="6"/>
  <c r="F129" i="6"/>
  <c r="G129" i="6"/>
  <c r="F130" i="6"/>
  <c r="G130" i="6"/>
  <c r="F131" i="6"/>
  <c r="G131" i="6"/>
  <c r="F132" i="6"/>
  <c r="G132" i="6"/>
  <c r="F133" i="6"/>
  <c r="G133" i="6"/>
  <c r="F134" i="6"/>
  <c r="G134" i="6"/>
  <c r="F135" i="6"/>
  <c r="G135" i="6"/>
  <c r="F136" i="6"/>
  <c r="G136" i="6"/>
  <c r="F137" i="6"/>
  <c r="G137" i="6"/>
  <c r="F138" i="6"/>
  <c r="G138" i="6"/>
  <c r="F139" i="6"/>
  <c r="G139" i="6"/>
  <c r="F140" i="6"/>
  <c r="G140" i="6"/>
  <c r="F141" i="6"/>
  <c r="G141" i="6"/>
  <c r="F142" i="6"/>
  <c r="G142" i="6"/>
  <c r="F143" i="6"/>
  <c r="G143" i="6"/>
  <c r="F144" i="6"/>
  <c r="G144" i="6"/>
  <c r="F145" i="6"/>
  <c r="G145" i="6"/>
  <c r="F146" i="6"/>
  <c r="G146" i="6"/>
  <c r="F147" i="6"/>
  <c r="G147" i="6"/>
  <c r="F148" i="6"/>
  <c r="G148" i="6"/>
  <c r="F149" i="6"/>
  <c r="G149" i="6"/>
  <c r="F150" i="6"/>
  <c r="G150" i="6"/>
  <c r="F151" i="6"/>
  <c r="G151" i="6"/>
  <c r="F152" i="6"/>
  <c r="G152" i="6"/>
  <c r="F153" i="6"/>
  <c r="G153" i="6"/>
  <c r="F154" i="6"/>
  <c r="G154" i="6"/>
  <c r="F155" i="6"/>
  <c r="G155" i="6"/>
  <c r="F156" i="6"/>
  <c r="G156" i="6"/>
  <c r="F157" i="6"/>
  <c r="G157" i="6"/>
  <c r="F158" i="6"/>
  <c r="G158" i="6"/>
  <c r="F159" i="6"/>
  <c r="G159" i="6"/>
  <c r="F160" i="6"/>
  <c r="G160" i="6"/>
  <c r="F161" i="6"/>
  <c r="G161" i="6"/>
  <c r="F162" i="6"/>
  <c r="G162" i="6"/>
  <c r="F163" i="6"/>
  <c r="G163" i="6"/>
  <c r="F164" i="6"/>
  <c r="G164" i="6"/>
  <c r="F165" i="6"/>
  <c r="G165" i="6"/>
  <c r="F166" i="6"/>
  <c r="G166" i="6"/>
  <c r="F167" i="6"/>
  <c r="G167" i="6"/>
  <c r="F168" i="6"/>
  <c r="G168" i="6"/>
  <c r="F169" i="6"/>
  <c r="G169" i="6"/>
  <c r="F170" i="6"/>
  <c r="G170" i="6"/>
  <c r="F171" i="6"/>
  <c r="G171" i="6"/>
  <c r="F172" i="6"/>
  <c r="G172" i="6"/>
  <c r="F173" i="6"/>
  <c r="G173" i="6"/>
  <c r="F174" i="6"/>
  <c r="G174" i="6"/>
  <c r="F175" i="6"/>
  <c r="G175" i="6"/>
  <c r="F176" i="6"/>
  <c r="G176" i="6"/>
  <c r="F177" i="6"/>
  <c r="G177" i="6"/>
  <c r="F178" i="6"/>
  <c r="G178" i="6"/>
  <c r="F179" i="6"/>
  <c r="G179" i="6"/>
  <c r="F180" i="6"/>
  <c r="G180" i="6"/>
  <c r="F181" i="6"/>
  <c r="G181" i="6"/>
  <c r="F182" i="6"/>
  <c r="G182" i="6"/>
  <c r="F183" i="6"/>
  <c r="G183" i="6"/>
  <c r="F184" i="6"/>
  <c r="G184" i="6"/>
  <c r="F185" i="6"/>
  <c r="G185" i="6"/>
  <c r="F186" i="6"/>
  <c r="G186" i="6"/>
  <c r="F187" i="6"/>
  <c r="G187" i="6"/>
  <c r="F188" i="6"/>
  <c r="G188" i="6"/>
  <c r="F189" i="6"/>
  <c r="G189" i="6"/>
  <c r="F190" i="6"/>
  <c r="G190" i="6"/>
  <c r="F191" i="6"/>
  <c r="G191" i="6"/>
  <c r="F192" i="6"/>
  <c r="G192" i="6"/>
  <c r="F193" i="6"/>
  <c r="G193" i="6"/>
  <c r="F194" i="6"/>
  <c r="G194" i="6"/>
  <c r="F195" i="6"/>
  <c r="G195" i="6"/>
  <c r="F196" i="6"/>
  <c r="G196" i="6"/>
  <c r="F197" i="6"/>
  <c r="G197" i="6"/>
  <c r="F198" i="6"/>
  <c r="G198" i="6"/>
  <c r="F199" i="6"/>
  <c r="G199" i="6"/>
  <c r="F200" i="6"/>
  <c r="G200" i="6"/>
  <c r="F201" i="6"/>
  <c r="G201" i="6"/>
  <c r="F202" i="6"/>
  <c r="G202" i="6"/>
  <c r="F203" i="6"/>
  <c r="G203" i="6"/>
  <c r="F204" i="6"/>
  <c r="G204" i="6"/>
  <c r="F205" i="6"/>
  <c r="G205" i="6"/>
  <c r="F206" i="6"/>
  <c r="G206" i="6"/>
  <c r="F207" i="6"/>
  <c r="G207" i="6"/>
  <c r="F208" i="6"/>
  <c r="G208" i="6"/>
  <c r="F209" i="6"/>
  <c r="G209" i="6"/>
  <c r="F210" i="6"/>
  <c r="G210" i="6"/>
  <c r="F211" i="6"/>
  <c r="G211" i="6"/>
  <c r="F212" i="6"/>
  <c r="G212" i="6"/>
  <c r="F213" i="6"/>
  <c r="G213" i="6"/>
  <c r="F214" i="6"/>
  <c r="G214" i="6"/>
  <c r="F215" i="6"/>
  <c r="G215" i="6"/>
  <c r="F216" i="6"/>
  <c r="G216" i="6"/>
  <c r="F217" i="6"/>
  <c r="G217" i="6"/>
  <c r="F218" i="6"/>
  <c r="G218" i="6"/>
  <c r="F219" i="6"/>
  <c r="G219" i="6"/>
  <c r="F220" i="6"/>
  <c r="G220" i="6"/>
  <c r="F221" i="6"/>
  <c r="G221" i="6"/>
  <c r="F222" i="6"/>
  <c r="G222" i="6"/>
  <c r="F223" i="6"/>
  <c r="G223" i="6"/>
  <c r="F224" i="6"/>
  <c r="G224" i="6"/>
  <c r="F225" i="6"/>
  <c r="G225" i="6"/>
  <c r="F226" i="6"/>
  <c r="G226" i="6"/>
  <c r="F227" i="6"/>
  <c r="G227" i="6"/>
  <c r="F228" i="6"/>
  <c r="G228" i="6"/>
  <c r="F229" i="6"/>
  <c r="G229" i="6"/>
  <c r="F230" i="6"/>
  <c r="G230" i="6"/>
  <c r="F231" i="6"/>
  <c r="G231" i="6"/>
  <c r="F232" i="6"/>
  <c r="G232" i="6"/>
  <c r="F233" i="6"/>
  <c r="G233" i="6"/>
  <c r="F234" i="6"/>
  <c r="G234" i="6"/>
  <c r="F235" i="6"/>
  <c r="G235" i="6"/>
  <c r="F236" i="6"/>
  <c r="G236" i="6"/>
  <c r="F237" i="6"/>
  <c r="G237" i="6"/>
  <c r="F238" i="6"/>
  <c r="G238" i="6"/>
  <c r="F239" i="6"/>
  <c r="G239" i="6"/>
  <c r="F240" i="6"/>
  <c r="G240" i="6"/>
  <c r="F241" i="6"/>
  <c r="G241" i="6"/>
  <c r="F242" i="6"/>
  <c r="G242" i="6"/>
  <c r="F243" i="6"/>
  <c r="G243" i="6"/>
  <c r="F244" i="6"/>
  <c r="G244" i="6"/>
  <c r="F245" i="6"/>
  <c r="G245" i="6"/>
  <c r="F246" i="6"/>
  <c r="G246" i="6"/>
  <c r="F247" i="6"/>
  <c r="G247" i="6"/>
  <c r="F248" i="6"/>
  <c r="G248" i="6"/>
  <c r="F249" i="6"/>
  <c r="G249" i="6"/>
  <c r="F250" i="6"/>
  <c r="G250" i="6"/>
  <c r="F251" i="6"/>
  <c r="G251" i="6"/>
  <c r="F252" i="6"/>
  <c r="G252" i="6"/>
  <c r="F253" i="6"/>
  <c r="G253" i="6"/>
  <c r="F254" i="6"/>
  <c r="G254" i="6"/>
  <c r="F255" i="6"/>
  <c r="G255" i="6"/>
  <c r="F256" i="6"/>
  <c r="G256" i="6"/>
  <c r="F257" i="6"/>
  <c r="G257" i="6"/>
  <c r="F258" i="6"/>
  <c r="G258" i="6"/>
  <c r="F259" i="6"/>
  <c r="G259" i="6"/>
  <c r="F260" i="6"/>
  <c r="G260" i="6"/>
  <c r="F261" i="6"/>
  <c r="G261" i="6"/>
  <c r="F262" i="6"/>
  <c r="G262" i="6"/>
  <c r="F263" i="6"/>
  <c r="G263" i="6"/>
  <c r="F264" i="6"/>
  <c r="G264" i="6"/>
  <c r="F265" i="6"/>
  <c r="G265" i="6"/>
  <c r="F266" i="6"/>
  <c r="G266" i="6"/>
  <c r="F267" i="6"/>
  <c r="G267" i="6"/>
  <c r="F268" i="6"/>
  <c r="G268" i="6"/>
  <c r="F269" i="6"/>
  <c r="G269" i="6"/>
  <c r="F270" i="6"/>
  <c r="G270" i="6"/>
  <c r="F271" i="6"/>
  <c r="G271" i="6"/>
  <c r="F272" i="6"/>
  <c r="G272" i="6"/>
  <c r="F273" i="6"/>
  <c r="G273" i="6"/>
  <c r="F274" i="6"/>
  <c r="G274" i="6"/>
  <c r="F275" i="6"/>
  <c r="G275" i="6"/>
  <c r="F276" i="6"/>
  <c r="G276" i="6"/>
  <c r="F277" i="6"/>
  <c r="G277" i="6"/>
  <c r="F278" i="6"/>
  <c r="G278" i="6"/>
  <c r="F279" i="6"/>
  <c r="G279" i="6"/>
  <c r="F280" i="6"/>
  <c r="G280" i="6"/>
  <c r="F281" i="6"/>
  <c r="G281" i="6"/>
  <c r="F282" i="6"/>
  <c r="G282" i="6"/>
  <c r="F283" i="6"/>
  <c r="G283" i="6"/>
  <c r="F284" i="6"/>
  <c r="G284" i="6"/>
  <c r="F285" i="6"/>
  <c r="G285" i="6"/>
  <c r="F286" i="6"/>
  <c r="G286" i="6"/>
  <c r="F287" i="6"/>
  <c r="G287" i="6"/>
  <c r="F288" i="6"/>
  <c r="G288" i="6"/>
  <c r="F289" i="6"/>
  <c r="G289" i="6"/>
  <c r="F290" i="6"/>
  <c r="G290" i="6"/>
  <c r="F291" i="6"/>
  <c r="G291" i="6"/>
  <c r="F292" i="6"/>
  <c r="G292" i="6"/>
  <c r="F293" i="6"/>
  <c r="G293" i="6"/>
  <c r="F294" i="6"/>
  <c r="G294" i="6"/>
  <c r="F295" i="6"/>
  <c r="G295" i="6"/>
  <c r="F296" i="6"/>
  <c r="G296" i="6"/>
  <c r="F297" i="6"/>
  <c r="G297" i="6"/>
  <c r="F298" i="6"/>
  <c r="G298" i="6"/>
  <c r="F299" i="6"/>
  <c r="G299" i="6"/>
  <c r="F300" i="6"/>
  <c r="G300" i="6"/>
  <c r="F301" i="6"/>
  <c r="G301" i="6"/>
  <c r="F302" i="6"/>
  <c r="G302" i="6"/>
  <c r="F303" i="6"/>
  <c r="G303" i="6"/>
  <c r="F304" i="6"/>
  <c r="G304" i="6"/>
  <c r="F305" i="6"/>
  <c r="G305" i="6"/>
  <c r="F306" i="6"/>
  <c r="G306" i="6"/>
  <c r="F307" i="6"/>
  <c r="G307" i="6"/>
  <c r="F308" i="6"/>
  <c r="G308" i="6"/>
  <c r="F309" i="6"/>
  <c r="G309" i="6"/>
  <c r="F310" i="6"/>
  <c r="G310" i="6"/>
  <c r="F311" i="6"/>
  <c r="G311" i="6"/>
  <c r="F312" i="6"/>
  <c r="G312" i="6"/>
  <c r="F313" i="6"/>
  <c r="G313" i="6"/>
  <c r="F314" i="6"/>
  <c r="G314" i="6"/>
  <c r="F315" i="6"/>
  <c r="G315" i="6"/>
  <c r="F316" i="6"/>
  <c r="G316" i="6"/>
  <c r="F317" i="6"/>
  <c r="G317" i="6"/>
  <c r="F318" i="6"/>
  <c r="G318" i="6"/>
  <c r="F319" i="6"/>
  <c r="G319" i="6"/>
  <c r="F320" i="6"/>
  <c r="G320" i="6"/>
  <c r="F321" i="6"/>
  <c r="G321" i="6"/>
  <c r="F322" i="6"/>
  <c r="G322" i="6"/>
  <c r="F323" i="6"/>
  <c r="G323" i="6"/>
  <c r="F324" i="6"/>
  <c r="G324" i="6"/>
  <c r="F325" i="6"/>
  <c r="G325" i="6"/>
  <c r="F326" i="6"/>
  <c r="G326" i="6"/>
  <c r="F327" i="6"/>
  <c r="G327" i="6"/>
  <c r="F328" i="6"/>
  <c r="G328" i="6"/>
  <c r="F329" i="6"/>
  <c r="G329" i="6"/>
  <c r="F330" i="6"/>
  <c r="G330" i="6"/>
  <c r="F331" i="6"/>
  <c r="G331" i="6"/>
  <c r="F332" i="6"/>
  <c r="G332" i="6"/>
  <c r="F333" i="6"/>
  <c r="G333" i="6"/>
  <c r="F334" i="6"/>
  <c r="G334" i="6"/>
  <c r="F335" i="6"/>
  <c r="G335" i="6"/>
  <c r="F336" i="6"/>
  <c r="G336" i="6"/>
  <c r="F337" i="6"/>
  <c r="G337" i="6"/>
  <c r="F338" i="6"/>
  <c r="G338" i="6"/>
  <c r="F339" i="6"/>
  <c r="G339" i="6"/>
  <c r="F340" i="6"/>
  <c r="G340" i="6"/>
  <c r="F341" i="6"/>
  <c r="G341" i="6"/>
  <c r="F342" i="6"/>
  <c r="G342" i="6"/>
  <c r="F343" i="6"/>
  <c r="G343" i="6"/>
  <c r="F344" i="6"/>
  <c r="G344" i="6"/>
  <c r="F345" i="6"/>
  <c r="G345" i="6"/>
  <c r="F346" i="6"/>
  <c r="G346" i="6"/>
  <c r="F347" i="6"/>
  <c r="G347" i="6"/>
  <c r="F348" i="6"/>
  <c r="G348" i="6"/>
  <c r="F349" i="6"/>
  <c r="G349" i="6"/>
  <c r="F350" i="6"/>
  <c r="G350" i="6"/>
  <c r="F351" i="6"/>
  <c r="G351" i="6"/>
  <c r="F352" i="6"/>
  <c r="G352" i="6"/>
  <c r="F353" i="6"/>
  <c r="G353" i="6"/>
  <c r="F354" i="6"/>
  <c r="G354" i="6"/>
  <c r="F355" i="6"/>
  <c r="G355" i="6"/>
  <c r="F356" i="6"/>
  <c r="G356" i="6"/>
  <c r="F357" i="6"/>
  <c r="G357" i="6"/>
  <c r="F358" i="6"/>
  <c r="G358" i="6"/>
  <c r="F359" i="6"/>
  <c r="G359" i="6"/>
  <c r="F360" i="6"/>
  <c r="G360" i="6"/>
  <c r="F361" i="6"/>
  <c r="G361" i="6"/>
  <c r="F362" i="6"/>
  <c r="G362" i="6"/>
  <c r="F363" i="6"/>
  <c r="G363" i="6"/>
  <c r="F364" i="6"/>
  <c r="G364" i="6"/>
  <c r="F365" i="6"/>
  <c r="G365" i="6"/>
  <c r="F366" i="6"/>
  <c r="G366" i="6"/>
  <c r="F367" i="6"/>
  <c r="G367" i="6"/>
  <c r="F368" i="6"/>
  <c r="G368" i="6"/>
  <c r="F369" i="6"/>
  <c r="G369" i="6"/>
  <c r="F370" i="6"/>
  <c r="G370" i="6"/>
  <c r="F371" i="6"/>
  <c r="G371" i="6"/>
  <c r="F372" i="6"/>
  <c r="G372" i="6"/>
  <c r="F373" i="6"/>
  <c r="G373" i="6"/>
  <c r="F374" i="6"/>
  <c r="G374" i="6"/>
  <c r="F375" i="6"/>
  <c r="G375" i="6"/>
  <c r="F376" i="6"/>
  <c r="G376" i="6"/>
  <c r="F377" i="6"/>
  <c r="G377" i="6"/>
  <c r="F378" i="6"/>
  <c r="G378" i="6"/>
  <c r="F379" i="6"/>
  <c r="G379" i="6"/>
  <c r="F380" i="6"/>
  <c r="G380" i="6"/>
  <c r="F381" i="6"/>
  <c r="G381" i="6"/>
  <c r="F382" i="6"/>
  <c r="G382" i="6"/>
  <c r="F383" i="6"/>
  <c r="G383" i="6"/>
  <c r="F384" i="6"/>
  <c r="G384" i="6"/>
  <c r="F385" i="6"/>
  <c r="G385" i="6"/>
  <c r="F386" i="6"/>
  <c r="G386" i="6"/>
  <c r="F387" i="6"/>
  <c r="G387" i="6"/>
  <c r="F388" i="6"/>
  <c r="G388" i="6"/>
  <c r="F389" i="6"/>
  <c r="G389" i="6"/>
  <c r="F390" i="6"/>
  <c r="G390" i="6"/>
  <c r="F391" i="6"/>
  <c r="G391" i="6"/>
  <c r="F392" i="6"/>
  <c r="G392" i="6"/>
  <c r="F393" i="6"/>
  <c r="G393" i="6"/>
  <c r="F394" i="6"/>
  <c r="G394" i="6"/>
  <c r="F395" i="6"/>
  <c r="G395" i="6"/>
  <c r="F396" i="6"/>
  <c r="G396" i="6"/>
  <c r="F397" i="6"/>
  <c r="G397" i="6"/>
  <c r="F398" i="6"/>
  <c r="G398" i="6"/>
  <c r="F399" i="6"/>
  <c r="G399" i="6"/>
  <c r="F400" i="6"/>
  <c r="G400" i="6"/>
  <c r="F401" i="6"/>
  <c r="G401" i="6"/>
  <c r="F402" i="6"/>
  <c r="G402" i="6"/>
  <c r="F403" i="6"/>
  <c r="G403" i="6"/>
  <c r="F404" i="6"/>
  <c r="G404" i="6"/>
  <c r="F405" i="6"/>
  <c r="G405" i="6"/>
  <c r="F406" i="6"/>
  <c r="G406" i="6"/>
  <c r="F407" i="6"/>
  <c r="G407" i="6"/>
  <c r="F408" i="6"/>
  <c r="G408" i="6"/>
  <c r="F409" i="6"/>
  <c r="G409" i="6"/>
  <c r="F410" i="6"/>
  <c r="G410" i="6"/>
  <c r="F411" i="6"/>
  <c r="G411" i="6"/>
  <c r="F412" i="6"/>
  <c r="G412" i="6"/>
  <c r="F413" i="6"/>
  <c r="G413" i="6"/>
  <c r="F414" i="6"/>
  <c r="G414" i="6"/>
  <c r="F415" i="6"/>
  <c r="G415" i="6"/>
  <c r="F416" i="6"/>
  <c r="G416" i="6"/>
  <c r="F417" i="6"/>
  <c r="G417" i="6"/>
  <c r="F418" i="6"/>
  <c r="G418" i="6"/>
  <c r="F419" i="6"/>
  <c r="G419" i="6"/>
  <c r="F420" i="6"/>
  <c r="G420" i="6"/>
  <c r="F421" i="6"/>
  <c r="G421" i="6"/>
  <c r="F422" i="6"/>
  <c r="G422" i="6"/>
  <c r="F423" i="6"/>
  <c r="G423" i="6"/>
  <c r="F424" i="6"/>
  <c r="G424" i="6"/>
  <c r="F425" i="6"/>
  <c r="G425" i="6"/>
  <c r="F426" i="6"/>
  <c r="G426" i="6"/>
  <c r="F427" i="6"/>
  <c r="G427" i="6"/>
  <c r="F428" i="6"/>
  <c r="G428" i="6"/>
  <c r="F429" i="6"/>
  <c r="G429" i="6"/>
  <c r="F430" i="6"/>
  <c r="G430" i="6"/>
  <c r="F431" i="6"/>
  <c r="G431" i="6"/>
  <c r="F432" i="6"/>
  <c r="G432" i="6"/>
  <c r="F433" i="6"/>
  <c r="G433" i="6"/>
  <c r="F434" i="6"/>
  <c r="G434" i="6"/>
  <c r="F435" i="6"/>
  <c r="G435" i="6"/>
  <c r="F436" i="6"/>
  <c r="G436" i="6"/>
  <c r="F437" i="6"/>
  <c r="G437" i="6"/>
  <c r="F438" i="6"/>
  <c r="G438" i="6"/>
  <c r="F439" i="6"/>
  <c r="G439" i="6"/>
  <c r="F440" i="6"/>
  <c r="G440" i="6"/>
  <c r="F441" i="6"/>
  <c r="G441" i="6"/>
  <c r="F442" i="6"/>
  <c r="G442" i="6"/>
  <c r="F443" i="6"/>
  <c r="G443" i="6"/>
  <c r="F444" i="6"/>
  <c r="G444" i="6"/>
  <c r="F445" i="6"/>
  <c r="G445" i="6"/>
  <c r="F446" i="6"/>
  <c r="G446" i="6"/>
  <c r="F447" i="6"/>
  <c r="G447" i="6"/>
  <c r="F448" i="6"/>
  <c r="G448" i="6"/>
  <c r="F449" i="6"/>
  <c r="G449" i="6"/>
  <c r="F450" i="6"/>
  <c r="G450" i="6"/>
  <c r="F451" i="6"/>
  <c r="G451" i="6"/>
  <c r="F452" i="6"/>
  <c r="G452" i="6"/>
  <c r="F453" i="6"/>
  <c r="G453" i="6"/>
  <c r="F454" i="6"/>
  <c r="G454" i="6"/>
  <c r="F455" i="6"/>
  <c r="G455" i="6"/>
  <c r="F456" i="6"/>
  <c r="G456" i="6"/>
  <c r="F457" i="6"/>
  <c r="G457" i="6"/>
  <c r="F458" i="6"/>
  <c r="G458" i="6"/>
  <c r="F459" i="6"/>
  <c r="G459" i="6"/>
  <c r="F460" i="6"/>
  <c r="G460" i="6"/>
  <c r="F461" i="6"/>
  <c r="G461" i="6"/>
  <c r="F462" i="6"/>
  <c r="G462" i="6"/>
  <c r="F463" i="6"/>
  <c r="G463" i="6"/>
  <c r="F464" i="6"/>
  <c r="G464" i="6"/>
  <c r="F465" i="6"/>
  <c r="G465" i="6"/>
  <c r="F466" i="6"/>
  <c r="G466" i="6"/>
  <c r="F467" i="6"/>
  <c r="G467" i="6"/>
  <c r="F468" i="6"/>
  <c r="G468" i="6"/>
  <c r="F469" i="6"/>
  <c r="G469" i="6"/>
  <c r="F470" i="6"/>
  <c r="G470" i="6"/>
  <c r="F471" i="6"/>
  <c r="G471" i="6"/>
  <c r="F472" i="6"/>
  <c r="G472" i="6"/>
  <c r="F473" i="6"/>
  <c r="G473" i="6"/>
  <c r="F474" i="6"/>
  <c r="G474" i="6"/>
  <c r="F475" i="6"/>
  <c r="G475" i="6"/>
  <c r="F476" i="6"/>
  <c r="G476" i="6"/>
  <c r="F477" i="6"/>
  <c r="G477" i="6"/>
  <c r="F478" i="6"/>
  <c r="G478" i="6"/>
  <c r="F479" i="6"/>
  <c r="G479" i="6"/>
  <c r="F480" i="6"/>
  <c r="G480" i="6"/>
  <c r="F481" i="6"/>
  <c r="G481" i="6"/>
  <c r="F482" i="6"/>
  <c r="G482" i="6"/>
  <c r="F483" i="6"/>
  <c r="G483" i="6"/>
  <c r="F484" i="6"/>
  <c r="G484" i="6"/>
  <c r="F485" i="6"/>
  <c r="G485" i="6"/>
  <c r="F486" i="6"/>
  <c r="G486" i="6"/>
  <c r="F487" i="6"/>
  <c r="G487" i="6"/>
  <c r="F488" i="6"/>
  <c r="G488" i="6"/>
  <c r="F489" i="6"/>
  <c r="G489" i="6"/>
  <c r="F490" i="6"/>
  <c r="G490" i="6"/>
  <c r="F491" i="6"/>
  <c r="G491" i="6"/>
  <c r="F492" i="6"/>
  <c r="G492" i="6"/>
  <c r="F493" i="6"/>
  <c r="G493" i="6"/>
  <c r="F494" i="6"/>
  <c r="G494" i="6"/>
  <c r="F495" i="6"/>
  <c r="G495" i="6"/>
  <c r="F496" i="6"/>
  <c r="G496" i="6"/>
  <c r="F497" i="6"/>
  <c r="G497" i="6"/>
  <c r="F498" i="6"/>
  <c r="G498" i="6"/>
  <c r="F499" i="6"/>
  <c r="G499" i="6"/>
  <c r="F500" i="6"/>
  <c r="G500" i="6"/>
  <c r="F501" i="6"/>
  <c r="G501" i="6"/>
  <c r="F502" i="6"/>
  <c r="G502" i="6"/>
  <c r="F503" i="6"/>
  <c r="G503" i="6"/>
  <c r="F504" i="6"/>
  <c r="G504" i="6"/>
  <c r="H505" i="6"/>
  <c r="E505" i="6" s="1"/>
  <c r="F505" i="6" s="1"/>
  <c r="H504" i="6"/>
  <c r="E504" i="6" s="1"/>
  <c r="H503" i="6"/>
  <c r="E503" i="6" s="1"/>
  <c r="H502" i="6"/>
  <c r="E502" i="6" s="1"/>
  <c r="H501" i="6"/>
  <c r="E501" i="6" s="1"/>
  <c r="H500" i="6"/>
  <c r="E500" i="6" s="1"/>
  <c r="H499" i="6"/>
  <c r="E499" i="6" s="1"/>
  <c r="H498" i="6"/>
  <c r="E498" i="6" s="1"/>
  <c r="H497" i="6"/>
  <c r="E497" i="6" s="1"/>
  <c r="H496" i="6"/>
  <c r="E496" i="6" s="1"/>
  <c r="H495" i="6"/>
  <c r="E495" i="6" s="1"/>
  <c r="H494" i="6"/>
  <c r="E494" i="6" s="1"/>
  <c r="H493" i="6"/>
  <c r="E493" i="6" s="1"/>
  <c r="H492" i="6"/>
  <c r="E492" i="6" s="1"/>
  <c r="H491" i="6"/>
  <c r="E491" i="6" s="1"/>
  <c r="H490" i="6"/>
  <c r="E490" i="6" s="1"/>
  <c r="H489" i="6"/>
  <c r="E489" i="6" s="1"/>
  <c r="H488" i="6"/>
  <c r="E488" i="6" s="1"/>
  <c r="H487" i="6"/>
  <c r="E487" i="6" s="1"/>
  <c r="H486" i="6"/>
  <c r="E486" i="6" s="1"/>
  <c r="H485" i="6"/>
  <c r="E485" i="6" s="1"/>
  <c r="H484" i="6"/>
  <c r="E484" i="6" s="1"/>
  <c r="H483" i="6"/>
  <c r="E483" i="6" s="1"/>
  <c r="H482" i="6"/>
  <c r="E482" i="6" s="1"/>
  <c r="H481" i="6"/>
  <c r="E481" i="6" s="1"/>
  <c r="H480" i="6"/>
  <c r="E480" i="6" s="1"/>
  <c r="H479" i="6"/>
  <c r="E479" i="6" s="1"/>
  <c r="H478" i="6"/>
  <c r="E478" i="6" s="1"/>
  <c r="H477" i="6"/>
  <c r="E477" i="6" s="1"/>
  <c r="H476" i="6"/>
  <c r="E476" i="6" s="1"/>
  <c r="H475" i="6"/>
  <c r="E475" i="6" s="1"/>
  <c r="H474" i="6"/>
  <c r="E474" i="6" s="1"/>
  <c r="H473" i="6"/>
  <c r="E473" i="6" s="1"/>
  <c r="H472" i="6"/>
  <c r="E472" i="6" s="1"/>
  <c r="H471" i="6"/>
  <c r="E471" i="6" s="1"/>
  <c r="H470" i="6"/>
  <c r="E470" i="6" s="1"/>
  <c r="H469" i="6"/>
  <c r="E469" i="6" s="1"/>
  <c r="H468" i="6"/>
  <c r="E468" i="6" s="1"/>
  <c r="H467" i="6"/>
  <c r="E467" i="6" s="1"/>
  <c r="H466" i="6"/>
  <c r="E466" i="6" s="1"/>
  <c r="H465" i="6"/>
  <c r="E465" i="6" s="1"/>
  <c r="H464" i="6"/>
  <c r="E464" i="6" s="1"/>
  <c r="H463" i="6"/>
  <c r="E463" i="6" s="1"/>
  <c r="H462" i="6"/>
  <c r="E462" i="6" s="1"/>
  <c r="H461" i="6"/>
  <c r="E461" i="6" s="1"/>
  <c r="H460" i="6"/>
  <c r="E460" i="6" s="1"/>
  <c r="H459" i="6"/>
  <c r="E459" i="6" s="1"/>
  <c r="H458" i="6"/>
  <c r="E458" i="6" s="1"/>
  <c r="H457" i="6"/>
  <c r="E457" i="6" s="1"/>
  <c r="H456" i="6"/>
  <c r="E456" i="6" s="1"/>
  <c r="H455" i="6"/>
  <c r="E455" i="6" s="1"/>
  <c r="H454" i="6"/>
  <c r="E454" i="6" s="1"/>
  <c r="H453" i="6"/>
  <c r="E453" i="6" s="1"/>
  <c r="H452" i="6"/>
  <c r="E452" i="6" s="1"/>
  <c r="H451" i="6"/>
  <c r="E451" i="6" s="1"/>
  <c r="H450" i="6"/>
  <c r="E450" i="6" s="1"/>
  <c r="H449" i="6"/>
  <c r="E449" i="6" s="1"/>
  <c r="H448" i="6"/>
  <c r="E448" i="6" s="1"/>
  <c r="H447" i="6"/>
  <c r="E447" i="6" s="1"/>
  <c r="H446" i="6"/>
  <c r="E446" i="6" s="1"/>
  <c r="H445" i="6"/>
  <c r="E445" i="6" s="1"/>
  <c r="H444" i="6"/>
  <c r="E444" i="6" s="1"/>
  <c r="H443" i="6"/>
  <c r="E443" i="6" s="1"/>
  <c r="H442" i="6"/>
  <c r="E442" i="6" s="1"/>
  <c r="H441" i="6"/>
  <c r="E441" i="6" s="1"/>
  <c r="H440" i="6"/>
  <c r="E440" i="6" s="1"/>
  <c r="H439" i="6"/>
  <c r="E439" i="6" s="1"/>
  <c r="H438" i="6"/>
  <c r="E438" i="6" s="1"/>
  <c r="H437" i="6"/>
  <c r="E437" i="6" s="1"/>
  <c r="H436" i="6"/>
  <c r="E436" i="6" s="1"/>
  <c r="H435" i="6"/>
  <c r="E435" i="6" s="1"/>
  <c r="H434" i="6"/>
  <c r="E434" i="6" s="1"/>
  <c r="H433" i="6"/>
  <c r="E433" i="6" s="1"/>
  <c r="H432" i="6"/>
  <c r="E432" i="6" s="1"/>
  <c r="H431" i="6"/>
  <c r="E431" i="6" s="1"/>
  <c r="H430" i="6"/>
  <c r="E430" i="6" s="1"/>
  <c r="H429" i="6"/>
  <c r="E429" i="6" s="1"/>
  <c r="H428" i="6"/>
  <c r="E428" i="6" s="1"/>
  <c r="H427" i="6"/>
  <c r="E427" i="6" s="1"/>
  <c r="H426" i="6"/>
  <c r="E426" i="6" s="1"/>
  <c r="H425" i="6"/>
  <c r="E425" i="6" s="1"/>
  <c r="H424" i="6"/>
  <c r="E424" i="6" s="1"/>
  <c r="H423" i="6"/>
  <c r="E423" i="6" s="1"/>
  <c r="H422" i="6"/>
  <c r="E422" i="6" s="1"/>
  <c r="H421" i="6"/>
  <c r="E421" i="6" s="1"/>
  <c r="H420" i="6"/>
  <c r="E420" i="6" s="1"/>
  <c r="H419" i="6"/>
  <c r="E419" i="6" s="1"/>
  <c r="H418" i="6"/>
  <c r="E418" i="6" s="1"/>
  <c r="H417" i="6"/>
  <c r="E417" i="6" s="1"/>
  <c r="H416" i="6"/>
  <c r="E416" i="6" s="1"/>
  <c r="H415" i="6"/>
  <c r="E415" i="6" s="1"/>
  <c r="H414" i="6"/>
  <c r="E414" i="6" s="1"/>
  <c r="H413" i="6"/>
  <c r="E413" i="6" s="1"/>
  <c r="H412" i="6"/>
  <c r="E412" i="6" s="1"/>
  <c r="H411" i="6"/>
  <c r="E411" i="6" s="1"/>
  <c r="H410" i="6"/>
  <c r="E410" i="6" s="1"/>
  <c r="H409" i="6"/>
  <c r="E409" i="6" s="1"/>
  <c r="H408" i="6"/>
  <c r="E408" i="6" s="1"/>
  <c r="H407" i="6"/>
  <c r="E407" i="6" s="1"/>
  <c r="H406" i="6"/>
  <c r="E406" i="6" s="1"/>
  <c r="H405" i="6"/>
  <c r="E405" i="6" s="1"/>
  <c r="H404" i="6"/>
  <c r="E404" i="6" s="1"/>
  <c r="H403" i="6"/>
  <c r="E403" i="6" s="1"/>
  <c r="H402" i="6"/>
  <c r="E402" i="6" s="1"/>
  <c r="H401" i="6"/>
  <c r="E401" i="6" s="1"/>
  <c r="H400" i="6"/>
  <c r="E400" i="6" s="1"/>
  <c r="H399" i="6"/>
  <c r="E399" i="6" s="1"/>
  <c r="H398" i="6"/>
  <c r="E398" i="6" s="1"/>
  <c r="H397" i="6"/>
  <c r="E397" i="6" s="1"/>
  <c r="H396" i="6"/>
  <c r="E396" i="6" s="1"/>
  <c r="H395" i="6"/>
  <c r="E395" i="6" s="1"/>
  <c r="H394" i="6"/>
  <c r="E394" i="6" s="1"/>
  <c r="H393" i="6"/>
  <c r="E393" i="6" s="1"/>
  <c r="H392" i="6"/>
  <c r="E392" i="6" s="1"/>
  <c r="H391" i="6"/>
  <c r="E391" i="6" s="1"/>
  <c r="H390" i="6"/>
  <c r="E390" i="6" s="1"/>
  <c r="H389" i="6"/>
  <c r="E389" i="6" s="1"/>
  <c r="H388" i="6"/>
  <c r="E388" i="6" s="1"/>
  <c r="H387" i="6"/>
  <c r="E387" i="6" s="1"/>
  <c r="H386" i="6"/>
  <c r="E386" i="6" s="1"/>
  <c r="H385" i="6"/>
  <c r="E385" i="6" s="1"/>
  <c r="H384" i="6"/>
  <c r="E384" i="6" s="1"/>
  <c r="H383" i="6"/>
  <c r="E383" i="6" s="1"/>
  <c r="H382" i="6"/>
  <c r="E382" i="6" s="1"/>
  <c r="H381" i="6"/>
  <c r="E381" i="6" s="1"/>
  <c r="H380" i="6"/>
  <c r="E380" i="6" s="1"/>
  <c r="H379" i="6"/>
  <c r="E379" i="6" s="1"/>
  <c r="H378" i="6"/>
  <c r="E378" i="6" s="1"/>
  <c r="H377" i="6"/>
  <c r="E377" i="6" s="1"/>
  <c r="H376" i="6"/>
  <c r="E376" i="6" s="1"/>
  <c r="H375" i="6"/>
  <c r="E375" i="6" s="1"/>
  <c r="H374" i="6"/>
  <c r="E374" i="6" s="1"/>
  <c r="H373" i="6"/>
  <c r="E373" i="6" s="1"/>
  <c r="H372" i="6"/>
  <c r="E372" i="6" s="1"/>
  <c r="H371" i="6"/>
  <c r="E371" i="6" s="1"/>
  <c r="H370" i="6"/>
  <c r="E370" i="6" s="1"/>
  <c r="H369" i="6"/>
  <c r="E369" i="6" s="1"/>
  <c r="H368" i="6"/>
  <c r="E368" i="6" s="1"/>
  <c r="H367" i="6"/>
  <c r="E367" i="6" s="1"/>
  <c r="H366" i="6"/>
  <c r="E366" i="6" s="1"/>
  <c r="H365" i="6"/>
  <c r="E365" i="6" s="1"/>
  <c r="H364" i="6"/>
  <c r="E364" i="6" s="1"/>
  <c r="H363" i="6"/>
  <c r="E363" i="6" s="1"/>
  <c r="H362" i="6"/>
  <c r="E362" i="6" s="1"/>
  <c r="H361" i="6"/>
  <c r="E361" i="6" s="1"/>
  <c r="H360" i="6"/>
  <c r="E360" i="6" s="1"/>
  <c r="H359" i="6"/>
  <c r="E359" i="6" s="1"/>
  <c r="H358" i="6"/>
  <c r="E358" i="6" s="1"/>
  <c r="H357" i="6"/>
  <c r="E357" i="6" s="1"/>
  <c r="H356" i="6"/>
  <c r="E356" i="6" s="1"/>
  <c r="H355" i="6"/>
  <c r="E355" i="6" s="1"/>
  <c r="H354" i="6"/>
  <c r="E354" i="6" s="1"/>
  <c r="H353" i="6"/>
  <c r="E353" i="6" s="1"/>
  <c r="H352" i="6"/>
  <c r="E352" i="6" s="1"/>
  <c r="H351" i="6"/>
  <c r="E351" i="6" s="1"/>
  <c r="H350" i="6"/>
  <c r="E350" i="6" s="1"/>
  <c r="H349" i="6"/>
  <c r="E349" i="6" s="1"/>
  <c r="H348" i="6"/>
  <c r="E348" i="6" s="1"/>
  <c r="H347" i="6"/>
  <c r="E347" i="6" s="1"/>
  <c r="H346" i="6"/>
  <c r="E346" i="6" s="1"/>
  <c r="H345" i="6"/>
  <c r="E345" i="6" s="1"/>
  <c r="H344" i="6"/>
  <c r="E344" i="6" s="1"/>
  <c r="H343" i="6"/>
  <c r="E343" i="6" s="1"/>
  <c r="H342" i="6"/>
  <c r="E342" i="6" s="1"/>
  <c r="H341" i="6"/>
  <c r="E341" i="6" s="1"/>
  <c r="H340" i="6"/>
  <c r="E340" i="6" s="1"/>
  <c r="H339" i="6"/>
  <c r="E339" i="6" s="1"/>
  <c r="H338" i="6"/>
  <c r="E338" i="6" s="1"/>
  <c r="H337" i="6"/>
  <c r="E337" i="6" s="1"/>
  <c r="H336" i="6"/>
  <c r="E336" i="6" s="1"/>
  <c r="H335" i="6"/>
  <c r="E335" i="6" s="1"/>
  <c r="H334" i="6"/>
  <c r="E334" i="6" s="1"/>
  <c r="H333" i="6"/>
  <c r="E333" i="6" s="1"/>
  <c r="H332" i="6"/>
  <c r="E332" i="6" s="1"/>
  <c r="H331" i="6"/>
  <c r="E331" i="6" s="1"/>
  <c r="H330" i="6"/>
  <c r="E330" i="6" s="1"/>
  <c r="H329" i="6"/>
  <c r="E329" i="6" s="1"/>
  <c r="H328" i="6"/>
  <c r="E328" i="6" s="1"/>
  <c r="H327" i="6"/>
  <c r="E327" i="6" s="1"/>
  <c r="H326" i="6"/>
  <c r="E326" i="6" s="1"/>
  <c r="H325" i="6"/>
  <c r="E325" i="6" s="1"/>
  <c r="H324" i="6"/>
  <c r="E324" i="6" s="1"/>
  <c r="H323" i="6"/>
  <c r="E323" i="6" s="1"/>
  <c r="H322" i="6"/>
  <c r="E322" i="6" s="1"/>
  <c r="H321" i="6"/>
  <c r="E321" i="6" s="1"/>
  <c r="H320" i="6"/>
  <c r="E320" i="6" s="1"/>
  <c r="H319" i="6"/>
  <c r="E319" i="6" s="1"/>
  <c r="H318" i="6"/>
  <c r="E318" i="6" s="1"/>
  <c r="H317" i="6"/>
  <c r="E317" i="6" s="1"/>
  <c r="H316" i="6"/>
  <c r="E316" i="6" s="1"/>
  <c r="H315" i="6"/>
  <c r="E315" i="6" s="1"/>
  <c r="H314" i="6"/>
  <c r="E314" i="6" s="1"/>
  <c r="H313" i="6"/>
  <c r="E313" i="6" s="1"/>
  <c r="H312" i="6"/>
  <c r="E312" i="6" s="1"/>
  <c r="H311" i="6"/>
  <c r="E311" i="6" s="1"/>
  <c r="H310" i="6"/>
  <c r="E310" i="6" s="1"/>
  <c r="H309" i="6"/>
  <c r="E309" i="6" s="1"/>
  <c r="H308" i="6"/>
  <c r="E308" i="6" s="1"/>
  <c r="H307" i="6"/>
  <c r="E307" i="6" s="1"/>
  <c r="H306" i="6"/>
  <c r="E306" i="6" s="1"/>
  <c r="H305" i="6"/>
  <c r="E305" i="6" s="1"/>
  <c r="H304" i="6"/>
  <c r="E304" i="6" s="1"/>
  <c r="H303" i="6"/>
  <c r="E303" i="6" s="1"/>
  <c r="H302" i="6"/>
  <c r="E302" i="6" s="1"/>
  <c r="H301" i="6"/>
  <c r="E301" i="6" s="1"/>
  <c r="H300" i="6"/>
  <c r="E300" i="6" s="1"/>
  <c r="H299" i="6"/>
  <c r="E299" i="6" s="1"/>
  <c r="H298" i="6"/>
  <c r="E298" i="6" s="1"/>
  <c r="H297" i="6"/>
  <c r="E297" i="6" s="1"/>
  <c r="H296" i="6"/>
  <c r="E296" i="6" s="1"/>
  <c r="H295" i="6"/>
  <c r="E295" i="6" s="1"/>
  <c r="H294" i="6"/>
  <c r="E294" i="6" s="1"/>
  <c r="H293" i="6"/>
  <c r="E293" i="6" s="1"/>
  <c r="H292" i="6"/>
  <c r="E292" i="6" s="1"/>
  <c r="H291" i="6"/>
  <c r="E291" i="6" s="1"/>
  <c r="H290" i="6"/>
  <c r="E290" i="6" s="1"/>
  <c r="H289" i="6"/>
  <c r="E289" i="6" s="1"/>
  <c r="H288" i="6"/>
  <c r="E288" i="6" s="1"/>
  <c r="H287" i="6"/>
  <c r="E287" i="6" s="1"/>
  <c r="H286" i="6"/>
  <c r="E286" i="6" s="1"/>
  <c r="H285" i="6"/>
  <c r="E285" i="6" s="1"/>
  <c r="H284" i="6"/>
  <c r="E284" i="6" s="1"/>
  <c r="H283" i="6"/>
  <c r="E283" i="6" s="1"/>
  <c r="H282" i="6"/>
  <c r="E282" i="6" s="1"/>
  <c r="H281" i="6"/>
  <c r="E281" i="6" s="1"/>
  <c r="H280" i="6"/>
  <c r="E280" i="6" s="1"/>
  <c r="H279" i="6"/>
  <c r="E279" i="6" s="1"/>
  <c r="H278" i="6"/>
  <c r="E278" i="6" s="1"/>
  <c r="H277" i="6"/>
  <c r="E277" i="6" s="1"/>
  <c r="H276" i="6"/>
  <c r="E276" i="6" s="1"/>
  <c r="H275" i="6"/>
  <c r="E275" i="6" s="1"/>
  <c r="H274" i="6"/>
  <c r="E274" i="6" s="1"/>
  <c r="H273" i="6"/>
  <c r="E273" i="6" s="1"/>
  <c r="H272" i="6"/>
  <c r="E272" i="6" s="1"/>
  <c r="H271" i="6"/>
  <c r="E271" i="6" s="1"/>
  <c r="H270" i="6"/>
  <c r="E270" i="6" s="1"/>
  <c r="H269" i="6"/>
  <c r="E269" i="6" s="1"/>
  <c r="H268" i="6"/>
  <c r="E268" i="6" s="1"/>
  <c r="H267" i="6"/>
  <c r="E267" i="6" s="1"/>
  <c r="H266" i="6"/>
  <c r="E266" i="6" s="1"/>
  <c r="H265" i="6"/>
  <c r="E265" i="6" s="1"/>
  <c r="H264" i="6"/>
  <c r="E264" i="6" s="1"/>
  <c r="H263" i="6"/>
  <c r="E263" i="6" s="1"/>
  <c r="H262" i="6"/>
  <c r="E262" i="6" s="1"/>
  <c r="H261" i="6"/>
  <c r="E261" i="6" s="1"/>
  <c r="H260" i="6"/>
  <c r="E260" i="6" s="1"/>
  <c r="H259" i="6"/>
  <c r="E259" i="6" s="1"/>
  <c r="H258" i="6"/>
  <c r="E258" i="6" s="1"/>
  <c r="H257" i="6"/>
  <c r="E257" i="6" s="1"/>
  <c r="H256" i="6"/>
  <c r="E256" i="6" s="1"/>
  <c r="K25" i="3"/>
  <c r="K24" i="3"/>
  <c r="K28" i="13" l="1"/>
  <c r="I28" i="13" s="1"/>
  <c r="K27" i="3"/>
  <c r="I27" i="3" s="1"/>
  <c r="G27" i="3"/>
  <c r="G28" i="13"/>
  <c r="Y18" i="9"/>
  <c r="AA16" i="9"/>
  <c r="Y14" i="9"/>
  <c r="Y13" i="9"/>
  <c r="AE17" i="9"/>
  <c r="AA12" i="9"/>
  <c r="AB12" i="9" s="1"/>
  <c r="Z11" i="9"/>
  <c r="AA11" i="9"/>
  <c r="AB11" i="9" s="1"/>
  <c r="M506" i="6"/>
  <c r="P507" i="6" s="1"/>
  <c r="G505" i="6"/>
  <c r="N506" i="6"/>
  <c r="O506" i="6"/>
  <c r="M509" i="6" l="1"/>
  <c r="P508" i="6"/>
  <c r="M508" i="6" l="1"/>
  <c r="M510" i="6"/>
  <c r="N6" i="5" l="1"/>
  <c r="O6" i="5"/>
  <c r="P6" i="5"/>
  <c r="N7" i="5"/>
  <c r="O7" i="5"/>
  <c r="P7" i="5"/>
  <c r="N8" i="5"/>
  <c r="O8" i="5"/>
  <c r="P8" i="5"/>
  <c r="N9" i="5"/>
  <c r="O9" i="5"/>
  <c r="P9" i="5"/>
  <c r="N10" i="5"/>
  <c r="O10" i="5"/>
  <c r="P10" i="5"/>
  <c r="N11" i="5"/>
  <c r="O11" i="5"/>
  <c r="P11" i="5"/>
  <c r="N12" i="5"/>
  <c r="O12" i="5"/>
  <c r="P12" i="5"/>
  <c r="N13" i="5"/>
  <c r="O13" i="5"/>
  <c r="P13" i="5"/>
  <c r="N14" i="5"/>
  <c r="O14" i="5"/>
  <c r="P14" i="5"/>
  <c r="N15" i="5"/>
  <c r="O15" i="5"/>
  <c r="P15" i="5"/>
  <c r="N16" i="5"/>
  <c r="O16" i="5"/>
  <c r="P16" i="5"/>
  <c r="N17" i="5"/>
  <c r="O17" i="5"/>
  <c r="P17" i="5"/>
  <c r="N18" i="5"/>
  <c r="O18" i="5"/>
  <c r="P18" i="5"/>
  <c r="N19" i="5"/>
  <c r="O19" i="5"/>
  <c r="P19" i="5"/>
  <c r="N20" i="5"/>
  <c r="O20" i="5"/>
  <c r="P20" i="5"/>
  <c r="N21" i="5"/>
  <c r="O21" i="5"/>
  <c r="P21" i="5"/>
  <c r="N22" i="5"/>
  <c r="O22" i="5"/>
  <c r="P22" i="5"/>
  <c r="N23" i="5"/>
  <c r="O23" i="5"/>
  <c r="P23" i="5"/>
  <c r="N24" i="5"/>
  <c r="O24" i="5"/>
  <c r="P24" i="5"/>
  <c r="N25" i="5"/>
  <c r="O25" i="5"/>
  <c r="P25" i="5"/>
  <c r="N26" i="5"/>
  <c r="O26" i="5"/>
  <c r="P26" i="5"/>
  <c r="N27" i="5"/>
  <c r="O27" i="5"/>
  <c r="P27" i="5"/>
  <c r="N28" i="5"/>
  <c r="O28" i="5"/>
  <c r="P28" i="5"/>
  <c r="N29" i="5"/>
  <c r="O29" i="5"/>
  <c r="P29" i="5"/>
  <c r="N30" i="5"/>
  <c r="O30" i="5"/>
  <c r="P30" i="5"/>
  <c r="N31" i="5"/>
  <c r="O31" i="5"/>
  <c r="P31" i="5"/>
  <c r="N32" i="5"/>
  <c r="O32" i="5"/>
  <c r="P32" i="5"/>
  <c r="N33" i="5"/>
  <c r="O33" i="5"/>
  <c r="P33" i="5"/>
  <c r="N34" i="5"/>
  <c r="O34" i="5"/>
  <c r="P34" i="5"/>
  <c r="N35" i="5"/>
  <c r="O35" i="5"/>
  <c r="P35" i="5"/>
  <c r="N36" i="5"/>
  <c r="O36" i="5"/>
  <c r="P36" i="5"/>
  <c r="N37" i="5"/>
  <c r="O37" i="5"/>
  <c r="P37" i="5"/>
  <c r="N38" i="5"/>
  <c r="O38" i="5"/>
  <c r="P38" i="5"/>
  <c r="N39" i="5"/>
  <c r="O39" i="5"/>
  <c r="P39" i="5"/>
  <c r="N40" i="5"/>
  <c r="O40" i="5"/>
  <c r="P40" i="5"/>
  <c r="N41" i="5"/>
  <c r="O41" i="5"/>
  <c r="P41" i="5"/>
  <c r="N42" i="5"/>
  <c r="O42" i="5"/>
  <c r="P42" i="5"/>
  <c r="N43" i="5"/>
  <c r="O43" i="5"/>
  <c r="P43" i="5"/>
  <c r="N44" i="5"/>
  <c r="O44" i="5"/>
  <c r="P44" i="5"/>
  <c r="N45" i="5"/>
  <c r="O45" i="5"/>
  <c r="P45" i="5"/>
  <c r="N46" i="5"/>
  <c r="O46" i="5"/>
  <c r="P46" i="5"/>
  <c r="N47" i="5"/>
  <c r="O47" i="5"/>
  <c r="P47" i="5"/>
  <c r="N48" i="5"/>
  <c r="O48" i="5"/>
  <c r="P48" i="5"/>
  <c r="N49" i="5"/>
  <c r="O49" i="5"/>
  <c r="P49" i="5"/>
  <c r="N50" i="5"/>
  <c r="O50" i="5"/>
  <c r="P50" i="5"/>
  <c r="N51" i="5"/>
  <c r="O51" i="5"/>
  <c r="P51" i="5"/>
  <c r="N52" i="5"/>
  <c r="O52" i="5"/>
  <c r="P52" i="5"/>
  <c r="N53" i="5"/>
  <c r="O53" i="5"/>
  <c r="P53" i="5"/>
  <c r="N54" i="5"/>
  <c r="O54" i="5"/>
  <c r="P54" i="5"/>
  <c r="N55" i="5"/>
  <c r="O55" i="5"/>
  <c r="P55" i="5"/>
  <c r="N56" i="5"/>
  <c r="O56" i="5"/>
  <c r="P56" i="5"/>
  <c r="N57" i="5"/>
  <c r="O57" i="5"/>
  <c r="P57" i="5"/>
  <c r="N58" i="5"/>
  <c r="O58" i="5"/>
  <c r="P58" i="5"/>
  <c r="N59" i="5"/>
  <c r="O59" i="5"/>
  <c r="P59" i="5"/>
  <c r="N60" i="5"/>
  <c r="O60" i="5"/>
  <c r="P60" i="5"/>
  <c r="N61" i="5"/>
  <c r="O61" i="5"/>
  <c r="P61" i="5"/>
  <c r="N62" i="5"/>
  <c r="O62" i="5"/>
  <c r="P62" i="5"/>
  <c r="N63" i="5"/>
  <c r="O63" i="5"/>
  <c r="P63" i="5"/>
  <c r="N64" i="5"/>
  <c r="O64" i="5"/>
  <c r="P64" i="5"/>
  <c r="N65" i="5"/>
  <c r="O65" i="5"/>
  <c r="P65" i="5"/>
  <c r="N66" i="5"/>
  <c r="O66" i="5"/>
  <c r="P66" i="5"/>
  <c r="N67" i="5"/>
  <c r="O67" i="5"/>
  <c r="P67" i="5"/>
  <c r="N68" i="5"/>
  <c r="O68" i="5"/>
  <c r="P68" i="5"/>
  <c r="N69" i="5"/>
  <c r="O69" i="5"/>
  <c r="P69" i="5"/>
  <c r="N70" i="5"/>
  <c r="O70" i="5"/>
  <c r="P70" i="5"/>
  <c r="N71" i="5"/>
  <c r="O71" i="5"/>
  <c r="P71" i="5"/>
  <c r="N72" i="5"/>
  <c r="O72" i="5"/>
  <c r="P72" i="5"/>
  <c r="N73" i="5"/>
  <c r="O73" i="5"/>
  <c r="P73" i="5"/>
  <c r="N74" i="5"/>
  <c r="O74" i="5"/>
  <c r="P74" i="5"/>
  <c r="N75" i="5"/>
  <c r="O75" i="5"/>
  <c r="P75" i="5"/>
  <c r="N76" i="5"/>
  <c r="O76" i="5"/>
  <c r="P76" i="5"/>
  <c r="N77" i="5"/>
  <c r="O77" i="5"/>
  <c r="P77" i="5"/>
  <c r="N78" i="5"/>
  <c r="O78" i="5"/>
  <c r="P78" i="5"/>
  <c r="N79" i="5"/>
  <c r="O79" i="5"/>
  <c r="P79" i="5"/>
  <c r="N80" i="5"/>
  <c r="O80" i="5"/>
  <c r="P80" i="5"/>
  <c r="N81" i="5"/>
  <c r="O81" i="5"/>
  <c r="P81" i="5"/>
  <c r="N82" i="5"/>
  <c r="O82" i="5"/>
  <c r="P82" i="5"/>
  <c r="N83" i="5"/>
  <c r="O83" i="5"/>
  <c r="P83" i="5"/>
  <c r="N84" i="5"/>
  <c r="O84" i="5"/>
  <c r="P84" i="5"/>
  <c r="N85" i="5"/>
  <c r="O85" i="5"/>
  <c r="P85" i="5"/>
  <c r="N86" i="5"/>
  <c r="O86" i="5"/>
  <c r="P86" i="5"/>
  <c r="N87" i="5"/>
  <c r="O87" i="5"/>
  <c r="P87" i="5"/>
  <c r="N88" i="5"/>
  <c r="O88" i="5"/>
  <c r="P88" i="5"/>
  <c r="N89" i="5"/>
  <c r="O89" i="5"/>
  <c r="P89" i="5"/>
  <c r="N90" i="5"/>
  <c r="O90" i="5"/>
  <c r="P90" i="5"/>
  <c r="N91" i="5"/>
  <c r="O91" i="5"/>
  <c r="P91" i="5"/>
  <c r="N92" i="5"/>
  <c r="O92" i="5"/>
  <c r="P92" i="5"/>
  <c r="N93" i="5"/>
  <c r="O93" i="5"/>
  <c r="P93" i="5"/>
  <c r="N94" i="5"/>
  <c r="O94" i="5"/>
  <c r="P94" i="5"/>
  <c r="N95" i="5"/>
  <c r="O95" i="5"/>
  <c r="P95" i="5"/>
  <c r="N96" i="5"/>
  <c r="O96" i="5"/>
  <c r="P96" i="5"/>
  <c r="N97" i="5"/>
  <c r="O97" i="5"/>
  <c r="P97" i="5"/>
  <c r="N98" i="5"/>
  <c r="O98" i="5"/>
  <c r="P98" i="5"/>
  <c r="N99" i="5"/>
  <c r="O99" i="5"/>
  <c r="P99" i="5"/>
  <c r="N100" i="5"/>
  <c r="O100" i="5"/>
  <c r="P100" i="5"/>
  <c r="N101" i="5"/>
  <c r="O101" i="5"/>
  <c r="P101" i="5"/>
  <c r="N102" i="5"/>
  <c r="O102" i="5"/>
  <c r="P102" i="5"/>
  <c r="N103" i="5"/>
  <c r="O103" i="5"/>
  <c r="P103" i="5"/>
  <c r="N104" i="5"/>
  <c r="O104" i="5"/>
  <c r="P104" i="5"/>
  <c r="N105" i="5"/>
  <c r="O105" i="5"/>
  <c r="P105" i="5"/>
  <c r="N106" i="5"/>
  <c r="O106" i="5"/>
  <c r="P106" i="5"/>
  <c r="N107" i="5"/>
  <c r="O107" i="5"/>
  <c r="P107" i="5"/>
  <c r="N108" i="5"/>
  <c r="O108" i="5"/>
  <c r="P108" i="5"/>
  <c r="N109" i="5"/>
  <c r="O109" i="5"/>
  <c r="P109" i="5"/>
  <c r="N110" i="5"/>
  <c r="O110" i="5"/>
  <c r="P110" i="5"/>
  <c r="N111" i="5"/>
  <c r="O111" i="5"/>
  <c r="P111" i="5"/>
  <c r="N112" i="5"/>
  <c r="O112" i="5"/>
  <c r="P112" i="5"/>
  <c r="N113" i="5"/>
  <c r="O113" i="5"/>
  <c r="P113" i="5"/>
  <c r="N114" i="5"/>
  <c r="O114" i="5"/>
  <c r="P114" i="5"/>
  <c r="N115" i="5"/>
  <c r="O115" i="5"/>
  <c r="P115" i="5"/>
  <c r="N116" i="5"/>
  <c r="O116" i="5"/>
  <c r="P116" i="5"/>
  <c r="N117" i="5"/>
  <c r="O117" i="5"/>
  <c r="P117" i="5"/>
  <c r="N118" i="5"/>
  <c r="O118" i="5"/>
  <c r="P118" i="5"/>
  <c r="N119" i="5"/>
  <c r="O119" i="5"/>
  <c r="P119" i="5"/>
  <c r="N120" i="5"/>
  <c r="O120" i="5"/>
  <c r="P120" i="5"/>
  <c r="N121" i="5"/>
  <c r="O121" i="5"/>
  <c r="P121" i="5"/>
  <c r="N122" i="5"/>
  <c r="O122" i="5"/>
  <c r="P122" i="5"/>
  <c r="N123" i="5"/>
  <c r="O123" i="5"/>
  <c r="P123" i="5"/>
  <c r="N124" i="5"/>
  <c r="O124" i="5"/>
  <c r="P124" i="5"/>
  <c r="N125" i="5"/>
  <c r="O125" i="5"/>
  <c r="P125" i="5"/>
  <c r="N126" i="5"/>
  <c r="O126" i="5"/>
  <c r="P126" i="5"/>
  <c r="N127" i="5"/>
  <c r="O127" i="5"/>
  <c r="P127" i="5"/>
  <c r="N128" i="5"/>
  <c r="O128" i="5"/>
  <c r="P128" i="5"/>
  <c r="N129" i="5"/>
  <c r="O129" i="5"/>
  <c r="P129" i="5"/>
  <c r="N130" i="5"/>
  <c r="O130" i="5"/>
  <c r="P130" i="5"/>
  <c r="N131" i="5"/>
  <c r="O131" i="5"/>
  <c r="P131" i="5"/>
  <c r="N132" i="5"/>
  <c r="O132" i="5"/>
  <c r="P132" i="5"/>
  <c r="N133" i="5"/>
  <c r="O133" i="5"/>
  <c r="P133" i="5"/>
  <c r="N134" i="5"/>
  <c r="O134" i="5"/>
  <c r="P134" i="5"/>
  <c r="N135" i="5"/>
  <c r="O135" i="5"/>
  <c r="P135" i="5"/>
  <c r="N136" i="5"/>
  <c r="O136" i="5"/>
  <c r="P136" i="5"/>
  <c r="N137" i="5"/>
  <c r="O137" i="5"/>
  <c r="P137" i="5"/>
  <c r="N138" i="5"/>
  <c r="O138" i="5"/>
  <c r="P138" i="5"/>
  <c r="N139" i="5"/>
  <c r="O139" i="5"/>
  <c r="P139" i="5"/>
  <c r="N140" i="5"/>
  <c r="O140" i="5"/>
  <c r="P140" i="5"/>
  <c r="N141" i="5"/>
  <c r="O141" i="5"/>
  <c r="P141" i="5"/>
  <c r="N142" i="5"/>
  <c r="O142" i="5"/>
  <c r="P142" i="5"/>
  <c r="N143" i="5"/>
  <c r="O143" i="5"/>
  <c r="P143" i="5"/>
  <c r="N144" i="5"/>
  <c r="O144" i="5"/>
  <c r="P144" i="5"/>
  <c r="N145" i="5"/>
  <c r="O145" i="5"/>
  <c r="P145" i="5"/>
  <c r="N146" i="5"/>
  <c r="O146" i="5"/>
  <c r="P146" i="5"/>
  <c r="N147" i="5"/>
  <c r="O147" i="5"/>
  <c r="P147" i="5"/>
  <c r="N148" i="5"/>
  <c r="O148" i="5"/>
  <c r="P148" i="5"/>
  <c r="N149" i="5"/>
  <c r="O149" i="5"/>
  <c r="P149" i="5"/>
  <c r="N150" i="5"/>
  <c r="O150" i="5"/>
  <c r="P150" i="5"/>
  <c r="N151" i="5"/>
  <c r="O151" i="5"/>
  <c r="P151" i="5"/>
  <c r="N152" i="5"/>
  <c r="O152" i="5"/>
  <c r="P152" i="5"/>
  <c r="N153" i="5"/>
  <c r="O153" i="5"/>
  <c r="P153" i="5"/>
  <c r="N154" i="5"/>
  <c r="O154" i="5"/>
  <c r="P154" i="5"/>
  <c r="N155" i="5"/>
  <c r="O155" i="5"/>
  <c r="P155" i="5"/>
  <c r="N156" i="5"/>
  <c r="O156" i="5"/>
  <c r="P156" i="5"/>
  <c r="N157" i="5"/>
  <c r="O157" i="5"/>
  <c r="P157" i="5"/>
  <c r="N158" i="5"/>
  <c r="O158" i="5"/>
  <c r="P158" i="5"/>
  <c r="N159" i="5"/>
  <c r="O159" i="5"/>
  <c r="P159" i="5"/>
  <c r="N160" i="5"/>
  <c r="O160" i="5"/>
  <c r="P160" i="5"/>
  <c r="N161" i="5"/>
  <c r="O161" i="5"/>
  <c r="P161" i="5"/>
  <c r="N162" i="5"/>
  <c r="O162" i="5"/>
  <c r="P162" i="5"/>
  <c r="N163" i="5"/>
  <c r="O163" i="5"/>
  <c r="P163" i="5"/>
  <c r="N164" i="5"/>
  <c r="O164" i="5"/>
  <c r="P164" i="5"/>
  <c r="N165" i="5"/>
  <c r="O165" i="5"/>
  <c r="P165" i="5"/>
  <c r="N166" i="5"/>
  <c r="O166" i="5"/>
  <c r="P166" i="5"/>
  <c r="N167" i="5"/>
  <c r="O167" i="5"/>
  <c r="P167" i="5"/>
  <c r="N168" i="5"/>
  <c r="O168" i="5"/>
  <c r="P168" i="5"/>
  <c r="N169" i="5"/>
  <c r="O169" i="5"/>
  <c r="P169" i="5"/>
  <c r="N170" i="5"/>
  <c r="O170" i="5"/>
  <c r="P170" i="5"/>
  <c r="N171" i="5"/>
  <c r="O171" i="5"/>
  <c r="P171" i="5"/>
  <c r="N172" i="5"/>
  <c r="O172" i="5"/>
  <c r="P172" i="5"/>
  <c r="N173" i="5"/>
  <c r="O173" i="5"/>
  <c r="P173" i="5"/>
  <c r="N174" i="5"/>
  <c r="O174" i="5"/>
  <c r="P174" i="5"/>
  <c r="N175" i="5"/>
  <c r="O175" i="5"/>
  <c r="P175" i="5"/>
  <c r="N176" i="5"/>
  <c r="O176" i="5"/>
  <c r="P176" i="5"/>
  <c r="N177" i="5"/>
  <c r="O177" i="5"/>
  <c r="P177" i="5"/>
  <c r="N178" i="5"/>
  <c r="O178" i="5"/>
  <c r="P178" i="5"/>
  <c r="N179" i="5"/>
  <c r="O179" i="5"/>
  <c r="P179" i="5"/>
  <c r="N180" i="5"/>
  <c r="O180" i="5"/>
  <c r="P180" i="5"/>
  <c r="N181" i="5"/>
  <c r="O181" i="5"/>
  <c r="P181" i="5"/>
  <c r="N182" i="5"/>
  <c r="O182" i="5"/>
  <c r="P182" i="5"/>
  <c r="N183" i="5"/>
  <c r="O183" i="5"/>
  <c r="P183" i="5"/>
  <c r="N184" i="5"/>
  <c r="O184" i="5"/>
  <c r="P184" i="5"/>
  <c r="N185" i="5"/>
  <c r="O185" i="5"/>
  <c r="P185" i="5"/>
  <c r="N186" i="5"/>
  <c r="O186" i="5"/>
  <c r="P186" i="5"/>
  <c r="N187" i="5"/>
  <c r="O187" i="5"/>
  <c r="P187" i="5"/>
  <c r="N188" i="5"/>
  <c r="O188" i="5"/>
  <c r="P188" i="5"/>
  <c r="N189" i="5"/>
  <c r="O189" i="5"/>
  <c r="P189" i="5"/>
  <c r="N190" i="5"/>
  <c r="O190" i="5"/>
  <c r="P190" i="5"/>
  <c r="N191" i="5"/>
  <c r="O191" i="5"/>
  <c r="P191" i="5"/>
  <c r="N192" i="5"/>
  <c r="O192" i="5"/>
  <c r="P192" i="5"/>
  <c r="N193" i="5"/>
  <c r="O193" i="5"/>
  <c r="P193" i="5"/>
  <c r="N194" i="5"/>
  <c r="O194" i="5"/>
  <c r="P194" i="5"/>
  <c r="N195" i="5"/>
  <c r="O195" i="5"/>
  <c r="P195" i="5"/>
  <c r="N196" i="5"/>
  <c r="O196" i="5"/>
  <c r="P196" i="5"/>
  <c r="N197" i="5"/>
  <c r="O197" i="5"/>
  <c r="P197" i="5"/>
  <c r="N198" i="5"/>
  <c r="O198" i="5"/>
  <c r="P198" i="5"/>
  <c r="N199" i="5"/>
  <c r="O199" i="5"/>
  <c r="P199" i="5"/>
  <c r="N200" i="5"/>
  <c r="O200" i="5"/>
  <c r="P200" i="5"/>
  <c r="N201" i="5"/>
  <c r="O201" i="5"/>
  <c r="P201" i="5"/>
  <c r="N202" i="5"/>
  <c r="O202" i="5"/>
  <c r="P202" i="5"/>
  <c r="N203" i="5"/>
  <c r="O203" i="5"/>
  <c r="P203" i="5"/>
  <c r="N204" i="5"/>
  <c r="O204" i="5"/>
  <c r="P204" i="5"/>
  <c r="N205" i="5"/>
  <c r="O205" i="5"/>
  <c r="P205" i="5"/>
  <c r="N206" i="5"/>
  <c r="O206" i="5"/>
  <c r="P206" i="5"/>
  <c r="N207" i="5"/>
  <c r="O207" i="5"/>
  <c r="P207" i="5"/>
  <c r="N208" i="5"/>
  <c r="O208" i="5"/>
  <c r="P208" i="5"/>
  <c r="N209" i="5"/>
  <c r="O209" i="5"/>
  <c r="P209" i="5"/>
  <c r="N210" i="5"/>
  <c r="O210" i="5"/>
  <c r="P210" i="5"/>
  <c r="N211" i="5"/>
  <c r="O211" i="5"/>
  <c r="P211" i="5"/>
  <c r="N212" i="5"/>
  <c r="O212" i="5"/>
  <c r="P212" i="5"/>
  <c r="N213" i="5"/>
  <c r="O213" i="5"/>
  <c r="P213" i="5"/>
  <c r="N214" i="5"/>
  <c r="O214" i="5"/>
  <c r="P214" i="5"/>
  <c r="N215" i="5"/>
  <c r="O215" i="5"/>
  <c r="P215" i="5"/>
  <c r="N216" i="5"/>
  <c r="O216" i="5"/>
  <c r="P216" i="5"/>
  <c r="N217" i="5"/>
  <c r="O217" i="5"/>
  <c r="P217" i="5"/>
  <c r="N218" i="5"/>
  <c r="O218" i="5"/>
  <c r="P218" i="5"/>
  <c r="N219" i="5"/>
  <c r="O219" i="5"/>
  <c r="P219" i="5"/>
  <c r="N220" i="5"/>
  <c r="O220" i="5"/>
  <c r="P220" i="5"/>
  <c r="N221" i="5"/>
  <c r="O221" i="5"/>
  <c r="P221" i="5"/>
  <c r="N222" i="5"/>
  <c r="O222" i="5"/>
  <c r="P222" i="5"/>
  <c r="N223" i="5"/>
  <c r="O223" i="5"/>
  <c r="P223" i="5"/>
  <c r="N224" i="5"/>
  <c r="O224" i="5"/>
  <c r="P224" i="5"/>
  <c r="N225" i="5"/>
  <c r="O225" i="5"/>
  <c r="P225" i="5"/>
  <c r="N226" i="5"/>
  <c r="O226" i="5"/>
  <c r="P226" i="5"/>
  <c r="N227" i="5"/>
  <c r="O227" i="5"/>
  <c r="P227" i="5"/>
  <c r="N228" i="5"/>
  <c r="O228" i="5"/>
  <c r="P228" i="5"/>
  <c r="N229" i="5"/>
  <c r="O229" i="5"/>
  <c r="P229" i="5"/>
  <c r="N230" i="5"/>
  <c r="O230" i="5"/>
  <c r="P230" i="5"/>
  <c r="N231" i="5"/>
  <c r="O231" i="5"/>
  <c r="P231" i="5"/>
  <c r="N232" i="5"/>
  <c r="O232" i="5"/>
  <c r="P232" i="5"/>
  <c r="N233" i="5"/>
  <c r="O233" i="5"/>
  <c r="P233" i="5"/>
  <c r="N234" i="5"/>
  <c r="O234" i="5"/>
  <c r="P234" i="5"/>
  <c r="N235" i="5"/>
  <c r="O235" i="5"/>
  <c r="P235" i="5"/>
  <c r="N236" i="5"/>
  <c r="O236" i="5"/>
  <c r="P236" i="5"/>
  <c r="N237" i="5"/>
  <c r="O237" i="5"/>
  <c r="P237" i="5"/>
  <c r="N238" i="5"/>
  <c r="O238" i="5"/>
  <c r="P238" i="5"/>
  <c r="N239" i="5"/>
  <c r="O239" i="5"/>
  <c r="P239" i="5"/>
  <c r="N240" i="5"/>
  <c r="O240" i="5"/>
  <c r="P240" i="5"/>
  <c r="N241" i="5"/>
  <c r="O241" i="5"/>
  <c r="P241" i="5"/>
  <c r="N242" i="5"/>
  <c r="O242" i="5"/>
  <c r="P242" i="5"/>
  <c r="N243" i="5"/>
  <c r="O243" i="5"/>
  <c r="P243" i="5"/>
  <c r="N244" i="5"/>
  <c r="O244" i="5"/>
  <c r="P244" i="5"/>
  <c r="N245" i="5"/>
  <c r="O245" i="5"/>
  <c r="P245" i="5"/>
  <c r="N246" i="5"/>
  <c r="O246" i="5"/>
  <c r="P246" i="5"/>
  <c r="N247" i="5"/>
  <c r="O247" i="5"/>
  <c r="P247" i="5"/>
  <c r="N248" i="5"/>
  <c r="O248" i="5"/>
  <c r="P248" i="5"/>
  <c r="N249" i="5"/>
  <c r="O249" i="5"/>
  <c r="P249" i="5"/>
  <c r="N250" i="5"/>
  <c r="O250" i="5"/>
  <c r="P250" i="5"/>
  <c r="N251" i="5"/>
  <c r="O251" i="5"/>
  <c r="P251" i="5"/>
  <c r="N252" i="5"/>
  <c r="O252" i="5"/>
  <c r="P252" i="5"/>
  <c r="N253" i="5"/>
  <c r="O253" i="5"/>
  <c r="P253" i="5"/>
  <c r="N254" i="5"/>
  <c r="O254" i="5"/>
  <c r="P254" i="5"/>
  <c r="N255" i="5"/>
  <c r="O255" i="5"/>
  <c r="P255" i="5"/>
  <c r="N256" i="5"/>
  <c r="O256" i="5"/>
  <c r="P256" i="5"/>
  <c r="N257" i="5"/>
  <c r="O257" i="5"/>
  <c r="P257" i="5"/>
  <c r="N258" i="5"/>
  <c r="O258" i="5"/>
  <c r="P258" i="5"/>
  <c r="N259" i="5"/>
  <c r="O259" i="5"/>
  <c r="P259" i="5"/>
  <c r="N260" i="5"/>
  <c r="O260" i="5"/>
  <c r="P260" i="5"/>
  <c r="N261" i="5"/>
  <c r="O261" i="5"/>
  <c r="P261" i="5"/>
  <c r="N262" i="5"/>
  <c r="O262" i="5"/>
  <c r="P262" i="5"/>
  <c r="N263" i="5"/>
  <c r="O263" i="5"/>
  <c r="P263" i="5"/>
  <c r="N264" i="5"/>
  <c r="O264" i="5"/>
  <c r="P264" i="5"/>
  <c r="N265" i="5"/>
  <c r="O265" i="5"/>
  <c r="P265" i="5"/>
  <c r="N266" i="5"/>
  <c r="O266" i="5"/>
  <c r="P266" i="5"/>
  <c r="N267" i="5"/>
  <c r="O267" i="5"/>
  <c r="P267" i="5"/>
  <c r="N268" i="5"/>
  <c r="O268" i="5"/>
  <c r="P268" i="5"/>
  <c r="N269" i="5"/>
  <c r="O269" i="5"/>
  <c r="P269" i="5"/>
  <c r="N270" i="5"/>
  <c r="O270" i="5"/>
  <c r="P270" i="5"/>
  <c r="N271" i="5"/>
  <c r="O271" i="5"/>
  <c r="P271" i="5"/>
  <c r="N272" i="5"/>
  <c r="O272" i="5"/>
  <c r="P272" i="5"/>
  <c r="N273" i="5"/>
  <c r="O273" i="5"/>
  <c r="P273" i="5"/>
  <c r="N274" i="5"/>
  <c r="O274" i="5"/>
  <c r="P274" i="5"/>
  <c r="N275" i="5"/>
  <c r="O275" i="5"/>
  <c r="P275" i="5"/>
  <c r="N276" i="5"/>
  <c r="O276" i="5"/>
  <c r="P276" i="5"/>
  <c r="N277" i="5"/>
  <c r="O277" i="5"/>
  <c r="P277" i="5"/>
  <c r="N278" i="5"/>
  <c r="O278" i="5"/>
  <c r="P278" i="5"/>
  <c r="N279" i="5"/>
  <c r="O279" i="5"/>
  <c r="P279" i="5"/>
  <c r="N280" i="5"/>
  <c r="O280" i="5"/>
  <c r="P280" i="5"/>
  <c r="N281" i="5"/>
  <c r="O281" i="5"/>
  <c r="P281" i="5"/>
  <c r="N282" i="5"/>
  <c r="O282" i="5"/>
  <c r="P282" i="5"/>
  <c r="N283" i="5"/>
  <c r="O283" i="5"/>
  <c r="P283" i="5"/>
  <c r="N284" i="5"/>
  <c r="O284" i="5"/>
  <c r="P284" i="5"/>
  <c r="N285" i="5"/>
  <c r="O285" i="5"/>
  <c r="P285" i="5"/>
  <c r="N286" i="5"/>
  <c r="O286" i="5"/>
  <c r="P286" i="5"/>
  <c r="N287" i="5"/>
  <c r="O287" i="5"/>
  <c r="P287" i="5"/>
  <c r="N288" i="5"/>
  <c r="O288" i="5"/>
  <c r="P288" i="5"/>
  <c r="N289" i="5"/>
  <c r="O289" i="5"/>
  <c r="P289" i="5"/>
  <c r="N290" i="5"/>
  <c r="O290" i="5"/>
  <c r="P290" i="5"/>
  <c r="N291" i="5"/>
  <c r="O291" i="5"/>
  <c r="P291" i="5"/>
  <c r="N292" i="5"/>
  <c r="O292" i="5"/>
  <c r="P292" i="5"/>
  <c r="N293" i="5"/>
  <c r="O293" i="5"/>
  <c r="P293" i="5"/>
  <c r="N294" i="5"/>
  <c r="O294" i="5"/>
  <c r="P294" i="5"/>
  <c r="N295" i="5"/>
  <c r="O295" i="5"/>
  <c r="P295" i="5"/>
  <c r="N296" i="5"/>
  <c r="O296" i="5"/>
  <c r="P296" i="5"/>
  <c r="N297" i="5"/>
  <c r="O297" i="5"/>
  <c r="P297" i="5"/>
  <c r="N298" i="5"/>
  <c r="O298" i="5"/>
  <c r="P298" i="5"/>
  <c r="N299" i="5"/>
  <c r="O299" i="5"/>
  <c r="P299" i="5"/>
  <c r="N300" i="5"/>
  <c r="O300" i="5"/>
  <c r="P300" i="5"/>
  <c r="N301" i="5"/>
  <c r="O301" i="5"/>
  <c r="P301" i="5"/>
  <c r="N302" i="5"/>
  <c r="O302" i="5"/>
  <c r="P302" i="5"/>
  <c r="N303" i="5"/>
  <c r="O303" i="5"/>
  <c r="P303" i="5"/>
  <c r="N304" i="5"/>
  <c r="O304" i="5"/>
  <c r="P304" i="5"/>
  <c r="P5" i="5"/>
  <c r="P605" i="5" s="1"/>
  <c r="I604" i="5"/>
  <c r="F604" i="5" s="1"/>
  <c r="H604" i="5"/>
  <c r="G604" i="5"/>
  <c r="I603" i="5"/>
  <c r="F603" i="5" s="1"/>
  <c r="H603" i="5"/>
  <c r="G603" i="5"/>
  <c r="I602" i="5"/>
  <c r="F602" i="5" s="1"/>
  <c r="H602" i="5"/>
  <c r="G602" i="5"/>
  <c r="I601" i="5"/>
  <c r="F601" i="5" s="1"/>
  <c r="H601" i="5"/>
  <c r="G601" i="5"/>
  <c r="I600" i="5"/>
  <c r="F600" i="5" s="1"/>
  <c r="H600" i="5"/>
  <c r="G600" i="5"/>
  <c r="I599" i="5"/>
  <c r="F599" i="5" s="1"/>
  <c r="H599" i="5"/>
  <c r="G599" i="5"/>
  <c r="I598" i="5"/>
  <c r="F598" i="5" s="1"/>
  <c r="H598" i="5"/>
  <c r="G598" i="5"/>
  <c r="I597" i="5"/>
  <c r="F597" i="5" s="1"/>
  <c r="H597" i="5"/>
  <c r="G597" i="5"/>
  <c r="I596" i="5"/>
  <c r="F596" i="5" s="1"/>
  <c r="H596" i="5"/>
  <c r="G596" i="5"/>
  <c r="I595" i="5"/>
  <c r="F595" i="5" s="1"/>
  <c r="H595" i="5"/>
  <c r="G595" i="5"/>
  <c r="I594" i="5"/>
  <c r="F594" i="5" s="1"/>
  <c r="H594" i="5"/>
  <c r="G594" i="5"/>
  <c r="I593" i="5"/>
  <c r="F593" i="5" s="1"/>
  <c r="H593" i="5"/>
  <c r="G593" i="5"/>
  <c r="I592" i="5"/>
  <c r="F592" i="5" s="1"/>
  <c r="H592" i="5"/>
  <c r="G592" i="5"/>
  <c r="I591" i="5"/>
  <c r="F591" i="5" s="1"/>
  <c r="H591" i="5"/>
  <c r="G591" i="5"/>
  <c r="I590" i="5"/>
  <c r="F590" i="5" s="1"/>
  <c r="H590" i="5"/>
  <c r="G590" i="5"/>
  <c r="I589" i="5"/>
  <c r="F589" i="5" s="1"/>
  <c r="H589" i="5"/>
  <c r="G589" i="5"/>
  <c r="I588" i="5"/>
  <c r="F588" i="5" s="1"/>
  <c r="H588" i="5"/>
  <c r="G588" i="5"/>
  <c r="I587" i="5"/>
  <c r="F587" i="5" s="1"/>
  <c r="H587" i="5"/>
  <c r="G587" i="5"/>
  <c r="I586" i="5"/>
  <c r="F586" i="5" s="1"/>
  <c r="H586" i="5"/>
  <c r="G586" i="5"/>
  <c r="I585" i="5"/>
  <c r="F585" i="5" s="1"/>
  <c r="H585" i="5"/>
  <c r="G585" i="5"/>
  <c r="I584" i="5"/>
  <c r="F584" i="5" s="1"/>
  <c r="H584" i="5"/>
  <c r="G584" i="5"/>
  <c r="I583" i="5"/>
  <c r="F583" i="5" s="1"/>
  <c r="H583" i="5"/>
  <c r="G583" i="5"/>
  <c r="I582" i="5"/>
  <c r="F582" i="5" s="1"/>
  <c r="H582" i="5"/>
  <c r="G582" i="5"/>
  <c r="I581" i="5"/>
  <c r="F581" i="5" s="1"/>
  <c r="H581" i="5"/>
  <c r="G581" i="5"/>
  <c r="I580" i="5"/>
  <c r="F580" i="5" s="1"/>
  <c r="H580" i="5"/>
  <c r="G580" i="5"/>
  <c r="I579" i="5"/>
  <c r="F579" i="5" s="1"/>
  <c r="H579" i="5"/>
  <c r="G579" i="5"/>
  <c r="I578" i="5"/>
  <c r="F578" i="5" s="1"/>
  <c r="H578" i="5"/>
  <c r="G578" i="5"/>
  <c r="I577" i="5"/>
  <c r="F577" i="5" s="1"/>
  <c r="H577" i="5"/>
  <c r="G577" i="5"/>
  <c r="I576" i="5"/>
  <c r="F576" i="5" s="1"/>
  <c r="H576" i="5"/>
  <c r="G576" i="5"/>
  <c r="I575" i="5"/>
  <c r="F575" i="5" s="1"/>
  <c r="H575" i="5"/>
  <c r="G575" i="5"/>
  <c r="I574" i="5"/>
  <c r="F574" i="5" s="1"/>
  <c r="H574" i="5"/>
  <c r="G574" i="5"/>
  <c r="I573" i="5"/>
  <c r="F573" i="5" s="1"/>
  <c r="H573" i="5"/>
  <c r="G573" i="5"/>
  <c r="I572" i="5"/>
  <c r="F572" i="5" s="1"/>
  <c r="H572" i="5"/>
  <c r="G572" i="5"/>
  <c r="I571" i="5"/>
  <c r="F571" i="5" s="1"/>
  <c r="H571" i="5"/>
  <c r="G571" i="5"/>
  <c r="I570" i="5"/>
  <c r="F570" i="5" s="1"/>
  <c r="H570" i="5"/>
  <c r="G570" i="5"/>
  <c r="I569" i="5"/>
  <c r="F569" i="5" s="1"/>
  <c r="H569" i="5"/>
  <c r="G569" i="5"/>
  <c r="I568" i="5"/>
  <c r="F568" i="5" s="1"/>
  <c r="H568" i="5"/>
  <c r="G568" i="5"/>
  <c r="I567" i="5"/>
  <c r="F567" i="5" s="1"/>
  <c r="H567" i="5"/>
  <c r="G567" i="5"/>
  <c r="I566" i="5"/>
  <c r="F566" i="5" s="1"/>
  <c r="H566" i="5"/>
  <c r="G566" i="5"/>
  <c r="I565" i="5"/>
  <c r="F565" i="5" s="1"/>
  <c r="H565" i="5"/>
  <c r="G565" i="5"/>
  <c r="I564" i="5"/>
  <c r="F564" i="5" s="1"/>
  <c r="H564" i="5"/>
  <c r="G564" i="5"/>
  <c r="I563" i="5"/>
  <c r="F563" i="5" s="1"/>
  <c r="H563" i="5"/>
  <c r="G563" i="5"/>
  <c r="I562" i="5"/>
  <c r="F562" i="5" s="1"/>
  <c r="H562" i="5"/>
  <c r="G562" i="5"/>
  <c r="I561" i="5"/>
  <c r="F561" i="5" s="1"/>
  <c r="H561" i="5"/>
  <c r="G561" i="5"/>
  <c r="I560" i="5"/>
  <c r="F560" i="5" s="1"/>
  <c r="H560" i="5"/>
  <c r="G560" i="5"/>
  <c r="I559" i="5"/>
  <c r="F559" i="5" s="1"/>
  <c r="H559" i="5"/>
  <c r="G559" i="5"/>
  <c r="I558" i="5"/>
  <c r="F558" i="5" s="1"/>
  <c r="H558" i="5"/>
  <c r="G558" i="5"/>
  <c r="I557" i="5"/>
  <c r="F557" i="5" s="1"/>
  <c r="H557" i="5"/>
  <c r="G557" i="5"/>
  <c r="I556" i="5"/>
  <c r="F556" i="5" s="1"/>
  <c r="H556" i="5"/>
  <c r="G556" i="5"/>
  <c r="I555" i="5"/>
  <c r="F555" i="5" s="1"/>
  <c r="H555" i="5"/>
  <c r="G555" i="5"/>
  <c r="I554" i="5"/>
  <c r="F554" i="5" s="1"/>
  <c r="H554" i="5"/>
  <c r="G554" i="5"/>
  <c r="I553" i="5"/>
  <c r="F553" i="5" s="1"/>
  <c r="H553" i="5"/>
  <c r="G553" i="5"/>
  <c r="I552" i="5"/>
  <c r="F552" i="5" s="1"/>
  <c r="H552" i="5"/>
  <c r="G552" i="5"/>
  <c r="I551" i="5"/>
  <c r="F551" i="5" s="1"/>
  <c r="H551" i="5"/>
  <c r="G551" i="5"/>
  <c r="I550" i="5"/>
  <c r="F550" i="5" s="1"/>
  <c r="H550" i="5"/>
  <c r="G550" i="5"/>
  <c r="I549" i="5"/>
  <c r="F549" i="5" s="1"/>
  <c r="H549" i="5"/>
  <c r="G549" i="5"/>
  <c r="I548" i="5"/>
  <c r="F548" i="5" s="1"/>
  <c r="H548" i="5"/>
  <c r="G548" i="5"/>
  <c r="I547" i="5"/>
  <c r="F547" i="5" s="1"/>
  <c r="H547" i="5"/>
  <c r="G547" i="5"/>
  <c r="I546" i="5"/>
  <c r="F546" i="5" s="1"/>
  <c r="H546" i="5"/>
  <c r="G546" i="5"/>
  <c r="I545" i="5"/>
  <c r="F545" i="5" s="1"/>
  <c r="H545" i="5"/>
  <c r="G545" i="5"/>
  <c r="I544" i="5"/>
  <c r="F544" i="5" s="1"/>
  <c r="H544" i="5"/>
  <c r="G544" i="5"/>
  <c r="I543" i="5"/>
  <c r="F543" i="5" s="1"/>
  <c r="H543" i="5"/>
  <c r="G543" i="5"/>
  <c r="I542" i="5"/>
  <c r="F542" i="5" s="1"/>
  <c r="H542" i="5"/>
  <c r="G542" i="5"/>
  <c r="I541" i="5"/>
  <c r="F541" i="5" s="1"/>
  <c r="H541" i="5"/>
  <c r="G541" i="5"/>
  <c r="I540" i="5"/>
  <c r="F540" i="5" s="1"/>
  <c r="H540" i="5"/>
  <c r="G540" i="5"/>
  <c r="I539" i="5"/>
  <c r="F539" i="5" s="1"/>
  <c r="H539" i="5"/>
  <c r="G539" i="5"/>
  <c r="I538" i="5"/>
  <c r="F538" i="5" s="1"/>
  <c r="H538" i="5"/>
  <c r="G538" i="5"/>
  <c r="I537" i="5"/>
  <c r="F537" i="5" s="1"/>
  <c r="H537" i="5"/>
  <c r="G537" i="5"/>
  <c r="I536" i="5"/>
  <c r="F536" i="5" s="1"/>
  <c r="H536" i="5"/>
  <c r="G536" i="5"/>
  <c r="I535" i="5"/>
  <c r="F535" i="5" s="1"/>
  <c r="H535" i="5"/>
  <c r="G535" i="5"/>
  <c r="I534" i="5"/>
  <c r="F534" i="5" s="1"/>
  <c r="H534" i="5"/>
  <c r="G534" i="5"/>
  <c r="I533" i="5"/>
  <c r="F533" i="5" s="1"/>
  <c r="H533" i="5"/>
  <c r="G533" i="5"/>
  <c r="I532" i="5"/>
  <c r="F532" i="5" s="1"/>
  <c r="H532" i="5"/>
  <c r="G532" i="5"/>
  <c r="I531" i="5"/>
  <c r="F531" i="5" s="1"/>
  <c r="H531" i="5"/>
  <c r="G531" i="5"/>
  <c r="I530" i="5"/>
  <c r="F530" i="5" s="1"/>
  <c r="H530" i="5"/>
  <c r="G530" i="5"/>
  <c r="I529" i="5"/>
  <c r="F529" i="5" s="1"/>
  <c r="H529" i="5"/>
  <c r="G529" i="5"/>
  <c r="I528" i="5"/>
  <c r="F528" i="5" s="1"/>
  <c r="H528" i="5"/>
  <c r="G528" i="5"/>
  <c r="I527" i="5"/>
  <c r="F527" i="5" s="1"/>
  <c r="H527" i="5"/>
  <c r="G527" i="5"/>
  <c r="I526" i="5"/>
  <c r="F526" i="5" s="1"/>
  <c r="H526" i="5"/>
  <c r="G526" i="5"/>
  <c r="I525" i="5"/>
  <c r="F525" i="5" s="1"/>
  <c r="H525" i="5"/>
  <c r="G525" i="5"/>
  <c r="I524" i="5"/>
  <c r="F524" i="5" s="1"/>
  <c r="H524" i="5"/>
  <c r="G524" i="5"/>
  <c r="I523" i="5"/>
  <c r="F523" i="5" s="1"/>
  <c r="H523" i="5"/>
  <c r="G523" i="5"/>
  <c r="I522" i="5"/>
  <c r="F522" i="5" s="1"/>
  <c r="H522" i="5"/>
  <c r="G522" i="5"/>
  <c r="I521" i="5"/>
  <c r="F521" i="5" s="1"/>
  <c r="H521" i="5"/>
  <c r="G521" i="5"/>
  <c r="I520" i="5"/>
  <c r="F520" i="5" s="1"/>
  <c r="H520" i="5"/>
  <c r="G520" i="5"/>
  <c r="I519" i="5"/>
  <c r="F519" i="5" s="1"/>
  <c r="H519" i="5"/>
  <c r="G519" i="5"/>
  <c r="I518" i="5"/>
  <c r="F518" i="5" s="1"/>
  <c r="H518" i="5"/>
  <c r="G518" i="5"/>
  <c r="I517" i="5"/>
  <c r="F517" i="5" s="1"/>
  <c r="H517" i="5"/>
  <c r="G517" i="5"/>
  <c r="I516" i="5"/>
  <c r="F516" i="5" s="1"/>
  <c r="H516" i="5"/>
  <c r="G516" i="5"/>
  <c r="I515" i="5"/>
  <c r="F515" i="5" s="1"/>
  <c r="H515" i="5"/>
  <c r="G515" i="5"/>
  <c r="I514" i="5"/>
  <c r="F514" i="5" s="1"/>
  <c r="H514" i="5"/>
  <c r="G514" i="5"/>
  <c r="I513" i="5"/>
  <c r="F513" i="5" s="1"/>
  <c r="H513" i="5"/>
  <c r="G513" i="5"/>
  <c r="I512" i="5"/>
  <c r="F512" i="5" s="1"/>
  <c r="H512" i="5"/>
  <c r="G512" i="5"/>
  <c r="I511" i="5"/>
  <c r="F511" i="5" s="1"/>
  <c r="H511" i="5"/>
  <c r="G511" i="5"/>
  <c r="I510" i="5"/>
  <c r="F510" i="5" s="1"/>
  <c r="H510" i="5"/>
  <c r="G510" i="5"/>
  <c r="I509" i="5"/>
  <c r="F509" i="5" s="1"/>
  <c r="H509" i="5"/>
  <c r="G509" i="5"/>
  <c r="I508" i="5"/>
  <c r="F508" i="5" s="1"/>
  <c r="H508" i="5"/>
  <c r="G508" i="5"/>
  <c r="I507" i="5"/>
  <c r="F507" i="5" s="1"/>
  <c r="H507" i="5"/>
  <c r="G507" i="5"/>
  <c r="I506" i="5"/>
  <c r="F506" i="5" s="1"/>
  <c r="H506" i="5"/>
  <c r="G506" i="5"/>
  <c r="I505" i="5"/>
  <c r="F505" i="5" s="1"/>
  <c r="H505" i="5"/>
  <c r="G505" i="5"/>
  <c r="I504" i="5"/>
  <c r="F504" i="5" s="1"/>
  <c r="H504" i="5"/>
  <c r="G504" i="5"/>
  <c r="I503" i="5"/>
  <c r="F503" i="5" s="1"/>
  <c r="H503" i="5"/>
  <c r="G503" i="5"/>
  <c r="I502" i="5"/>
  <c r="F502" i="5" s="1"/>
  <c r="H502" i="5"/>
  <c r="G502" i="5"/>
  <c r="I501" i="5"/>
  <c r="F501" i="5" s="1"/>
  <c r="H501" i="5"/>
  <c r="G501" i="5"/>
  <c r="I500" i="5"/>
  <c r="F500" i="5" s="1"/>
  <c r="H500" i="5"/>
  <c r="G500" i="5"/>
  <c r="I499" i="5"/>
  <c r="F499" i="5" s="1"/>
  <c r="H499" i="5"/>
  <c r="G499" i="5"/>
  <c r="I498" i="5"/>
  <c r="F498" i="5" s="1"/>
  <c r="H498" i="5"/>
  <c r="G498" i="5"/>
  <c r="I497" i="5"/>
  <c r="F497" i="5" s="1"/>
  <c r="H497" i="5"/>
  <c r="G497" i="5"/>
  <c r="I496" i="5"/>
  <c r="F496" i="5" s="1"/>
  <c r="H496" i="5"/>
  <c r="G496" i="5"/>
  <c r="I495" i="5"/>
  <c r="F495" i="5" s="1"/>
  <c r="H495" i="5"/>
  <c r="G495" i="5"/>
  <c r="I494" i="5"/>
  <c r="F494" i="5" s="1"/>
  <c r="H494" i="5"/>
  <c r="G494" i="5"/>
  <c r="I493" i="5"/>
  <c r="F493" i="5" s="1"/>
  <c r="H493" i="5"/>
  <c r="G493" i="5"/>
  <c r="I492" i="5"/>
  <c r="F492" i="5" s="1"/>
  <c r="H492" i="5"/>
  <c r="G492" i="5"/>
  <c r="I491" i="5"/>
  <c r="F491" i="5" s="1"/>
  <c r="H491" i="5"/>
  <c r="G491" i="5"/>
  <c r="I490" i="5"/>
  <c r="F490" i="5" s="1"/>
  <c r="H490" i="5"/>
  <c r="G490" i="5"/>
  <c r="I489" i="5"/>
  <c r="F489" i="5" s="1"/>
  <c r="H489" i="5"/>
  <c r="G489" i="5"/>
  <c r="I488" i="5"/>
  <c r="F488" i="5" s="1"/>
  <c r="H488" i="5"/>
  <c r="G488" i="5"/>
  <c r="I487" i="5"/>
  <c r="F487" i="5" s="1"/>
  <c r="H487" i="5"/>
  <c r="G487" i="5"/>
  <c r="I486" i="5"/>
  <c r="F486" i="5" s="1"/>
  <c r="H486" i="5"/>
  <c r="G486" i="5"/>
  <c r="I485" i="5"/>
  <c r="F485" i="5" s="1"/>
  <c r="H485" i="5"/>
  <c r="G485" i="5"/>
  <c r="I484" i="5"/>
  <c r="F484" i="5" s="1"/>
  <c r="H484" i="5"/>
  <c r="G484" i="5"/>
  <c r="I483" i="5"/>
  <c r="F483" i="5" s="1"/>
  <c r="H483" i="5"/>
  <c r="G483" i="5"/>
  <c r="I482" i="5"/>
  <c r="F482" i="5" s="1"/>
  <c r="H482" i="5"/>
  <c r="G482" i="5"/>
  <c r="I481" i="5"/>
  <c r="F481" i="5" s="1"/>
  <c r="H481" i="5"/>
  <c r="G481" i="5"/>
  <c r="I480" i="5"/>
  <c r="F480" i="5" s="1"/>
  <c r="H480" i="5"/>
  <c r="G480" i="5"/>
  <c r="I479" i="5"/>
  <c r="F479" i="5" s="1"/>
  <c r="H479" i="5"/>
  <c r="G479" i="5"/>
  <c r="I478" i="5"/>
  <c r="F478" i="5" s="1"/>
  <c r="H478" i="5"/>
  <c r="G478" i="5"/>
  <c r="I477" i="5"/>
  <c r="F477" i="5" s="1"/>
  <c r="H477" i="5"/>
  <c r="G477" i="5"/>
  <c r="I476" i="5"/>
  <c r="F476" i="5" s="1"/>
  <c r="H476" i="5"/>
  <c r="G476" i="5"/>
  <c r="I475" i="5"/>
  <c r="F475" i="5" s="1"/>
  <c r="H475" i="5"/>
  <c r="G475" i="5"/>
  <c r="I474" i="5"/>
  <c r="F474" i="5" s="1"/>
  <c r="H474" i="5"/>
  <c r="G474" i="5"/>
  <c r="I473" i="5"/>
  <c r="F473" i="5" s="1"/>
  <c r="H473" i="5"/>
  <c r="G473" i="5"/>
  <c r="I472" i="5"/>
  <c r="F472" i="5" s="1"/>
  <c r="H472" i="5"/>
  <c r="G472" i="5"/>
  <c r="I471" i="5"/>
  <c r="F471" i="5" s="1"/>
  <c r="H471" i="5"/>
  <c r="G471" i="5"/>
  <c r="I470" i="5"/>
  <c r="F470" i="5" s="1"/>
  <c r="H470" i="5"/>
  <c r="G470" i="5"/>
  <c r="I469" i="5"/>
  <c r="F469" i="5" s="1"/>
  <c r="H469" i="5"/>
  <c r="G469" i="5"/>
  <c r="I468" i="5"/>
  <c r="F468" i="5" s="1"/>
  <c r="H468" i="5"/>
  <c r="G468" i="5"/>
  <c r="I467" i="5"/>
  <c r="F467" i="5" s="1"/>
  <c r="H467" i="5"/>
  <c r="G467" i="5"/>
  <c r="I466" i="5"/>
  <c r="F466" i="5" s="1"/>
  <c r="H466" i="5"/>
  <c r="G466" i="5"/>
  <c r="I465" i="5"/>
  <c r="F465" i="5" s="1"/>
  <c r="H465" i="5"/>
  <c r="G465" i="5"/>
  <c r="I464" i="5"/>
  <c r="F464" i="5" s="1"/>
  <c r="H464" i="5"/>
  <c r="G464" i="5"/>
  <c r="I463" i="5"/>
  <c r="F463" i="5" s="1"/>
  <c r="H463" i="5"/>
  <c r="G463" i="5"/>
  <c r="I462" i="5"/>
  <c r="F462" i="5" s="1"/>
  <c r="H462" i="5"/>
  <c r="G462" i="5"/>
  <c r="I461" i="5"/>
  <c r="F461" i="5" s="1"/>
  <c r="H461" i="5"/>
  <c r="G461" i="5"/>
  <c r="I460" i="5"/>
  <c r="F460" i="5" s="1"/>
  <c r="H460" i="5"/>
  <c r="G460" i="5"/>
  <c r="I459" i="5"/>
  <c r="F459" i="5" s="1"/>
  <c r="H459" i="5"/>
  <c r="G459" i="5"/>
  <c r="I458" i="5"/>
  <c r="F458" i="5" s="1"/>
  <c r="H458" i="5"/>
  <c r="G458" i="5"/>
  <c r="I457" i="5"/>
  <c r="F457" i="5" s="1"/>
  <c r="H457" i="5"/>
  <c r="G457" i="5"/>
  <c r="I456" i="5"/>
  <c r="F456" i="5" s="1"/>
  <c r="H456" i="5"/>
  <c r="G456" i="5"/>
  <c r="I455" i="5"/>
  <c r="F455" i="5" s="1"/>
  <c r="H455" i="5"/>
  <c r="G455" i="5"/>
  <c r="I454" i="5"/>
  <c r="F454" i="5" s="1"/>
  <c r="H454" i="5"/>
  <c r="G454" i="5"/>
  <c r="I453" i="5"/>
  <c r="F453" i="5" s="1"/>
  <c r="H453" i="5"/>
  <c r="G453" i="5"/>
  <c r="I452" i="5"/>
  <c r="F452" i="5" s="1"/>
  <c r="H452" i="5"/>
  <c r="G452" i="5"/>
  <c r="I451" i="5"/>
  <c r="F451" i="5" s="1"/>
  <c r="H451" i="5"/>
  <c r="G451" i="5"/>
  <c r="I450" i="5"/>
  <c r="F450" i="5" s="1"/>
  <c r="H450" i="5"/>
  <c r="G450" i="5"/>
  <c r="I449" i="5"/>
  <c r="F449" i="5" s="1"/>
  <c r="H449" i="5"/>
  <c r="G449" i="5"/>
  <c r="I448" i="5"/>
  <c r="F448" i="5" s="1"/>
  <c r="H448" i="5"/>
  <c r="G448" i="5"/>
  <c r="I447" i="5"/>
  <c r="F447" i="5" s="1"/>
  <c r="H447" i="5"/>
  <c r="G447" i="5"/>
  <c r="I446" i="5"/>
  <c r="F446" i="5" s="1"/>
  <c r="H446" i="5"/>
  <c r="G446" i="5"/>
  <c r="I445" i="5"/>
  <c r="F445" i="5" s="1"/>
  <c r="H445" i="5"/>
  <c r="G445" i="5"/>
  <c r="I444" i="5"/>
  <c r="F444" i="5" s="1"/>
  <c r="H444" i="5"/>
  <c r="G444" i="5"/>
  <c r="I443" i="5"/>
  <c r="F443" i="5" s="1"/>
  <c r="H443" i="5"/>
  <c r="G443" i="5"/>
  <c r="I442" i="5"/>
  <c r="F442" i="5" s="1"/>
  <c r="H442" i="5"/>
  <c r="G442" i="5"/>
  <c r="I441" i="5"/>
  <c r="F441" i="5" s="1"/>
  <c r="H441" i="5"/>
  <c r="G441" i="5"/>
  <c r="I440" i="5"/>
  <c r="F440" i="5" s="1"/>
  <c r="H440" i="5"/>
  <c r="G440" i="5"/>
  <c r="I439" i="5"/>
  <c r="F439" i="5" s="1"/>
  <c r="H439" i="5"/>
  <c r="G439" i="5"/>
  <c r="I438" i="5"/>
  <c r="F438" i="5" s="1"/>
  <c r="H438" i="5"/>
  <c r="G438" i="5"/>
  <c r="I437" i="5"/>
  <c r="F437" i="5" s="1"/>
  <c r="H437" i="5"/>
  <c r="G437" i="5"/>
  <c r="I436" i="5"/>
  <c r="F436" i="5" s="1"/>
  <c r="H436" i="5"/>
  <c r="G436" i="5"/>
  <c r="I435" i="5"/>
  <c r="F435" i="5" s="1"/>
  <c r="H435" i="5"/>
  <c r="G435" i="5"/>
  <c r="I434" i="5"/>
  <c r="F434" i="5" s="1"/>
  <c r="H434" i="5"/>
  <c r="G434" i="5"/>
  <c r="I433" i="5"/>
  <c r="F433" i="5" s="1"/>
  <c r="H433" i="5"/>
  <c r="G433" i="5"/>
  <c r="I432" i="5"/>
  <c r="F432" i="5" s="1"/>
  <c r="H432" i="5"/>
  <c r="G432" i="5"/>
  <c r="I431" i="5"/>
  <c r="F431" i="5" s="1"/>
  <c r="H431" i="5"/>
  <c r="G431" i="5"/>
  <c r="I430" i="5"/>
  <c r="F430" i="5" s="1"/>
  <c r="H430" i="5"/>
  <c r="G430" i="5"/>
  <c r="I429" i="5"/>
  <c r="F429" i="5" s="1"/>
  <c r="H429" i="5"/>
  <c r="G429" i="5"/>
  <c r="I428" i="5"/>
  <c r="F428" i="5" s="1"/>
  <c r="H428" i="5"/>
  <c r="G428" i="5"/>
  <c r="I427" i="5"/>
  <c r="F427" i="5" s="1"/>
  <c r="H427" i="5"/>
  <c r="G427" i="5"/>
  <c r="I426" i="5"/>
  <c r="F426" i="5" s="1"/>
  <c r="H426" i="5"/>
  <c r="G426" i="5"/>
  <c r="I425" i="5"/>
  <c r="F425" i="5" s="1"/>
  <c r="H425" i="5"/>
  <c r="G425" i="5"/>
  <c r="I424" i="5"/>
  <c r="F424" i="5" s="1"/>
  <c r="H424" i="5"/>
  <c r="G424" i="5"/>
  <c r="I423" i="5"/>
  <c r="F423" i="5" s="1"/>
  <c r="H423" i="5"/>
  <c r="G423" i="5"/>
  <c r="I422" i="5"/>
  <c r="F422" i="5" s="1"/>
  <c r="H422" i="5"/>
  <c r="G422" i="5"/>
  <c r="I421" i="5"/>
  <c r="F421" i="5" s="1"/>
  <c r="H421" i="5"/>
  <c r="G421" i="5"/>
  <c r="I420" i="5"/>
  <c r="F420" i="5" s="1"/>
  <c r="H420" i="5"/>
  <c r="G420" i="5"/>
  <c r="I419" i="5"/>
  <c r="F419" i="5" s="1"/>
  <c r="H419" i="5"/>
  <c r="G419" i="5"/>
  <c r="I418" i="5"/>
  <c r="F418" i="5" s="1"/>
  <c r="H418" i="5"/>
  <c r="G418" i="5"/>
  <c r="I417" i="5"/>
  <c r="F417" i="5" s="1"/>
  <c r="H417" i="5"/>
  <c r="G417" i="5"/>
  <c r="I416" i="5"/>
  <c r="F416" i="5" s="1"/>
  <c r="H416" i="5"/>
  <c r="G416" i="5"/>
  <c r="I415" i="5"/>
  <c r="F415" i="5" s="1"/>
  <c r="H415" i="5"/>
  <c r="G415" i="5"/>
  <c r="I414" i="5"/>
  <c r="F414" i="5" s="1"/>
  <c r="H414" i="5"/>
  <c r="G414" i="5"/>
  <c r="I413" i="5"/>
  <c r="F413" i="5" s="1"/>
  <c r="H413" i="5"/>
  <c r="G413" i="5"/>
  <c r="I412" i="5"/>
  <c r="F412" i="5" s="1"/>
  <c r="H412" i="5"/>
  <c r="G412" i="5"/>
  <c r="I411" i="5"/>
  <c r="F411" i="5" s="1"/>
  <c r="H411" i="5"/>
  <c r="G411" i="5"/>
  <c r="I410" i="5"/>
  <c r="F410" i="5" s="1"/>
  <c r="H410" i="5"/>
  <c r="G410" i="5"/>
  <c r="I409" i="5"/>
  <c r="F409" i="5" s="1"/>
  <c r="H409" i="5"/>
  <c r="G409" i="5"/>
  <c r="I408" i="5"/>
  <c r="F408" i="5" s="1"/>
  <c r="H408" i="5"/>
  <c r="G408" i="5"/>
  <c r="I407" i="5"/>
  <c r="F407" i="5" s="1"/>
  <c r="H407" i="5"/>
  <c r="G407" i="5"/>
  <c r="I406" i="5"/>
  <c r="F406" i="5" s="1"/>
  <c r="H406" i="5"/>
  <c r="G406" i="5"/>
  <c r="I405" i="5"/>
  <c r="F405" i="5" s="1"/>
  <c r="H405" i="5"/>
  <c r="G405" i="5"/>
  <c r="I404" i="5"/>
  <c r="F404" i="5" s="1"/>
  <c r="H404" i="5"/>
  <c r="G404" i="5"/>
  <c r="I403" i="5"/>
  <c r="F403" i="5" s="1"/>
  <c r="H403" i="5"/>
  <c r="G403" i="5"/>
  <c r="I402" i="5"/>
  <c r="F402" i="5" s="1"/>
  <c r="H402" i="5"/>
  <c r="G402" i="5"/>
  <c r="I401" i="5"/>
  <c r="F401" i="5" s="1"/>
  <c r="H401" i="5"/>
  <c r="G401" i="5"/>
  <c r="I400" i="5"/>
  <c r="F400" i="5" s="1"/>
  <c r="H400" i="5"/>
  <c r="G400" i="5"/>
  <c r="I399" i="5"/>
  <c r="F399" i="5" s="1"/>
  <c r="H399" i="5"/>
  <c r="G399" i="5"/>
  <c r="I398" i="5"/>
  <c r="F398" i="5" s="1"/>
  <c r="H398" i="5"/>
  <c r="G398" i="5"/>
  <c r="I397" i="5"/>
  <c r="F397" i="5" s="1"/>
  <c r="H397" i="5"/>
  <c r="G397" i="5"/>
  <c r="I396" i="5"/>
  <c r="F396" i="5" s="1"/>
  <c r="H396" i="5"/>
  <c r="G396" i="5"/>
  <c r="I395" i="5"/>
  <c r="F395" i="5" s="1"/>
  <c r="H395" i="5"/>
  <c r="G395" i="5"/>
  <c r="I394" i="5"/>
  <c r="F394" i="5" s="1"/>
  <c r="H394" i="5"/>
  <c r="G394" i="5"/>
  <c r="I393" i="5"/>
  <c r="F393" i="5" s="1"/>
  <c r="H393" i="5"/>
  <c r="G393" i="5"/>
  <c r="I392" i="5"/>
  <c r="F392" i="5" s="1"/>
  <c r="H392" i="5"/>
  <c r="G392" i="5"/>
  <c r="I391" i="5"/>
  <c r="F391" i="5" s="1"/>
  <c r="H391" i="5"/>
  <c r="G391" i="5"/>
  <c r="I390" i="5"/>
  <c r="F390" i="5" s="1"/>
  <c r="H390" i="5"/>
  <c r="G390" i="5"/>
  <c r="I389" i="5"/>
  <c r="F389" i="5" s="1"/>
  <c r="H389" i="5"/>
  <c r="G389" i="5"/>
  <c r="I388" i="5"/>
  <c r="F388" i="5" s="1"/>
  <c r="H388" i="5"/>
  <c r="G388" i="5"/>
  <c r="I387" i="5"/>
  <c r="F387" i="5" s="1"/>
  <c r="H387" i="5"/>
  <c r="G387" i="5"/>
  <c r="I386" i="5"/>
  <c r="F386" i="5" s="1"/>
  <c r="H386" i="5"/>
  <c r="G386" i="5"/>
  <c r="I385" i="5"/>
  <c r="F385" i="5" s="1"/>
  <c r="H385" i="5"/>
  <c r="G385" i="5"/>
  <c r="I384" i="5"/>
  <c r="F384" i="5" s="1"/>
  <c r="H384" i="5"/>
  <c r="G384" i="5"/>
  <c r="I383" i="5"/>
  <c r="F383" i="5" s="1"/>
  <c r="H383" i="5"/>
  <c r="G383" i="5"/>
  <c r="I382" i="5"/>
  <c r="F382" i="5" s="1"/>
  <c r="H382" i="5"/>
  <c r="G382" i="5"/>
  <c r="I381" i="5"/>
  <c r="F381" i="5" s="1"/>
  <c r="H381" i="5"/>
  <c r="G381" i="5"/>
  <c r="I380" i="5"/>
  <c r="F380" i="5" s="1"/>
  <c r="H380" i="5"/>
  <c r="G380" i="5"/>
  <c r="I379" i="5"/>
  <c r="F379" i="5" s="1"/>
  <c r="H379" i="5"/>
  <c r="G379" i="5"/>
  <c r="I378" i="5"/>
  <c r="F378" i="5" s="1"/>
  <c r="H378" i="5"/>
  <c r="G378" i="5"/>
  <c r="I377" i="5"/>
  <c r="F377" i="5" s="1"/>
  <c r="H377" i="5"/>
  <c r="G377" i="5"/>
  <c r="I376" i="5"/>
  <c r="F376" i="5" s="1"/>
  <c r="H376" i="5"/>
  <c r="G376" i="5"/>
  <c r="I375" i="5"/>
  <c r="F375" i="5" s="1"/>
  <c r="H375" i="5"/>
  <c r="G375" i="5"/>
  <c r="I374" i="5"/>
  <c r="F374" i="5" s="1"/>
  <c r="H374" i="5"/>
  <c r="G374" i="5"/>
  <c r="I373" i="5"/>
  <c r="F373" i="5" s="1"/>
  <c r="H373" i="5"/>
  <c r="G373" i="5"/>
  <c r="I372" i="5"/>
  <c r="F372" i="5" s="1"/>
  <c r="H372" i="5"/>
  <c r="G372" i="5"/>
  <c r="I371" i="5"/>
  <c r="F371" i="5" s="1"/>
  <c r="H371" i="5"/>
  <c r="G371" i="5"/>
  <c r="I370" i="5"/>
  <c r="F370" i="5" s="1"/>
  <c r="H370" i="5"/>
  <c r="G370" i="5"/>
  <c r="I369" i="5"/>
  <c r="F369" i="5" s="1"/>
  <c r="H369" i="5"/>
  <c r="G369" i="5"/>
  <c r="I368" i="5"/>
  <c r="F368" i="5" s="1"/>
  <c r="H368" i="5"/>
  <c r="G368" i="5"/>
  <c r="I367" i="5"/>
  <c r="F367" i="5" s="1"/>
  <c r="H367" i="5"/>
  <c r="G367" i="5"/>
  <c r="I366" i="5"/>
  <c r="F366" i="5" s="1"/>
  <c r="H366" i="5"/>
  <c r="G366" i="5"/>
  <c r="I365" i="5"/>
  <c r="F365" i="5" s="1"/>
  <c r="H365" i="5"/>
  <c r="G365" i="5"/>
  <c r="I364" i="5"/>
  <c r="F364" i="5" s="1"/>
  <c r="H364" i="5"/>
  <c r="G364" i="5"/>
  <c r="I363" i="5"/>
  <c r="F363" i="5" s="1"/>
  <c r="H363" i="5"/>
  <c r="G363" i="5"/>
  <c r="I362" i="5"/>
  <c r="F362" i="5" s="1"/>
  <c r="H362" i="5"/>
  <c r="G362" i="5"/>
  <c r="I361" i="5"/>
  <c r="F361" i="5" s="1"/>
  <c r="H361" i="5"/>
  <c r="G361" i="5"/>
  <c r="I360" i="5"/>
  <c r="F360" i="5" s="1"/>
  <c r="H360" i="5"/>
  <c r="G360" i="5"/>
  <c r="I359" i="5"/>
  <c r="F359" i="5" s="1"/>
  <c r="H359" i="5"/>
  <c r="G359" i="5"/>
  <c r="I358" i="5"/>
  <c r="F358" i="5" s="1"/>
  <c r="H358" i="5"/>
  <c r="G358" i="5"/>
  <c r="I357" i="5"/>
  <c r="F357" i="5" s="1"/>
  <c r="H357" i="5"/>
  <c r="G357" i="5"/>
  <c r="I356" i="5"/>
  <c r="F356" i="5" s="1"/>
  <c r="H356" i="5"/>
  <c r="G356" i="5"/>
  <c r="I355" i="5"/>
  <c r="F355" i="5" s="1"/>
  <c r="H355" i="5"/>
  <c r="G355" i="5"/>
  <c r="I354" i="5"/>
  <c r="F354" i="5" s="1"/>
  <c r="H354" i="5"/>
  <c r="G354" i="5"/>
  <c r="I353" i="5"/>
  <c r="F353" i="5" s="1"/>
  <c r="H353" i="5"/>
  <c r="G353" i="5"/>
  <c r="I352" i="5"/>
  <c r="F352" i="5" s="1"/>
  <c r="H352" i="5"/>
  <c r="G352" i="5"/>
  <c r="I351" i="5"/>
  <c r="F351" i="5" s="1"/>
  <c r="H351" i="5"/>
  <c r="G351" i="5"/>
  <c r="I350" i="5"/>
  <c r="F350" i="5" s="1"/>
  <c r="H350" i="5"/>
  <c r="G350" i="5"/>
  <c r="I349" i="5"/>
  <c r="F349" i="5" s="1"/>
  <c r="H349" i="5"/>
  <c r="G349" i="5"/>
  <c r="I348" i="5"/>
  <c r="F348" i="5" s="1"/>
  <c r="H348" i="5"/>
  <c r="G348" i="5"/>
  <c r="I347" i="5"/>
  <c r="F347" i="5" s="1"/>
  <c r="H347" i="5"/>
  <c r="G347" i="5"/>
  <c r="I346" i="5"/>
  <c r="F346" i="5" s="1"/>
  <c r="H346" i="5"/>
  <c r="G346" i="5"/>
  <c r="I345" i="5"/>
  <c r="F345" i="5" s="1"/>
  <c r="H345" i="5"/>
  <c r="G345" i="5"/>
  <c r="I344" i="5"/>
  <c r="F344" i="5" s="1"/>
  <c r="H344" i="5"/>
  <c r="G344" i="5"/>
  <c r="I343" i="5"/>
  <c r="F343" i="5" s="1"/>
  <c r="H343" i="5"/>
  <c r="G343" i="5"/>
  <c r="I342" i="5"/>
  <c r="F342" i="5" s="1"/>
  <c r="H342" i="5"/>
  <c r="G342" i="5"/>
  <c r="I341" i="5"/>
  <c r="F341" i="5" s="1"/>
  <c r="H341" i="5"/>
  <c r="G341" i="5"/>
  <c r="I340" i="5"/>
  <c r="F340" i="5" s="1"/>
  <c r="H340" i="5"/>
  <c r="G340" i="5"/>
  <c r="I339" i="5"/>
  <c r="F339" i="5" s="1"/>
  <c r="H339" i="5"/>
  <c r="G339" i="5"/>
  <c r="I338" i="5"/>
  <c r="F338" i="5" s="1"/>
  <c r="H338" i="5"/>
  <c r="G338" i="5"/>
  <c r="I337" i="5"/>
  <c r="F337" i="5" s="1"/>
  <c r="H337" i="5"/>
  <c r="G337" i="5"/>
  <c r="I336" i="5"/>
  <c r="F336" i="5" s="1"/>
  <c r="H336" i="5"/>
  <c r="G336" i="5"/>
  <c r="I335" i="5"/>
  <c r="F335" i="5" s="1"/>
  <c r="H335" i="5"/>
  <c r="G335" i="5"/>
  <c r="I334" i="5"/>
  <c r="F334" i="5" s="1"/>
  <c r="H334" i="5"/>
  <c r="G334" i="5"/>
  <c r="I333" i="5"/>
  <c r="F333" i="5" s="1"/>
  <c r="H333" i="5"/>
  <c r="G333" i="5"/>
  <c r="I332" i="5"/>
  <c r="F332" i="5" s="1"/>
  <c r="H332" i="5"/>
  <c r="G332" i="5"/>
  <c r="I331" i="5"/>
  <c r="F331" i="5" s="1"/>
  <c r="H331" i="5"/>
  <c r="G331" i="5"/>
  <c r="I330" i="5"/>
  <c r="F330" i="5" s="1"/>
  <c r="H330" i="5"/>
  <c r="G330" i="5"/>
  <c r="I329" i="5"/>
  <c r="F329" i="5" s="1"/>
  <c r="H329" i="5"/>
  <c r="G329" i="5"/>
  <c r="I328" i="5"/>
  <c r="F328" i="5" s="1"/>
  <c r="H328" i="5"/>
  <c r="G328" i="5"/>
  <c r="I327" i="5"/>
  <c r="F327" i="5" s="1"/>
  <c r="H327" i="5"/>
  <c r="G327" i="5"/>
  <c r="I326" i="5"/>
  <c r="F326" i="5" s="1"/>
  <c r="H326" i="5"/>
  <c r="G326" i="5"/>
  <c r="I325" i="5"/>
  <c r="F325" i="5" s="1"/>
  <c r="H325" i="5"/>
  <c r="G325" i="5"/>
  <c r="I324" i="5"/>
  <c r="F324" i="5" s="1"/>
  <c r="H324" i="5"/>
  <c r="G324" i="5"/>
  <c r="I323" i="5"/>
  <c r="F323" i="5" s="1"/>
  <c r="H323" i="5"/>
  <c r="G323" i="5"/>
  <c r="I322" i="5"/>
  <c r="F322" i="5" s="1"/>
  <c r="H322" i="5"/>
  <c r="G322" i="5"/>
  <c r="I321" i="5"/>
  <c r="F321" i="5" s="1"/>
  <c r="H321" i="5"/>
  <c r="G321" i="5"/>
  <c r="I320" i="5"/>
  <c r="F320" i="5" s="1"/>
  <c r="H320" i="5"/>
  <c r="G320" i="5"/>
  <c r="I319" i="5"/>
  <c r="F319" i="5" s="1"/>
  <c r="H319" i="5"/>
  <c r="G319" i="5"/>
  <c r="I318" i="5"/>
  <c r="F318" i="5" s="1"/>
  <c r="H318" i="5"/>
  <c r="G318" i="5"/>
  <c r="I317" i="5"/>
  <c r="F317" i="5" s="1"/>
  <c r="H317" i="5"/>
  <c r="G317" i="5"/>
  <c r="I316" i="5"/>
  <c r="F316" i="5" s="1"/>
  <c r="H316" i="5"/>
  <c r="G316" i="5"/>
  <c r="I315" i="5"/>
  <c r="F315" i="5" s="1"/>
  <c r="H315" i="5"/>
  <c r="G315" i="5"/>
  <c r="I314" i="5"/>
  <c r="F314" i="5" s="1"/>
  <c r="H314" i="5"/>
  <c r="G314" i="5"/>
  <c r="I313" i="5"/>
  <c r="F313" i="5" s="1"/>
  <c r="H313" i="5"/>
  <c r="G313" i="5"/>
  <c r="I312" i="5"/>
  <c r="F312" i="5" s="1"/>
  <c r="H312" i="5"/>
  <c r="G312" i="5"/>
  <c r="I311" i="5"/>
  <c r="F311" i="5" s="1"/>
  <c r="H311" i="5"/>
  <c r="G311" i="5"/>
  <c r="I310" i="5"/>
  <c r="F310" i="5" s="1"/>
  <c r="H310" i="5"/>
  <c r="G310" i="5"/>
  <c r="I309" i="5"/>
  <c r="F309" i="5" s="1"/>
  <c r="H309" i="5"/>
  <c r="G309" i="5"/>
  <c r="I308" i="5"/>
  <c r="F308" i="5" s="1"/>
  <c r="H308" i="5"/>
  <c r="G308" i="5"/>
  <c r="I307" i="5"/>
  <c r="F307" i="5" s="1"/>
  <c r="H307" i="5"/>
  <c r="G307" i="5"/>
  <c r="I306" i="5"/>
  <c r="F306" i="5" s="1"/>
  <c r="H306" i="5"/>
  <c r="G306" i="5"/>
  <c r="I305" i="5"/>
  <c r="F305" i="5" s="1"/>
  <c r="H305" i="5"/>
  <c r="G305" i="5"/>
  <c r="P604" i="5"/>
  <c r="O604" i="5"/>
  <c r="N604" i="5"/>
  <c r="P603" i="5"/>
  <c r="O603" i="5"/>
  <c r="N603" i="5"/>
  <c r="P602" i="5"/>
  <c r="O602" i="5"/>
  <c r="N602" i="5"/>
  <c r="P601" i="5"/>
  <c r="O601" i="5"/>
  <c r="N601" i="5"/>
  <c r="P600" i="5"/>
  <c r="O600" i="5"/>
  <c r="N600" i="5"/>
  <c r="P599" i="5"/>
  <c r="O599" i="5"/>
  <c r="N599" i="5"/>
  <c r="P598" i="5"/>
  <c r="O598" i="5"/>
  <c r="N598" i="5"/>
  <c r="P597" i="5"/>
  <c r="O597" i="5"/>
  <c r="N597" i="5"/>
  <c r="P596" i="5"/>
  <c r="O596" i="5"/>
  <c r="N596" i="5"/>
  <c r="P595" i="5"/>
  <c r="O595" i="5"/>
  <c r="N595" i="5"/>
  <c r="P594" i="5"/>
  <c r="O594" i="5"/>
  <c r="N594" i="5"/>
  <c r="P593" i="5"/>
  <c r="O593" i="5"/>
  <c r="N593" i="5"/>
  <c r="P592" i="5"/>
  <c r="O592" i="5"/>
  <c r="N592" i="5"/>
  <c r="P591" i="5"/>
  <c r="O591" i="5"/>
  <c r="N591" i="5"/>
  <c r="P590" i="5"/>
  <c r="O590" i="5"/>
  <c r="N590" i="5"/>
  <c r="P589" i="5"/>
  <c r="O589" i="5"/>
  <c r="N589" i="5"/>
  <c r="P588" i="5"/>
  <c r="O588" i="5"/>
  <c r="N588" i="5"/>
  <c r="P587" i="5"/>
  <c r="O587" i="5"/>
  <c r="N587" i="5"/>
  <c r="P586" i="5"/>
  <c r="O586" i="5"/>
  <c r="N586" i="5"/>
  <c r="P585" i="5"/>
  <c r="O585" i="5"/>
  <c r="N585" i="5"/>
  <c r="P584" i="5"/>
  <c r="O584" i="5"/>
  <c r="N584" i="5"/>
  <c r="P583" i="5"/>
  <c r="O583" i="5"/>
  <c r="N583" i="5"/>
  <c r="P582" i="5"/>
  <c r="O582" i="5"/>
  <c r="N582" i="5"/>
  <c r="P581" i="5"/>
  <c r="O581" i="5"/>
  <c r="N581" i="5"/>
  <c r="P580" i="5"/>
  <c r="O580" i="5"/>
  <c r="N580" i="5"/>
  <c r="P579" i="5"/>
  <c r="O579" i="5"/>
  <c r="N579" i="5"/>
  <c r="P578" i="5"/>
  <c r="O578" i="5"/>
  <c r="N578" i="5"/>
  <c r="P577" i="5"/>
  <c r="O577" i="5"/>
  <c r="N577" i="5"/>
  <c r="P576" i="5"/>
  <c r="O576" i="5"/>
  <c r="N576" i="5"/>
  <c r="P575" i="5"/>
  <c r="O575" i="5"/>
  <c r="N575" i="5"/>
  <c r="P574" i="5"/>
  <c r="O574" i="5"/>
  <c r="N574" i="5"/>
  <c r="P573" i="5"/>
  <c r="O573" i="5"/>
  <c r="N573" i="5"/>
  <c r="P572" i="5"/>
  <c r="O572" i="5"/>
  <c r="N572" i="5"/>
  <c r="P571" i="5"/>
  <c r="O571" i="5"/>
  <c r="N571" i="5"/>
  <c r="P570" i="5"/>
  <c r="O570" i="5"/>
  <c r="N570" i="5"/>
  <c r="P569" i="5"/>
  <c r="O569" i="5"/>
  <c r="N569" i="5"/>
  <c r="P568" i="5"/>
  <c r="O568" i="5"/>
  <c r="N568" i="5"/>
  <c r="P567" i="5"/>
  <c r="O567" i="5"/>
  <c r="N567" i="5"/>
  <c r="P566" i="5"/>
  <c r="O566" i="5"/>
  <c r="N566" i="5"/>
  <c r="P565" i="5"/>
  <c r="O565" i="5"/>
  <c r="N565" i="5"/>
  <c r="P564" i="5"/>
  <c r="O564" i="5"/>
  <c r="N564" i="5"/>
  <c r="P563" i="5"/>
  <c r="O563" i="5"/>
  <c r="N563" i="5"/>
  <c r="P562" i="5"/>
  <c r="O562" i="5"/>
  <c r="N562" i="5"/>
  <c r="P561" i="5"/>
  <c r="O561" i="5"/>
  <c r="N561" i="5"/>
  <c r="P560" i="5"/>
  <c r="O560" i="5"/>
  <c r="N560" i="5"/>
  <c r="P559" i="5"/>
  <c r="O559" i="5"/>
  <c r="N559" i="5"/>
  <c r="P558" i="5"/>
  <c r="O558" i="5"/>
  <c r="N558" i="5"/>
  <c r="P557" i="5"/>
  <c r="O557" i="5"/>
  <c r="N557" i="5"/>
  <c r="P556" i="5"/>
  <c r="O556" i="5"/>
  <c r="N556" i="5"/>
  <c r="P555" i="5"/>
  <c r="O555" i="5"/>
  <c r="N555" i="5"/>
  <c r="P554" i="5"/>
  <c r="O554" i="5"/>
  <c r="N554" i="5"/>
  <c r="P553" i="5"/>
  <c r="O553" i="5"/>
  <c r="N553" i="5"/>
  <c r="P552" i="5"/>
  <c r="O552" i="5"/>
  <c r="N552" i="5"/>
  <c r="P551" i="5"/>
  <c r="O551" i="5"/>
  <c r="N551" i="5"/>
  <c r="P550" i="5"/>
  <c r="O550" i="5"/>
  <c r="N550" i="5"/>
  <c r="P549" i="5"/>
  <c r="O549" i="5"/>
  <c r="N549" i="5"/>
  <c r="P548" i="5"/>
  <c r="O548" i="5"/>
  <c r="N548" i="5"/>
  <c r="P547" i="5"/>
  <c r="O547" i="5"/>
  <c r="N547" i="5"/>
  <c r="P546" i="5"/>
  <c r="O546" i="5"/>
  <c r="N546" i="5"/>
  <c r="P545" i="5"/>
  <c r="O545" i="5"/>
  <c r="N545" i="5"/>
  <c r="P544" i="5"/>
  <c r="O544" i="5"/>
  <c r="N544" i="5"/>
  <c r="P543" i="5"/>
  <c r="O543" i="5"/>
  <c r="N543" i="5"/>
  <c r="P542" i="5"/>
  <c r="O542" i="5"/>
  <c r="N542" i="5"/>
  <c r="P541" i="5"/>
  <c r="O541" i="5"/>
  <c r="N541" i="5"/>
  <c r="P540" i="5"/>
  <c r="O540" i="5"/>
  <c r="N540" i="5"/>
  <c r="P539" i="5"/>
  <c r="O539" i="5"/>
  <c r="N539" i="5"/>
  <c r="P538" i="5"/>
  <c r="O538" i="5"/>
  <c r="N538" i="5"/>
  <c r="P537" i="5"/>
  <c r="O537" i="5"/>
  <c r="N537" i="5"/>
  <c r="P536" i="5"/>
  <c r="O536" i="5"/>
  <c r="N536" i="5"/>
  <c r="P535" i="5"/>
  <c r="O535" i="5"/>
  <c r="N535" i="5"/>
  <c r="P534" i="5"/>
  <c r="O534" i="5"/>
  <c r="N534" i="5"/>
  <c r="P533" i="5"/>
  <c r="O533" i="5"/>
  <c r="N533" i="5"/>
  <c r="P532" i="5"/>
  <c r="O532" i="5"/>
  <c r="N532" i="5"/>
  <c r="P531" i="5"/>
  <c r="O531" i="5"/>
  <c r="N531" i="5"/>
  <c r="P530" i="5"/>
  <c r="O530" i="5"/>
  <c r="N530" i="5"/>
  <c r="P529" i="5"/>
  <c r="O529" i="5"/>
  <c r="N529" i="5"/>
  <c r="P528" i="5"/>
  <c r="O528" i="5"/>
  <c r="N528" i="5"/>
  <c r="P527" i="5"/>
  <c r="O527" i="5"/>
  <c r="N527" i="5"/>
  <c r="P526" i="5"/>
  <c r="O526" i="5"/>
  <c r="N526" i="5"/>
  <c r="P525" i="5"/>
  <c r="O525" i="5"/>
  <c r="N525" i="5"/>
  <c r="P524" i="5"/>
  <c r="O524" i="5"/>
  <c r="N524" i="5"/>
  <c r="P523" i="5"/>
  <c r="O523" i="5"/>
  <c r="N523" i="5"/>
  <c r="P522" i="5"/>
  <c r="O522" i="5"/>
  <c r="N522" i="5"/>
  <c r="P521" i="5"/>
  <c r="O521" i="5"/>
  <c r="N521" i="5"/>
  <c r="P520" i="5"/>
  <c r="O520" i="5"/>
  <c r="N520" i="5"/>
  <c r="P519" i="5"/>
  <c r="O519" i="5"/>
  <c r="N519" i="5"/>
  <c r="P518" i="5"/>
  <c r="O518" i="5"/>
  <c r="N518" i="5"/>
  <c r="P517" i="5"/>
  <c r="O517" i="5"/>
  <c r="N517" i="5"/>
  <c r="P516" i="5"/>
  <c r="O516" i="5"/>
  <c r="N516" i="5"/>
  <c r="P515" i="5"/>
  <c r="O515" i="5"/>
  <c r="N515" i="5"/>
  <c r="P514" i="5"/>
  <c r="O514" i="5"/>
  <c r="N514" i="5"/>
  <c r="P513" i="5"/>
  <c r="O513" i="5"/>
  <c r="N513" i="5"/>
  <c r="P512" i="5"/>
  <c r="O512" i="5"/>
  <c r="N512" i="5"/>
  <c r="P511" i="5"/>
  <c r="O511" i="5"/>
  <c r="N511" i="5"/>
  <c r="P510" i="5"/>
  <c r="O510" i="5"/>
  <c r="N510" i="5"/>
  <c r="P509" i="5"/>
  <c r="O509" i="5"/>
  <c r="N509" i="5"/>
  <c r="P508" i="5"/>
  <c r="O508" i="5"/>
  <c r="N508" i="5"/>
  <c r="P507" i="5"/>
  <c r="O507" i="5"/>
  <c r="N507" i="5"/>
  <c r="P506" i="5"/>
  <c r="O506" i="5"/>
  <c r="N506" i="5"/>
  <c r="P505" i="5"/>
  <c r="O505" i="5"/>
  <c r="N505" i="5"/>
  <c r="P504" i="5"/>
  <c r="O504" i="5"/>
  <c r="N504" i="5"/>
  <c r="P503" i="5"/>
  <c r="O503" i="5"/>
  <c r="N503" i="5"/>
  <c r="P502" i="5"/>
  <c r="O502" i="5"/>
  <c r="N502" i="5"/>
  <c r="P501" i="5"/>
  <c r="O501" i="5"/>
  <c r="N501" i="5"/>
  <c r="P500" i="5"/>
  <c r="O500" i="5"/>
  <c r="N500" i="5"/>
  <c r="P499" i="5"/>
  <c r="O499" i="5"/>
  <c r="N499" i="5"/>
  <c r="P498" i="5"/>
  <c r="O498" i="5"/>
  <c r="N498" i="5"/>
  <c r="P497" i="5"/>
  <c r="O497" i="5"/>
  <c r="N497" i="5"/>
  <c r="P496" i="5"/>
  <c r="O496" i="5"/>
  <c r="N496" i="5"/>
  <c r="P495" i="5"/>
  <c r="O495" i="5"/>
  <c r="N495" i="5"/>
  <c r="P494" i="5"/>
  <c r="O494" i="5"/>
  <c r="N494" i="5"/>
  <c r="P493" i="5"/>
  <c r="O493" i="5"/>
  <c r="N493" i="5"/>
  <c r="P492" i="5"/>
  <c r="O492" i="5"/>
  <c r="N492" i="5"/>
  <c r="P491" i="5"/>
  <c r="O491" i="5"/>
  <c r="N491" i="5"/>
  <c r="P490" i="5"/>
  <c r="O490" i="5"/>
  <c r="N490" i="5"/>
  <c r="P489" i="5"/>
  <c r="O489" i="5"/>
  <c r="N489" i="5"/>
  <c r="P488" i="5"/>
  <c r="O488" i="5"/>
  <c r="N488" i="5"/>
  <c r="P487" i="5"/>
  <c r="O487" i="5"/>
  <c r="N487" i="5"/>
  <c r="P486" i="5"/>
  <c r="O486" i="5"/>
  <c r="N486" i="5"/>
  <c r="P485" i="5"/>
  <c r="O485" i="5"/>
  <c r="N485" i="5"/>
  <c r="P484" i="5"/>
  <c r="O484" i="5"/>
  <c r="N484" i="5"/>
  <c r="P483" i="5"/>
  <c r="O483" i="5"/>
  <c r="N483" i="5"/>
  <c r="P482" i="5"/>
  <c r="O482" i="5"/>
  <c r="N482" i="5"/>
  <c r="P481" i="5"/>
  <c r="O481" i="5"/>
  <c r="N481" i="5"/>
  <c r="P480" i="5"/>
  <c r="O480" i="5"/>
  <c r="N480" i="5"/>
  <c r="P479" i="5"/>
  <c r="O479" i="5"/>
  <c r="N479" i="5"/>
  <c r="P478" i="5"/>
  <c r="O478" i="5"/>
  <c r="N478" i="5"/>
  <c r="P477" i="5"/>
  <c r="O477" i="5"/>
  <c r="N477" i="5"/>
  <c r="P476" i="5"/>
  <c r="O476" i="5"/>
  <c r="N476" i="5"/>
  <c r="P475" i="5"/>
  <c r="O475" i="5"/>
  <c r="N475" i="5"/>
  <c r="P474" i="5"/>
  <c r="O474" i="5"/>
  <c r="N474" i="5"/>
  <c r="P473" i="5"/>
  <c r="O473" i="5"/>
  <c r="N473" i="5"/>
  <c r="P472" i="5"/>
  <c r="O472" i="5"/>
  <c r="N472" i="5"/>
  <c r="P471" i="5"/>
  <c r="O471" i="5"/>
  <c r="N471" i="5"/>
  <c r="P470" i="5"/>
  <c r="O470" i="5"/>
  <c r="N470" i="5"/>
  <c r="P469" i="5"/>
  <c r="O469" i="5"/>
  <c r="N469" i="5"/>
  <c r="P468" i="5"/>
  <c r="O468" i="5"/>
  <c r="N468" i="5"/>
  <c r="P467" i="5"/>
  <c r="O467" i="5"/>
  <c r="N467" i="5"/>
  <c r="P466" i="5"/>
  <c r="O466" i="5"/>
  <c r="N466" i="5"/>
  <c r="P465" i="5"/>
  <c r="O465" i="5"/>
  <c r="N465" i="5"/>
  <c r="P464" i="5"/>
  <c r="O464" i="5"/>
  <c r="N464" i="5"/>
  <c r="P463" i="5"/>
  <c r="O463" i="5"/>
  <c r="N463" i="5"/>
  <c r="P462" i="5"/>
  <c r="O462" i="5"/>
  <c r="N462" i="5"/>
  <c r="P461" i="5"/>
  <c r="O461" i="5"/>
  <c r="N461" i="5"/>
  <c r="P460" i="5"/>
  <c r="O460" i="5"/>
  <c r="N460" i="5"/>
  <c r="P459" i="5"/>
  <c r="O459" i="5"/>
  <c r="N459" i="5"/>
  <c r="P458" i="5"/>
  <c r="O458" i="5"/>
  <c r="N458" i="5"/>
  <c r="P457" i="5"/>
  <c r="O457" i="5"/>
  <c r="N457" i="5"/>
  <c r="P456" i="5"/>
  <c r="O456" i="5"/>
  <c r="N456" i="5"/>
  <c r="P455" i="5"/>
  <c r="O455" i="5"/>
  <c r="N455" i="5"/>
  <c r="P454" i="5"/>
  <c r="O454" i="5"/>
  <c r="N454" i="5"/>
  <c r="P453" i="5"/>
  <c r="O453" i="5"/>
  <c r="N453" i="5"/>
  <c r="P452" i="5"/>
  <c r="O452" i="5"/>
  <c r="N452" i="5"/>
  <c r="P451" i="5"/>
  <c r="O451" i="5"/>
  <c r="N451" i="5"/>
  <c r="P450" i="5"/>
  <c r="O450" i="5"/>
  <c r="N450" i="5"/>
  <c r="P449" i="5"/>
  <c r="O449" i="5"/>
  <c r="N449" i="5"/>
  <c r="P448" i="5"/>
  <c r="O448" i="5"/>
  <c r="N448" i="5"/>
  <c r="P447" i="5"/>
  <c r="O447" i="5"/>
  <c r="N447" i="5"/>
  <c r="P446" i="5"/>
  <c r="O446" i="5"/>
  <c r="N446" i="5"/>
  <c r="P445" i="5"/>
  <c r="O445" i="5"/>
  <c r="N445" i="5"/>
  <c r="P444" i="5"/>
  <c r="O444" i="5"/>
  <c r="N444" i="5"/>
  <c r="P443" i="5"/>
  <c r="O443" i="5"/>
  <c r="N443" i="5"/>
  <c r="P442" i="5"/>
  <c r="O442" i="5"/>
  <c r="N442" i="5"/>
  <c r="P441" i="5"/>
  <c r="O441" i="5"/>
  <c r="N441" i="5"/>
  <c r="P440" i="5"/>
  <c r="O440" i="5"/>
  <c r="N440" i="5"/>
  <c r="P439" i="5"/>
  <c r="O439" i="5"/>
  <c r="N439" i="5"/>
  <c r="P438" i="5"/>
  <c r="O438" i="5"/>
  <c r="N438" i="5"/>
  <c r="P437" i="5"/>
  <c r="O437" i="5"/>
  <c r="N437" i="5"/>
  <c r="P436" i="5"/>
  <c r="O436" i="5"/>
  <c r="N436" i="5"/>
  <c r="P435" i="5"/>
  <c r="O435" i="5"/>
  <c r="N435" i="5"/>
  <c r="P434" i="5"/>
  <c r="O434" i="5"/>
  <c r="N434" i="5"/>
  <c r="P433" i="5"/>
  <c r="O433" i="5"/>
  <c r="N433" i="5"/>
  <c r="P432" i="5"/>
  <c r="O432" i="5"/>
  <c r="N432" i="5"/>
  <c r="P431" i="5"/>
  <c r="O431" i="5"/>
  <c r="N431" i="5"/>
  <c r="P430" i="5"/>
  <c r="O430" i="5"/>
  <c r="N430" i="5"/>
  <c r="P429" i="5"/>
  <c r="O429" i="5"/>
  <c r="N429" i="5"/>
  <c r="P428" i="5"/>
  <c r="O428" i="5"/>
  <c r="N428" i="5"/>
  <c r="P427" i="5"/>
  <c r="O427" i="5"/>
  <c r="N427" i="5"/>
  <c r="P426" i="5"/>
  <c r="O426" i="5"/>
  <c r="N426" i="5"/>
  <c r="P425" i="5"/>
  <c r="O425" i="5"/>
  <c r="N425" i="5"/>
  <c r="P424" i="5"/>
  <c r="O424" i="5"/>
  <c r="N424" i="5"/>
  <c r="P423" i="5"/>
  <c r="O423" i="5"/>
  <c r="N423" i="5"/>
  <c r="P422" i="5"/>
  <c r="O422" i="5"/>
  <c r="N422" i="5"/>
  <c r="P421" i="5"/>
  <c r="O421" i="5"/>
  <c r="N421" i="5"/>
  <c r="P420" i="5"/>
  <c r="O420" i="5"/>
  <c r="N420" i="5"/>
  <c r="P419" i="5"/>
  <c r="O419" i="5"/>
  <c r="N419" i="5"/>
  <c r="P418" i="5"/>
  <c r="O418" i="5"/>
  <c r="N418" i="5"/>
  <c r="P417" i="5"/>
  <c r="O417" i="5"/>
  <c r="N417" i="5"/>
  <c r="P416" i="5"/>
  <c r="O416" i="5"/>
  <c r="N416" i="5"/>
  <c r="P415" i="5"/>
  <c r="O415" i="5"/>
  <c r="N415" i="5"/>
  <c r="P414" i="5"/>
  <c r="O414" i="5"/>
  <c r="N414" i="5"/>
  <c r="P413" i="5"/>
  <c r="O413" i="5"/>
  <c r="N413" i="5"/>
  <c r="P412" i="5"/>
  <c r="O412" i="5"/>
  <c r="N412" i="5"/>
  <c r="P411" i="5"/>
  <c r="O411" i="5"/>
  <c r="N411" i="5"/>
  <c r="P410" i="5"/>
  <c r="O410" i="5"/>
  <c r="N410" i="5"/>
  <c r="P409" i="5"/>
  <c r="O409" i="5"/>
  <c r="N409" i="5"/>
  <c r="P408" i="5"/>
  <c r="O408" i="5"/>
  <c r="N408" i="5"/>
  <c r="P407" i="5"/>
  <c r="O407" i="5"/>
  <c r="N407" i="5"/>
  <c r="P406" i="5"/>
  <c r="O406" i="5"/>
  <c r="N406" i="5"/>
  <c r="P405" i="5"/>
  <c r="O405" i="5"/>
  <c r="N405" i="5"/>
  <c r="P404" i="5"/>
  <c r="O404" i="5"/>
  <c r="N404" i="5"/>
  <c r="P403" i="5"/>
  <c r="O403" i="5"/>
  <c r="N403" i="5"/>
  <c r="P402" i="5"/>
  <c r="O402" i="5"/>
  <c r="N402" i="5"/>
  <c r="P401" i="5"/>
  <c r="O401" i="5"/>
  <c r="N401" i="5"/>
  <c r="P400" i="5"/>
  <c r="O400" i="5"/>
  <c r="N400" i="5"/>
  <c r="P399" i="5"/>
  <c r="O399" i="5"/>
  <c r="N399" i="5"/>
  <c r="P398" i="5"/>
  <c r="O398" i="5"/>
  <c r="N398" i="5"/>
  <c r="P397" i="5"/>
  <c r="O397" i="5"/>
  <c r="N397" i="5"/>
  <c r="P396" i="5"/>
  <c r="O396" i="5"/>
  <c r="N396" i="5"/>
  <c r="P395" i="5"/>
  <c r="O395" i="5"/>
  <c r="N395" i="5"/>
  <c r="P394" i="5"/>
  <c r="O394" i="5"/>
  <c r="N394" i="5"/>
  <c r="P393" i="5"/>
  <c r="O393" i="5"/>
  <c r="N393" i="5"/>
  <c r="P392" i="5"/>
  <c r="O392" i="5"/>
  <c r="N392" i="5"/>
  <c r="P391" i="5"/>
  <c r="O391" i="5"/>
  <c r="N391" i="5"/>
  <c r="P390" i="5"/>
  <c r="O390" i="5"/>
  <c r="N390" i="5"/>
  <c r="P389" i="5"/>
  <c r="O389" i="5"/>
  <c r="N389" i="5"/>
  <c r="P388" i="5"/>
  <c r="O388" i="5"/>
  <c r="N388" i="5"/>
  <c r="P387" i="5"/>
  <c r="O387" i="5"/>
  <c r="N387" i="5"/>
  <c r="P386" i="5"/>
  <c r="O386" i="5"/>
  <c r="N386" i="5"/>
  <c r="P385" i="5"/>
  <c r="O385" i="5"/>
  <c r="N385" i="5"/>
  <c r="P384" i="5"/>
  <c r="O384" i="5"/>
  <c r="N384" i="5"/>
  <c r="P383" i="5"/>
  <c r="O383" i="5"/>
  <c r="N383" i="5"/>
  <c r="P382" i="5"/>
  <c r="O382" i="5"/>
  <c r="N382" i="5"/>
  <c r="P381" i="5"/>
  <c r="O381" i="5"/>
  <c r="N381" i="5"/>
  <c r="P380" i="5"/>
  <c r="O380" i="5"/>
  <c r="N380" i="5"/>
  <c r="P379" i="5"/>
  <c r="O379" i="5"/>
  <c r="N379" i="5"/>
  <c r="P378" i="5"/>
  <c r="O378" i="5"/>
  <c r="N378" i="5"/>
  <c r="P377" i="5"/>
  <c r="O377" i="5"/>
  <c r="N377" i="5"/>
  <c r="P376" i="5"/>
  <c r="O376" i="5"/>
  <c r="N376" i="5"/>
  <c r="P375" i="5"/>
  <c r="O375" i="5"/>
  <c r="N375" i="5"/>
  <c r="P374" i="5"/>
  <c r="O374" i="5"/>
  <c r="N374" i="5"/>
  <c r="P373" i="5"/>
  <c r="O373" i="5"/>
  <c r="N373" i="5"/>
  <c r="P372" i="5"/>
  <c r="O372" i="5"/>
  <c r="N372" i="5"/>
  <c r="P371" i="5"/>
  <c r="O371" i="5"/>
  <c r="N371" i="5"/>
  <c r="P370" i="5"/>
  <c r="O370" i="5"/>
  <c r="N370" i="5"/>
  <c r="P369" i="5"/>
  <c r="O369" i="5"/>
  <c r="N369" i="5"/>
  <c r="P368" i="5"/>
  <c r="O368" i="5"/>
  <c r="N368" i="5"/>
  <c r="P367" i="5"/>
  <c r="O367" i="5"/>
  <c r="N367" i="5"/>
  <c r="P366" i="5"/>
  <c r="O366" i="5"/>
  <c r="N366" i="5"/>
  <c r="P365" i="5"/>
  <c r="O365" i="5"/>
  <c r="N365" i="5"/>
  <c r="P364" i="5"/>
  <c r="O364" i="5"/>
  <c r="N364" i="5"/>
  <c r="P363" i="5"/>
  <c r="O363" i="5"/>
  <c r="N363" i="5"/>
  <c r="P362" i="5"/>
  <c r="O362" i="5"/>
  <c r="N362" i="5"/>
  <c r="P361" i="5"/>
  <c r="O361" i="5"/>
  <c r="N361" i="5"/>
  <c r="P360" i="5"/>
  <c r="O360" i="5"/>
  <c r="N360" i="5"/>
  <c r="P359" i="5"/>
  <c r="O359" i="5"/>
  <c r="N359" i="5"/>
  <c r="P358" i="5"/>
  <c r="O358" i="5"/>
  <c r="N358" i="5"/>
  <c r="P357" i="5"/>
  <c r="O357" i="5"/>
  <c r="N357" i="5"/>
  <c r="P356" i="5"/>
  <c r="O356" i="5"/>
  <c r="N356" i="5"/>
  <c r="P355" i="5"/>
  <c r="O355" i="5"/>
  <c r="N355" i="5"/>
  <c r="P354" i="5"/>
  <c r="O354" i="5"/>
  <c r="N354" i="5"/>
  <c r="P353" i="5"/>
  <c r="O353" i="5"/>
  <c r="N353" i="5"/>
  <c r="P352" i="5"/>
  <c r="O352" i="5"/>
  <c r="N352" i="5"/>
  <c r="P351" i="5"/>
  <c r="O351" i="5"/>
  <c r="N351" i="5"/>
  <c r="P350" i="5"/>
  <c r="O350" i="5"/>
  <c r="N350" i="5"/>
  <c r="P349" i="5"/>
  <c r="O349" i="5"/>
  <c r="N349" i="5"/>
  <c r="P348" i="5"/>
  <c r="O348" i="5"/>
  <c r="N348" i="5"/>
  <c r="P347" i="5"/>
  <c r="O347" i="5"/>
  <c r="N347" i="5"/>
  <c r="P346" i="5"/>
  <c r="O346" i="5"/>
  <c r="N346" i="5"/>
  <c r="P345" i="5"/>
  <c r="O345" i="5"/>
  <c r="N345" i="5"/>
  <c r="P344" i="5"/>
  <c r="O344" i="5"/>
  <c r="N344" i="5"/>
  <c r="P343" i="5"/>
  <c r="O343" i="5"/>
  <c r="N343" i="5"/>
  <c r="P342" i="5"/>
  <c r="O342" i="5"/>
  <c r="N342" i="5"/>
  <c r="P341" i="5"/>
  <c r="O341" i="5"/>
  <c r="N341" i="5"/>
  <c r="P340" i="5"/>
  <c r="O340" i="5"/>
  <c r="N340" i="5"/>
  <c r="P339" i="5"/>
  <c r="O339" i="5"/>
  <c r="N339" i="5"/>
  <c r="P338" i="5"/>
  <c r="O338" i="5"/>
  <c r="N338" i="5"/>
  <c r="P337" i="5"/>
  <c r="O337" i="5"/>
  <c r="N337" i="5"/>
  <c r="P336" i="5"/>
  <c r="O336" i="5"/>
  <c r="N336" i="5"/>
  <c r="P335" i="5"/>
  <c r="O335" i="5"/>
  <c r="N335" i="5"/>
  <c r="P334" i="5"/>
  <c r="O334" i="5"/>
  <c r="N334" i="5"/>
  <c r="P333" i="5"/>
  <c r="O333" i="5"/>
  <c r="N333" i="5"/>
  <c r="P332" i="5"/>
  <c r="O332" i="5"/>
  <c r="N332" i="5"/>
  <c r="P331" i="5"/>
  <c r="O331" i="5"/>
  <c r="N331" i="5"/>
  <c r="P330" i="5"/>
  <c r="O330" i="5"/>
  <c r="N330" i="5"/>
  <c r="P329" i="5"/>
  <c r="O329" i="5"/>
  <c r="N329" i="5"/>
  <c r="P328" i="5"/>
  <c r="O328" i="5"/>
  <c r="N328" i="5"/>
  <c r="P327" i="5"/>
  <c r="O327" i="5"/>
  <c r="N327" i="5"/>
  <c r="P326" i="5"/>
  <c r="O326" i="5"/>
  <c r="N326" i="5"/>
  <c r="P325" i="5"/>
  <c r="O325" i="5"/>
  <c r="N325" i="5"/>
  <c r="P324" i="5"/>
  <c r="O324" i="5"/>
  <c r="N324" i="5"/>
  <c r="P323" i="5"/>
  <c r="O323" i="5"/>
  <c r="N323" i="5"/>
  <c r="P322" i="5"/>
  <c r="O322" i="5"/>
  <c r="N322" i="5"/>
  <c r="P321" i="5"/>
  <c r="O321" i="5"/>
  <c r="N321" i="5"/>
  <c r="P320" i="5"/>
  <c r="O320" i="5"/>
  <c r="N320" i="5"/>
  <c r="P319" i="5"/>
  <c r="O319" i="5"/>
  <c r="N319" i="5"/>
  <c r="P318" i="5"/>
  <c r="O318" i="5"/>
  <c r="N318" i="5"/>
  <c r="P317" i="5"/>
  <c r="O317" i="5"/>
  <c r="N317" i="5"/>
  <c r="P316" i="5"/>
  <c r="O316" i="5"/>
  <c r="N316" i="5"/>
  <c r="P315" i="5"/>
  <c r="O315" i="5"/>
  <c r="N315" i="5"/>
  <c r="P314" i="5"/>
  <c r="O314" i="5"/>
  <c r="N314" i="5"/>
  <c r="P313" i="5"/>
  <c r="O313" i="5"/>
  <c r="N313" i="5"/>
  <c r="P312" i="5"/>
  <c r="O312" i="5"/>
  <c r="N312" i="5"/>
  <c r="P311" i="5"/>
  <c r="O311" i="5"/>
  <c r="N311" i="5"/>
  <c r="P310" i="5"/>
  <c r="O310" i="5"/>
  <c r="N310" i="5"/>
  <c r="P309" i="5"/>
  <c r="O309" i="5"/>
  <c r="N309" i="5"/>
  <c r="P308" i="5"/>
  <c r="O308" i="5"/>
  <c r="N308" i="5"/>
  <c r="P307" i="5"/>
  <c r="O307" i="5"/>
  <c r="N307" i="5"/>
  <c r="P306" i="5"/>
  <c r="O306" i="5"/>
  <c r="N306" i="5"/>
  <c r="P305" i="5"/>
  <c r="O305" i="5"/>
  <c r="N305" i="5"/>
  <c r="N5" i="5"/>
  <c r="O5" i="5" s="1"/>
  <c r="I304" i="5"/>
  <c r="F304" i="5" s="1"/>
  <c r="H304" i="5"/>
  <c r="G304" i="5"/>
  <c r="I303" i="5"/>
  <c r="F303" i="5" s="1"/>
  <c r="H303" i="5"/>
  <c r="G303" i="5"/>
  <c r="I302" i="5"/>
  <c r="F302" i="5" s="1"/>
  <c r="H302" i="5"/>
  <c r="G302" i="5"/>
  <c r="I301" i="5"/>
  <c r="F301" i="5" s="1"/>
  <c r="H301" i="5"/>
  <c r="G301" i="5"/>
  <c r="I300" i="5"/>
  <c r="F300" i="5" s="1"/>
  <c r="H300" i="5"/>
  <c r="G300" i="5"/>
  <c r="I299" i="5"/>
  <c r="F299" i="5" s="1"/>
  <c r="H299" i="5"/>
  <c r="G299" i="5"/>
  <c r="I298" i="5"/>
  <c r="F298" i="5" s="1"/>
  <c r="H298" i="5"/>
  <c r="G298" i="5"/>
  <c r="I297" i="5"/>
  <c r="F297" i="5" s="1"/>
  <c r="H297" i="5"/>
  <c r="G297" i="5"/>
  <c r="I296" i="5"/>
  <c r="F296" i="5" s="1"/>
  <c r="H296" i="5"/>
  <c r="G296" i="5"/>
  <c r="I295" i="5"/>
  <c r="F295" i="5" s="1"/>
  <c r="H295" i="5"/>
  <c r="G295" i="5"/>
  <c r="I294" i="5"/>
  <c r="F294" i="5" s="1"/>
  <c r="H294" i="5"/>
  <c r="G294" i="5"/>
  <c r="I293" i="5"/>
  <c r="F293" i="5" s="1"/>
  <c r="H293" i="5"/>
  <c r="G293" i="5"/>
  <c r="I292" i="5"/>
  <c r="F292" i="5" s="1"/>
  <c r="H292" i="5"/>
  <c r="G292" i="5"/>
  <c r="I291" i="5"/>
  <c r="F291" i="5" s="1"/>
  <c r="H291" i="5"/>
  <c r="G291" i="5"/>
  <c r="I290" i="5"/>
  <c r="F290" i="5" s="1"/>
  <c r="H290" i="5"/>
  <c r="G290" i="5"/>
  <c r="I289" i="5"/>
  <c r="F289" i="5" s="1"/>
  <c r="H289" i="5"/>
  <c r="G289" i="5"/>
  <c r="I288" i="5"/>
  <c r="F288" i="5" s="1"/>
  <c r="H288" i="5"/>
  <c r="G288" i="5"/>
  <c r="I287" i="5"/>
  <c r="F287" i="5" s="1"/>
  <c r="H287" i="5"/>
  <c r="G287" i="5"/>
  <c r="I286" i="5"/>
  <c r="F286" i="5" s="1"/>
  <c r="H286" i="5"/>
  <c r="G286" i="5"/>
  <c r="I285" i="5"/>
  <c r="F285" i="5" s="1"/>
  <c r="H285" i="5"/>
  <c r="G285" i="5"/>
  <c r="I284" i="5"/>
  <c r="F284" i="5" s="1"/>
  <c r="H284" i="5"/>
  <c r="G284" i="5"/>
  <c r="I283" i="5"/>
  <c r="F283" i="5" s="1"/>
  <c r="H283" i="5"/>
  <c r="G283" i="5"/>
  <c r="I282" i="5"/>
  <c r="F282" i="5" s="1"/>
  <c r="H282" i="5"/>
  <c r="G282" i="5"/>
  <c r="I281" i="5"/>
  <c r="F281" i="5" s="1"/>
  <c r="H281" i="5"/>
  <c r="G281" i="5"/>
  <c r="I280" i="5"/>
  <c r="F280" i="5" s="1"/>
  <c r="H280" i="5"/>
  <c r="G280" i="5"/>
  <c r="I279" i="5"/>
  <c r="F279" i="5" s="1"/>
  <c r="H279" i="5"/>
  <c r="G279" i="5"/>
  <c r="I278" i="5"/>
  <c r="F278" i="5" s="1"/>
  <c r="H278" i="5"/>
  <c r="G278" i="5"/>
  <c r="I277" i="5"/>
  <c r="F277" i="5" s="1"/>
  <c r="H277" i="5"/>
  <c r="G277" i="5"/>
  <c r="I276" i="5"/>
  <c r="F276" i="5" s="1"/>
  <c r="H276" i="5"/>
  <c r="G276" i="5"/>
  <c r="I275" i="5"/>
  <c r="F275" i="5" s="1"/>
  <c r="H275" i="5"/>
  <c r="G275" i="5"/>
  <c r="I274" i="5"/>
  <c r="F274" i="5" s="1"/>
  <c r="H274" i="5"/>
  <c r="G274" i="5"/>
  <c r="I273" i="5"/>
  <c r="F273" i="5" s="1"/>
  <c r="H273" i="5"/>
  <c r="G273" i="5"/>
  <c r="I272" i="5"/>
  <c r="F272" i="5" s="1"/>
  <c r="H272" i="5"/>
  <c r="G272" i="5"/>
  <c r="I271" i="5"/>
  <c r="F271" i="5" s="1"/>
  <c r="H271" i="5"/>
  <c r="G271" i="5"/>
  <c r="I270" i="5"/>
  <c r="F270" i="5" s="1"/>
  <c r="H270" i="5"/>
  <c r="G270" i="5"/>
  <c r="I269" i="5"/>
  <c r="F269" i="5" s="1"/>
  <c r="H269" i="5"/>
  <c r="G269" i="5"/>
  <c r="I268" i="5"/>
  <c r="F268" i="5" s="1"/>
  <c r="H268" i="5"/>
  <c r="G268" i="5"/>
  <c r="I267" i="5"/>
  <c r="F267" i="5" s="1"/>
  <c r="H267" i="5"/>
  <c r="G267" i="5"/>
  <c r="I266" i="5"/>
  <c r="F266" i="5" s="1"/>
  <c r="H266" i="5"/>
  <c r="G266" i="5"/>
  <c r="I265" i="5"/>
  <c r="F265" i="5" s="1"/>
  <c r="H265" i="5"/>
  <c r="G265" i="5"/>
  <c r="I264" i="5"/>
  <c r="F264" i="5" s="1"/>
  <c r="H264" i="5"/>
  <c r="G264" i="5"/>
  <c r="I263" i="5"/>
  <c r="F263" i="5" s="1"/>
  <c r="H263" i="5"/>
  <c r="G263" i="5"/>
  <c r="I262" i="5"/>
  <c r="F262" i="5" s="1"/>
  <c r="H262" i="5"/>
  <c r="G262" i="5"/>
  <c r="I261" i="5"/>
  <c r="F261" i="5" s="1"/>
  <c r="H261" i="5"/>
  <c r="G261" i="5"/>
  <c r="I260" i="5"/>
  <c r="F260" i="5" s="1"/>
  <c r="H260" i="5"/>
  <c r="G260" i="5"/>
  <c r="I259" i="5"/>
  <c r="F259" i="5" s="1"/>
  <c r="H259" i="5"/>
  <c r="G259" i="5"/>
  <c r="I258" i="5"/>
  <c r="F258" i="5" s="1"/>
  <c r="H258" i="5"/>
  <c r="G258" i="5"/>
  <c r="I257" i="5"/>
  <c r="F257" i="5" s="1"/>
  <c r="H257" i="5"/>
  <c r="G257" i="5"/>
  <c r="I256" i="5"/>
  <c r="F256" i="5" s="1"/>
  <c r="H256" i="5"/>
  <c r="G256" i="5"/>
  <c r="I255" i="5"/>
  <c r="F255" i="5" s="1"/>
  <c r="H255" i="5"/>
  <c r="G255" i="5"/>
  <c r="I254" i="5"/>
  <c r="F254" i="5" s="1"/>
  <c r="H254" i="5"/>
  <c r="G254" i="5"/>
  <c r="I253" i="5"/>
  <c r="F253" i="5" s="1"/>
  <c r="H253" i="5"/>
  <c r="G253" i="5"/>
  <c r="I252" i="5"/>
  <c r="F252" i="5" s="1"/>
  <c r="H252" i="5"/>
  <c r="G252" i="5"/>
  <c r="I251" i="5"/>
  <c r="F251" i="5" s="1"/>
  <c r="H251" i="5"/>
  <c r="G251" i="5"/>
  <c r="I250" i="5"/>
  <c r="F250" i="5" s="1"/>
  <c r="H250" i="5"/>
  <c r="G250" i="5"/>
  <c r="I249" i="5"/>
  <c r="F249" i="5" s="1"/>
  <c r="H249" i="5"/>
  <c r="G249" i="5"/>
  <c r="I248" i="5"/>
  <c r="F248" i="5" s="1"/>
  <c r="H248" i="5"/>
  <c r="G248" i="5"/>
  <c r="I247" i="5"/>
  <c r="F247" i="5" s="1"/>
  <c r="H247" i="5"/>
  <c r="G247" i="5"/>
  <c r="I246" i="5"/>
  <c r="F246" i="5" s="1"/>
  <c r="H246" i="5"/>
  <c r="G246" i="5"/>
  <c r="I245" i="5"/>
  <c r="F245" i="5" s="1"/>
  <c r="H245" i="5"/>
  <c r="G245" i="5"/>
  <c r="I244" i="5"/>
  <c r="F244" i="5" s="1"/>
  <c r="H244" i="5"/>
  <c r="G244" i="5"/>
  <c r="I243" i="5"/>
  <c r="F243" i="5" s="1"/>
  <c r="H243" i="5"/>
  <c r="G243" i="5"/>
  <c r="I242" i="5"/>
  <c r="F242" i="5" s="1"/>
  <c r="H242" i="5"/>
  <c r="G242" i="5"/>
  <c r="I241" i="5"/>
  <c r="F241" i="5" s="1"/>
  <c r="H241" i="5"/>
  <c r="G241" i="5"/>
  <c r="I240" i="5"/>
  <c r="F240" i="5" s="1"/>
  <c r="H240" i="5"/>
  <c r="G240" i="5"/>
  <c r="I239" i="5"/>
  <c r="F239" i="5" s="1"/>
  <c r="H239" i="5"/>
  <c r="G239" i="5"/>
  <c r="I238" i="5"/>
  <c r="F238" i="5" s="1"/>
  <c r="H238" i="5"/>
  <c r="G238" i="5"/>
  <c r="I237" i="5"/>
  <c r="F237" i="5" s="1"/>
  <c r="H237" i="5"/>
  <c r="G237" i="5"/>
  <c r="I236" i="5"/>
  <c r="F236" i="5" s="1"/>
  <c r="H236" i="5"/>
  <c r="G236" i="5"/>
  <c r="I235" i="5"/>
  <c r="F235" i="5" s="1"/>
  <c r="H235" i="5"/>
  <c r="G235" i="5"/>
  <c r="I234" i="5"/>
  <c r="F234" i="5" s="1"/>
  <c r="H234" i="5"/>
  <c r="G234" i="5"/>
  <c r="I233" i="5"/>
  <c r="F233" i="5" s="1"/>
  <c r="H233" i="5"/>
  <c r="G233" i="5"/>
  <c r="I232" i="5"/>
  <c r="F232" i="5" s="1"/>
  <c r="H232" i="5"/>
  <c r="G232" i="5"/>
  <c r="I231" i="5"/>
  <c r="F231" i="5" s="1"/>
  <c r="H231" i="5"/>
  <c r="G231" i="5"/>
  <c r="I230" i="5"/>
  <c r="F230" i="5" s="1"/>
  <c r="H230" i="5"/>
  <c r="G230" i="5"/>
  <c r="I229" i="5"/>
  <c r="F229" i="5" s="1"/>
  <c r="H229" i="5"/>
  <c r="G229" i="5"/>
  <c r="I228" i="5"/>
  <c r="F228" i="5" s="1"/>
  <c r="H228" i="5"/>
  <c r="G228" i="5"/>
  <c r="I227" i="5"/>
  <c r="F227" i="5" s="1"/>
  <c r="H227" i="5"/>
  <c r="G227" i="5"/>
  <c r="I226" i="5"/>
  <c r="F226" i="5" s="1"/>
  <c r="H226" i="5"/>
  <c r="G226" i="5"/>
  <c r="I225" i="5"/>
  <c r="F225" i="5" s="1"/>
  <c r="H225" i="5"/>
  <c r="G225" i="5"/>
  <c r="I224" i="5"/>
  <c r="F224" i="5" s="1"/>
  <c r="H224" i="5"/>
  <c r="G224" i="5"/>
  <c r="I223" i="5"/>
  <c r="F223" i="5" s="1"/>
  <c r="H223" i="5"/>
  <c r="G223" i="5"/>
  <c r="I222" i="5"/>
  <c r="F222" i="5" s="1"/>
  <c r="H222" i="5"/>
  <c r="G222" i="5"/>
  <c r="I221" i="5"/>
  <c r="F221" i="5" s="1"/>
  <c r="H221" i="5"/>
  <c r="G221" i="5"/>
  <c r="I220" i="5"/>
  <c r="F220" i="5" s="1"/>
  <c r="H220" i="5"/>
  <c r="G220" i="5"/>
  <c r="I219" i="5"/>
  <c r="F219" i="5" s="1"/>
  <c r="H219" i="5"/>
  <c r="G219" i="5"/>
  <c r="I218" i="5"/>
  <c r="F218" i="5" s="1"/>
  <c r="H218" i="5"/>
  <c r="G218" i="5"/>
  <c r="I217" i="5"/>
  <c r="F217" i="5" s="1"/>
  <c r="H217" i="5"/>
  <c r="G217" i="5"/>
  <c r="I216" i="5"/>
  <c r="F216" i="5" s="1"/>
  <c r="H216" i="5"/>
  <c r="G216" i="5"/>
  <c r="I215" i="5"/>
  <c r="F215" i="5" s="1"/>
  <c r="H215" i="5"/>
  <c r="G215" i="5"/>
  <c r="I214" i="5"/>
  <c r="F214" i="5" s="1"/>
  <c r="H214" i="5"/>
  <c r="G214" i="5"/>
  <c r="I213" i="5"/>
  <c r="F213" i="5" s="1"/>
  <c r="H213" i="5"/>
  <c r="G213" i="5"/>
  <c r="I212" i="5"/>
  <c r="F212" i="5" s="1"/>
  <c r="H212" i="5"/>
  <c r="G212" i="5"/>
  <c r="I211" i="5"/>
  <c r="F211" i="5" s="1"/>
  <c r="H211" i="5"/>
  <c r="G211" i="5"/>
  <c r="I210" i="5"/>
  <c r="F210" i="5" s="1"/>
  <c r="H210" i="5"/>
  <c r="G210" i="5"/>
  <c r="I209" i="5"/>
  <c r="F209" i="5" s="1"/>
  <c r="H209" i="5"/>
  <c r="G209" i="5"/>
  <c r="I208" i="5"/>
  <c r="F208" i="5" s="1"/>
  <c r="H208" i="5"/>
  <c r="G208" i="5"/>
  <c r="I207" i="5"/>
  <c r="F207" i="5" s="1"/>
  <c r="H207" i="5"/>
  <c r="G207" i="5"/>
  <c r="I206" i="5"/>
  <c r="F206" i="5" s="1"/>
  <c r="H206" i="5"/>
  <c r="G206" i="5"/>
  <c r="I205" i="5"/>
  <c r="F205" i="5" s="1"/>
  <c r="H205" i="5"/>
  <c r="G205" i="5"/>
  <c r="I204" i="5"/>
  <c r="F204" i="5" s="1"/>
  <c r="H204" i="5"/>
  <c r="G204" i="5"/>
  <c r="I203" i="5"/>
  <c r="F203" i="5" s="1"/>
  <c r="H203" i="5"/>
  <c r="G203" i="5"/>
  <c r="I202" i="5"/>
  <c r="F202" i="5" s="1"/>
  <c r="H202" i="5"/>
  <c r="G202" i="5"/>
  <c r="I201" i="5"/>
  <c r="F201" i="5" s="1"/>
  <c r="H201" i="5"/>
  <c r="G201" i="5"/>
  <c r="I200" i="5"/>
  <c r="F200" i="5" s="1"/>
  <c r="H200" i="5"/>
  <c r="G200" i="5"/>
  <c r="I199" i="5"/>
  <c r="F199" i="5" s="1"/>
  <c r="H199" i="5"/>
  <c r="G199" i="5"/>
  <c r="I198" i="5"/>
  <c r="F198" i="5" s="1"/>
  <c r="H198" i="5"/>
  <c r="G198" i="5"/>
  <c r="I197" i="5"/>
  <c r="F197" i="5" s="1"/>
  <c r="H197" i="5"/>
  <c r="G197" i="5"/>
  <c r="I196" i="5"/>
  <c r="F196" i="5" s="1"/>
  <c r="H196" i="5"/>
  <c r="G196" i="5"/>
  <c r="I195" i="5"/>
  <c r="F195" i="5" s="1"/>
  <c r="H195" i="5"/>
  <c r="G195" i="5"/>
  <c r="I194" i="5"/>
  <c r="F194" i="5" s="1"/>
  <c r="H194" i="5"/>
  <c r="G194" i="5"/>
  <c r="I193" i="5"/>
  <c r="F193" i="5" s="1"/>
  <c r="H193" i="5"/>
  <c r="G193" i="5"/>
  <c r="I192" i="5"/>
  <c r="F192" i="5" s="1"/>
  <c r="H192" i="5"/>
  <c r="G192" i="5"/>
  <c r="I191" i="5"/>
  <c r="F191" i="5" s="1"/>
  <c r="H191" i="5"/>
  <c r="G191" i="5"/>
  <c r="I190" i="5"/>
  <c r="F190" i="5" s="1"/>
  <c r="H190" i="5"/>
  <c r="G190" i="5"/>
  <c r="I189" i="5"/>
  <c r="F189" i="5" s="1"/>
  <c r="H189" i="5"/>
  <c r="G189" i="5"/>
  <c r="I188" i="5"/>
  <c r="F188" i="5" s="1"/>
  <c r="H188" i="5"/>
  <c r="G188" i="5"/>
  <c r="I187" i="5"/>
  <c r="F187" i="5" s="1"/>
  <c r="H187" i="5"/>
  <c r="G187" i="5"/>
  <c r="I186" i="5"/>
  <c r="F186" i="5" s="1"/>
  <c r="H186" i="5"/>
  <c r="G186" i="5"/>
  <c r="I185" i="5"/>
  <c r="F185" i="5" s="1"/>
  <c r="H185" i="5"/>
  <c r="G185" i="5"/>
  <c r="I184" i="5"/>
  <c r="F184" i="5" s="1"/>
  <c r="H184" i="5"/>
  <c r="G184" i="5"/>
  <c r="I183" i="5"/>
  <c r="F183" i="5" s="1"/>
  <c r="H183" i="5"/>
  <c r="G183" i="5"/>
  <c r="I182" i="5"/>
  <c r="F182" i="5" s="1"/>
  <c r="H182" i="5"/>
  <c r="G182" i="5"/>
  <c r="I181" i="5"/>
  <c r="F181" i="5" s="1"/>
  <c r="H181" i="5"/>
  <c r="G181" i="5"/>
  <c r="I180" i="5"/>
  <c r="F180" i="5" s="1"/>
  <c r="H180" i="5"/>
  <c r="G180" i="5"/>
  <c r="I179" i="5"/>
  <c r="F179" i="5" s="1"/>
  <c r="H179" i="5"/>
  <c r="G179" i="5"/>
  <c r="I178" i="5"/>
  <c r="F178" i="5" s="1"/>
  <c r="H178" i="5"/>
  <c r="G178" i="5"/>
  <c r="I177" i="5"/>
  <c r="F177" i="5" s="1"/>
  <c r="H177" i="5"/>
  <c r="G177" i="5"/>
  <c r="I176" i="5"/>
  <c r="F176" i="5" s="1"/>
  <c r="H176" i="5"/>
  <c r="G176" i="5"/>
  <c r="I175" i="5"/>
  <c r="F175" i="5" s="1"/>
  <c r="H175" i="5"/>
  <c r="G175" i="5"/>
  <c r="I174" i="5"/>
  <c r="F174" i="5" s="1"/>
  <c r="H174" i="5"/>
  <c r="G174" i="5"/>
  <c r="I173" i="5"/>
  <c r="F173" i="5" s="1"/>
  <c r="H173" i="5"/>
  <c r="G173" i="5"/>
  <c r="I172" i="5"/>
  <c r="F172" i="5" s="1"/>
  <c r="H172" i="5"/>
  <c r="G172" i="5"/>
  <c r="I171" i="5"/>
  <c r="F171" i="5" s="1"/>
  <c r="H171" i="5"/>
  <c r="G171" i="5"/>
  <c r="I170" i="5"/>
  <c r="F170" i="5" s="1"/>
  <c r="H170" i="5"/>
  <c r="G170" i="5"/>
  <c r="I169" i="5"/>
  <c r="F169" i="5" s="1"/>
  <c r="H169" i="5"/>
  <c r="G169" i="5"/>
  <c r="I168" i="5"/>
  <c r="F168" i="5" s="1"/>
  <c r="H168" i="5"/>
  <c r="G168" i="5"/>
  <c r="I167" i="5"/>
  <c r="F167" i="5" s="1"/>
  <c r="H167" i="5"/>
  <c r="G167" i="5"/>
  <c r="I166" i="5"/>
  <c r="F166" i="5" s="1"/>
  <c r="H166" i="5"/>
  <c r="G166" i="5"/>
  <c r="I165" i="5"/>
  <c r="F165" i="5" s="1"/>
  <c r="H165" i="5"/>
  <c r="G165" i="5"/>
  <c r="I164" i="5"/>
  <c r="F164" i="5" s="1"/>
  <c r="H164" i="5"/>
  <c r="G164" i="5"/>
  <c r="I163" i="5"/>
  <c r="F163" i="5" s="1"/>
  <c r="H163" i="5"/>
  <c r="G163" i="5"/>
  <c r="I162" i="5"/>
  <c r="F162" i="5" s="1"/>
  <c r="H162" i="5"/>
  <c r="G162" i="5"/>
  <c r="I161" i="5"/>
  <c r="F161" i="5" s="1"/>
  <c r="H161" i="5"/>
  <c r="G161" i="5"/>
  <c r="I160" i="5"/>
  <c r="F160" i="5" s="1"/>
  <c r="H160" i="5"/>
  <c r="G160" i="5"/>
  <c r="I159" i="5"/>
  <c r="F159" i="5" s="1"/>
  <c r="H159" i="5"/>
  <c r="G159" i="5"/>
  <c r="I158" i="5"/>
  <c r="F158" i="5" s="1"/>
  <c r="H158" i="5"/>
  <c r="G158" i="5"/>
  <c r="I157" i="5"/>
  <c r="F157" i="5" s="1"/>
  <c r="H157" i="5"/>
  <c r="G157" i="5"/>
  <c r="I156" i="5"/>
  <c r="F156" i="5" s="1"/>
  <c r="H156" i="5"/>
  <c r="G156" i="5"/>
  <c r="I155" i="5"/>
  <c r="F155" i="5" s="1"/>
  <c r="H155" i="5"/>
  <c r="G155" i="5"/>
  <c r="G147" i="5"/>
  <c r="H147" i="5"/>
  <c r="I147" i="5"/>
  <c r="F147" i="5" s="1"/>
  <c r="G148" i="5"/>
  <c r="H148" i="5"/>
  <c r="I148" i="5"/>
  <c r="F148" i="5" s="1"/>
  <c r="G149" i="5"/>
  <c r="H149" i="5"/>
  <c r="I149" i="5"/>
  <c r="F149" i="5" s="1"/>
  <c r="G150" i="5"/>
  <c r="H150" i="5"/>
  <c r="I150" i="5"/>
  <c r="F150" i="5" s="1"/>
  <c r="G151" i="5"/>
  <c r="H151" i="5"/>
  <c r="I151" i="5"/>
  <c r="F151" i="5" s="1"/>
  <c r="G152" i="5"/>
  <c r="H152" i="5"/>
  <c r="I152" i="5"/>
  <c r="F152" i="5" s="1"/>
  <c r="G153" i="5"/>
  <c r="H153" i="5"/>
  <c r="I153" i="5"/>
  <c r="F153" i="5" s="1"/>
  <c r="G154" i="5"/>
  <c r="H154" i="5"/>
  <c r="I154" i="5"/>
  <c r="F154" i="5" s="1"/>
  <c r="G136" i="5"/>
  <c r="H136" i="5"/>
  <c r="I136" i="5"/>
  <c r="F136" i="5" s="1"/>
  <c r="G137" i="5"/>
  <c r="H137" i="5"/>
  <c r="I137" i="5"/>
  <c r="F137" i="5" s="1"/>
  <c r="G138" i="5"/>
  <c r="H138" i="5"/>
  <c r="I138" i="5"/>
  <c r="F138" i="5" s="1"/>
  <c r="G139" i="5"/>
  <c r="H139" i="5"/>
  <c r="I139" i="5"/>
  <c r="F139" i="5" s="1"/>
  <c r="G140" i="5"/>
  <c r="H140" i="5"/>
  <c r="I140" i="5"/>
  <c r="F140" i="5" s="1"/>
  <c r="G141" i="5"/>
  <c r="H141" i="5"/>
  <c r="I141" i="5"/>
  <c r="F141" i="5" s="1"/>
  <c r="G142" i="5"/>
  <c r="H142" i="5"/>
  <c r="I142" i="5"/>
  <c r="F142" i="5" s="1"/>
  <c r="G143" i="5"/>
  <c r="H143" i="5"/>
  <c r="I143" i="5"/>
  <c r="F143" i="5" s="1"/>
  <c r="G144" i="5"/>
  <c r="H144" i="5"/>
  <c r="I144" i="5"/>
  <c r="F144" i="5" s="1"/>
  <c r="G145" i="5"/>
  <c r="H145" i="5"/>
  <c r="I145" i="5"/>
  <c r="F145" i="5" s="1"/>
  <c r="G146" i="5"/>
  <c r="H146" i="5"/>
  <c r="I146" i="5"/>
  <c r="F146" i="5" s="1"/>
  <c r="G131" i="5"/>
  <c r="H131" i="5"/>
  <c r="I131" i="5"/>
  <c r="F131" i="5" s="1"/>
  <c r="G132" i="5"/>
  <c r="H132" i="5"/>
  <c r="I132" i="5"/>
  <c r="F132" i="5" s="1"/>
  <c r="G133" i="5"/>
  <c r="H133" i="5"/>
  <c r="I133" i="5"/>
  <c r="F133" i="5" s="1"/>
  <c r="G134" i="5"/>
  <c r="H134" i="5"/>
  <c r="I134" i="5"/>
  <c r="F134" i="5" s="1"/>
  <c r="G135" i="5"/>
  <c r="H135" i="5"/>
  <c r="I135" i="5"/>
  <c r="F135" i="5" s="1"/>
  <c r="G109" i="5"/>
  <c r="H109" i="5"/>
  <c r="I109" i="5"/>
  <c r="F109" i="5" s="1"/>
  <c r="G110" i="5"/>
  <c r="H110" i="5"/>
  <c r="I110" i="5"/>
  <c r="F110" i="5" s="1"/>
  <c r="G111" i="5"/>
  <c r="H111" i="5"/>
  <c r="I111" i="5"/>
  <c r="F111" i="5" s="1"/>
  <c r="G112" i="5"/>
  <c r="H112" i="5"/>
  <c r="I112" i="5"/>
  <c r="F112" i="5" s="1"/>
  <c r="G113" i="5"/>
  <c r="H113" i="5"/>
  <c r="I113" i="5"/>
  <c r="F113" i="5" s="1"/>
  <c r="G114" i="5"/>
  <c r="H114" i="5"/>
  <c r="I114" i="5"/>
  <c r="F114" i="5" s="1"/>
  <c r="G115" i="5"/>
  <c r="H115" i="5"/>
  <c r="I115" i="5"/>
  <c r="F115" i="5" s="1"/>
  <c r="G116" i="5"/>
  <c r="H116" i="5"/>
  <c r="I116" i="5"/>
  <c r="F116" i="5" s="1"/>
  <c r="G117" i="5"/>
  <c r="H117" i="5"/>
  <c r="I117" i="5"/>
  <c r="F117" i="5" s="1"/>
  <c r="G118" i="5"/>
  <c r="H118" i="5"/>
  <c r="I118" i="5"/>
  <c r="F118" i="5" s="1"/>
  <c r="G119" i="5"/>
  <c r="H119" i="5"/>
  <c r="I119" i="5"/>
  <c r="F119" i="5" s="1"/>
  <c r="G120" i="5"/>
  <c r="H120" i="5"/>
  <c r="I120" i="5"/>
  <c r="F120" i="5" s="1"/>
  <c r="G121" i="5"/>
  <c r="H121" i="5"/>
  <c r="I121" i="5"/>
  <c r="F121" i="5" s="1"/>
  <c r="G122" i="5"/>
  <c r="H122" i="5"/>
  <c r="I122" i="5"/>
  <c r="F122" i="5" s="1"/>
  <c r="G123" i="5"/>
  <c r="H123" i="5"/>
  <c r="I123" i="5"/>
  <c r="F123" i="5" s="1"/>
  <c r="G124" i="5"/>
  <c r="H124" i="5"/>
  <c r="I124" i="5"/>
  <c r="F124" i="5" s="1"/>
  <c r="G125" i="5"/>
  <c r="H125" i="5"/>
  <c r="I125" i="5"/>
  <c r="F125" i="5" s="1"/>
  <c r="G126" i="5"/>
  <c r="H126" i="5"/>
  <c r="I126" i="5"/>
  <c r="F126" i="5" s="1"/>
  <c r="G127" i="5"/>
  <c r="H127" i="5"/>
  <c r="I127" i="5"/>
  <c r="F127" i="5" s="1"/>
  <c r="G128" i="5"/>
  <c r="H128" i="5"/>
  <c r="I128" i="5"/>
  <c r="F128" i="5" s="1"/>
  <c r="G129" i="5"/>
  <c r="H129" i="5"/>
  <c r="I129" i="5"/>
  <c r="F129" i="5" s="1"/>
  <c r="G130" i="5"/>
  <c r="H130" i="5"/>
  <c r="I130" i="5"/>
  <c r="F130" i="5" s="1"/>
  <c r="G105" i="5"/>
  <c r="H105" i="5"/>
  <c r="I105" i="5"/>
  <c r="F105" i="5" s="1"/>
  <c r="G106" i="5"/>
  <c r="H106" i="5"/>
  <c r="I106" i="5"/>
  <c r="F106" i="5" s="1"/>
  <c r="G107" i="5"/>
  <c r="H107" i="5"/>
  <c r="I107" i="5"/>
  <c r="F107" i="5" s="1"/>
  <c r="G108" i="5"/>
  <c r="H108" i="5"/>
  <c r="I108" i="5"/>
  <c r="F108" i="5" s="1"/>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6" i="5"/>
  <c r="I5" i="5"/>
  <c r="L69" i="3"/>
  <c r="N67" i="3" s="1"/>
  <c r="Q607" i="5" l="1"/>
  <c r="N605" i="5"/>
  <c r="N606" i="5" s="1"/>
  <c r="O605" i="5"/>
  <c r="N607" i="5" s="1"/>
  <c r="I605" i="5"/>
  <c r="I606" i="5" s="1"/>
  <c r="M67" i="3"/>
  <c r="O67" i="3"/>
  <c r="F8" i="3" l="1"/>
  <c r="F7" i="3" s="1"/>
  <c r="L27" i="3" l="1"/>
  <c r="L28" i="13"/>
  <c r="Q608"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6" i="5"/>
  <c r="J6" i="8" l="1"/>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 i="8"/>
  <c r="J5" i="8"/>
  <c r="H106" i="6"/>
  <c r="E106" i="6" s="1"/>
  <c r="H107" i="6"/>
  <c r="E107" i="6" s="1"/>
  <c r="H108" i="6"/>
  <c r="E108" i="6" s="1"/>
  <c r="H109" i="6"/>
  <c r="E109" i="6" s="1"/>
  <c r="H110" i="6"/>
  <c r="E110" i="6" s="1"/>
  <c r="H111" i="6"/>
  <c r="E111" i="6" s="1"/>
  <c r="H112" i="6"/>
  <c r="E112" i="6" s="1"/>
  <c r="H113" i="6"/>
  <c r="E113" i="6" s="1"/>
  <c r="H114" i="6"/>
  <c r="E114" i="6" s="1"/>
  <c r="H115" i="6"/>
  <c r="E115" i="6" s="1"/>
  <c r="H116" i="6"/>
  <c r="E116" i="6" s="1"/>
  <c r="H117" i="6"/>
  <c r="E117" i="6" s="1"/>
  <c r="H118" i="6"/>
  <c r="E118" i="6" s="1"/>
  <c r="H119" i="6"/>
  <c r="E119" i="6" s="1"/>
  <c r="H120" i="6"/>
  <c r="E120" i="6" s="1"/>
  <c r="H121" i="6"/>
  <c r="E121" i="6" s="1"/>
  <c r="H122" i="6"/>
  <c r="E122" i="6" s="1"/>
  <c r="H123" i="6"/>
  <c r="E123" i="6" s="1"/>
  <c r="H124" i="6"/>
  <c r="E124" i="6" s="1"/>
  <c r="H125" i="6"/>
  <c r="E125" i="6" s="1"/>
  <c r="H126" i="6"/>
  <c r="E126" i="6" s="1"/>
  <c r="H127" i="6"/>
  <c r="E127" i="6" s="1"/>
  <c r="H128" i="6"/>
  <c r="E128" i="6" s="1"/>
  <c r="H129" i="6"/>
  <c r="E129" i="6" s="1"/>
  <c r="H130" i="6"/>
  <c r="E130" i="6" s="1"/>
  <c r="H131" i="6"/>
  <c r="E131" i="6" s="1"/>
  <c r="H132" i="6"/>
  <c r="E132" i="6" s="1"/>
  <c r="H133" i="6"/>
  <c r="E133" i="6" s="1"/>
  <c r="H134" i="6"/>
  <c r="E134" i="6" s="1"/>
  <c r="H135" i="6"/>
  <c r="E135" i="6" s="1"/>
  <c r="H136" i="6"/>
  <c r="E136" i="6" s="1"/>
  <c r="H137" i="6"/>
  <c r="E137" i="6" s="1"/>
  <c r="H138" i="6"/>
  <c r="E138" i="6" s="1"/>
  <c r="H139" i="6"/>
  <c r="E139" i="6" s="1"/>
  <c r="H140" i="6"/>
  <c r="E140" i="6" s="1"/>
  <c r="H141" i="6"/>
  <c r="E141" i="6" s="1"/>
  <c r="H142" i="6"/>
  <c r="E142" i="6" s="1"/>
  <c r="H143" i="6"/>
  <c r="E143" i="6" s="1"/>
  <c r="H144" i="6"/>
  <c r="E144" i="6" s="1"/>
  <c r="H145" i="6"/>
  <c r="E145" i="6" s="1"/>
  <c r="H146" i="6"/>
  <c r="E146" i="6" s="1"/>
  <c r="H147" i="6"/>
  <c r="E147" i="6" s="1"/>
  <c r="H148" i="6"/>
  <c r="E148" i="6" s="1"/>
  <c r="H149" i="6"/>
  <c r="E149" i="6" s="1"/>
  <c r="H150" i="6"/>
  <c r="E150" i="6" s="1"/>
  <c r="H151" i="6"/>
  <c r="E151" i="6" s="1"/>
  <c r="H152" i="6"/>
  <c r="E152" i="6" s="1"/>
  <c r="H153" i="6"/>
  <c r="E153" i="6" s="1"/>
  <c r="H154" i="6"/>
  <c r="E154" i="6" s="1"/>
  <c r="H155" i="6"/>
  <c r="E155" i="6" s="1"/>
  <c r="H156" i="6"/>
  <c r="E156" i="6" s="1"/>
  <c r="H157" i="6"/>
  <c r="E157" i="6" s="1"/>
  <c r="H158" i="6"/>
  <c r="E158" i="6" s="1"/>
  <c r="H159" i="6"/>
  <c r="E159" i="6" s="1"/>
  <c r="H160" i="6"/>
  <c r="E160" i="6" s="1"/>
  <c r="H161" i="6"/>
  <c r="E161" i="6" s="1"/>
  <c r="H162" i="6"/>
  <c r="E162" i="6" s="1"/>
  <c r="H163" i="6"/>
  <c r="E163" i="6" s="1"/>
  <c r="H164" i="6"/>
  <c r="E164" i="6" s="1"/>
  <c r="H165" i="6"/>
  <c r="E165" i="6" s="1"/>
  <c r="H166" i="6"/>
  <c r="E166" i="6" s="1"/>
  <c r="H167" i="6"/>
  <c r="E167" i="6" s="1"/>
  <c r="H168" i="6"/>
  <c r="E168" i="6" s="1"/>
  <c r="H169" i="6"/>
  <c r="E169" i="6" s="1"/>
  <c r="H170" i="6"/>
  <c r="E170" i="6" s="1"/>
  <c r="H171" i="6"/>
  <c r="E171" i="6" s="1"/>
  <c r="H172" i="6"/>
  <c r="E172" i="6" s="1"/>
  <c r="H173" i="6"/>
  <c r="E173" i="6" s="1"/>
  <c r="H174" i="6"/>
  <c r="E174" i="6" s="1"/>
  <c r="H175" i="6"/>
  <c r="E175" i="6" s="1"/>
  <c r="H176" i="6"/>
  <c r="E176" i="6" s="1"/>
  <c r="H177" i="6"/>
  <c r="E177" i="6" s="1"/>
  <c r="H178" i="6"/>
  <c r="E178" i="6" s="1"/>
  <c r="H179" i="6"/>
  <c r="E179" i="6" s="1"/>
  <c r="H180" i="6"/>
  <c r="E180" i="6" s="1"/>
  <c r="H181" i="6"/>
  <c r="E181" i="6" s="1"/>
  <c r="H182" i="6"/>
  <c r="E182" i="6" s="1"/>
  <c r="H183" i="6"/>
  <c r="E183" i="6" s="1"/>
  <c r="H184" i="6"/>
  <c r="E184" i="6" s="1"/>
  <c r="H185" i="6"/>
  <c r="E185" i="6" s="1"/>
  <c r="H186" i="6"/>
  <c r="E186" i="6" s="1"/>
  <c r="H187" i="6"/>
  <c r="E187" i="6" s="1"/>
  <c r="H188" i="6"/>
  <c r="E188" i="6" s="1"/>
  <c r="H189" i="6"/>
  <c r="E189" i="6" s="1"/>
  <c r="H190" i="6"/>
  <c r="E190" i="6" s="1"/>
  <c r="H191" i="6"/>
  <c r="E191" i="6" s="1"/>
  <c r="H192" i="6"/>
  <c r="E192" i="6" s="1"/>
  <c r="H193" i="6"/>
  <c r="E193" i="6" s="1"/>
  <c r="H194" i="6"/>
  <c r="E194" i="6" s="1"/>
  <c r="H195" i="6"/>
  <c r="E195" i="6" s="1"/>
  <c r="H196" i="6"/>
  <c r="E196" i="6" s="1"/>
  <c r="H197" i="6"/>
  <c r="E197" i="6" s="1"/>
  <c r="H198" i="6"/>
  <c r="E198" i="6" s="1"/>
  <c r="H199" i="6"/>
  <c r="E199" i="6" s="1"/>
  <c r="H200" i="6"/>
  <c r="E200" i="6" s="1"/>
  <c r="H201" i="6"/>
  <c r="E201" i="6" s="1"/>
  <c r="H202" i="6"/>
  <c r="E202" i="6" s="1"/>
  <c r="H203" i="6"/>
  <c r="E203" i="6" s="1"/>
  <c r="H204" i="6"/>
  <c r="E204" i="6" s="1"/>
  <c r="H205" i="6"/>
  <c r="E205" i="6" s="1"/>
  <c r="H206" i="6"/>
  <c r="E206" i="6" s="1"/>
  <c r="H207" i="6"/>
  <c r="E207" i="6" s="1"/>
  <c r="H208" i="6"/>
  <c r="E208" i="6" s="1"/>
  <c r="H209" i="6"/>
  <c r="E209" i="6" s="1"/>
  <c r="H210" i="6"/>
  <c r="E210" i="6" s="1"/>
  <c r="H211" i="6"/>
  <c r="E211" i="6" s="1"/>
  <c r="H212" i="6"/>
  <c r="E212" i="6" s="1"/>
  <c r="H213" i="6"/>
  <c r="E213" i="6" s="1"/>
  <c r="H214" i="6"/>
  <c r="E214" i="6" s="1"/>
  <c r="H215" i="6"/>
  <c r="E215" i="6" s="1"/>
  <c r="H216" i="6"/>
  <c r="E216" i="6" s="1"/>
  <c r="H217" i="6"/>
  <c r="E217" i="6" s="1"/>
  <c r="H218" i="6"/>
  <c r="E218" i="6" s="1"/>
  <c r="H219" i="6"/>
  <c r="E219" i="6" s="1"/>
  <c r="H220" i="6"/>
  <c r="E220" i="6" s="1"/>
  <c r="H221" i="6"/>
  <c r="E221" i="6" s="1"/>
  <c r="H222" i="6"/>
  <c r="E222" i="6" s="1"/>
  <c r="H223" i="6"/>
  <c r="E223" i="6" s="1"/>
  <c r="H224" i="6"/>
  <c r="E224" i="6" s="1"/>
  <c r="H225" i="6"/>
  <c r="E225" i="6" s="1"/>
  <c r="H226" i="6"/>
  <c r="E226" i="6" s="1"/>
  <c r="H227" i="6"/>
  <c r="E227" i="6" s="1"/>
  <c r="H228" i="6"/>
  <c r="E228" i="6" s="1"/>
  <c r="H229" i="6"/>
  <c r="E229" i="6" s="1"/>
  <c r="H230" i="6"/>
  <c r="E230" i="6" s="1"/>
  <c r="H231" i="6"/>
  <c r="E231" i="6" s="1"/>
  <c r="H232" i="6"/>
  <c r="E232" i="6" s="1"/>
  <c r="H233" i="6"/>
  <c r="E233" i="6" s="1"/>
  <c r="H234" i="6"/>
  <c r="E234" i="6" s="1"/>
  <c r="H235" i="6"/>
  <c r="E235" i="6" s="1"/>
  <c r="H236" i="6"/>
  <c r="E236" i="6" s="1"/>
  <c r="H237" i="6"/>
  <c r="E237" i="6" s="1"/>
  <c r="H238" i="6"/>
  <c r="E238" i="6" s="1"/>
  <c r="H239" i="6"/>
  <c r="E239" i="6" s="1"/>
  <c r="H240" i="6"/>
  <c r="E240" i="6" s="1"/>
  <c r="H241" i="6"/>
  <c r="E241" i="6" s="1"/>
  <c r="H242" i="6"/>
  <c r="E242" i="6" s="1"/>
  <c r="H243" i="6"/>
  <c r="E243" i="6" s="1"/>
  <c r="H244" i="6"/>
  <c r="E244" i="6" s="1"/>
  <c r="H245" i="6"/>
  <c r="E245" i="6" s="1"/>
  <c r="H246" i="6"/>
  <c r="E246" i="6" s="1"/>
  <c r="H247" i="6"/>
  <c r="E247" i="6" s="1"/>
  <c r="H248" i="6"/>
  <c r="E248" i="6" s="1"/>
  <c r="H249" i="6"/>
  <c r="E249" i="6" s="1"/>
  <c r="H250" i="6"/>
  <c r="E250" i="6" s="1"/>
  <c r="H251" i="6"/>
  <c r="E251" i="6" s="1"/>
  <c r="H252" i="6"/>
  <c r="E252" i="6" s="1"/>
  <c r="H253" i="6"/>
  <c r="E253" i="6" s="1"/>
  <c r="H254" i="6"/>
  <c r="E254" i="6" s="1"/>
  <c r="H255" i="6"/>
  <c r="E255" i="6" s="1"/>
  <c r="L155" i="8" l="1"/>
  <c r="I155" i="8"/>
  <c r="AH2" i="9"/>
  <c r="A28" i="3"/>
  <c r="H105" i="6"/>
  <c r="E105" i="6" s="1"/>
  <c r="H8" i="6"/>
  <c r="H9" i="6"/>
  <c r="E9" i="6" s="1"/>
  <c r="H10" i="6"/>
  <c r="E10" i="6" s="1"/>
  <c r="H11" i="6"/>
  <c r="E11" i="6" s="1"/>
  <c r="H12" i="6"/>
  <c r="E12" i="6" s="1"/>
  <c r="H13" i="6"/>
  <c r="E13" i="6" s="1"/>
  <c r="H14" i="6"/>
  <c r="E14" i="6" s="1"/>
  <c r="H15" i="6"/>
  <c r="E15" i="6" s="1"/>
  <c r="H16" i="6"/>
  <c r="E16" i="6" s="1"/>
  <c r="H17" i="6"/>
  <c r="E17" i="6" s="1"/>
  <c r="H18" i="6"/>
  <c r="E18" i="6" s="1"/>
  <c r="H19" i="6"/>
  <c r="E19" i="6" s="1"/>
  <c r="H20" i="6"/>
  <c r="E20" i="6" s="1"/>
  <c r="H21" i="6"/>
  <c r="E21" i="6" s="1"/>
  <c r="H22" i="6"/>
  <c r="E22" i="6" s="1"/>
  <c r="H23" i="6"/>
  <c r="E23" i="6" s="1"/>
  <c r="H24" i="6"/>
  <c r="E24" i="6" s="1"/>
  <c r="H25" i="6"/>
  <c r="E25" i="6" s="1"/>
  <c r="H26" i="6"/>
  <c r="E26" i="6" s="1"/>
  <c r="H27" i="6"/>
  <c r="E27" i="6" s="1"/>
  <c r="H28" i="6"/>
  <c r="E28" i="6" s="1"/>
  <c r="H29" i="6"/>
  <c r="E29" i="6" s="1"/>
  <c r="H30" i="6"/>
  <c r="E30" i="6" s="1"/>
  <c r="H31" i="6"/>
  <c r="E31" i="6" s="1"/>
  <c r="H32" i="6"/>
  <c r="E32" i="6" s="1"/>
  <c r="H33" i="6"/>
  <c r="E33" i="6" s="1"/>
  <c r="H34" i="6"/>
  <c r="E34" i="6" s="1"/>
  <c r="H35" i="6"/>
  <c r="E35" i="6" s="1"/>
  <c r="H36" i="6"/>
  <c r="E36" i="6" s="1"/>
  <c r="H37" i="6"/>
  <c r="E37" i="6" s="1"/>
  <c r="H38" i="6"/>
  <c r="E38" i="6" s="1"/>
  <c r="H39" i="6"/>
  <c r="E39" i="6" s="1"/>
  <c r="H40" i="6"/>
  <c r="E40" i="6" s="1"/>
  <c r="H41" i="6"/>
  <c r="E41" i="6" s="1"/>
  <c r="H42" i="6"/>
  <c r="E42" i="6" s="1"/>
  <c r="H43" i="6"/>
  <c r="E43" i="6" s="1"/>
  <c r="H44" i="6"/>
  <c r="E44" i="6" s="1"/>
  <c r="H45" i="6"/>
  <c r="E45" i="6" s="1"/>
  <c r="H46" i="6"/>
  <c r="E46" i="6" s="1"/>
  <c r="H47" i="6"/>
  <c r="E47" i="6" s="1"/>
  <c r="H48" i="6"/>
  <c r="E48" i="6" s="1"/>
  <c r="H49" i="6"/>
  <c r="E49" i="6" s="1"/>
  <c r="H50" i="6"/>
  <c r="E50" i="6" s="1"/>
  <c r="H51" i="6"/>
  <c r="E51" i="6" s="1"/>
  <c r="H52" i="6"/>
  <c r="E52" i="6" s="1"/>
  <c r="H53" i="6"/>
  <c r="E53" i="6" s="1"/>
  <c r="H54" i="6"/>
  <c r="E54" i="6" s="1"/>
  <c r="H55" i="6"/>
  <c r="E55" i="6" s="1"/>
  <c r="H56" i="6"/>
  <c r="E56" i="6" s="1"/>
  <c r="H57" i="6"/>
  <c r="E57" i="6" s="1"/>
  <c r="H58" i="6"/>
  <c r="E58" i="6" s="1"/>
  <c r="H59" i="6"/>
  <c r="E59" i="6" s="1"/>
  <c r="H60" i="6"/>
  <c r="E60" i="6" s="1"/>
  <c r="H61" i="6"/>
  <c r="E61" i="6" s="1"/>
  <c r="H62" i="6"/>
  <c r="E62" i="6" s="1"/>
  <c r="H63" i="6"/>
  <c r="E63" i="6" s="1"/>
  <c r="H64" i="6"/>
  <c r="E64" i="6" s="1"/>
  <c r="H65" i="6"/>
  <c r="E65" i="6" s="1"/>
  <c r="H66" i="6"/>
  <c r="E66" i="6" s="1"/>
  <c r="H67" i="6"/>
  <c r="E67" i="6" s="1"/>
  <c r="H68" i="6"/>
  <c r="E68" i="6" s="1"/>
  <c r="H69" i="6"/>
  <c r="E69" i="6" s="1"/>
  <c r="H70" i="6"/>
  <c r="E70" i="6" s="1"/>
  <c r="H71" i="6"/>
  <c r="E71" i="6" s="1"/>
  <c r="H72" i="6"/>
  <c r="E72" i="6" s="1"/>
  <c r="H73" i="6"/>
  <c r="E73" i="6" s="1"/>
  <c r="H74" i="6"/>
  <c r="E74" i="6" s="1"/>
  <c r="H75" i="6"/>
  <c r="E75" i="6" s="1"/>
  <c r="H76" i="6"/>
  <c r="E76" i="6" s="1"/>
  <c r="H77" i="6"/>
  <c r="E77" i="6" s="1"/>
  <c r="H78" i="6"/>
  <c r="E78" i="6" s="1"/>
  <c r="H79" i="6"/>
  <c r="E79" i="6" s="1"/>
  <c r="H80" i="6"/>
  <c r="E80" i="6" s="1"/>
  <c r="H81" i="6"/>
  <c r="E81" i="6" s="1"/>
  <c r="H82" i="6"/>
  <c r="E82" i="6" s="1"/>
  <c r="H83" i="6"/>
  <c r="E83" i="6" s="1"/>
  <c r="H84" i="6"/>
  <c r="E84" i="6" s="1"/>
  <c r="H85" i="6"/>
  <c r="E85" i="6" s="1"/>
  <c r="H86" i="6"/>
  <c r="E86" i="6" s="1"/>
  <c r="H87" i="6"/>
  <c r="E87" i="6" s="1"/>
  <c r="H88" i="6"/>
  <c r="E88" i="6" s="1"/>
  <c r="H89" i="6"/>
  <c r="E89" i="6" s="1"/>
  <c r="H90" i="6"/>
  <c r="E90" i="6" s="1"/>
  <c r="H91" i="6"/>
  <c r="E91" i="6" s="1"/>
  <c r="H92" i="6"/>
  <c r="E92" i="6" s="1"/>
  <c r="H93" i="6"/>
  <c r="E93" i="6" s="1"/>
  <c r="H94" i="6"/>
  <c r="E94" i="6" s="1"/>
  <c r="H95" i="6"/>
  <c r="E95" i="6" s="1"/>
  <c r="H96" i="6"/>
  <c r="E96" i="6" s="1"/>
  <c r="H97" i="6"/>
  <c r="E97" i="6" s="1"/>
  <c r="H98" i="6"/>
  <c r="E98" i="6" s="1"/>
  <c r="H99" i="6"/>
  <c r="E99" i="6" s="1"/>
  <c r="H100" i="6"/>
  <c r="E100" i="6" s="1"/>
  <c r="H101" i="6"/>
  <c r="E101" i="6" s="1"/>
  <c r="H102" i="6"/>
  <c r="E102" i="6" s="1"/>
  <c r="H103" i="6"/>
  <c r="E103" i="6" s="1"/>
  <c r="H104" i="6"/>
  <c r="E104" i="6" s="1"/>
  <c r="H7" i="6"/>
  <c r="H6" i="6"/>
  <c r="G6" i="6" s="1"/>
  <c r="G506" i="6" s="1"/>
  <c r="C511" i="6" s="1"/>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7" i="11"/>
  <c r="B8" i="10"/>
  <c r="B9" i="10"/>
  <c r="H11" i="9"/>
  <c r="AC11" i="9" s="1"/>
  <c r="AI19" i="9"/>
  <c r="AI20" i="9"/>
  <c r="AI22" i="9"/>
  <c r="AI23" i="9"/>
  <c r="AI24" i="9"/>
  <c r="AI25" i="9"/>
  <c r="AI26" i="9"/>
  <c r="AI27" i="9"/>
  <c r="AI28" i="9"/>
  <c r="AI29" i="9"/>
  <c r="AI30" i="9"/>
  <c r="AI31" i="9"/>
  <c r="AI32" i="9"/>
  <c r="AI33" i="9"/>
  <c r="AI34" i="9"/>
  <c r="AI35" i="9"/>
  <c r="AI36" i="9"/>
  <c r="AI37" i="9"/>
  <c r="AI38" i="9"/>
  <c r="AI39" i="9"/>
  <c r="AI40" i="9"/>
  <c r="AI41" i="9"/>
  <c r="AI42" i="9"/>
  <c r="AI43" i="9"/>
  <c r="AI44" i="9"/>
  <c r="AI45" i="9"/>
  <c r="AI46" i="9"/>
  <c r="AI47" i="9"/>
  <c r="AI48" i="9"/>
  <c r="AI49" i="9"/>
  <c r="AI50" i="9"/>
  <c r="AI51" i="9"/>
  <c r="AI52" i="9"/>
  <c r="AI53" i="9"/>
  <c r="AI54" i="9"/>
  <c r="AI55" i="9"/>
  <c r="AI56" i="9"/>
  <c r="AI57" i="9"/>
  <c r="AI58" i="9"/>
  <c r="AI59" i="9"/>
  <c r="AI60" i="9"/>
  <c r="AI61" i="9"/>
  <c r="AI62" i="9"/>
  <c r="AI63" i="9"/>
  <c r="AI64" i="9"/>
  <c r="AI65" i="9"/>
  <c r="AI66" i="9"/>
  <c r="AI67" i="9"/>
  <c r="AI68" i="9"/>
  <c r="AI69" i="9"/>
  <c r="AI70" i="9"/>
  <c r="AI71" i="9"/>
  <c r="AI72" i="9"/>
  <c r="AI73" i="9"/>
  <c r="AI74" i="9"/>
  <c r="AI75" i="9"/>
  <c r="AI76" i="9"/>
  <c r="AI77" i="9"/>
  <c r="AI78" i="9"/>
  <c r="AI79" i="9"/>
  <c r="AI80" i="9"/>
  <c r="AI81" i="9"/>
  <c r="AI82" i="9"/>
  <c r="AI83" i="9"/>
  <c r="AI84" i="9"/>
  <c r="AI85" i="9"/>
  <c r="AI86" i="9"/>
  <c r="AI87" i="9"/>
  <c r="AI88" i="9"/>
  <c r="AI89" i="9"/>
  <c r="AI90" i="9"/>
  <c r="AI91" i="9"/>
  <c r="AI92" i="9"/>
  <c r="AI93" i="9"/>
  <c r="AI94" i="9"/>
  <c r="AI95" i="9"/>
  <c r="AI96" i="9"/>
  <c r="AI97" i="9"/>
  <c r="AI98" i="9"/>
  <c r="AI99" i="9"/>
  <c r="AI100" i="9"/>
  <c r="AI101" i="9"/>
  <c r="AI102" i="9"/>
  <c r="AI103" i="9"/>
  <c r="AI104" i="9"/>
  <c r="R11" i="9"/>
  <c r="U11" i="9" s="1"/>
  <c r="V11" i="9" s="1"/>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H5" i="5"/>
  <c r="H605" i="5" s="1"/>
  <c r="I607" i="5" s="1"/>
  <c r="K156" i="8" l="1"/>
  <c r="K157" i="8" s="1"/>
  <c r="H506" i="6"/>
  <c r="C509" i="6" s="1"/>
  <c r="AD11" i="9"/>
  <c r="AG11" i="9" s="1"/>
  <c r="AP11" i="9"/>
  <c r="AE11" i="9"/>
  <c r="E8" i="6"/>
  <c r="E6" i="6"/>
  <c r="F6" i="6" s="1"/>
  <c r="F506" i="6" s="1"/>
  <c r="C508" i="6" s="1"/>
  <c r="C512" i="6" s="1"/>
  <c r="K3" i="6" s="1"/>
  <c r="E7" i="6"/>
  <c r="F5" i="5"/>
  <c r="H97" i="10"/>
  <c r="H6" i="10"/>
  <c r="H7" i="10"/>
  <c r="F7" i="11"/>
  <c r="G7" i="11"/>
  <c r="I7" i="11"/>
  <c r="F8" i="11"/>
  <c r="G8" i="11"/>
  <c r="I8" i="11"/>
  <c r="F9" i="11"/>
  <c r="G9" i="11"/>
  <c r="I9" i="11"/>
  <c r="F10" i="11"/>
  <c r="G10" i="11"/>
  <c r="I10" i="11"/>
  <c r="F11" i="11"/>
  <c r="G11" i="11"/>
  <c r="I11" i="11"/>
  <c r="F12" i="11"/>
  <c r="G12" i="11"/>
  <c r="I12" i="11"/>
  <c r="F13" i="11"/>
  <c r="G13" i="11"/>
  <c r="I13" i="11"/>
  <c r="F14" i="11"/>
  <c r="G14" i="11"/>
  <c r="I14" i="11"/>
  <c r="F15" i="11"/>
  <c r="G15" i="11"/>
  <c r="I15" i="11"/>
  <c r="F16" i="11"/>
  <c r="G16" i="11"/>
  <c r="I16" i="11"/>
  <c r="F17" i="11"/>
  <c r="G17" i="11"/>
  <c r="I17" i="11"/>
  <c r="F18" i="11"/>
  <c r="G18" i="11"/>
  <c r="I18" i="11"/>
  <c r="F19" i="11"/>
  <c r="G19" i="11"/>
  <c r="I19" i="11"/>
  <c r="F20" i="11"/>
  <c r="G20" i="11"/>
  <c r="I20" i="11"/>
  <c r="F21" i="11"/>
  <c r="G21" i="11"/>
  <c r="I21" i="11"/>
  <c r="F22" i="11"/>
  <c r="G22" i="11"/>
  <c r="I22" i="11"/>
  <c r="F23" i="11"/>
  <c r="G23" i="11"/>
  <c r="I23" i="11"/>
  <c r="F24" i="11"/>
  <c r="G24" i="11"/>
  <c r="I24" i="11"/>
  <c r="F25" i="11"/>
  <c r="G25" i="11"/>
  <c r="I25" i="11"/>
  <c r="F26" i="11"/>
  <c r="G26" i="11"/>
  <c r="I26" i="11"/>
  <c r="F27" i="11"/>
  <c r="G27" i="11"/>
  <c r="I27" i="11"/>
  <c r="F28" i="11"/>
  <c r="G28" i="11"/>
  <c r="I28" i="11"/>
  <c r="F29" i="11"/>
  <c r="G29" i="11"/>
  <c r="I29" i="11"/>
  <c r="F30" i="11"/>
  <c r="G30" i="11"/>
  <c r="I30" i="11"/>
  <c r="F31" i="11"/>
  <c r="G31" i="11"/>
  <c r="I31" i="11"/>
  <c r="F32" i="11"/>
  <c r="G32" i="11"/>
  <c r="I32" i="11"/>
  <c r="F33" i="11"/>
  <c r="G33" i="11"/>
  <c r="I33" i="11"/>
  <c r="F34" i="11"/>
  <c r="G34" i="11"/>
  <c r="I34" i="11"/>
  <c r="F35" i="11"/>
  <c r="G35" i="11"/>
  <c r="I35" i="11"/>
  <c r="F36" i="11"/>
  <c r="G36" i="11"/>
  <c r="I36" i="11"/>
  <c r="F37" i="11"/>
  <c r="G37" i="11"/>
  <c r="I37" i="11"/>
  <c r="F38" i="11"/>
  <c r="G38" i="11"/>
  <c r="I38" i="11"/>
  <c r="F39" i="11"/>
  <c r="G39" i="11"/>
  <c r="I39" i="11"/>
  <c r="F40" i="11"/>
  <c r="G40" i="11"/>
  <c r="I40" i="11"/>
  <c r="F41" i="11"/>
  <c r="G41" i="11"/>
  <c r="I41" i="11"/>
  <c r="F42" i="11"/>
  <c r="G42" i="11"/>
  <c r="I42" i="11"/>
  <c r="F43" i="11"/>
  <c r="G43" i="11"/>
  <c r="I43" i="11"/>
  <c r="F44" i="11"/>
  <c r="G44" i="11"/>
  <c r="I44" i="11"/>
  <c r="F45" i="11"/>
  <c r="G45" i="11"/>
  <c r="I45" i="11"/>
  <c r="F46" i="11"/>
  <c r="G46" i="11"/>
  <c r="I46" i="11"/>
  <c r="F47" i="11"/>
  <c r="G47" i="11"/>
  <c r="I47" i="11"/>
  <c r="F48" i="11"/>
  <c r="G48" i="11"/>
  <c r="I48" i="11"/>
  <c r="F49" i="11"/>
  <c r="G49" i="11"/>
  <c r="I49" i="11"/>
  <c r="F50" i="11"/>
  <c r="G50" i="11"/>
  <c r="I50" i="11"/>
  <c r="F51" i="11"/>
  <c r="G51" i="11"/>
  <c r="I51" i="11"/>
  <c r="F605" i="5" l="1"/>
  <c r="C606" i="5" s="1"/>
  <c r="Q2" i="5" s="1"/>
  <c r="E506" i="6"/>
  <c r="C507" i="6" s="1"/>
  <c r="P2" i="6" s="1"/>
  <c r="G2" i="11"/>
  <c r="G4" i="11"/>
  <c r="G3" i="11"/>
  <c r="G5" i="5"/>
  <c r="G605" i="5" s="1"/>
  <c r="C607" i="5" s="1"/>
  <c r="G5" i="11"/>
  <c r="A5" i="10"/>
  <c r="B5" i="10"/>
  <c r="C5" i="10"/>
  <c r="D5" i="10"/>
  <c r="E5" i="10"/>
  <c r="F5" i="10"/>
  <c r="G5" i="10"/>
  <c r="H5" i="10"/>
  <c r="A6" i="10"/>
  <c r="B6" i="10"/>
  <c r="C6" i="10"/>
  <c r="D6" i="10"/>
  <c r="E6" i="10"/>
  <c r="F6" i="10"/>
  <c r="A7" i="10"/>
  <c r="B7" i="10"/>
  <c r="C7" i="10"/>
  <c r="D7" i="10"/>
  <c r="E7" i="10"/>
  <c r="F7" i="10"/>
  <c r="A8" i="10"/>
  <c r="C8" i="10"/>
  <c r="E8" i="10"/>
  <c r="F8" i="10"/>
  <c r="H8" i="10"/>
  <c r="A9" i="10"/>
  <c r="C9" i="10"/>
  <c r="D9" i="10"/>
  <c r="E9" i="10"/>
  <c r="F9" i="10"/>
  <c r="H9" i="10"/>
  <c r="A10" i="10"/>
  <c r="B10" i="10"/>
  <c r="C10" i="10"/>
  <c r="D10" i="10"/>
  <c r="E10" i="10"/>
  <c r="F10" i="10"/>
  <c r="H10" i="10"/>
  <c r="A11" i="10"/>
  <c r="B11" i="10"/>
  <c r="C11" i="10"/>
  <c r="D11" i="10"/>
  <c r="E11" i="10"/>
  <c r="F11" i="10"/>
  <c r="H11" i="10"/>
  <c r="A12" i="10"/>
  <c r="B12" i="10"/>
  <c r="C12" i="10"/>
  <c r="D12" i="10"/>
  <c r="K12" i="10" s="1"/>
  <c r="E12" i="10"/>
  <c r="F12" i="10"/>
  <c r="H12" i="10"/>
  <c r="A13" i="10"/>
  <c r="B13" i="10"/>
  <c r="C13" i="10"/>
  <c r="D13" i="10"/>
  <c r="E13" i="10"/>
  <c r="F13" i="10"/>
  <c r="H13" i="10"/>
  <c r="A14" i="10"/>
  <c r="B14" i="10"/>
  <c r="C14" i="10"/>
  <c r="D14" i="10"/>
  <c r="K14" i="10" s="1"/>
  <c r="E14" i="10"/>
  <c r="F14" i="10"/>
  <c r="H14" i="10"/>
  <c r="A15" i="10"/>
  <c r="B15" i="10"/>
  <c r="C15" i="10"/>
  <c r="D15" i="10"/>
  <c r="K15" i="10" s="1"/>
  <c r="E15" i="10"/>
  <c r="F15" i="10"/>
  <c r="H15" i="10"/>
  <c r="A16" i="10"/>
  <c r="B16" i="10"/>
  <c r="C16" i="10"/>
  <c r="D16" i="10"/>
  <c r="K16" i="10" s="1"/>
  <c r="E16" i="10"/>
  <c r="F16" i="10"/>
  <c r="H16" i="10"/>
  <c r="A17" i="10"/>
  <c r="B17" i="10"/>
  <c r="C17" i="10"/>
  <c r="D17" i="10"/>
  <c r="K17" i="10" s="1"/>
  <c r="E17" i="10"/>
  <c r="F17" i="10"/>
  <c r="H17" i="10"/>
  <c r="A18" i="10"/>
  <c r="B18" i="10"/>
  <c r="C18" i="10"/>
  <c r="D18" i="10"/>
  <c r="K18" i="10" s="1"/>
  <c r="E18" i="10"/>
  <c r="F18" i="10"/>
  <c r="H18" i="10"/>
  <c r="A19" i="10"/>
  <c r="B19" i="10"/>
  <c r="C19" i="10"/>
  <c r="D19" i="10"/>
  <c r="K19" i="10" s="1"/>
  <c r="E19" i="10"/>
  <c r="F19" i="10"/>
  <c r="H19" i="10"/>
  <c r="A20" i="10"/>
  <c r="B20" i="10"/>
  <c r="C20" i="10"/>
  <c r="D20" i="10"/>
  <c r="K20" i="10" s="1"/>
  <c r="E20" i="10"/>
  <c r="F20" i="10"/>
  <c r="H20" i="10"/>
  <c r="A21" i="10"/>
  <c r="B21" i="10"/>
  <c r="C21" i="10"/>
  <c r="D21" i="10"/>
  <c r="K21" i="10" s="1"/>
  <c r="E21" i="10"/>
  <c r="F21" i="10"/>
  <c r="H21" i="10"/>
  <c r="A22" i="10"/>
  <c r="B22" i="10"/>
  <c r="C22" i="10"/>
  <c r="D22" i="10"/>
  <c r="K22" i="10" s="1"/>
  <c r="E22" i="10"/>
  <c r="F22" i="10"/>
  <c r="H22" i="10"/>
  <c r="A23" i="10"/>
  <c r="B23" i="10"/>
  <c r="C23" i="10"/>
  <c r="D23" i="10"/>
  <c r="K23" i="10" s="1"/>
  <c r="E23" i="10"/>
  <c r="F23" i="10"/>
  <c r="H23" i="10"/>
  <c r="A24" i="10"/>
  <c r="B24" i="10"/>
  <c r="C24" i="10"/>
  <c r="D24" i="10"/>
  <c r="K24" i="10" s="1"/>
  <c r="E24" i="10"/>
  <c r="F24" i="10"/>
  <c r="H24" i="10"/>
  <c r="A25" i="10"/>
  <c r="B25" i="10"/>
  <c r="C25" i="10"/>
  <c r="D25" i="10"/>
  <c r="K25" i="10" s="1"/>
  <c r="E25" i="10"/>
  <c r="F25" i="10"/>
  <c r="H25" i="10"/>
  <c r="A26" i="10"/>
  <c r="B26" i="10"/>
  <c r="C26" i="10"/>
  <c r="D26" i="10"/>
  <c r="K26" i="10" s="1"/>
  <c r="E26" i="10"/>
  <c r="F26" i="10"/>
  <c r="H26" i="10"/>
  <c r="A27" i="10"/>
  <c r="B27" i="10"/>
  <c r="C27" i="10"/>
  <c r="D27" i="10"/>
  <c r="K27" i="10" s="1"/>
  <c r="E27" i="10"/>
  <c r="F27" i="10"/>
  <c r="H27" i="10"/>
  <c r="A28" i="10"/>
  <c r="B28" i="10"/>
  <c r="C28" i="10"/>
  <c r="D28" i="10"/>
  <c r="K28" i="10" s="1"/>
  <c r="E28" i="10"/>
  <c r="F28" i="10"/>
  <c r="H28" i="10"/>
  <c r="A29" i="10"/>
  <c r="B29" i="10"/>
  <c r="C29" i="10"/>
  <c r="D29" i="10"/>
  <c r="K29" i="10" s="1"/>
  <c r="E29" i="10"/>
  <c r="F29" i="10"/>
  <c r="H29" i="10"/>
  <c r="A30" i="10"/>
  <c r="B30" i="10"/>
  <c r="C30" i="10"/>
  <c r="D30" i="10"/>
  <c r="K30" i="10" s="1"/>
  <c r="E30" i="10"/>
  <c r="F30" i="10"/>
  <c r="H30" i="10"/>
  <c r="A31" i="10"/>
  <c r="B31" i="10"/>
  <c r="C31" i="10"/>
  <c r="D31" i="10"/>
  <c r="K31" i="10" s="1"/>
  <c r="E31" i="10"/>
  <c r="F31" i="10"/>
  <c r="H31" i="10"/>
  <c r="A32" i="10"/>
  <c r="B32" i="10"/>
  <c r="C32" i="10"/>
  <c r="D32" i="10"/>
  <c r="K32" i="10" s="1"/>
  <c r="E32" i="10"/>
  <c r="F32" i="10"/>
  <c r="H32" i="10"/>
  <c r="A33" i="10"/>
  <c r="B33" i="10"/>
  <c r="C33" i="10"/>
  <c r="D33" i="10"/>
  <c r="K33" i="10" s="1"/>
  <c r="E33" i="10"/>
  <c r="F33" i="10"/>
  <c r="H33" i="10"/>
  <c r="A34" i="10"/>
  <c r="B34" i="10"/>
  <c r="C34" i="10"/>
  <c r="D34" i="10"/>
  <c r="K34" i="10" s="1"/>
  <c r="E34" i="10"/>
  <c r="F34" i="10"/>
  <c r="H34" i="10"/>
  <c r="A35" i="10"/>
  <c r="B35" i="10"/>
  <c r="C35" i="10"/>
  <c r="D35" i="10"/>
  <c r="K35" i="10" s="1"/>
  <c r="E35" i="10"/>
  <c r="F35" i="10"/>
  <c r="H35" i="10"/>
  <c r="A36" i="10"/>
  <c r="B36" i="10"/>
  <c r="C36" i="10"/>
  <c r="D36" i="10"/>
  <c r="K36" i="10" s="1"/>
  <c r="E36" i="10"/>
  <c r="F36" i="10"/>
  <c r="H36" i="10"/>
  <c r="A37" i="10"/>
  <c r="B37" i="10"/>
  <c r="C37" i="10"/>
  <c r="D37" i="10"/>
  <c r="K37" i="10" s="1"/>
  <c r="E37" i="10"/>
  <c r="F37" i="10"/>
  <c r="H37" i="10"/>
  <c r="A38" i="10"/>
  <c r="B38" i="10"/>
  <c r="C38" i="10"/>
  <c r="D38" i="10"/>
  <c r="K38" i="10" s="1"/>
  <c r="E38" i="10"/>
  <c r="F38" i="10"/>
  <c r="H38" i="10"/>
  <c r="A39" i="10"/>
  <c r="B39" i="10"/>
  <c r="C39" i="10"/>
  <c r="D39" i="10"/>
  <c r="K39" i="10" s="1"/>
  <c r="E39" i="10"/>
  <c r="F39" i="10"/>
  <c r="H39" i="10"/>
  <c r="A40" i="10"/>
  <c r="B40" i="10"/>
  <c r="C40" i="10"/>
  <c r="D40" i="10"/>
  <c r="K40" i="10" s="1"/>
  <c r="E40" i="10"/>
  <c r="F40" i="10"/>
  <c r="H40" i="10"/>
  <c r="A41" i="10"/>
  <c r="B41" i="10"/>
  <c r="C41" i="10"/>
  <c r="D41" i="10"/>
  <c r="K41" i="10" s="1"/>
  <c r="E41" i="10"/>
  <c r="F41" i="10"/>
  <c r="H41" i="10"/>
  <c r="A42" i="10"/>
  <c r="B42" i="10"/>
  <c r="C42" i="10"/>
  <c r="D42" i="10"/>
  <c r="K42" i="10" s="1"/>
  <c r="E42" i="10"/>
  <c r="F42" i="10"/>
  <c r="H42" i="10"/>
  <c r="A43" i="10"/>
  <c r="B43" i="10"/>
  <c r="C43" i="10"/>
  <c r="D43" i="10"/>
  <c r="K43" i="10" s="1"/>
  <c r="E43" i="10"/>
  <c r="F43" i="10"/>
  <c r="H43" i="10"/>
  <c r="A44" i="10"/>
  <c r="B44" i="10"/>
  <c r="C44" i="10"/>
  <c r="D44" i="10"/>
  <c r="K44" i="10" s="1"/>
  <c r="E44" i="10"/>
  <c r="F44" i="10"/>
  <c r="H44" i="10"/>
  <c r="A45" i="10"/>
  <c r="B45" i="10"/>
  <c r="C45" i="10"/>
  <c r="D45" i="10"/>
  <c r="K45" i="10" s="1"/>
  <c r="E45" i="10"/>
  <c r="F45" i="10"/>
  <c r="H45" i="10"/>
  <c r="A46" i="10"/>
  <c r="B46" i="10"/>
  <c r="C46" i="10"/>
  <c r="D46" i="10"/>
  <c r="K46" i="10" s="1"/>
  <c r="E46" i="10"/>
  <c r="F46" i="10"/>
  <c r="H46" i="10"/>
  <c r="A47" i="10"/>
  <c r="B47" i="10"/>
  <c r="C47" i="10"/>
  <c r="D47" i="10"/>
  <c r="K47" i="10" s="1"/>
  <c r="E47" i="10"/>
  <c r="F47" i="10"/>
  <c r="H47" i="10"/>
  <c r="A48" i="10"/>
  <c r="B48" i="10"/>
  <c r="C48" i="10"/>
  <c r="D48" i="10"/>
  <c r="K48" i="10" s="1"/>
  <c r="E48" i="10"/>
  <c r="F48" i="10"/>
  <c r="H48" i="10"/>
  <c r="A49" i="10"/>
  <c r="B49" i="10"/>
  <c r="C49" i="10"/>
  <c r="D49" i="10"/>
  <c r="K49" i="10" s="1"/>
  <c r="E49" i="10"/>
  <c r="F49" i="10"/>
  <c r="H49" i="10"/>
  <c r="A50" i="10"/>
  <c r="B50" i="10"/>
  <c r="C50" i="10"/>
  <c r="D50" i="10"/>
  <c r="K50" i="10" s="1"/>
  <c r="E50" i="10"/>
  <c r="F50" i="10"/>
  <c r="H50" i="10"/>
  <c r="A51" i="10"/>
  <c r="B51" i="10"/>
  <c r="C51" i="10"/>
  <c r="D51" i="10"/>
  <c r="K51" i="10" s="1"/>
  <c r="E51" i="10"/>
  <c r="F51" i="10"/>
  <c r="H51" i="10"/>
  <c r="A52" i="10"/>
  <c r="B52" i="10"/>
  <c r="C52" i="10"/>
  <c r="D52" i="10"/>
  <c r="K52" i="10" s="1"/>
  <c r="E52" i="10"/>
  <c r="F52" i="10"/>
  <c r="H52" i="10"/>
  <c r="A53" i="10"/>
  <c r="B53" i="10"/>
  <c r="C53" i="10"/>
  <c r="D53" i="10"/>
  <c r="K53" i="10" s="1"/>
  <c r="E53" i="10"/>
  <c r="F53" i="10"/>
  <c r="H53" i="10"/>
  <c r="A54" i="10"/>
  <c r="B54" i="10"/>
  <c r="C54" i="10"/>
  <c r="D54" i="10"/>
  <c r="K54" i="10" s="1"/>
  <c r="E54" i="10"/>
  <c r="F54" i="10"/>
  <c r="H54" i="10"/>
  <c r="A55" i="10"/>
  <c r="B55" i="10"/>
  <c r="C55" i="10"/>
  <c r="D55" i="10"/>
  <c r="K55" i="10" s="1"/>
  <c r="E55" i="10"/>
  <c r="F55" i="10"/>
  <c r="H55" i="10"/>
  <c r="A56" i="10"/>
  <c r="B56" i="10"/>
  <c r="C56" i="10"/>
  <c r="D56" i="10"/>
  <c r="K56" i="10" s="1"/>
  <c r="E56" i="10"/>
  <c r="F56" i="10"/>
  <c r="H56" i="10"/>
  <c r="A57" i="10"/>
  <c r="B57" i="10"/>
  <c r="C57" i="10"/>
  <c r="D57" i="10"/>
  <c r="K57" i="10" s="1"/>
  <c r="E57" i="10"/>
  <c r="F57" i="10"/>
  <c r="H57" i="10"/>
  <c r="A58" i="10"/>
  <c r="B58" i="10"/>
  <c r="C58" i="10"/>
  <c r="D58" i="10"/>
  <c r="K58" i="10" s="1"/>
  <c r="E58" i="10"/>
  <c r="F58" i="10"/>
  <c r="H58" i="10"/>
  <c r="A59" i="10"/>
  <c r="B59" i="10"/>
  <c r="C59" i="10"/>
  <c r="D59" i="10"/>
  <c r="K59" i="10" s="1"/>
  <c r="E59" i="10"/>
  <c r="F59" i="10"/>
  <c r="H59" i="10"/>
  <c r="A60" i="10"/>
  <c r="B60" i="10"/>
  <c r="C60" i="10"/>
  <c r="D60" i="10"/>
  <c r="K60" i="10" s="1"/>
  <c r="E60" i="10"/>
  <c r="F60" i="10"/>
  <c r="H60" i="10"/>
  <c r="A61" i="10"/>
  <c r="B61" i="10"/>
  <c r="C61" i="10"/>
  <c r="D61" i="10"/>
  <c r="K61" i="10" s="1"/>
  <c r="E61" i="10"/>
  <c r="F61" i="10"/>
  <c r="H61" i="10"/>
  <c r="A62" i="10"/>
  <c r="B62" i="10"/>
  <c r="C62" i="10"/>
  <c r="D62" i="10"/>
  <c r="K62" i="10" s="1"/>
  <c r="E62" i="10"/>
  <c r="F62" i="10"/>
  <c r="H62" i="10"/>
  <c r="A63" i="10"/>
  <c r="B63" i="10"/>
  <c r="C63" i="10"/>
  <c r="D63" i="10"/>
  <c r="K63" i="10" s="1"/>
  <c r="E63" i="10"/>
  <c r="F63" i="10"/>
  <c r="H63" i="10"/>
  <c r="A64" i="10"/>
  <c r="B64" i="10"/>
  <c r="C64" i="10"/>
  <c r="D64" i="10"/>
  <c r="K64" i="10" s="1"/>
  <c r="E64" i="10"/>
  <c r="F64" i="10"/>
  <c r="H64" i="10"/>
  <c r="A65" i="10"/>
  <c r="B65" i="10"/>
  <c r="C65" i="10"/>
  <c r="D65" i="10"/>
  <c r="K65" i="10" s="1"/>
  <c r="E65" i="10"/>
  <c r="F65" i="10"/>
  <c r="H65" i="10"/>
  <c r="A66" i="10"/>
  <c r="B66" i="10"/>
  <c r="C66" i="10"/>
  <c r="D66" i="10"/>
  <c r="K66" i="10" s="1"/>
  <c r="E66" i="10"/>
  <c r="F66" i="10"/>
  <c r="H66" i="10"/>
  <c r="A67" i="10"/>
  <c r="B67" i="10"/>
  <c r="C67" i="10"/>
  <c r="D67" i="10"/>
  <c r="K67" i="10" s="1"/>
  <c r="E67" i="10"/>
  <c r="F67" i="10"/>
  <c r="H67" i="10"/>
  <c r="A68" i="10"/>
  <c r="B68" i="10"/>
  <c r="C68" i="10"/>
  <c r="D68" i="10"/>
  <c r="K68" i="10" s="1"/>
  <c r="E68" i="10"/>
  <c r="F68" i="10"/>
  <c r="H68" i="10"/>
  <c r="A69" i="10"/>
  <c r="B69" i="10"/>
  <c r="C69" i="10"/>
  <c r="D69" i="10"/>
  <c r="K69" i="10" s="1"/>
  <c r="E69" i="10"/>
  <c r="F69" i="10"/>
  <c r="H69" i="10"/>
  <c r="A70" i="10"/>
  <c r="B70" i="10"/>
  <c r="C70" i="10"/>
  <c r="D70" i="10"/>
  <c r="K70" i="10" s="1"/>
  <c r="E70" i="10"/>
  <c r="F70" i="10"/>
  <c r="H70" i="10"/>
  <c r="A71" i="10"/>
  <c r="B71" i="10"/>
  <c r="C71" i="10"/>
  <c r="D71" i="10"/>
  <c r="K71" i="10" s="1"/>
  <c r="E71" i="10"/>
  <c r="F71" i="10"/>
  <c r="H71" i="10"/>
  <c r="A72" i="10"/>
  <c r="B72" i="10"/>
  <c r="C72" i="10"/>
  <c r="D72" i="10"/>
  <c r="K72" i="10" s="1"/>
  <c r="E72" i="10"/>
  <c r="F72" i="10"/>
  <c r="H72" i="10"/>
  <c r="A73" i="10"/>
  <c r="B73" i="10"/>
  <c r="C73" i="10"/>
  <c r="D73" i="10"/>
  <c r="K73" i="10" s="1"/>
  <c r="E73" i="10"/>
  <c r="F73" i="10"/>
  <c r="H73" i="10"/>
  <c r="A74" i="10"/>
  <c r="B74" i="10"/>
  <c r="C74" i="10"/>
  <c r="D74" i="10"/>
  <c r="K74" i="10" s="1"/>
  <c r="E74" i="10"/>
  <c r="F74" i="10"/>
  <c r="H74" i="10"/>
  <c r="A75" i="10"/>
  <c r="B75" i="10"/>
  <c r="C75" i="10"/>
  <c r="D75" i="10"/>
  <c r="K75" i="10" s="1"/>
  <c r="E75" i="10"/>
  <c r="F75" i="10"/>
  <c r="H75" i="10"/>
  <c r="A76" i="10"/>
  <c r="B76" i="10"/>
  <c r="C76" i="10"/>
  <c r="D76" i="10"/>
  <c r="K76" i="10" s="1"/>
  <c r="E76" i="10"/>
  <c r="F76" i="10"/>
  <c r="H76" i="10"/>
  <c r="A77" i="10"/>
  <c r="B77" i="10"/>
  <c r="C77" i="10"/>
  <c r="D77" i="10"/>
  <c r="K77" i="10" s="1"/>
  <c r="E77" i="10"/>
  <c r="F77" i="10"/>
  <c r="H77" i="10"/>
  <c r="A78" i="10"/>
  <c r="B78" i="10"/>
  <c r="C78" i="10"/>
  <c r="D78" i="10"/>
  <c r="K78" i="10" s="1"/>
  <c r="E78" i="10"/>
  <c r="F78" i="10"/>
  <c r="H78" i="10"/>
  <c r="A79" i="10"/>
  <c r="B79" i="10"/>
  <c r="C79" i="10"/>
  <c r="D79" i="10"/>
  <c r="K79" i="10" s="1"/>
  <c r="E79" i="10"/>
  <c r="F79" i="10"/>
  <c r="H79" i="10"/>
  <c r="A80" i="10"/>
  <c r="B80" i="10"/>
  <c r="C80" i="10"/>
  <c r="D80" i="10"/>
  <c r="K80" i="10" s="1"/>
  <c r="E80" i="10"/>
  <c r="F80" i="10"/>
  <c r="H80" i="10"/>
  <c r="A81" i="10"/>
  <c r="B81" i="10"/>
  <c r="C81" i="10"/>
  <c r="D81" i="10"/>
  <c r="K81" i="10" s="1"/>
  <c r="E81" i="10"/>
  <c r="F81" i="10"/>
  <c r="H81" i="10"/>
  <c r="A82" i="10"/>
  <c r="B82" i="10"/>
  <c r="C82" i="10"/>
  <c r="D82" i="10"/>
  <c r="K82" i="10" s="1"/>
  <c r="E82" i="10"/>
  <c r="F82" i="10"/>
  <c r="H82" i="10"/>
  <c r="A83" i="10"/>
  <c r="B83" i="10"/>
  <c r="C83" i="10"/>
  <c r="D83" i="10"/>
  <c r="K83" i="10" s="1"/>
  <c r="E83" i="10"/>
  <c r="F83" i="10"/>
  <c r="H83" i="10"/>
  <c r="A84" i="10"/>
  <c r="B84" i="10"/>
  <c r="C84" i="10"/>
  <c r="D84" i="10"/>
  <c r="K84" i="10" s="1"/>
  <c r="E84" i="10"/>
  <c r="F84" i="10"/>
  <c r="H84" i="10"/>
  <c r="A85" i="10"/>
  <c r="B85" i="10"/>
  <c r="C85" i="10"/>
  <c r="D85" i="10"/>
  <c r="K85" i="10" s="1"/>
  <c r="E85" i="10"/>
  <c r="F85" i="10"/>
  <c r="H85" i="10"/>
  <c r="A86" i="10"/>
  <c r="B86" i="10"/>
  <c r="C86" i="10"/>
  <c r="D86" i="10"/>
  <c r="K86" i="10" s="1"/>
  <c r="E86" i="10"/>
  <c r="F86" i="10"/>
  <c r="H86" i="10"/>
  <c r="A87" i="10"/>
  <c r="B87" i="10"/>
  <c r="C87" i="10"/>
  <c r="D87" i="10"/>
  <c r="K87" i="10" s="1"/>
  <c r="E87" i="10"/>
  <c r="F87" i="10"/>
  <c r="H87" i="10"/>
  <c r="A88" i="10"/>
  <c r="B88" i="10"/>
  <c r="C88" i="10"/>
  <c r="D88" i="10"/>
  <c r="K88" i="10" s="1"/>
  <c r="E88" i="10"/>
  <c r="F88" i="10"/>
  <c r="H88" i="10"/>
  <c r="A89" i="10"/>
  <c r="B89" i="10"/>
  <c r="C89" i="10"/>
  <c r="D89" i="10"/>
  <c r="K89" i="10" s="1"/>
  <c r="E89" i="10"/>
  <c r="F89" i="10"/>
  <c r="H89" i="10"/>
  <c r="A90" i="10"/>
  <c r="B90" i="10"/>
  <c r="C90" i="10"/>
  <c r="D90" i="10"/>
  <c r="K90" i="10" s="1"/>
  <c r="E90" i="10"/>
  <c r="F90" i="10"/>
  <c r="H90" i="10"/>
  <c r="A91" i="10"/>
  <c r="B91" i="10"/>
  <c r="C91" i="10"/>
  <c r="D91" i="10"/>
  <c r="K91" i="10" s="1"/>
  <c r="E91" i="10"/>
  <c r="F91" i="10"/>
  <c r="H91" i="10"/>
  <c r="A92" i="10"/>
  <c r="B92" i="10"/>
  <c r="C92" i="10"/>
  <c r="D92" i="10"/>
  <c r="K92" i="10" s="1"/>
  <c r="E92" i="10"/>
  <c r="F92" i="10"/>
  <c r="H92" i="10"/>
  <c r="A93" i="10"/>
  <c r="B93" i="10"/>
  <c r="C93" i="10"/>
  <c r="D93" i="10"/>
  <c r="K93" i="10" s="1"/>
  <c r="E93" i="10"/>
  <c r="F93" i="10"/>
  <c r="H93" i="10"/>
  <c r="A94" i="10"/>
  <c r="B94" i="10"/>
  <c r="C94" i="10"/>
  <c r="D94" i="10"/>
  <c r="K94" i="10" s="1"/>
  <c r="E94" i="10"/>
  <c r="F94" i="10"/>
  <c r="H94" i="10"/>
  <c r="A95" i="10"/>
  <c r="B95" i="10"/>
  <c r="C95" i="10"/>
  <c r="D95" i="10"/>
  <c r="K95" i="10" s="1"/>
  <c r="E95" i="10"/>
  <c r="F95" i="10"/>
  <c r="H95" i="10"/>
  <c r="A96" i="10"/>
  <c r="B96" i="10"/>
  <c r="C96" i="10"/>
  <c r="D96" i="10"/>
  <c r="K96" i="10" s="1"/>
  <c r="E96" i="10"/>
  <c r="F96" i="10"/>
  <c r="H96" i="10"/>
  <c r="A97" i="10"/>
  <c r="B97" i="10"/>
  <c r="C97" i="10"/>
  <c r="D97" i="10"/>
  <c r="K97" i="10" s="1"/>
  <c r="L97" i="10" s="1"/>
  <c r="E97" i="10"/>
  <c r="F97" i="10"/>
  <c r="A98" i="10"/>
  <c r="B98" i="10"/>
  <c r="C98" i="10"/>
  <c r="D98" i="10"/>
  <c r="K98" i="10" s="1"/>
  <c r="E98" i="10"/>
  <c r="F98" i="10"/>
  <c r="H98" i="10"/>
  <c r="A99" i="10"/>
  <c r="B99" i="10"/>
  <c r="C99" i="10"/>
  <c r="D99" i="10"/>
  <c r="K99" i="10" s="1"/>
  <c r="E99" i="10"/>
  <c r="F99" i="10"/>
  <c r="H99" i="10"/>
  <c r="H14" i="9"/>
  <c r="R17" i="9"/>
  <c r="R19" i="9"/>
  <c r="R20"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L14"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H21" i="9"/>
  <c r="R21" i="9" s="1"/>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2" i="9"/>
  <c r="AP12" i="9" s="1"/>
  <c r="H13" i="9"/>
  <c r="AP13" i="9" s="1"/>
  <c r="H15" i="9"/>
  <c r="AD15" i="9" s="1"/>
  <c r="AE15" i="9" s="1"/>
  <c r="H16" i="9"/>
  <c r="L16" i="9" s="1"/>
  <c r="H17" i="9"/>
  <c r="H18" i="9"/>
  <c r="H19" i="9"/>
  <c r="H20" i="9"/>
  <c r="K27" i="13" l="1"/>
  <c r="K26" i="3"/>
  <c r="O18" i="9"/>
  <c r="M18" i="9"/>
  <c r="M16" i="9"/>
  <c r="N16" i="9" s="1"/>
  <c r="O16" i="9"/>
  <c r="AM14" i="9"/>
  <c r="AD14" i="9"/>
  <c r="O14" i="9"/>
  <c r="M14" i="9"/>
  <c r="R13" i="9"/>
  <c r="AD13" i="9"/>
  <c r="U17" i="9"/>
  <c r="S17" i="9"/>
  <c r="R12" i="9"/>
  <c r="AD12" i="9"/>
  <c r="R16" i="9"/>
  <c r="U16" i="9" s="1"/>
  <c r="AD16" i="9"/>
  <c r="AG16" i="9" s="1"/>
  <c r="R18" i="9"/>
  <c r="AD18" i="9"/>
  <c r="L15" i="9"/>
  <c r="M15" i="9" s="1"/>
  <c r="X15" i="9"/>
  <c r="L17" i="9"/>
  <c r="X17" i="9"/>
  <c r="AI17" i="9"/>
  <c r="AM15" i="9"/>
  <c r="AI21" i="9"/>
  <c r="AI18" i="9"/>
  <c r="C510" i="6"/>
  <c r="AK96" i="9"/>
  <c r="AK80" i="9"/>
  <c r="AK64" i="9"/>
  <c r="AK56" i="9"/>
  <c r="AK40" i="9"/>
  <c r="AK24" i="9"/>
  <c r="AK104" i="9"/>
  <c r="AK88" i="9"/>
  <c r="AK72" i="9"/>
  <c r="AK48" i="9"/>
  <c r="AK32" i="9"/>
  <c r="L55" i="10"/>
  <c r="L31" i="10"/>
  <c r="L23" i="10"/>
  <c r="L15" i="10"/>
  <c r="AK103" i="9"/>
  <c r="AK95" i="9"/>
  <c r="AK87" i="9"/>
  <c r="AK79" i="9"/>
  <c r="AK71" i="9"/>
  <c r="AK63" i="9"/>
  <c r="AK55" i="9"/>
  <c r="AK47" i="9"/>
  <c r="AK39" i="9"/>
  <c r="AK31" i="9"/>
  <c r="AK23" i="9"/>
  <c r="L95" i="10"/>
  <c r="L71" i="10"/>
  <c r="L39" i="10"/>
  <c r="L62" i="10"/>
  <c r="L38" i="10"/>
  <c r="L22" i="10"/>
  <c r="L14" i="10"/>
  <c r="L78" i="10"/>
  <c r="L87" i="10"/>
  <c r="L94" i="10"/>
  <c r="L79" i="10"/>
  <c r="L70" i="10"/>
  <c r="L54" i="10"/>
  <c r="L46" i="10"/>
  <c r="L30" i="10"/>
  <c r="AM57" i="9"/>
  <c r="AM49" i="9"/>
  <c r="G11" i="10"/>
  <c r="J11" i="10" s="1"/>
  <c r="AM60" i="9"/>
  <c r="AJ99" i="9"/>
  <c r="G15" i="10"/>
  <c r="AJ104" i="9"/>
  <c r="AJ96" i="9"/>
  <c r="AJ97" i="9"/>
  <c r="G14" i="10"/>
  <c r="AJ103" i="9"/>
  <c r="AJ95" i="9"/>
  <c r="AJ100" i="9"/>
  <c r="G10" i="10"/>
  <c r="K10" i="10" s="1"/>
  <c r="L10" i="10" s="1"/>
  <c r="AJ98" i="9"/>
  <c r="G13" i="10"/>
  <c r="K13" i="10" s="1"/>
  <c r="L13" i="10" s="1"/>
  <c r="AJ102" i="9"/>
  <c r="AM38" i="9"/>
  <c r="AJ101" i="9"/>
  <c r="L63" i="10"/>
  <c r="L47" i="10"/>
  <c r="AK97" i="9"/>
  <c r="AK89" i="9"/>
  <c r="AK81" i="9"/>
  <c r="AK73" i="9"/>
  <c r="AK65" i="9"/>
  <c r="AK57" i="9"/>
  <c r="AK49" i="9"/>
  <c r="AK41" i="9"/>
  <c r="AK33" i="9"/>
  <c r="AK25" i="9"/>
  <c r="AK102" i="9"/>
  <c r="AK94" i="9"/>
  <c r="AK78" i="9"/>
  <c r="AK70" i="9"/>
  <c r="AK62" i="9"/>
  <c r="AK54" i="9"/>
  <c r="AK46" i="9"/>
  <c r="AK38" i="9"/>
  <c r="AK30" i="9"/>
  <c r="AK22" i="9"/>
  <c r="AK86" i="9"/>
  <c r="L85" i="10"/>
  <c r="L61" i="10"/>
  <c r="L45" i="10"/>
  <c r="L88" i="10"/>
  <c r="L80" i="10"/>
  <c r="L72" i="10"/>
  <c r="L64" i="10"/>
  <c r="L56" i="10"/>
  <c r="L48" i="10"/>
  <c r="L40" i="10"/>
  <c r="L32" i="10"/>
  <c r="L24" i="10"/>
  <c r="L16" i="10"/>
  <c r="L93" i="10"/>
  <c r="L77" i="10"/>
  <c r="L69" i="10"/>
  <c r="L53" i="10"/>
  <c r="L37" i="10"/>
  <c r="L29" i="10"/>
  <c r="L21" i="10"/>
  <c r="L86" i="10"/>
  <c r="AK101" i="9"/>
  <c r="AK93" i="9"/>
  <c r="AK85" i="9"/>
  <c r="AK77" i="9"/>
  <c r="AK69" i="9"/>
  <c r="AK61" i="9"/>
  <c r="AK53" i="9"/>
  <c r="AK45" i="9"/>
  <c r="AK37" i="9"/>
  <c r="AK29" i="9"/>
  <c r="L89" i="10"/>
  <c r="L81" i="10"/>
  <c r="L65" i="10"/>
  <c r="L49" i="10"/>
  <c r="L41" i="10"/>
  <c r="L33" i="10"/>
  <c r="L25" i="10"/>
  <c r="L17" i="10"/>
  <c r="L96" i="10"/>
  <c r="L73" i="10"/>
  <c r="L57" i="10"/>
  <c r="AK100" i="9"/>
  <c r="AK92" i="9"/>
  <c r="AK84" i="9"/>
  <c r="AK76" i="9"/>
  <c r="AK68" i="9"/>
  <c r="AK60" i="9"/>
  <c r="AK52" i="9"/>
  <c r="AK44" i="9"/>
  <c r="AK36" i="9"/>
  <c r="AK28" i="9"/>
  <c r="AK20" i="9"/>
  <c r="L90" i="10"/>
  <c r="L82" i="10"/>
  <c r="L74" i="10"/>
  <c r="L66" i="10"/>
  <c r="L58" i="10"/>
  <c r="L50" i="10"/>
  <c r="L42" i="10"/>
  <c r="L34" i="10"/>
  <c r="L26" i="10"/>
  <c r="L18" i="10"/>
  <c r="AK99" i="9"/>
  <c r="AK91" i="9"/>
  <c r="AK83" i="9"/>
  <c r="AK75" i="9"/>
  <c r="AK67" i="9"/>
  <c r="AK59" i="9"/>
  <c r="AK51" i="9"/>
  <c r="AK43" i="9"/>
  <c r="AK35" i="9"/>
  <c r="AK27" i="9"/>
  <c r="AK19" i="9"/>
  <c r="L98" i="10"/>
  <c r="L91" i="10"/>
  <c r="L83" i="10"/>
  <c r="L75" i="10"/>
  <c r="L67" i="10"/>
  <c r="L59" i="10"/>
  <c r="L51" i="10"/>
  <c r="L43" i="10"/>
  <c r="L35" i="10"/>
  <c r="L27" i="10"/>
  <c r="L19" i="10"/>
  <c r="AK98" i="9"/>
  <c r="AK90" i="9"/>
  <c r="AK82" i="9"/>
  <c r="AK74" i="9"/>
  <c r="AK66" i="9"/>
  <c r="AK58" i="9"/>
  <c r="AK50" i="9"/>
  <c r="AK42" i="9"/>
  <c r="AK34" i="9"/>
  <c r="AK26" i="9"/>
  <c r="L99" i="10"/>
  <c r="L92" i="10"/>
  <c r="L84" i="10"/>
  <c r="L76" i="10"/>
  <c r="L68" i="10"/>
  <c r="L60" i="10"/>
  <c r="L52" i="10"/>
  <c r="L44" i="10"/>
  <c r="L36" i="10"/>
  <c r="L28" i="10"/>
  <c r="L20" i="10"/>
  <c r="L12" i="10"/>
  <c r="G9" i="10"/>
  <c r="J9" i="10" s="1"/>
  <c r="G8" i="10"/>
  <c r="K8" i="10" s="1"/>
  <c r="L8" i="10" s="1"/>
  <c r="L13" i="9"/>
  <c r="M13" i="9" s="1"/>
  <c r="G7" i="10"/>
  <c r="K7" i="10" s="1"/>
  <c r="L7" i="10" s="1"/>
  <c r="L12" i="9"/>
  <c r="G6" i="10"/>
  <c r="K6" i="10" s="1"/>
  <c r="L6" i="10" s="1"/>
  <c r="L11" i="9"/>
  <c r="K9" i="10"/>
  <c r="L9" i="10" s="1"/>
  <c r="J13" i="10"/>
  <c r="J14" i="10"/>
  <c r="J15" i="10"/>
  <c r="J7" i="10"/>
  <c r="AJ94" i="9"/>
  <c r="G89" i="10"/>
  <c r="AJ46" i="9"/>
  <c r="G41" i="10"/>
  <c r="J41" i="10" s="1"/>
  <c r="AJ70" i="9"/>
  <c r="G65" i="10"/>
  <c r="AJ54" i="9"/>
  <c r="G49" i="10"/>
  <c r="AJ22" i="9"/>
  <c r="G17" i="10"/>
  <c r="J17" i="10" s="1"/>
  <c r="AJ69" i="9"/>
  <c r="G64" i="10"/>
  <c r="AJ37" i="9"/>
  <c r="G32" i="10"/>
  <c r="AJ68" i="9"/>
  <c r="G63" i="10"/>
  <c r="AJ52" i="9"/>
  <c r="G47" i="10"/>
  <c r="J47" i="10" s="1"/>
  <c r="AJ44" i="9"/>
  <c r="G39" i="10"/>
  <c r="J39" i="10" s="1"/>
  <c r="AJ28" i="9"/>
  <c r="G23" i="10"/>
  <c r="AM102" i="9"/>
  <c r="AO102" i="9" s="1"/>
  <c r="AM54" i="9"/>
  <c r="AO54" i="9" s="1"/>
  <c r="AJ62" i="9"/>
  <c r="G57" i="10"/>
  <c r="J57" i="10" s="1"/>
  <c r="AJ85" i="9"/>
  <c r="G80" i="10"/>
  <c r="AJ53" i="9"/>
  <c r="G48" i="10"/>
  <c r="AJ21" i="9"/>
  <c r="AK21" i="9" s="1"/>
  <c r="G16" i="10"/>
  <c r="AJ92" i="9"/>
  <c r="G87" i="10"/>
  <c r="AJ60" i="9"/>
  <c r="G55" i="10"/>
  <c r="J55" i="10" s="1"/>
  <c r="AJ36" i="9"/>
  <c r="G31" i="10"/>
  <c r="J31" i="10" s="1"/>
  <c r="AJ91" i="9"/>
  <c r="G86" i="10"/>
  <c r="AJ83" i="9"/>
  <c r="G78" i="10"/>
  <c r="J78" i="10" s="1"/>
  <c r="AJ75" i="9"/>
  <c r="G70" i="10"/>
  <c r="AJ67" i="9"/>
  <c r="G62" i="10"/>
  <c r="J62" i="10" s="1"/>
  <c r="AJ59" i="9"/>
  <c r="G54" i="10"/>
  <c r="AJ51" i="9"/>
  <c r="G46" i="10"/>
  <c r="AJ43" i="9"/>
  <c r="G38" i="10"/>
  <c r="J38" i="10" s="1"/>
  <c r="AJ35" i="9"/>
  <c r="G30" i="10"/>
  <c r="J30" i="10" s="1"/>
  <c r="AJ27" i="9"/>
  <c r="G22" i="10"/>
  <c r="AM100" i="9"/>
  <c r="AO100" i="9" s="1"/>
  <c r="AM17" i="9"/>
  <c r="G12" i="10"/>
  <c r="J12" i="10" s="1"/>
  <c r="AJ78" i="9"/>
  <c r="G73" i="10"/>
  <c r="AJ30" i="9"/>
  <c r="G25" i="10"/>
  <c r="AJ90" i="9"/>
  <c r="G85" i="10"/>
  <c r="AJ82" i="9"/>
  <c r="G77" i="10"/>
  <c r="AJ74" i="9"/>
  <c r="G69" i="10"/>
  <c r="J69" i="10" s="1"/>
  <c r="AJ66" i="9"/>
  <c r="G61" i="10"/>
  <c r="J61" i="10" s="1"/>
  <c r="AJ58" i="9"/>
  <c r="G53" i="10"/>
  <c r="AJ50" i="9"/>
  <c r="G45" i="10"/>
  <c r="J45" i="10" s="1"/>
  <c r="AJ42" i="9"/>
  <c r="G37" i="10"/>
  <c r="J37" i="10" s="1"/>
  <c r="AJ34" i="9"/>
  <c r="G29" i="10"/>
  <c r="AJ26" i="9"/>
  <c r="G21" i="10"/>
  <c r="J21" i="10" s="1"/>
  <c r="AM92" i="9"/>
  <c r="R15" i="9"/>
  <c r="G99" i="10"/>
  <c r="J99" i="10" s="1"/>
  <c r="G98" i="10"/>
  <c r="J98" i="10" s="1"/>
  <c r="G97" i="10"/>
  <c r="G96" i="10"/>
  <c r="G95" i="10"/>
  <c r="J95" i="10" s="1"/>
  <c r="G94" i="10"/>
  <c r="G93" i="10"/>
  <c r="G92" i="10"/>
  <c r="G91" i="10"/>
  <c r="G90" i="10"/>
  <c r="AJ77" i="9"/>
  <c r="G72" i="10"/>
  <c r="J72" i="10" s="1"/>
  <c r="AJ45" i="9"/>
  <c r="G40" i="10"/>
  <c r="J40" i="10" s="1"/>
  <c r="AJ84" i="9"/>
  <c r="G79" i="10"/>
  <c r="J79" i="10" s="1"/>
  <c r="AJ81" i="9"/>
  <c r="G76" i="10"/>
  <c r="J76" i="10" s="1"/>
  <c r="AJ57" i="9"/>
  <c r="G52" i="10"/>
  <c r="AJ25" i="9"/>
  <c r="G20" i="10"/>
  <c r="J20" i="10" s="1"/>
  <c r="AJ93" i="9"/>
  <c r="G88" i="10"/>
  <c r="J88" i="10" s="1"/>
  <c r="AJ61" i="9"/>
  <c r="G56" i="10"/>
  <c r="AJ29" i="9"/>
  <c r="G24" i="10"/>
  <c r="AJ76" i="9"/>
  <c r="G71" i="10"/>
  <c r="J71" i="10" s="1"/>
  <c r="AJ73" i="9"/>
  <c r="G68" i="10"/>
  <c r="AJ49" i="9"/>
  <c r="G44" i="10"/>
  <c r="J44" i="10" s="1"/>
  <c r="AJ33" i="9"/>
  <c r="G28" i="10"/>
  <c r="AM36" i="9"/>
  <c r="AO36" i="9" s="1"/>
  <c r="AJ88" i="9"/>
  <c r="G83" i="10"/>
  <c r="AJ80" i="9"/>
  <c r="G75" i="10"/>
  <c r="AJ72" i="9"/>
  <c r="G67" i="10"/>
  <c r="AJ64" i="9"/>
  <c r="G59" i="10"/>
  <c r="J59" i="10" s="1"/>
  <c r="AJ56" i="9"/>
  <c r="G51" i="10"/>
  <c r="AJ48" i="9"/>
  <c r="G43" i="10"/>
  <c r="AJ40" i="9"/>
  <c r="G35" i="10"/>
  <c r="J35" i="10" s="1"/>
  <c r="AJ32" i="9"/>
  <c r="G27" i="10"/>
  <c r="J27" i="10" s="1"/>
  <c r="AJ24" i="9"/>
  <c r="G19" i="10"/>
  <c r="AM76" i="9"/>
  <c r="AM28" i="9"/>
  <c r="AJ86" i="9"/>
  <c r="G81" i="10"/>
  <c r="J81" i="10" s="1"/>
  <c r="AJ38" i="9"/>
  <c r="G33" i="10"/>
  <c r="J33" i="10" s="1"/>
  <c r="AJ89" i="9"/>
  <c r="G84" i="10"/>
  <c r="AJ65" i="9"/>
  <c r="G60" i="10"/>
  <c r="J60" i="10" s="1"/>
  <c r="AJ41" i="9"/>
  <c r="G36" i="10"/>
  <c r="AM78" i="9"/>
  <c r="AO78" i="9" s="1"/>
  <c r="AJ87" i="9"/>
  <c r="G82" i="10"/>
  <c r="J82" i="10" s="1"/>
  <c r="AJ79" i="9"/>
  <c r="G74" i="10"/>
  <c r="J74" i="10" s="1"/>
  <c r="AJ71" i="9"/>
  <c r="G66" i="10"/>
  <c r="J66" i="10" s="1"/>
  <c r="AJ63" i="9"/>
  <c r="G58" i="10"/>
  <c r="AJ55" i="9"/>
  <c r="G50" i="10"/>
  <c r="AJ47" i="9"/>
  <c r="G42" i="10"/>
  <c r="J42" i="10" s="1"/>
  <c r="AJ39" i="9"/>
  <c r="G34" i="10"/>
  <c r="J34" i="10" s="1"/>
  <c r="AJ31" i="9"/>
  <c r="G26" i="10"/>
  <c r="J26" i="10" s="1"/>
  <c r="AJ23" i="9"/>
  <c r="G18" i="10"/>
  <c r="J18" i="10" s="1"/>
  <c r="AM70" i="9"/>
  <c r="AM94" i="9"/>
  <c r="AO94" i="9" s="1"/>
  <c r="AM73" i="9"/>
  <c r="AM52" i="9"/>
  <c r="AM30" i="9"/>
  <c r="AM89" i="9"/>
  <c r="AM68" i="9"/>
  <c r="AM46" i="9"/>
  <c r="AO46" i="9" s="1"/>
  <c r="AM25" i="9"/>
  <c r="AM86" i="9"/>
  <c r="AM65" i="9"/>
  <c r="AM44" i="9"/>
  <c r="AO44" i="9" s="1"/>
  <c r="AM22" i="9"/>
  <c r="AM11" i="9"/>
  <c r="AM84" i="9"/>
  <c r="AM62" i="9"/>
  <c r="AM41" i="9"/>
  <c r="AM81" i="9"/>
  <c r="AM97" i="9"/>
  <c r="AO97" i="9" s="1"/>
  <c r="AM33" i="9"/>
  <c r="AO33" i="9" s="1"/>
  <c r="AM99" i="9"/>
  <c r="AO99" i="9" s="1"/>
  <c r="AM91" i="9"/>
  <c r="AO91" i="9" s="1"/>
  <c r="AM83" i="9"/>
  <c r="AM75" i="9"/>
  <c r="AM67" i="9"/>
  <c r="AM59" i="9"/>
  <c r="AM51" i="9"/>
  <c r="AM43" i="9"/>
  <c r="AM35" i="9"/>
  <c r="AM27" i="9"/>
  <c r="AO27" i="9" s="1"/>
  <c r="AM19" i="9"/>
  <c r="AO19" i="9" s="1"/>
  <c r="AM20" i="9"/>
  <c r="AO20" i="9" s="1"/>
  <c r="AM12" i="9"/>
  <c r="AM98" i="9"/>
  <c r="AO98" i="9" s="1"/>
  <c r="AM90" i="9"/>
  <c r="AM82" i="9"/>
  <c r="AM74" i="9"/>
  <c r="AM66" i="9"/>
  <c r="AM58" i="9"/>
  <c r="AO58" i="9" s="1"/>
  <c r="AM50" i="9"/>
  <c r="AM42" i="9"/>
  <c r="AM34" i="9"/>
  <c r="AM26" i="9"/>
  <c r="AM18" i="9"/>
  <c r="AM104" i="9"/>
  <c r="AO104" i="9" s="1"/>
  <c r="AM96" i="9"/>
  <c r="AO96" i="9" s="1"/>
  <c r="AM88" i="9"/>
  <c r="AM80" i="9"/>
  <c r="AM72" i="9"/>
  <c r="AO72" i="9" s="1"/>
  <c r="AM64" i="9"/>
  <c r="AM56" i="9"/>
  <c r="AM48" i="9"/>
  <c r="AM40" i="9"/>
  <c r="AM32" i="9"/>
  <c r="AM24" i="9"/>
  <c r="AM16" i="9"/>
  <c r="AM103" i="9"/>
  <c r="AO103" i="9" s="1"/>
  <c r="AM95" i="9"/>
  <c r="AO95" i="9" s="1"/>
  <c r="AM87" i="9"/>
  <c r="AM79" i="9"/>
  <c r="AM71" i="9"/>
  <c r="AM63" i="9"/>
  <c r="AM55" i="9"/>
  <c r="AM47" i="9"/>
  <c r="AM39" i="9"/>
  <c r="AM31" i="9"/>
  <c r="AO31" i="9" s="1"/>
  <c r="AM23" i="9"/>
  <c r="AM101" i="9"/>
  <c r="AO101" i="9" s="1"/>
  <c r="AM93" i="9"/>
  <c r="AM85" i="9"/>
  <c r="AO85" i="9" s="1"/>
  <c r="AM77" i="9"/>
  <c r="AM69" i="9"/>
  <c r="AM61" i="9"/>
  <c r="AM53" i="9"/>
  <c r="AM45" i="9"/>
  <c r="AM37" i="9"/>
  <c r="AO37" i="9" s="1"/>
  <c r="AM29" i="9"/>
  <c r="AM21" i="9"/>
  <c r="AO21" i="9" s="1"/>
  <c r="AM13" i="9"/>
  <c r="AJ12" i="9"/>
  <c r="AJ13" i="9"/>
  <c r="AJ14" i="9"/>
  <c r="AJ16" i="9"/>
  <c r="AJ17" i="9"/>
  <c r="AJ18" i="9"/>
  <c r="AJ19" i="9"/>
  <c r="AJ20" i="9"/>
  <c r="AJ11" i="9"/>
  <c r="L27" i="13" l="1"/>
  <c r="I27" i="13"/>
  <c r="L26" i="3"/>
  <c r="I26" i="3"/>
  <c r="AF11" i="9"/>
  <c r="AH11" i="9"/>
  <c r="I6" i="10"/>
  <c r="J6" i="10" s="1"/>
  <c r="AK17" i="9"/>
  <c r="AG18" i="9"/>
  <c r="AE18" i="9"/>
  <c r="AF18" i="9" s="1"/>
  <c r="U18" i="9"/>
  <c r="S18" i="9"/>
  <c r="P16" i="9"/>
  <c r="AO14" i="9"/>
  <c r="AG14" i="9"/>
  <c r="AH14" i="9" s="1"/>
  <c r="AE14" i="9"/>
  <c r="AF14" i="9" s="1"/>
  <c r="U13" i="9"/>
  <c r="S13" i="9"/>
  <c r="J8" i="10"/>
  <c r="AG13" i="9"/>
  <c r="AH13" i="9" s="1"/>
  <c r="AE13" i="9"/>
  <c r="AF13" i="9" s="1"/>
  <c r="AE12" i="9"/>
  <c r="AG12" i="9"/>
  <c r="S12" i="9"/>
  <c r="U12" i="9"/>
  <c r="V12" i="9" s="1"/>
  <c r="M12" i="9"/>
  <c r="O12" i="9"/>
  <c r="P12" i="9" s="1"/>
  <c r="AA17" i="9"/>
  <c r="F6" i="9" s="1"/>
  <c r="Y17" i="9"/>
  <c r="O17" i="9"/>
  <c r="P17" i="9" s="1"/>
  <c r="M17" i="9"/>
  <c r="N17" i="9" s="1"/>
  <c r="AF12" i="9"/>
  <c r="M11" i="9"/>
  <c r="O11" i="9"/>
  <c r="P11" i="9" s="1"/>
  <c r="AF16" i="9"/>
  <c r="AE16" i="9"/>
  <c r="D7" i="9"/>
  <c r="AK18" i="9"/>
  <c r="AH18" i="9"/>
  <c r="AB17" i="9"/>
  <c r="Y15" i="9"/>
  <c r="D6" i="9"/>
  <c r="T12" i="9"/>
  <c r="AI15" i="9"/>
  <c r="S15" i="9"/>
  <c r="AI16" i="9"/>
  <c r="S16" i="9"/>
  <c r="AI13" i="9"/>
  <c r="O13" i="9"/>
  <c r="AN13" i="9"/>
  <c r="AN18" i="9"/>
  <c r="AN21" i="9"/>
  <c r="AI12" i="9"/>
  <c r="AN12" i="9" s="1"/>
  <c r="AN16" i="9"/>
  <c r="AK16" i="9"/>
  <c r="D3" i="9"/>
  <c r="H2" i="6"/>
  <c r="AO57" i="9"/>
  <c r="K11" i="10"/>
  <c r="L11" i="10" s="1"/>
  <c r="AO60" i="9"/>
  <c r="J10" i="10"/>
  <c r="AO38" i="9"/>
  <c r="R14" i="9"/>
  <c r="AO49" i="9"/>
  <c r="AK13" i="9"/>
  <c r="AK12" i="9"/>
  <c r="AO12" i="9"/>
  <c r="J23" i="10"/>
  <c r="J43" i="10"/>
  <c r="J94" i="10"/>
  <c r="J92" i="10"/>
  <c r="J56" i="10"/>
  <c r="J29" i="10"/>
  <c r="J53" i="10"/>
  <c r="J28" i="10"/>
  <c r="J90" i="10"/>
  <c r="J75" i="10"/>
  <c r="J50" i="10"/>
  <c r="J87" i="10"/>
  <c r="J85" i="10"/>
  <c r="J83" i="10"/>
  <c r="J65" i="10"/>
  <c r="J93" i="10"/>
  <c r="J73" i="10"/>
  <c r="J48" i="10"/>
  <c r="J19" i="10"/>
  <c r="AO69" i="9"/>
  <c r="AO47" i="9"/>
  <c r="AO80" i="9"/>
  <c r="AO50" i="9"/>
  <c r="AO75" i="9"/>
  <c r="AO41" i="9"/>
  <c r="AO86" i="9"/>
  <c r="J25" i="10"/>
  <c r="J89" i="10"/>
  <c r="J32" i="10"/>
  <c r="J96" i="10"/>
  <c r="J63" i="10"/>
  <c r="J68" i="10"/>
  <c r="J80" i="10"/>
  <c r="J22" i="10"/>
  <c r="J86" i="10"/>
  <c r="J52" i="10"/>
  <c r="AO63" i="9"/>
  <c r="J16" i="10"/>
  <c r="AO29" i="9"/>
  <c r="AO40" i="9"/>
  <c r="J97" i="10"/>
  <c r="J46" i="10"/>
  <c r="J77" i="10"/>
  <c r="J67" i="10"/>
  <c r="J58" i="10"/>
  <c r="J49" i="10"/>
  <c r="AO84" i="9"/>
  <c r="AO82" i="9"/>
  <c r="AO43" i="9"/>
  <c r="J64" i="10"/>
  <c r="J70" i="10"/>
  <c r="J36" i="10"/>
  <c r="J91" i="10"/>
  <c r="J24" i="10"/>
  <c r="J51" i="10"/>
  <c r="J54" i="10"/>
  <c r="J84" i="10"/>
  <c r="AO35" i="9"/>
  <c r="AO23" i="9"/>
  <c r="AO87" i="9"/>
  <c r="AO53" i="9"/>
  <c r="AO67" i="9"/>
  <c r="AO81" i="9"/>
  <c r="AO28" i="9"/>
  <c r="AO13" i="9"/>
  <c r="AO77" i="9"/>
  <c r="AO55" i="9"/>
  <c r="AO24" i="9"/>
  <c r="AO88" i="9"/>
  <c r="AO76" i="9"/>
  <c r="AO66" i="9"/>
  <c r="AO70" i="9"/>
  <c r="AO64" i="9"/>
  <c r="AO42" i="9"/>
  <c r="AO16" i="9"/>
  <c r="AO32" i="9"/>
  <c r="AO74" i="9"/>
  <c r="AO71" i="9"/>
  <c r="AO11" i="9"/>
  <c r="AO61" i="9"/>
  <c r="AO39" i="9"/>
  <c r="AO65" i="9"/>
  <c r="AO73" i="9"/>
  <c r="AO92" i="9"/>
  <c r="AO17" i="9"/>
  <c r="AO62" i="9"/>
  <c r="AO79" i="9"/>
  <c r="AO48" i="9"/>
  <c r="AO18" i="9"/>
  <c r="AO89" i="9"/>
  <c r="AO83" i="9"/>
  <c r="AO93" i="9"/>
  <c r="AO68" i="9"/>
  <c r="AO45" i="9"/>
  <c r="AO56" i="9"/>
  <c r="AO26" i="9"/>
  <c r="AO90" i="9"/>
  <c r="AO51" i="9"/>
  <c r="AO22" i="9"/>
  <c r="AO30" i="9"/>
  <c r="AO25" i="9"/>
  <c r="AO34" i="9"/>
  <c r="AO59" i="9"/>
  <c r="AO52" i="9"/>
  <c r="G28" i="3" l="1"/>
  <c r="G29" i="13"/>
  <c r="U14" i="9"/>
  <c r="F4" i="9" s="1"/>
  <c r="S14" i="9"/>
  <c r="F7" i="9"/>
  <c r="F8" i="9" s="1"/>
  <c r="E7" i="9"/>
  <c r="E3" i="9"/>
  <c r="E6" i="9"/>
  <c r="F16" i="3"/>
  <c r="F17" i="13"/>
  <c r="P13" i="9"/>
  <c r="F3" i="9"/>
  <c r="V14" i="9"/>
  <c r="D8" i="9"/>
  <c r="S11" i="9"/>
  <c r="D4" i="9"/>
  <c r="F16" i="13" s="1"/>
  <c r="N11" i="9"/>
  <c r="AI14" i="9"/>
  <c r="AN14" i="9" s="1"/>
  <c r="AI11" i="9"/>
  <c r="AN11" i="9" s="1"/>
  <c r="AK14" i="9"/>
  <c r="AK11" i="9"/>
  <c r="G2" i="10"/>
  <c r="G3" i="10"/>
  <c r="AJ15" i="9"/>
  <c r="AF15" i="9" s="1"/>
  <c r="G7" i="9" s="1"/>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0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55"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6" i="8"/>
  <c r="C7" i="8"/>
  <c r="C8" i="8"/>
  <c r="C9" i="8"/>
  <c r="C10" i="8"/>
  <c r="C11" i="8"/>
  <c r="C12" i="8"/>
  <c r="C5" i="8"/>
  <c r="C155" i="8" l="1"/>
  <c r="F155" i="8"/>
  <c r="C157" i="8" s="1"/>
  <c r="I25" i="3"/>
  <c r="I26" i="13"/>
  <c r="F17" i="3"/>
  <c r="F18" i="13"/>
  <c r="G3" i="9"/>
  <c r="E4" i="9"/>
  <c r="E5" i="9" s="1"/>
  <c r="T11" i="9"/>
  <c r="G4" i="9" s="1"/>
  <c r="F5" i="9"/>
  <c r="D5" i="9"/>
  <c r="F15" i="3"/>
  <c r="Z15" i="9"/>
  <c r="G6" i="9" s="1"/>
  <c r="G8" i="9" s="1"/>
  <c r="D9" i="9"/>
  <c r="AO15" i="9"/>
  <c r="AK15" i="9"/>
  <c r="F18" i="3" l="1"/>
  <c r="F19" i="3" s="1"/>
  <c r="F19" i="13"/>
  <c r="F20" i="13" s="1"/>
  <c r="C158" i="8"/>
  <c r="M7" i="9"/>
  <c r="G5" i="9"/>
  <c r="E8" i="9"/>
  <c r="K13" i="3" l="1"/>
  <c r="K14" i="13"/>
  <c r="K12" i="13" s="1"/>
  <c r="J2" i="8"/>
  <c r="G29" i="3" s="1"/>
  <c r="G30" i="13" l="1"/>
  <c r="K11" i="3"/>
  <c r="K14" i="3" s="1"/>
  <c r="K15" i="13"/>
  <c r="I609" i="5"/>
  <c r="I608" i="5"/>
  <c r="D2" i="5" l="1"/>
  <c r="G26" i="3" s="1"/>
  <c r="G27" i="13" l="1"/>
  <c r="Q609" i="5"/>
  <c r="L2" i="5" s="1"/>
  <c r="G4" i="10" s="1"/>
  <c r="G25" i="3" s="1"/>
  <c r="G26" i="13" l="1"/>
  <c r="G25" i="13" s="1"/>
  <c r="G24" i="3"/>
  <c r="G35" i="13" l="1"/>
  <c r="I25" i="13"/>
  <c r="I24" i="3"/>
  <c r="G3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Jason M FLNR:EX</author>
    <author/>
  </authors>
  <commentList>
    <comment ref="K5" authorId="0" shapeId="0" xr:uid="{75CEF687-A3D5-4B80-961D-8CA43A1EEB38}">
      <text>
        <r>
          <rPr>
            <b/>
            <sz val="9"/>
            <color indexed="81"/>
            <rFont val="Tahoma"/>
            <family val="2"/>
          </rPr>
          <t xml:space="preserve">Also known as Ready for Survey Date. YYYY-MM-DD
</t>
        </r>
      </text>
    </comment>
    <comment ref="F7" authorId="1" shapeId="0" xr:uid="{C043F568-5CE9-4D0C-AEC7-CA35F5EABE46}">
      <text>
        <r>
          <rPr>
            <b/>
            <sz val="11"/>
            <color rgb="FF000000"/>
            <rFont val="Calibri"/>
            <family val="2"/>
            <scheme val="minor"/>
          </rPr>
          <t>Auto-filled based on data entered in 'BEC Zone' and 'BEC Subzone/Variant' field.</t>
        </r>
        <r>
          <rPr>
            <sz val="12"/>
            <color rgb="FF000000"/>
            <rFont val="Calibri"/>
            <family val="2"/>
            <scheme val="minor"/>
          </rPr>
          <t xml:space="preserve">
</t>
        </r>
      </text>
    </comment>
    <comment ref="B8" authorId="0" shapeId="0" xr:uid="{C254C365-245E-4439-BBAC-E0B12D743E2F}">
      <text>
        <r>
          <rPr>
            <b/>
            <sz val="9"/>
            <color indexed="81"/>
            <rFont val="Tahoma"/>
            <family val="2"/>
          </rPr>
          <t>YYYY-MM-DD
The first day of the survey for the cutblock.</t>
        </r>
      </text>
    </comment>
    <comment ref="F8" authorId="0" shapeId="0" xr:uid="{7D607C6E-AEE9-4243-B824-2DBE5782C0E1}">
      <text>
        <r>
          <rPr>
            <b/>
            <sz val="9"/>
            <color indexed="81"/>
            <rFont val="Tahoma"/>
            <family val="2"/>
          </rPr>
          <t>Auto-filled based on data entered in 'BEC Zone' and 'BEC Subzone/Variant' field.</t>
        </r>
      </text>
    </comment>
    <comment ref="F11" authorId="0" shapeId="0" xr:uid="{D44EDE2B-A0A2-4AB9-9905-DC08BF8E07EC}">
      <text>
        <r>
          <rPr>
            <b/>
            <sz val="9"/>
            <color indexed="81"/>
            <rFont val="Tahoma"/>
            <family val="2"/>
          </rPr>
          <t>Refer to Instructions tab for details on how to calculate the Starting Net or Gross Area correctly.</t>
        </r>
      </text>
    </comment>
    <comment ref="K11" authorId="0" shapeId="0" xr:uid="{0C1AD94A-E9EE-40D6-B32F-68148469A2E8}">
      <text>
        <r>
          <rPr>
            <b/>
            <sz val="9"/>
            <color indexed="81"/>
            <rFont val="Tahoma"/>
            <family val="2"/>
          </rPr>
          <t>Area is auto-calculated based on information inputted on 'Waste Area Calculator' and 'Road Lengths and Areas' tab.</t>
        </r>
      </text>
    </comment>
    <comment ref="F12" authorId="0" shapeId="0" xr:uid="{CA10F1A2-1700-4E21-B8D7-CB4AAD1CD613}">
      <text>
        <r>
          <rPr>
            <b/>
            <sz val="9"/>
            <color indexed="81"/>
            <rFont val="Tahoma"/>
            <family val="2"/>
          </rPr>
          <t>Combined total of all WTPs, WTRAs, or other Reserves that are part of the Gross Harvest Area, but are reserved from harvesting.
For Partially Harvested WAAs, only include Reserve and Retention Areas that fall with in the survey area.</t>
        </r>
      </text>
    </comment>
    <comment ref="H12" authorId="0" shapeId="0" xr:uid="{9E394AB1-5AC4-40CB-AB53-D49A64BC5E47}">
      <text>
        <r>
          <rPr>
            <b/>
            <sz val="9"/>
            <color indexed="81"/>
            <rFont val="Tahoma"/>
            <family val="2"/>
          </rPr>
          <t>Input data only if the WAA has another timber mark other than the primary cutblock TM or road permit TM.</t>
        </r>
      </text>
    </comment>
    <comment ref="K12" authorId="0" shapeId="0" xr:uid="{D95DBDA1-85FD-4402-A7A8-5D04E75DBE29}">
      <text>
        <r>
          <rPr>
            <b/>
            <sz val="9"/>
            <color indexed="81"/>
            <rFont val="Tahoma"/>
            <family val="2"/>
          </rPr>
          <t>Manually input area for secondary mark.</t>
        </r>
      </text>
    </comment>
    <comment ref="F13" authorId="0" shapeId="0" xr:uid="{077627A5-FDF1-4D9D-A728-AB54860FB22F}">
      <text>
        <r>
          <rPr>
            <b/>
            <sz val="9"/>
            <color indexed="81"/>
            <rFont val="Tahoma"/>
            <family val="2"/>
          </rPr>
          <t>Do not include road related NP areas as they are calculated on the 'Road Lengths and Areas' tab and 'Pull Outs and Landings' tab.
For Partially Harvested WAAs, only include NP Areas that fall with in the survey area.</t>
        </r>
      </text>
    </comment>
    <comment ref="K13" authorId="0" shapeId="0" xr:uid="{2EA5CD6C-6AFA-44E8-B147-D731DE602D59}">
      <text>
        <r>
          <rPr>
            <b/>
            <sz val="9"/>
            <color indexed="81"/>
            <rFont val="Tahoma"/>
            <family val="2"/>
          </rPr>
          <t>Area is auto-calculated based on information inputted on 'Waste Area Calculator' and 'Road Lengths and Areas' tab.</t>
        </r>
      </text>
    </comment>
    <comment ref="F14" authorId="0" shapeId="0" xr:uid="{5BDF6F09-2478-47A7-A722-48E584FCEEBD}">
      <text>
        <r>
          <rPr>
            <b/>
            <sz val="9"/>
            <color indexed="81"/>
            <rFont val="Tahoma"/>
            <family val="2"/>
          </rPr>
          <t>Additional areas not included in cut block or road permit area (ie. off site landings), which contain waste.</t>
        </r>
      </text>
    </comment>
    <comment ref="F15" authorId="0" shapeId="0" xr:uid="{D583C049-E741-459D-9A8C-65886F61CCBA}">
      <text>
        <r>
          <rPr>
            <b/>
            <sz val="9"/>
            <color indexed="81"/>
            <rFont val="Tahoma"/>
            <family val="2"/>
          </rPr>
          <t>Total gross internal road permit right of way areas. Auto-filled from 'Road Lengths and Areas' tab.</t>
        </r>
      </text>
    </comment>
    <comment ref="F16" authorId="0" shapeId="0" xr:uid="{9F084B9D-1ACA-485D-8203-6ECE380F5B75}">
      <text>
        <r>
          <rPr>
            <b/>
            <sz val="9"/>
            <color indexed="81"/>
            <rFont val="Tahoma"/>
            <family val="2"/>
          </rPr>
          <t>Total gross external road permit right of way areas. Auto-filled from 'Road Lengths and Areas' tab.</t>
        </r>
      </text>
    </comment>
    <comment ref="F17" authorId="0" shapeId="0" xr:uid="{0A1028A0-07D2-4281-9E0B-A8EA06E78B5B}">
      <text>
        <r>
          <rPr>
            <b/>
            <sz val="9"/>
            <color indexed="81"/>
            <rFont val="Tahoma"/>
            <family val="2"/>
          </rPr>
          <t>Total gross external and/or internal road right of way areas not associated with a road permit that were not included in the initial 'Starting Area'. Auto-filled from 'Road Lengths and Areas' tab.</t>
        </r>
      </text>
    </comment>
    <comment ref="F18" authorId="0" shapeId="0" xr:uid="{3EF6C628-7021-475F-B2CE-56C0799F96F9}">
      <text>
        <r>
          <rPr>
            <b/>
            <sz val="9"/>
            <color indexed="81"/>
            <rFont val="Tahoma"/>
            <family val="2"/>
          </rPr>
          <t>Total for internal and external Road surface area. Auto-filled from 'Road Lengths and Areas' and 'Pull Outs and Landings' tabs.</t>
        </r>
      </text>
    </comment>
    <comment ref="A19" authorId="0" shapeId="0" xr:uid="{F6E097DA-8784-45FA-A251-98A17CE88B06}">
      <text>
        <r>
          <rPr>
            <b/>
            <sz val="9"/>
            <color indexed="81"/>
            <rFont val="Tahoma"/>
            <family val="2"/>
          </rPr>
          <t xml:space="preserve">Input this as the Net Area in EFW for Single Block populations. Input this Net Area for the WAA into the HRC Sample Plan for Aggregate Populations. </t>
        </r>
      </text>
    </comment>
    <comment ref="G22" authorId="0" shapeId="0" xr:uid="{2E89277C-35E7-4609-ACEB-E55F738AEE7F}">
      <text>
        <r>
          <rPr>
            <b/>
            <sz val="9"/>
            <color indexed="81"/>
            <rFont val="Tahoma"/>
            <family val="2"/>
          </rPr>
          <t xml:space="preserve">Input these stratum codes and areas into the EFW file for Single Block populations. Input these WAA stratum codes and areas into the HRC Sample Plan for Aggregate populations. </t>
        </r>
      </text>
    </comment>
    <comment ref="H22" authorId="0" shapeId="0" xr:uid="{DCDD18D0-4034-4211-AA75-32A1AD0DEB2F}">
      <text>
        <r>
          <rPr>
            <b/>
            <sz val="9"/>
            <color indexed="81"/>
            <rFont val="Tahoma"/>
            <family val="2"/>
          </rPr>
          <t>For each applicable stratum, enter the # of Prediction Plots in the WAA for Ratio surveys or the # of Measure Plots in the WAA for SRS surveys.</t>
        </r>
      </text>
    </comment>
    <comment ref="I22" authorId="0" shapeId="0" xr:uid="{858678D4-8C68-4A97-ADE1-AA9094DBC839}">
      <text>
        <r>
          <rPr>
            <b/>
            <sz val="9"/>
            <color indexed="81"/>
            <rFont val="Tahoma"/>
            <family val="2"/>
          </rPr>
          <t>If the calculated inter-plot spacing is not used for sampling make a note in Comments below. If required, adjust plot spacing as per Waste Manual. Enter the 'Actual Inter-Plot Spacing Used' to create the sample plan map in the adjacent column.</t>
        </r>
      </text>
    </comment>
    <comment ref="J22" authorId="0" shapeId="0" xr:uid="{4BB9A9E6-66A5-4A05-BF05-63CE1740E39C}">
      <text>
        <r>
          <rPr>
            <b/>
            <sz val="9"/>
            <color indexed="81"/>
            <rFont val="Tahoma"/>
            <family val="2"/>
          </rPr>
          <t>Enter the actual inter-plot spacing used to generate the sample plan map.</t>
        </r>
      </text>
    </comment>
    <comment ref="K22" authorId="0" shapeId="0" xr:uid="{2C894784-8007-4010-90AA-BD32452E317B}">
      <text>
        <r>
          <rPr>
            <b/>
            <sz val="9"/>
            <color indexed="81"/>
            <rFont val="Tahoma"/>
            <family val="2"/>
          </rPr>
          <t>Based on 'Actual Inter-Plot Spacing Used' in this spreadsheet.</t>
        </r>
      </text>
    </comment>
    <comment ref="G24" authorId="0" shapeId="0" xr:uid="{98CE952E-B254-4910-BE92-1C228EB19604}">
      <text>
        <r>
          <rPr>
            <b/>
            <sz val="9"/>
            <color indexed="81"/>
            <rFont val="Tahoma"/>
            <family val="2"/>
          </rPr>
          <t>Auto-calculated based on WAA Net Area and other Stratum Areas.</t>
        </r>
      </text>
    </comment>
    <comment ref="G25" authorId="0" shapeId="0" xr:uid="{067996B6-43A0-4A94-A89D-FBE1177D3367}">
      <text>
        <r>
          <rPr>
            <b/>
            <sz val="9"/>
            <color indexed="81"/>
            <rFont val="Tahoma"/>
            <family val="2"/>
          </rPr>
          <t>Auto-calculated based on 'Road Lengths and Areas' and 'Roadside Stratum' tabs.</t>
        </r>
      </text>
    </comment>
    <comment ref="G26" authorId="0" shapeId="0" xr:uid="{92A78826-CEE4-4ED9-88FC-EA89B37B05C9}">
      <text>
        <r>
          <rPr>
            <b/>
            <sz val="9"/>
            <color indexed="81"/>
            <rFont val="Tahoma"/>
            <family val="2"/>
          </rPr>
          <t>Auto-calculated based on 'Pile Stratum 1' tab.</t>
        </r>
      </text>
    </comment>
    <comment ref="K26" authorId="0" shapeId="0" xr:uid="{F57D69D6-187C-43E7-813D-40A4CA671C4F}">
      <text>
        <r>
          <rPr>
            <b/>
            <sz val="9"/>
            <color indexed="81"/>
            <rFont val="Tahoma"/>
            <family val="2"/>
          </rPr>
          <t>Auto-calculated from 'Pile Stratum 1' tab.</t>
        </r>
      </text>
    </comment>
    <comment ref="G27" authorId="0" shapeId="0" xr:uid="{0BE26739-B94C-44F2-9869-C6C73D57BEB0}">
      <text>
        <r>
          <rPr>
            <b/>
            <sz val="9"/>
            <color indexed="81"/>
            <rFont val="Tahoma"/>
            <family val="2"/>
          </rPr>
          <t>Auto-calculated based on 'Pile Stratum 2' tab.</t>
        </r>
      </text>
    </comment>
    <comment ref="K27" authorId="0" shapeId="0" xr:uid="{FBD123E3-2501-4843-9FA9-F54B84634CCE}">
      <text>
        <r>
          <rPr>
            <b/>
            <sz val="9"/>
            <color indexed="81"/>
            <rFont val="Tahoma"/>
            <family val="2"/>
          </rPr>
          <t>Auto-calculated from 'Pile Stratum 2' tab.</t>
        </r>
      </text>
    </comment>
    <comment ref="G28" authorId="0" shapeId="0" xr:uid="{3F99CFC8-87E2-4A62-81E1-F647428B8537}">
      <text>
        <r>
          <rPr>
            <b/>
            <sz val="9"/>
            <color indexed="81"/>
            <rFont val="Tahoma"/>
            <family val="2"/>
          </rPr>
          <t xml:space="preserve">Auto-calculated based on 'Cold Decks' tab.
</t>
        </r>
      </text>
    </comment>
    <comment ref="G29" authorId="0" shapeId="0" xr:uid="{48D3ED3C-E299-44D2-9831-46B518297692}">
      <text>
        <r>
          <rPr>
            <b/>
            <sz val="9"/>
            <color indexed="81"/>
            <rFont val="Tahoma"/>
            <family val="2"/>
          </rPr>
          <t>Auto-calculated based on 'Individual Standing Trees' tab.</t>
        </r>
      </text>
    </comment>
    <comment ref="G30" authorId="0" shapeId="0" xr:uid="{98C327B6-1868-4751-823A-3DB4E802253E}">
      <text>
        <r>
          <rPr>
            <b/>
            <sz val="9"/>
            <color indexed="81"/>
            <rFont val="Tahoma"/>
            <family val="2"/>
          </rPr>
          <t>Manually enter applicable area.</t>
        </r>
      </text>
    </comment>
    <comment ref="A31" authorId="0" shapeId="0" xr:uid="{DD196835-CE54-441F-8255-DA2194CE376A}">
      <text>
        <r>
          <rPr>
            <b/>
            <sz val="9"/>
            <color indexed="81"/>
            <rFont val="Tahoma"/>
            <family val="2"/>
          </rPr>
          <t xml:space="preserve">Input new stratum type that is not listed above.
</t>
        </r>
      </text>
    </comment>
    <comment ref="G31" authorId="0" shapeId="0" xr:uid="{DFAE8D23-FA83-4F9E-ADD7-4DA9AF2F0C22}">
      <text>
        <r>
          <rPr>
            <b/>
            <sz val="9"/>
            <color indexed="81"/>
            <rFont val="Tahoma"/>
            <family val="2"/>
          </rPr>
          <t>Manually enter applicable area.</t>
        </r>
      </text>
    </comment>
    <comment ref="A32" authorId="0" shapeId="0" xr:uid="{B217F0B9-41AE-4723-83AC-04811F85EDC6}">
      <text>
        <r>
          <rPr>
            <b/>
            <sz val="9"/>
            <color indexed="81"/>
            <rFont val="Tahoma"/>
            <family val="2"/>
          </rPr>
          <t>Input new stratum type that is not listed above.</t>
        </r>
      </text>
    </comment>
    <comment ref="G32" authorId="0" shapeId="0" xr:uid="{049C9390-98BE-482B-B8C1-49EF453C79E8}">
      <text>
        <r>
          <rPr>
            <b/>
            <sz val="9"/>
            <color indexed="81"/>
            <rFont val="Tahoma"/>
            <family val="2"/>
          </rPr>
          <t>Manually enter applicable area.</t>
        </r>
      </text>
    </comment>
    <comment ref="A33" authorId="0" shapeId="0" xr:uid="{B629B58B-F0B1-45FC-94E2-670A02302050}">
      <text>
        <r>
          <rPr>
            <b/>
            <sz val="9"/>
            <color indexed="81"/>
            <rFont val="Tahoma"/>
            <family val="2"/>
          </rPr>
          <t>Input new stratum type that is not listed above.</t>
        </r>
      </text>
    </comment>
    <comment ref="G33" authorId="0" shapeId="0" xr:uid="{0115D68A-8B29-4CB8-9304-DE9678C87E63}">
      <text>
        <r>
          <rPr>
            <b/>
            <sz val="9"/>
            <color indexed="81"/>
            <rFont val="Tahoma"/>
            <family val="2"/>
          </rPr>
          <t>Manually enter applicable area.</t>
        </r>
      </text>
    </comment>
    <comment ref="H36" authorId="0" shapeId="0" xr:uid="{E9F62461-589B-49BA-A39C-F0830EC7B7B3}">
      <text>
        <r>
          <rPr>
            <b/>
            <sz val="9"/>
            <color indexed="81"/>
            <rFont val="Tahoma"/>
            <family val="2"/>
          </rPr>
          <t>This section must be filled out prior to filling out 'Road Lengths and Areas' tab. If an attribute listed does not pertain to this WAA then enter '0'.</t>
        </r>
      </text>
    </comment>
    <comment ref="A41" authorId="0" shapeId="0" xr:uid="{1398916A-8B84-4633-9566-59A5CB6B1B30}">
      <text>
        <r>
          <rPr>
            <b/>
            <sz val="9"/>
            <color indexed="81"/>
            <rFont val="Tahoma"/>
            <family val="2"/>
          </rPr>
          <t>Enter any comments or notes that are unique or important to the development of the sample plan or area calculations.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I4" authorId="0" shapeId="0" xr:uid="{541E74BD-C323-4E80-9F6B-67F6431F66EA}">
      <text>
        <r>
          <rPr>
            <b/>
            <sz val="9"/>
            <color indexed="81"/>
            <rFont val="Tahoma"/>
            <family val="2"/>
          </rPr>
          <t>Required for Mature cutblocks only: Enter the total hectares of the WAA that was harvested using a cable yarding harvest method.</t>
        </r>
      </text>
    </comment>
    <comment ref="K4" authorId="0" shapeId="0" xr:uid="{FADCF3D6-B0EF-416C-9685-08B5CF99BFAD}">
      <text>
        <r>
          <rPr>
            <b/>
            <sz val="9"/>
            <color indexed="81"/>
            <rFont val="Tahoma"/>
            <family val="2"/>
          </rPr>
          <t>YYYY-MM-DD
Primary Logging Complete Date aka. Ready for Survey Date</t>
        </r>
      </text>
    </comment>
    <comment ref="I5" authorId="0" shapeId="0" xr:uid="{7083926A-2DD0-462C-8234-154B16819799}">
      <text>
        <r>
          <rPr>
            <b/>
            <sz val="9"/>
            <color indexed="81"/>
            <rFont val="Tahoma"/>
            <family val="2"/>
          </rPr>
          <t>Required for Mature cutblocks only: Enter the total hectares of the WAA that was harvested using a ground skidding harvest method.</t>
        </r>
      </text>
    </comment>
    <comment ref="I6" authorId="0" shapeId="0" xr:uid="{8BC8CB99-00E2-466D-B95D-FAB09AE7E915}">
      <text>
        <r>
          <rPr>
            <b/>
            <sz val="9"/>
            <color indexed="81"/>
            <rFont val="Tahoma"/>
            <family val="2"/>
          </rPr>
          <t>Required for Mature cutblocks only: Enter total hectares of the WAA that was harvested using a skyline logging harvest method.</t>
        </r>
      </text>
    </comment>
    <comment ref="K6" authorId="0" shapeId="0" xr:uid="{AEA17C8B-D740-403C-B357-469AB53EA683}">
      <text>
        <r>
          <rPr>
            <b/>
            <sz val="9"/>
            <color indexed="81"/>
            <rFont val="Tahoma"/>
            <family val="2"/>
          </rPr>
          <t>Enter for BCTS clients only; YYYY-MM-DD; Leave blank if not BCTS.</t>
        </r>
      </text>
    </comment>
    <comment ref="F7" authorId="0" shapeId="0" xr:uid="{083CE35A-A45A-4C0F-892D-38892A3D3165}">
      <text>
        <r>
          <rPr>
            <b/>
            <sz val="9"/>
            <color indexed="81"/>
            <rFont val="Tahoma"/>
            <family val="2"/>
          </rPr>
          <t>Auto-calculated based on data entered into Maturity, Heli Logging and Harvest Method fields.</t>
        </r>
      </text>
    </comment>
    <comment ref="B8" authorId="0" shapeId="0" xr:uid="{BEFA5A48-5605-4DA8-A6A3-65416CA25FC1}">
      <text>
        <r>
          <rPr>
            <b/>
            <sz val="9"/>
            <color indexed="81"/>
            <rFont val="Tahoma"/>
            <family val="2"/>
          </rPr>
          <t>YYYY-MM-DD
The first day of the survey for the cutblock.</t>
        </r>
      </text>
    </comment>
    <comment ref="K8" authorId="0" shapeId="0" xr:uid="{44FBDB68-0B52-4777-A7E2-A00D207AF5C5}">
      <text>
        <r>
          <rPr>
            <b/>
            <sz val="9"/>
            <color indexed="81"/>
            <rFont val="Tahoma"/>
            <family val="2"/>
          </rPr>
          <t>YYYY-MM-DD</t>
        </r>
      </text>
    </comment>
    <comment ref="F12" authorId="0" shapeId="0" xr:uid="{3A2C1333-3931-40CC-BABD-D9CE601A82F3}">
      <text>
        <r>
          <rPr>
            <b/>
            <sz val="9"/>
            <color indexed="81"/>
            <rFont val="Tahoma"/>
            <family val="2"/>
          </rPr>
          <t>Refer to Instructions tab for details on how to calculate the Starting Net or Gross Area correctly.</t>
        </r>
      </text>
    </comment>
    <comment ref="K12" authorId="0" shapeId="0" xr:uid="{A821E2AA-6FB4-4D8C-850D-9CC44A6B4435}">
      <text>
        <r>
          <rPr>
            <b/>
            <sz val="9"/>
            <color indexed="81"/>
            <rFont val="Tahoma"/>
            <family val="2"/>
          </rPr>
          <t>Area is auto-calculated based on information inputted on 'Waste Area Calculator' and 'Road Lengths and Areas' tab.</t>
        </r>
      </text>
    </comment>
    <comment ref="F13" authorId="0" shapeId="0" xr:uid="{B453A80C-94B9-4459-BF51-24FE565CD95C}">
      <text>
        <r>
          <rPr>
            <b/>
            <sz val="9"/>
            <color indexed="81"/>
            <rFont val="Tahoma"/>
            <family val="2"/>
          </rPr>
          <t>Combined total of all WTPs, WTRAs, or other Reserves that are part of the Gross Harvest Area, but are reserved from harvesting.
For Partially Harvested WAAs, only include Reserve and Retention Areas that fall with in the survey area.</t>
        </r>
      </text>
    </comment>
    <comment ref="H13" authorId="0" shapeId="0" xr:uid="{4F385F8B-8631-4CE4-9A82-15434CBAE08F}">
      <text>
        <r>
          <rPr>
            <b/>
            <sz val="9"/>
            <color indexed="81"/>
            <rFont val="Tahoma"/>
            <family val="2"/>
          </rPr>
          <t>Input data only if the WAA has another timber mark other than the primary cutblock TM or road permit TM.</t>
        </r>
      </text>
    </comment>
    <comment ref="K13" authorId="0" shapeId="0" xr:uid="{E395AC0E-98B4-4FD1-BAB7-5D16921FA4DA}">
      <text>
        <r>
          <rPr>
            <b/>
            <sz val="9"/>
            <color indexed="81"/>
            <rFont val="Tahoma"/>
            <family val="2"/>
          </rPr>
          <t>Manually input area for secondary mark.</t>
        </r>
      </text>
    </comment>
    <comment ref="F14" authorId="0" shapeId="0" xr:uid="{0D1FC462-F1BF-4886-8AF9-4DF634DA7D28}">
      <text>
        <r>
          <rPr>
            <b/>
            <sz val="9"/>
            <color indexed="81"/>
            <rFont val="Tahoma"/>
            <family val="2"/>
          </rPr>
          <t>Do not include road related NP areas as they are calculated on the 'Road Lengths and Areas' tab and 'Pull Outs and Landings' tab.
For Partially Harvested WAAs, only include NP Areas that fall with in the survey area.</t>
        </r>
      </text>
    </comment>
    <comment ref="K14" authorId="0" shapeId="0" xr:uid="{D650FC4A-B39B-48E9-87C6-2A221E6BAEF7}">
      <text>
        <r>
          <rPr>
            <b/>
            <sz val="9"/>
            <color indexed="81"/>
            <rFont val="Tahoma"/>
            <family val="2"/>
          </rPr>
          <t>Area is auto-calculated based on information inputted on 'Waste Area Calculator' and 'Road Lengths and Areas' tab.</t>
        </r>
      </text>
    </comment>
    <comment ref="F15" authorId="0" shapeId="0" xr:uid="{CDAE796F-9D2A-4A19-9E67-1F9556EB1AC0}">
      <text>
        <r>
          <rPr>
            <b/>
            <sz val="9"/>
            <color indexed="81"/>
            <rFont val="Tahoma"/>
            <family val="2"/>
          </rPr>
          <t>Additional areas not included in cut block or road permit area (ie. off site landings), which contain waste.</t>
        </r>
      </text>
    </comment>
    <comment ref="F16" authorId="0" shapeId="0" xr:uid="{21D46EE0-0EEF-4E94-BB45-AFF208A98B44}">
      <text>
        <r>
          <rPr>
            <b/>
            <sz val="9"/>
            <color indexed="81"/>
            <rFont val="Tahoma"/>
            <family val="2"/>
          </rPr>
          <t>Total gross internal road permit right of way areas. Auto-filled from 'Road Lengths and Areas' tab.</t>
        </r>
      </text>
    </comment>
    <comment ref="F17" authorId="0" shapeId="0" xr:uid="{A194EDC6-761A-4BCD-8EA7-7EE8C30AD617}">
      <text>
        <r>
          <rPr>
            <b/>
            <sz val="9"/>
            <color indexed="81"/>
            <rFont val="Tahoma"/>
            <family val="2"/>
          </rPr>
          <t>Total gross external road permit right of way areas. Auto-filled from 'Road Lengths and Areas' tab.</t>
        </r>
      </text>
    </comment>
    <comment ref="F18" authorId="0" shapeId="0" xr:uid="{1DE8B3CC-CCFF-41DE-BDFD-496D08189DEB}">
      <text>
        <r>
          <rPr>
            <b/>
            <sz val="9"/>
            <color indexed="81"/>
            <rFont val="Tahoma"/>
            <family val="2"/>
          </rPr>
          <t>Total gross external and/or internal road right of way areas not associated with a road permit that were not included in the initial 'Starting Area'. Auto-filled from 'Road Lengths and Areas' tab.</t>
        </r>
      </text>
    </comment>
    <comment ref="F19" authorId="0" shapeId="0" xr:uid="{EAD3BA9F-6359-4758-8943-1B629594C726}">
      <text>
        <r>
          <rPr>
            <b/>
            <sz val="9"/>
            <color indexed="81"/>
            <rFont val="Tahoma"/>
            <family val="2"/>
          </rPr>
          <t>Total for internal and external Road surface area. Auto-filled from 'Road Lengths and Areas' and 'Pull Outs and Landings' tabs.</t>
        </r>
      </text>
    </comment>
    <comment ref="A20" authorId="0" shapeId="0" xr:uid="{1A80634E-F863-4B72-9D94-B01B9BAF4BEE}">
      <text>
        <r>
          <rPr>
            <b/>
            <sz val="9"/>
            <color indexed="81"/>
            <rFont val="Tahoma"/>
            <family val="2"/>
          </rPr>
          <t xml:space="preserve">Input this as the Net Area in EFW for Single Block populations. Input this Net Area for the WAA into the HRC Sample Plan for Aggregate Populations. </t>
        </r>
      </text>
    </comment>
    <comment ref="G23" authorId="0" shapeId="0" xr:uid="{2E84A1FD-4A18-4515-8B85-D015DB136E16}">
      <text>
        <r>
          <rPr>
            <b/>
            <sz val="9"/>
            <color indexed="81"/>
            <rFont val="Tahoma"/>
            <family val="2"/>
          </rPr>
          <t xml:space="preserve">Input these stratum codes and areas into the EFW file for Single Block populations. Input these WAA stratum codes and areas into the HRC Sample Plan for Aggregate populations. </t>
        </r>
      </text>
    </comment>
    <comment ref="H23" authorId="0" shapeId="0" xr:uid="{B72849D3-62D0-4499-A829-52775924EBCE}">
      <text>
        <r>
          <rPr>
            <b/>
            <sz val="9"/>
            <color indexed="81"/>
            <rFont val="Tahoma"/>
            <family val="2"/>
          </rPr>
          <t>For each applicable stratum, enter the # of Prediction Plots in the WAA for Ratio surveys or the # of Measure Plots in the WAA for SRS surveys.</t>
        </r>
      </text>
    </comment>
    <comment ref="I23" authorId="0" shapeId="0" xr:uid="{1AA4DD76-B704-408E-A8E1-3623E5070752}">
      <text>
        <r>
          <rPr>
            <b/>
            <sz val="9"/>
            <color indexed="81"/>
            <rFont val="Tahoma"/>
            <family val="2"/>
          </rPr>
          <t>If the calculated inter-plot spacing is not used for sampling make a note in Comments below. If required, adjust plot spacing as per Waste Manual. Enter the 'Actual Inter-Plot Spacing Used' to create the sample plan map in the adjacent column.</t>
        </r>
      </text>
    </comment>
    <comment ref="J23" authorId="0" shapeId="0" xr:uid="{DA69D35F-7615-44AF-A453-86C219E11492}">
      <text>
        <r>
          <rPr>
            <b/>
            <sz val="9"/>
            <color indexed="81"/>
            <rFont val="Tahoma"/>
            <family val="2"/>
          </rPr>
          <t>Enter the actual inter-plot spacing used to generate the sample plan map.</t>
        </r>
      </text>
    </comment>
    <comment ref="K23" authorId="0" shapeId="0" xr:uid="{924E4718-3DFB-4BD9-A7DE-B1CDF1B2E482}">
      <text>
        <r>
          <rPr>
            <b/>
            <sz val="9"/>
            <color indexed="81"/>
            <rFont val="Tahoma"/>
            <family val="2"/>
          </rPr>
          <t>Based on 'Actual Inter-Plot Spacing Used' in this spreadsheet.</t>
        </r>
      </text>
    </comment>
    <comment ref="G25" authorId="0" shapeId="0" xr:uid="{88986366-A206-477F-A957-F26841277320}">
      <text>
        <r>
          <rPr>
            <b/>
            <sz val="9"/>
            <color indexed="81"/>
            <rFont val="Tahoma"/>
            <family val="2"/>
          </rPr>
          <t>Auto-calculated based on WAA Net Area and other Stratum Areas.</t>
        </r>
      </text>
    </comment>
    <comment ref="G26" authorId="0" shapeId="0" xr:uid="{0A0AE6F6-1B42-43C3-A24B-4AE65573C4E1}">
      <text>
        <r>
          <rPr>
            <b/>
            <sz val="9"/>
            <color indexed="81"/>
            <rFont val="Tahoma"/>
            <family val="2"/>
          </rPr>
          <t>Auto-calculated based on 'Road Lengths and Areas' and 'Roadside Stratum' tabs.</t>
        </r>
      </text>
    </comment>
    <comment ref="G27" authorId="0" shapeId="0" xr:uid="{DD8F0033-BEB2-4DC4-8DC5-D14CC12DEB20}">
      <text>
        <r>
          <rPr>
            <b/>
            <sz val="9"/>
            <color indexed="81"/>
            <rFont val="Tahoma"/>
            <family val="2"/>
          </rPr>
          <t>Auto-calculated based on 'Pile Stratum 1' tab.</t>
        </r>
      </text>
    </comment>
    <comment ref="K27" authorId="0" shapeId="0" xr:uid="{1E602D6F-CAE2-4456-874E-56DB21E2B183}">
      <text>
        <r>
          <rPr>
            <b/>
            <sz val="9"/>
            <color indexed="81"/>
            <rFont val="Tahoma"/>
            <family val="2"/>
          </rPr>
          <t>Auto-calculated from 'Pile Stratum 1' tab.</t>
        </r>
      </text>
    </comment>
    <comment ref="G28" authorId="0" shapeId="0" xr:uid="{F675D248-C6CC-4330-AC55-A45F796EAE0E}">
      <text>
        <r>
          <rPr>
            <b/>
            <sz val="9"/>
            <color indexed="81"/>
            <rFont val="Tahoma"/>
            <family val="2"/>
          </rPr>
          <t>Auto-calculated based on 'Pile Stratum 2' tab.</t>
        </r>
      </text>
    </comment>
    <comment ref="K28" authorId="0" shapeId="0" xr:uid="{F65B3407-980D-48E4-89D1-FF0486D4EB24}">
      <text>
        <r>
          <rPr>
            <b/>
            <sz val="9"/>
            <color indexed="81"/>
            <rFont val="Tahoma"/>
            <family val="2"/>
          </rPr>
          <t>Auto-calculated from 'Pile Stratum 2' tab.</t>
        </r>
      </text>
    </comment>
    <comment ref="G29" authorId="0" shapeId="0" xr:uid="{DA6D8FC6-A718-4BEC-8F8C-73005F96775F}">
      <text>
        <r>
          <rPr>
            <b/>
            <sz val="9"/>
            <color indexed="81"/>
            <rFont val="Tahoma"/>
            <family val="2"/>
          </rPr>
          <t xml:space="preserve">Auto-calculated based on 'Cold Decks' tab.
</t>
        </r>
      </text>
    </comment>
    <comment ref="G30" authorId="0" shapeId="0" xr:uid="{8A72D5E1-B08F-476A-AEE3-118F631127B1}">
      <text>
        <r>
          <rPr>
            <b/>
            <sz val="9"/>
            <color indexed="81"/>
            <rFont val="Tahoma"/>
            <family val="2"/>
          </rPr>
          <t>Auto-calculated based on 'Individual Standing Trees' tab.</t>
        </r>
      </text>
    </comment>
    <comment ref="G31" authorId="0" shapeId="0" xr:uid="{1CEB310B-F4A8-40E6-B793-426CCC6AA381}">
      <text>
        <r>
          <rPr>
            <b/>
            <sz val="9"/>
            <color indexed="81"/>
            <rFont val="Tahoma"/>
            <family val="2"/>
          </rPr>
          <t>Manually enter applicable area.</t>
        </r>
      </text>
    </comment>
    <comment ref="A32" authorId="0" shapeId="0" xr:uid="{09E864E3-7940-47F0-88C5-B6D219B48240}">
      <text>
        <r>
          <rPr>
            <b/>
            <sz val="9"/>
            <color indexed="81"/>
            <rFont val="Tahoma"/>
            <family val="2"/>
          </rPr>
          <t xml:space="preserve">Input new stratum type that is not listed above.
</t>
        </r>
      </text>
    </comment>
    <comment ref="G32" authorId="0" shapeId="0" xr:uid="{297B0F80-6AED-4410-BC26-CC6111259480}">
      <text>
        <r>
          <rPr>
            <b/>
            <sz val="9"/>
            <color indexed="81"/>
            <rFont val="Tahoma"/>
            <family val="2"/>
          </rPr>
          <t>Manually enter applicable area.</t>
        </r>
      </text>
    </comment>
    <comment ref="A33" authorId="0" shapeId="0" xr:uid="{DE1CC816-5E22-4B99-A98A-DEC515A5DB76}">
      <text>
        <r>
          <rPr>
            <b/>
            <sz val="9"/>
            <color indexed="81"/>
            <rFont val="Tahoma"/>
            <family val="2"/>
          </rPr>
          <t>Input new stratum type that is not listed above.</t>
        </r>
      </text>
    </comment>
    <comment ref="G33" authorId="0" shapeId="0" xr:uid="{B5868073-A765-47BD-B9EB-3F6E4D7F3F06}">
      <text>
        <r>
          <rPr>
            <b/>
            <sz val="9"/>
            <color indexed="81"/>
            <rFont val="Tahoma"/>
            <family val="2"/>
          </rPr>
          <t>Manually enter applicable area.</t>
        </r>
      </text>
    </comment>
    <comment ref="A34" authorId="0" shapeId="0" xr:uid="{24C38EEB-9C09-4CB4-87A5-DD43ACA2FC39}">
      <text>
        <r>
          <rPr>
            <b/>
            <sz val="9"/>
            <color indexed="81"/>
            <rFont val="Tahoma"/>
            <family val="2"/>
          </rPr>
          <t>Input new stratum type that is not listed above.</t>
        </r>
      </text>
    </comment>
    <comment ref="G34" authorId="0" shapeId="0" xr:uid="{61350CFF-FAB4-405C-905A-593BFA50A91B}">
      <text>
        <r>
          <rPr>
            <b/>
            <sz val="9"/>
            <color indexed="81"/>
            <rFont val="Tahoma"/>
            <family val="2"/>
          </rPr>
          <t>Manually enter applicable area.</t>
        </r>
      </text>
    </comment>
    <comment ref="H37" authorId="0" shapeId="0" xr:uid="{53A7193C-446A-4DDC-BE3A-DB3725DCF217}">
      <text>
        <r>
          <rPr>
            <b/>
            <sz val="9"/>
            <color indexed="81"/>
            <rFont val="Tahoma"/>
            <family val="2"/>
          </rPr>
          <t>This section must be filled out prior to filling out 'Road Lengths and Areas' tab. If an attribute listed does not pertain to this WAA then enter '0'.</t>
        </r>
      </text>
    </comment>
    <comment ref="A42" authorId="0" shapeId="0" xr:uid="{79CA1421-57FF-402C-AE52-E933743DA34E}">
      <text>
        <r>
          <rPr>
            <b/>
            <sz val="9"/>
            <color indexed="81"/>
            <rFont val="Tahoma"/>
            <family val="2"/>
          </rPr>
          <t>Enter any comments or notes that are unique or important to the development of the sample plan or area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B10" authorId="0" shapeId="0" xr:uid="{6EF7724D-ED83-4850-9FC8-917D293466ED}">
      <text>
        <r>
          <rPr>
            <b/>
            <sz val="9"/>
            <color indexed="81"/>
            <rFont val="Tahoma"/>
            <family val="2"/>
          </rPr>
          <t>If this section of road was included in the 'Starting Area' on the Waste Area Calculator tab then select 'Yes' otherwise select 'No' if the area has not been accounted for in the 'Starting Area' on the Waste Area Calculator tab.</t>
        </r>
      </text>
    </comment>
    <comment ref="C10" authorId="0" shapeId="0" xr:uid="{4CDC2D4D-2EEE-4125-A525-34C740FC1F8A}">
      <text>
        <r>
          <rPr>
            <b/>
            <sz val="9"/>
            <color indexed="81"/>
            <rFont val="Tahoma"/>
            <family val="2"/>
          </rPr>
          <t xml:space="preserve">Is section the section of road under the Road Permit associated with harvesting the cut block?
</t>
        </r>
      </text>
    </comment>
    <comment ref="D10" authorId="0" shapeId="0" xr:uid="{E1BBDFB0-0870-4BF6-B087-4385865CCEB3}">
      <text>
        <r>
          <rPr>
            <b/>
            <sz val="9"/>
            <color indexed="81"/>
            <rFont val="Tahoma"/>
            <family val="2"/>
          </rPr>
          <t xml:space="preserve">Is the section of road internal to the block boundary or external to the block boundary?
</t>
        </r>
      </text>
    </comment>
    <comment ref="E10" authorId="0" shapeId="0" xr:uid="{A95ACCD0-DD40-40A0-8A51-32DBED2E9A86}">
      <text>
        <r>
          <rPr>
            <b/>
            <sz val="9"/>
            <color indexed="81"/>
            <rFont val="Tahoma"/>
            <family val="2"/>
          </rPr>
          <t xml:space="preserve">If no Roadside Stratum is included in the Sample Plan then select "No".
Note: Roadside stratums are only locateed 'Internal' to the block.
</t>
        </r>
      </text>
    </comment>
    <comment ref="F10" authorId="0" shapeId="0" xr:uid="{D0D29BAB-D1B2-4C24-97C3-6D43C996D9C1}">
      <text>
        <r>
          <rPr>
            <b/>
            <sz val="9"/>
            <color indexed="81"/>
            <rFont val="Tahoma"/>
            <family val="2"/>
          </rPr>
          <t>Enter road section starting point meters.</t>
        </r>
      </text>
    </comment>
    <comment ref="G10" authorId="0" shapeId="0" xr:uid="{387D3094-1B1F-4FBD-8D1E-6F072C0E6FA4}">
      <text>
        <r>
          <rPr>
            <b/>
            <sz val="9"/>
            <color indexed="81"/>
            <rFont val="Tahoma"/>
            <family val="2"/>
          </rPr>
          <t xml:space="preserve">'End' station must be higher in meters than the 'Start' station.
</t>
        </r>
      </text>
    </comment>
    <comment ref="H10" authorId="0" shapeId="0" xr:uid="{D605C9B4-E645-4460-B110-0DEB255B2496}">
      <text>
        <r>
          <rPr>
            <b/>
            <sz val="9"/>
            <color indexed="81"/>
            <rFont val="Tahoma"/>
            <family val="2"/>
          </rPr>
          <t>Auto-calculated based on road section 'Start' and 'End' meters.</t>
        </r>
      </text>
    </comment>
    <comment ref="I10" authorId="0" shapeId="0" xr:uid="{8F239212-25EE-44C2-9486-4BE0566EB887}">
      <text>
        <r>
          <rPr>
            <b/>
            <sz val="9"/>
            <color indexed="81"/>
            <rFont val="Tahoma"/>
            <family val="2"/>
          </rPr>
          <t xml:space="preserve">The majority of road sections are 'Two Sided', except:
- If roadside stratum is only present on one side of the road then create 2 rows for road section - call one internal and one external and both 'One Sided'. 
- If a pre-existing RoW is present within the block and waste volumes are only present on one side of the road then create 2 rows for road section - call one internal and one external and both 'One Sided'. 
</t>
        </r>
      </text>
    </comment>
    <comment ref="J10" authorId="0" shapeId="0" xr:uid="{806F396F-2380-4350-B3DF-AE466B89E053}">
      <text>
        <r>
          <rPr>
            <b/>
            <sz val="9"/>
            <color indexed="81"/>
            <rFont val="Tahoma"/>
            <family val="2"/>
          </rPr>
          <t xml:space="preserve">The majority of road surfaces will be 'Present'.
- If road is "Debuilt", it can only be included here if the area will be lumped in with Dispersed type. If the "Debuilt" road will be a stand alone stratum don't include areas in this table. Create a new stratum type on the 'Waste Area Calculator' tab.
- "Not Built" applies to 'External' roads only; where the timber was felled and road not built.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B6" authorId="0" shapeId="0" xr:uid="{519CC834-6193-4520-B148-310B0F0E53A7}">
      <text>
        <r>
          <rPr>
            <b/>
            <sz val="9"/>
            <color indexed="81"/>
            <rFont val="Tahoma"/>
            <family val="2"/>
          </rPr>
          <t xml:space="preserve">Is the pullout/ landing /etc. located within the road permit or cutting permit area?
</t>
        </r>
      </text>
    </comment>
    <comment ref="C6" authorId="0" shapeId="0" xr:uid="{12AD869E-A35E-49E1-B4FC-ACCD87919F32}">
      <text>
        <r>
          <rPr>
            <b/>
            <sz val="9"/>
            <color indexed="81"/>
            <rFont val="Tahoma"/>
            <family val="2"/>
          </rPr>
          <t xml:space="preserve">Is the section of road inside the block or outside the block boundary?
</t>
        </r>
      </text>
    </comment>
    <comment ref="D6" authorId="0" shapeId="0" xr:uid="{D8B61DF3-489F-4C88-B4BD-1F16AA0E0855}">
      <text>
        <r>
          <rPr>
            <b/>
            <sz val="9"/>
            <color indexed="81"/>
            <rFont val="Tahoma"/>
            <family val="2"/>
          </rPr>
          <t xml:space="preserve">Only include areas with no Wood Waste present. Don't include road width in measurement as it should already be captured under the 'Road Lengths and Areas' tab
</t>
        </r>
      </text>
    </comment>
    <comment ref="E6" authorId="0" shapeId="0" xr:uid="{A581CF49-D3AE-4ED5-A31E-DE804D1413D1}">
      <text>
        <r>
          <rPr>
            <b/>
            <sz val="9"/>
            <color indexed="81"/>
            <rFont val="Tahoma"/>
            <family val="2"/>
          </rPr>
          <t xml:space="preserve">Only use areas with no wood waste present.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D2" authorId="0" shapeId="0" xr:uid="{7FB26E3D-D3A6-4E1D-8087-CA017FE8630D}">
      <text>
        <r>
          <rPr>
            <b/>
            <sz val="9"/>
            <color indexed="81"/>
            <rFont val="Tahoma"/>
            <family val="2"/>
          </rPr>
          <t>Auto-calculated based on input below.</t>
        </r>
      </text>
    </comment>
    <comment ref="L2" authorId="0" shapeId="0" xr:uid="{421C099C-CF1C-4C61-B011-40163730E4BD}">
      <text>
        <r>
          <rPr>
            <b/>
            <sz val="9"/>
            <color indexed="81"/>
            <rFont val="Tahoma"/>
            <family val="2"/>
          </rPr>
          <t>Auto-calculated based on input below.</t>
        </r>
      </text>
    </comment>
    <comment ref="Q2" authorId="0" shapeId="0" xr:uid="{D7F49EF1-AB19-4D4A-B774-8F18813E0605}">
      <text>
        <r>
          <rPr>
            <b/>
            <sz val="9"/>
            <color indexed="81"/>
            <rFont val="Tahoma"/>
            <family val="2"/>
          </rPr>
          <t>Auto-calculated based on input below.</t>
        </r>
      </text>
    </comment>
    <comment ref="A3" authorId="0" shapeId="0" xr:uid="{114B339D-D66D-426E-9B9E-EB4E40A30238}">
      <text>
        <r>
          <rPr>
            <b/>
            <sz val="9"/>
            <color indexed="81"/>
            <rFont val="Tahoma"/>
            <family val="2"/>
          </rPr>
          <t>To use the 'Individual Pile Areas' method, enter each pile's length and width in meters.The spreadsheet will auto generate the stratum area and number of piles based on the information entered.</t>
        </r>
      </text>
    </comment>
    <comment ref="L3" authorId="0" shapeId="0" xr:uid="{628F570F-C5F1-4423-871C-37DB367D8946}">
      <text>
        <r>
          <rPr>
            <b/>
            <sz val="9"/>
            <color indexed="81"/>
            <rFont val="Tahoma"/>
            <family val="2"/>
          </rPr>
          <t>To use the 'Grouping Pile Areas' method, enter in the total number of piles that match the 'Pile Area (m2)' field. The spreadsheet will auto-populate the total stratum area and number of piles based on the information inputted.</t>
        </r>
      </text>
    </comment>
    <comment ref="D4" authorId="0" shapeId="0" xr:uid="{B019D236-114F-484B-9CE6-7B1B247AFBB7}">
      <text>
        <r>
          <rPr>
            <b/>
            <sz val="9"/>
            <color indexed="81"/>
            <rFont val="Tahoma"/>
            <family val="2"/>
          </rPr>
          <t>Select 'Yes' if pile is located within a pre-identified roadside accumulation stratum type. Select 'No' if it does not or if there is no roadside accumulation stratum type.</t>
        </r>
      </text>
    </comment>
    <comment ref="E4" authorId="0" shapeId="0" xr:uid="{C7B7AC89-ECA2-4C6A-B876-9084885FCEA5}">
      <text>
        <r>
          <rPr>
            <b/>
            <sz val="9"/>
            <color indexed="81"/>
            <rFont val="Tahoma"/>
            <family val="2"/>
          </rPr>
          <t>The pile base shape selected determines the equation used in the 'Pile Area (m2)' column. Select between a 'Squared' base or 'Circular' base shape.</t>
        </r>
      </text>
    </comment>
    <comment ref="M4" authorId="0" shapeId="0" xr:uid="{7B175AC5-F023-42B9-9B74-58D8CD74E31E}">
      <text>
        <r>
          <rPr>
            <b/>
            <sz val="9"/>
            <color indexed="81"/>
            <rFont val="Tahoma"/>
            <family val="2"/>
          </rPr>
          <t>Select 'Yes' if pile is located within a pre-identified roadside accumulation stratum type. Select 'No' if it does not or if there is no roadside accumulation stratum type.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H2" authorId="0" shapeId="0" xr:uid="{2251065C-7BD8-429C-ABA2-8C8510E3C4C9}">
      <text>
        <r>
          <rPr>
            <b/>
            <sz val="9"/>
            <color indexed="81"/>
            <rFont val="Tahoma"/>
            <family val="2"/>
          </rPr>
          <t>Auto-populated from field inputted on 'Waste Area Calculator' tab.</t>
        </r>
      </text>
    </comment>
    <comment ref="C5" authorId="0" shapeId="0" xr:uid="{E42231A1-DC5E-42E7-B016-D54FEAE9A2F9}">
      <text>
        <r>
          <rPr>
            <b/>
            <sz val="9"/>
            <color indexed="81"/>
            <rFont val="Tahoma"/>
            <family val="2"/>
          </rPr>
          <t xml:space="preserve">Roadside Stratum should not be External to Block
only Internal. </t>
        </r>
      </text>
    </comment>
    <comment ref="H5" authorId="0" shapeId="0" xr:uid="{D5BB610F-311B-40E4-B8C0-8BA53FE99BE6}">
      <text>
        <r>
          <rPr>
            <b/>
            <sz val="9"/>
            <color indexed="81"/>
            <rFont val="Tahoma"/>
            <family val="2"/>
          </rPr>
          <t xml:space="preserve">If Road centerline is the edge of the block boundary and roadside stratum is used then create 2 rows for road section - call one internal and one external and both one sided.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A4" authorId="0" shapeId="0" xr:uid="{A7803BCD-8E6A-46C9-BA75-7061278044BB}">
      <text>
        <r>
          <rPr>
            <b/>
            <sz val="9"/>
            <color indexed="81"/>
            <rFont val="Tahoma"/>
            <family val="2"/>
          </rPr>
          <t>To use the 'Individual Cold Deck Areas' method, enter each individual cold deck's length and width in meters.The spreadsheet will auto generate the stratum area and number of cold decks based on the information entered.</t>
        </r>
      </text>
    </comment>
    <comment ref="K4" authorId="0" shapeId="0" xr:uid="{0A4E335E-6516-4046-9334-234444462524}">
      <text>
        <r>
          <rPr>
            <b/>
            <sz val="9"/>
            <color indexed="81"/>
            <rFont val="Tahoma"/>
            <family val="2"/>
          </rPr>
          <t>To use the 'Grouping Cold Deck Areas' method, enter in the total number of cold decks that match the 'Cold Deck Area (m2)' field. The spreadsheet will auto-populate the total stratum area and number of cold decks based on the information inputted.</t>
        </r>
      </text>
    </comment>
    <comment ref="D5" authorId="0" shapeId="0" xr:uid="{018031E4-B323-49FC-BFC2-76E67AD1297D}">
      <text>
        <r>
          <rPr>
            <b/>
            <sz val="9"/>
            <color indexed="81"/>
            <rFont val="Tahoma"/>
            <family val="2"/>
          </rPr>
          <t>Select 'Yes' if cold deck is located within a pre-identified roadside accumulation stratum type. Select 'No' if it does not or if there is no roadside accumulation stratum type.</t>
        </r>
      </text>
    </comment>
    <comment ref="L5" authorId="0" shapeId="0" xr:uid="{8089533F-2870-4F8E-8B53-E1ED18C35013}">
      <text>
        <r>
          <rPr>
            <b/>
            <sz val="9"/>
            <color indexed="81"/>
            <rFont val="Tahoma"/>
            <family val="2"/>
          </rPr>
          <t>Select 'Yes' if cold deck is located within a pre-identified roadside accumulation stratum type. Select 'No' if it does not or if there is no roadside accumulation stratum type.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D2" authorId="0" shapeId="0" xr:uid="{2E050979-A20A-431C-B744-430C3323B80F}">
      <text>
        <r>
          <rPr>
            <b/>
            <sz val="9"/>
            <color indexed="81"/>
            <rFont val="Tahoma"/>
            <family val="2"/>
          </rPr>
          <t>Auto-calculated based on input below.</t>
        </r>
      </text>
    </comment>
    <comment ref="L2" authorId="0" shapeId="0" xr:uid="{3885A3CC-F9A8-430F-B88D-C53CB55ADDEF}">
      <text>
        <r>
          <rPr>
            <b/>
            <sz val="9"/>
            <color indexed="81"/>
            <rFont val="Tahoma"/>
            <family val="2"/>
          </rPr>
          <t>Auto-calculated based on input below.</t>
        </r>
      </text>
    </comment>
    <comment ref="Q2" authorId="0" shapeId="0" xr:uid="{9E5F389D-CF64-47A8-BB48-65DC880D1901}">
      <text>
        <r>
          <rPr>
            <b/>
            <sz val="9"/>
            <color indexed="81"/>
            <rFont val="Tahoma"/>
            <family val="2"/>
          </rPr>
          <t>Auto-calculated based on input below.</t>
        </r>
      </text>
    </comment>
    <comment ref="A3" authorId="0" shapeId="0" xr:uid="{FF3890D6-F129-49C3-9B59-490DF57382B1}">
      <text>
        <r>
          <rPr>
            <b/>
            <sz val="9"/>
            <color indexed="81"/>
            <rFont val="Tahoma"/>
            <family val="2"/>
          </rPr>
          <t>To use the 'Individual Pile Areas' method, enter each pile's length and width in meters.The spreadsheet will auto generate the stratum area and number of piles based on the information entered.</t>
        </r>
      </text>
    </comment>
    <comment ref="L3" authorId="0" shapeId="0" xr:uid="{50DE937C-857D-4E30-AD93-7F7F0BFC6DED}">
      <text>
        <r>
          <rPr>
            <b/>
            <sz val="9"/>
            <color indexed="81"/>
            <rFont val="Tahoma"/>
            <family val="2"/>
          </rPr>
          <t>To use the 'Grouping Pile Areas' method, enter in the total number of piles that match the 'Pile Area (m2)' field. The spreadsheet will auto-populate the total stratum area and number of piles based on the information inputted.</t>
        </r>
      </text>
    </comment>
    <comment ref="D4" authorId="0" shapeId="0" xr:uid="{064875F1-764D-48D4-83A5-41AC62AF1C98}">
      <text>
        <r>
          <rPr>
            <b/>
            <sz val="9"/>
            <color indexed="81"/>
            <rFont val="Tahoma"/>
            <family val="2"/>
          </rPr>
          <t>Select 'Yes' if pile is located within a pre-identified roadside accumulation stratum type. Select 'No' if it does not or if there is no roadside accumulation stratum type.</t>
        </r>
      </text>
    </comment>
    <comment ref="E4" authorId="0" shapeId="0" xr:uid="{9F6FB1BF-F9E8-43D1-87EF-C68EF7FC4BCA}">
      <text>
        <r>
          <rPr>
            <b/>
            <sz val="9"/>
            <color indexed="81"/>
            <rFont val="Tahoma"/>
            <family val="2"/>
          </rPr>
          <t>The pile base shape selected determines the equation used in the 'Pile Area (m2)' column. Select between a 'Squared' base or 'Circular' base shape.</t>
        </r>
      </text>
    </comment>
    <comment ref="M4" authorId="0" shapeId="0" xr:uid="{EDA88A81-4612-4E7C-B4E0-454CF51B1E03}">
      <text>
        <r>
          <rPr>
            <b/>
            <sz val="9"/>
            <color indexed="81"/>
            <rFont val="Tahoma"/>
            <family val="2"/>
          </rPr>
          <t>Select 'Yes' if pile is located within a pre-identified roadside accumulation stratum type. Select 'No' if it does not or if there is no roadside accumulation stratum type.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Smith, Jason M FLNR:EX</author>
  </authors>
  <commentList>
    <comment ref="A3" authorId="0" shapeId="0" xr:uid="{8BDED964-FEA5-4D24-934D-944309BCF24C}">
      <text>
        <r>
          <rPr>
            <b/>
            <sz val="9"/>
            <color indexed="81"/>
            <rFont val="Tahoma"/>
            <family val="2"/>
          </rPr>
          <t>To use the 'Individual Tree Entry' method, enter each individual tree's diameter at stump height in rads. The spreadsheet will auto generate the stratum area based on the information entered.</t>
        </r>
      </text>
    </comment>
    <comment ref="H3" authorId="0" shapeId="0" xr:uid="{F8E88C34-D330-4F03-9FA8-6BDCEAB49B6A}">
      <text>
        <r>
          <rPr>
            <b/>
            <sz val="9"/>
            <color indexed="81"/>
            <rFont val="Tahoma"/>
            <family val="2"/>
          </rPr>
          <t>To use the '#of Trees by Diameter Class' method, enter in the total number of trees that match the 'Stump Height Diameter Class (rads)' field. The spreadsheet will auto-populate the total stratum area based on the information inputted.</t>
        </r>
      </text>
    </comment>
  </commentList>
</comments>
</file>

<file path=xl/sharedStrings.xml><?xml version="1.0" encoding="utf-8"?>
<sst xmlns="http://schemas.openxmlformats.org/spreadsheetml/2006/main" count="5564" uniqueCount="551">
  <si>
    <t>Mark</t>
  </si>
  <si>
    <t>Timber Marks</t>
  </si>
  <si>
    <t>Road Surface Area (ha)</t>
  </si>
  <si>
    <t>Stratum Type</t>
  </si>
  <si>
    <t>Dispersed</t>
  </si>
  <si>
    <t>Roadside</t>
  </si>
  <si>
    <t>Comments/Notes:</t>
  </si>
  <si>
    <t>Road Stratum Widths</t>
  </si>
  <si>
    <t>Road Permit (internal to block) RoW Width (total m)</t>
  </si>
  <si>
    <t>Average Built Road Running Surface Width (m)</t>
  </si>
  <si>
    <t>Sampling System Used</t>
  </si>
  <si>
    <t>External Road RoW Width (total width in m)</t>
  </si>
  <si>
    <t>To calculate road lengths and areas click here</t>
  </si>
  <si>
    <t>Total # of Piles</t>
  </si>
  <si>
    <r>
      <rPr>
        <b/>
        <sz val="11"/>
        <rFont val="Calibri"/>
        <family val="2"/>
        <scheme val="minor"/>
      </rPr>
      <t>Roadside Stratum Width</t>
    </r>
    <r>
      <rPr>
        <b/>
        <sz val="11"/>
        <color theme="1"/>
        <rFont val="Calibri"/>
        <family val="2"/>
        <scheme val="minor"/>
      </rPr>
      <t xml:space="preserve"> (1 sided in m)</t>
    </r>
  </si>
  <si>
    <t>Stratum Information</t>
  </si>
  <si>
    <t>BEC Zone</t>
  </si>
  <si>
    <t>Total Pile Stratum Area (ha)</t>
  </si>
  <si>
    <t>Stratum Area (ha)</t>
  </si>
  <si>
    <t>Starting Point Interval Factor (SPIF%)</t>
  </si>
  <si>
    <t>Roadside Piles</t>
  </si>
  <si>
    <t>Pile Number</t>
  </si>
  <si>
    <t>Instructions: Fill out all applicable boxes with no shading and use the other spreadsheet tabs to auto-populate the remainder</t>
  </si>
  <si>
    <t>Individual Standing Trees</t>
  </si>
  <si>
    <t>Dispersed Piles</t>
  </si>
  <si>
    <t>Standing Tree Patches</t>
  </si>
  <si>
    <t>Other Stratum (Specify)</t>
  </si>
  <si>
    <t>Tree Number</t>
  </si>
  <si>
    <t>Diameter Stump Height (rads)</t>
  </si>
  <si>
    <t>Individual Standing Tree Stratum Area</t>
  </si>
  <si>
    <t>Total Individual Standing Tree Stratum Area (ha)</t>
  </si>
  <si>
    <t>To calculate individual standing tree stratum area click here</t>
  </si>
  <si>
    <t>Section Length (m)</t>
  </si>
  <si>
    <t>Road Name for Section of Road</t>
  </si>
  <si>
    <t>Internal to Block or External to Block</t>
  </si>
  <si>
    <t>Road Surface: Present, Debuilt or Not Built</t>
  </si>
  <si>
    <t>Road Permit Gross External Area Step 1 (Hide Column)</t>
  </si>
  <si>
    <t>Road Permit Gross Internal Area Step 1 (Hide Column)</t>
  </si>
  <si>
    <t>Road Permit Internal Gross Area Step 2 (Hide Column)</t>
  </si>
  <si>
    <t>Net Road Permit Area (ha)</t>
  </si>
  <si>
    <t>Net External RoW Area (ha)</t>
  </si>
  <si>
    <t>Total Roadside Stratum Length (m)</t>
  </si>
  <si>
    <t>Average Pull Out / Landing Length (m)</t>
  </si>
  <si>
    <t>Gross External RoW Area (ha) (Step 1 Hide Column?)</t>
  </si>
  <si>
    <t>Average Pull Out / Landing Width (m)</t>
  </si>
  <si>
    <t>Gross Roadside Stratum Area (ha)</t>
  </si>
  <si>
    <t>Roadside Stratum Area (ha) (step 1 hide column)</t>
  </si>
  <si>
    <t>Net Roadside Stratum Area (ha)</t>
  </si>
  <si>
    <t>Total Area of Pull Outs and Landings (ha)</t>
  </si>
  <si>
    <t>Total Area of Pull Outs and Landings in External RoW (ha)</t>
  </si>
  <si>
    <t>Total Area of Pull Outs and Landings in Road Permit Areas (ha)</t>
  </si>
  <si>
    <t>Located within Road Permit or Cutting Permit Area</t>
  </si>
  <si>
    <t xml:space="preserve">Road Surface Areas, Right of Way Areas and Road Permit Areas </t>
  </si>
  <si>
    <t>Section Ends at Road Station (m)</t>
  </si>
  <si>
    <t>Section Starts from Road Station (m)</t>
  </si>
  <si>
    <t>Is This Section Part of a Roadside Stratum?</t>
  </si>
  <si>
    <t>Is This Section Internal to Block or External to Block?</t>
  </si>
  <si>
    <t>Roadside Stratum Areas</t>
  </si>
  <si>
    <t>Note: All information is auto-populated from the information inputted on the "Road Lengths and Areas" Tab</t>
  </si>
  <si>
    <t>Total Area of Pull Outs and Landings in Internal RoW (ha)</t>
  </si>
  <si>
    <t>Area of Pull Out or Landing Surface in External RoW (ha)</t>
  </si>
  <si>
    <t>Area of Pull Out or Landing Surface in Internal RoW (ha)</t>
  </si>
  <si>
    <t>Road Permit Pull Out or Landing Surface Area (ha)</t>
  </si>
  <si>
    <t>All Areas of Pull Out or Landing Surfaces (ha)</t>
  </si>
  <si>
    <t>Primary Mark</t>
  </si>
  <si>
    <t>Secondary Mark</t>
  </si>
  <si>
    <t xml:space="preserve">Road Permit Mark </t>
  </si>
  <si>
    <t>Stratum Codes</t>
  </si>
  <si>
    <t>Harvest Method</t>
  </si>
  <si>
    <t>Assessment Method</t>
  </si>
  <si>
    <t>Waste 
Type</t>
  </si>
  <si>
    <t>Waste 
Level</t>
  </si>
  <si>
    <r>
      <t xml:space="preserve">Total Road Surface Area - </t>
    </r>
    <r>
      <rPr>
        <b/>
        <i/>
        <sz val="11"/>
        <rFont val="Calibri"/>
        <family val="2"/>
        <scheme val="minor"/>
      </rPr>
      <t>excluding landings and pull outs</t>
    </r>
    <r>
      <rPr>
        <b/>
        <sz val="11"/>
        <rFont val="Calibri"/>
        <family val="2"/>
        <scheme val="minor"/>
      </rPr>
      <t xml:space="preserve"> (ha)</t>
    </r>
  </si>
  <si>
    <t>Road Name for Section of Road Assessed</t>
  </si>
  <si>
    <t>One Sided or Two Sided</t>
  </si>
  <si>
    <t>Total Reserve and Retention Areas (ha)</t>
  </si>
  <si>
    <t>Total Road Surface Area (ha)</t>
  </si>
  <si>
    <r>
      <t>Area (m</t>
    </r>
    <r>
      <rPr>
        <b/>
        <vertAlign val="superscript"/>
        <sz val="11"/>
        <color rgb="FF333333"/>
        <rFont val="Calibri"/>
        <family val="2"/>
        <scheme val="minor"/>
      </rPr>
      <t>2</t>
    </r>
    <r>
      <rPr>
        <b/>
        <sz val="11"/>
        <color indexed="63"/>
        <rFont val="Calibri"/>
        <family val="2"/>
        <scheme val="minor"/>
      </rPr>
      <t>)</t>
    </r>
  </si>
  <si>
    <t>Licensee</t>
  </si>
  <si>
    <t>Cutting Permit</t>
  </si>
  <si>
    <t>Reporting Unit #</t>
  </si>
  <si>
    <t>Gross Road Permit Area (ha)</t>
  </si>
  <si>
    <t>Roadside Stratum Length (m) 1 sided (Hide Column)</t>
  </si>
  <si>
    <t>Total Area (ha)</t>
  </si>
  <si>
    <r>
      <t>Pile Area (m</t>
    </r>
    <r>
      <rPr>
        <b/>
        <vertAlign val="superscript"/>
        <sz val="11"/>
        <color rgb="FF333333"/>
        <rFont val="Calibri"/>
        <family val="2"/>
        <scheme val="minor"/>
      </rPr>
      <t>2</t>
    </r>
    <r>
      <rPr>
        <b/>
        <sz val="11"/>
        <color indexed="63"/>
        <rFont val="Calibri"/>
        <family val="2"/>
        <scheme val="minor"/>
      </rPr>
      <t>)</t>
    </r>
  </si>
  <si>
    <t>Additional Areas with Waste Present (ha)</t>
  </si>
  <si>
    <t>Net Waste Area (ha)</t>
  </si>
  <si>
    <t>Road Section Associated with the Road Permit Area?</t>
  </si>
  <si>
    <t>To calculate pile stratum 1 areas click here</t>
  </si>
  <si>
    <t>To calculate pile stratum 2 areas click here</t>
  </si>
  <si>
    <t>To calculate cold deck stratum area click here</t>
  </si>
  <si>
    <t>Waste Benchmark (m3/ha)</t>
  </si>
  <si>
    <t>Total Cold Deck Stratum Area (ha)</t>
  </si>
  <si>
    <r>
      <t>Cold Deck Area (m</t>
    </r>
    <r>
      <rPr>
        <b/>
        <vertAlign val="superscript"/>
        <sz val="11"/>
        <color rgb="FF333333"/>
        <rFont val="Calibri"/>
        <family val="2"/>
        <scheme val="minor"/>
      </rPr>
      <t>2</t>
    </r>
    <r>
      <rPr>
        <b/>
        <sz val="11"/>
        <color indexed="63"/>
        <rFont val="Calibri"/>
        <family val="2"/>
        <scheme val="minor"/>
      </rPr>
      <t>)</t>
    </r>
  </si>
  <si>
    <t>Total # of Cold Decks</t>
  </si>
  <si>
    <t>Cold Deck Stratum</t>
  </si>
  <si>
    <t>Roadside Stratum Width ('one-sided' in meters)</t>
  </si>
  <si>
    <t>Pull Outs, Landings, Quarries, etc. with No Timber or Waste Present</t>
  </si>
  <si>
    <t>Calculated Inter-Plot Spacing (m)</t>
  </si>
  <si>
    <t>These values are auto-populated from the 'Road Stratum Widths' information on the 'Waste Area Calculator' tab</t>
  </si>
  <si>
    <t>Cutblock ID</t>
  </si>
  <si>
    <t>WAA Area Summary</t>
  </si>
  <si>
    <t>WAA Net Waste Area (ha)</t>
  </si>
  <si>
    <t>Licence</t>
  </si>
  <si>
    <t># of Plots in the WAA for each Stratum Type</t>
  </si>
  <si>
    <t>Note: All Pull Out and Landing Areas included in this spreadsheet must be void of timber waste. If waste is present then the area with waste materials must be included within the applicable stratum type.</t>
  </si>
  <si>
    <t>Actual Inter-Plot Spacing Used (m)</t>
  </si>
  <si>
    <t>Total Area (ha) (equals WAA Net Waste Area)</t>
  </si>
  <si>
    <t>Total NP Areas (ha) (excluding road related NP areas)</t>
  </si>
  <si>
    <t>Total # of Decks</t>
  </si>
  <si>
    <t>Total # Decks</t>
  </si>
  <si>
    <t>Cold Deck Number</t>
  </si>
  <si>
    <t>Rounded Total Area (ha)</t>
  </si>
  <si>
    <t>Avg. Length of Deck (m)</t>
  </si>
  <si>
    <t>Avg. Width of Deck (m)</t>
  </si>
  <si>
    <r>
      <t>Total Area of Trees (m</t>
    </r>
    <r>
      <rPr>
        <b/>
        <vertAlign val="superscript"/>
        <sz val="11"/>
        <color rgb="FF333333"/>
        <rFont val="Calibri"/>
        <family val="2"/>
        <scheme val="minor"/>
      </rPr>
      <t>2</t>
    </r>
    <r>
      <rPr>
        <b/>
        <sz val="11"/>
        <color indexed="63"/>
        <rFont val="Calibri"/>
        <family val="2"/>
        <scheme val="minor"/>
      </rPr>
      <t>)</t>
    </r>
  </si>
  <si>
    <t>Stump Height Diameter Class (rads)</t>
  </si>
  <si>
    <t>Total area</t>
  </si>
  <si>
    <t>Total Area</t>
  </si>
  <si>
    <t>Total Rounded Area</t>
  </si>
  <si>
    <t>Total # of Trees in each Diameter Class</t>
  </si>
  <si>
    <t>Avg. Width of Pile (m)</t>
  </si>
  <si>
    <t>Avg. Length of Pile (m)</t>
  </si>
  <si>
    <t>District</t>
  </si>
  <si>
    <t>Client #</t>
  </si>
  <si>
    <t>Benchmark Zone</t>
  </si>
  <si>
    <t>total # of piles</t>
  </si>
  <si>
    <t>Pile falls in Roadside Stratum Area?</t>
  </si>
  <si>
    <t>No</t>
  </si>
  <si>
    <t>roadside pile area</t>
  </si>
  <si>
    <t xml:space="preserve">Total Roadside </t>
  </si>
  <si>
    <t>Rounded Area</t>
  </si>
  <si>
    <t>Rounded Roadside Area</t>
  </si>
  <si>
    <t># of roadside piles</t>
  </si>
  <si>
    <t>Total Pile Stratum Area inside Roadside Stratum Area (ha)</t>
  </si>
  <si>
    <t>'Actual Inter-Plot Spacing' X SPIF% (m)</t>
  </si>
  <si>
    <t>Harvest Status</t>
  </si>
  <si>
    <t>Year Logged From</t>
  </si>
  <si>
    <t>Year Logged To</t>
  </si>
  <si>
    <t>Condition</t>
  </si>
  <si>
    <t>IDFun</t>
  </si>
  <si>
    <t>ESSFdc2</t>
  </si>
  <si>
    <t>ICHmc</t>
  </si>
  <si>
    <t>IDFdc</t>
  </si>
  <si>
    <t>ESSFdc3</t>
  </si>
  <si>
    <t>ICHmk3</t>
  </si>
  <si>
    <t>IDFdh</t>
  </si>
  <si>
    <t>ESSFdh</t>
  </si>
  <si>
    <t>ICHmm</t>
  </si>
  <si>
    <t>IDFdk</t>
  </si>
  <si>
    <t>ESSFdk</t>
  </si>
  <si>
    <t>ICHmw</t>
  </si>
  <si>
    <t>IDFdm</t>
  </si>
  <si>
    <t>ESSFdkw</t>
  </si>
  <si>
    <t>ICHvc</t>
  </si>
  <si>
    <t>IDFmw</t>
  </si>
  <si>
    <t>ESSFdv</t>
  </si>
  <si>
    <t>ICHvk</t>
  </si>
  <si>
    <t>IDFww</t>
  </si>
  <si>
    <t>ESSFdvw</t>
  </si>
  <si>
    <t>ICHwc</t>
  </si>
  <si>
    <t>IDFxc</t>
  </si>
  <si>
    <t>ESSFxc</t>
  </si>
  <si>
    <t>ICHwk</t>
  </si>
  <si>
    <t>IDFxh</t>
  </si>
  <si>
    <t>ESSFxcw</t>
  </si>
  <si>
    <t>MHun</t>
  </si>
  <si>
    <t>IDFxk</t>
  </si>
  <si>
    <t>ICHdk</t>
  </si>
  <si>
    <t>MHmm</t>
  </si>
  <si>
    <t>IDFxm</t>
  </si>
  <si>
    <t>ICHdm</t>
  </si>
  <si>
    <t>MHwh</t>
  </si>
  <si>
    <t>IDFxw</t>
  </si>
  <si>
    <t>ICHdw</t>
  </si>
  <si>
    <t>CWHun</t>
  </si>
  <si>
    <t>IDFxx</t>
  </si>
  <si>
    <t>ICHmk1</t>
  </si>
  <si>
    <t>CWHds</t>
  </si>
  <si>
    <t>PPdh</t>
  </si>
  <si>
    <t>ICHmk2</t>
  </si>
  <si>
    <t>CWHmm</t>
  </si>
  <si>
    <t>PPxh</t>
  </si>
  <si>
    <t>ICHmk4</t>
  </si>
  <si>
    <t>CWHms</t>
  </si>
  <si>
    <t>ICHxm</t>
  </si>
  <si>
    <t>ICHmk5</t>
  </si>
  <si>
    <t>CWHvh</t>
  </si>
  <si>
    <t>ICHxw</t>
  </si>
  <si>
    <t>MSun</t>
  </si>
  <si>
    <t>CWHvm</t>
  </si>
  <si>
    <t>BGxh</t>
  </si>
  <si>
    <t>MSdc</t>
  </si>
  <si>
    <t>CWHwm</t>
  </si>
  <si>
    <t>BGxw</t>
  </si>
  <si>
    <t>MSdk</t>
  </si>
  <si>
    <t>CWHws</t>
  </si>
  <si>
    <t>MSdm</t>
  </si>
  <si>
    <t>CWHxm</t>
  </si>
  <si>
    <t>MSdv</t>
  </si>
  <si>
    <t>CDFmm</t>
  </si>
  <si>
    <t>MSdw</t>
  </si>
  <si>
    <t>SWBun</t>
  </si>
  <si>
    <t>MSmw</t>
  </si>
  <si>
    <t>SWBmk</t>
  </si>
  <si>
    <t>MSxk</t>
  </si>
  <si>
    <t>SWBvk</t>
  </si>
  <si>
    <t>MSxv</t>
  </si>
  <si>
    <t>SBSvk</t>
  </si>
  <si>
    <t>BWBSdk</t>
  </si>
  <si>
    <t>SBSwk1</t>
  </si>
  <si>
    <t>BWBSmk</t>
  </si>
  <si>
    <t>SBSwk2</t>
  </si>
  <si>
    <t>BWBSmw</t>
  </si>
  <si>
    <t>ESSFun</t>
  </si>
  <si>
    <t>BWBSvk</t>
  </si>
  <si>
    <t>ESSFdc1</t>
  </si>
  <si>
    <t>BWBSwk</t>
  </si>
  <si>
    <t>ESSFdcw</t>
  </si>
  <si>
    <t>SBSun</t>
  </si>
  <si>
    <t>ESSFmc</t>
  </si>
  <si>
    <t>SBSdh</t>
  </si>
  <si>
    <t>ESSFmh</t>
  </si>
  <si>
    <t>SBSdk</t>
  </si>
  <si>
    <t>ESSFmk</t>
  </si>
  <si>
    <t>SBSdw</t>
  </si>
  <si>
    <t>ESSFmm</t>
  </si>
  <si>
    <t>SBSmc</t>
  </si>
  <si>
    <t>ESSFmmw</t>
  </si>
  <si>
    <t>SBSmh</t>
  </si>
  <si>
    <t>ESSFmv</t>
  </si>
  <si>
    <t>SBSmk</t>
  </si>
  <si>
    <t>ESSFmw</t>
  </si>
  <si>
    <t>SBSmm</t>
  </si>
  <si>
    <t>ESSFmww</t>
  </si>
  <si>
    <t>SBSmw</t>
  </si>
  <si>
    <t>ESSFvc</t>
  </si>
  <si>
    <t>SBSwk3</t>
  </si>
  <si>
    <t>ESSFvcw</t>
  </si>
  <si>
    <t>SBPSdc</t>
  </si>
  <si>
    <t>ESSFvv</t>
  </si>
  <si>
    <t>SBPSmc</t>
  </si>
  <si>
    <t>ESSFwc</t>
  </si>
  <si>
    <t>SBPSmk</t>
  </si>
  <si>
    <t>ESSFwcw</t>
  </si>
  <si>
    <t>SBPSxc</t>
  </si>
  <si>
    <t>ESSFwh</t>
  </si>
  <si>
    <t>ESSFwk</t>
  </si>
  <si>
    <t>ESSFwkw</t>
  </si>
  <si>
    <t>ESSFwm</t>
  </si>
  <si>
    <t>ESSFwmw</t>
  </si>
  <si>
    <t>ESSFwv</t>
  </si>
  <si>
    <t>ESSFxv</t>
  </si>
  <si>
    <t>ESSFxvw</t>
  </si>
  <si>
    <t>BEC Subzone/Variant</t>
  </si>
  <si>
    <t>Pile Base Shape?</t>
  </si>
  <si>
    <t>Square/Rectangle</t>
  </si>
  <si>
    <t>Total Timber Mark Net Waste Area (ha)</t>
  </si>
  <si>
    <r>
      <t>Enter Pile Area (m</t>
    </r>
    <r>
      <rPr>
        <b/>
        <vertAlign val="superscript"/>
        <sz val="11"/>
        <color rgb="FF333333"/>
        <rFont val="Calibri"/>
        <family val="2"/>
        <scheme val="minor"/>
      </rPr>
      <t>2</t>
    </r>
    <r>
      <rPr>
        <b/>
        <sz val="11"/>
        <color indexed="63"/>
        <rFont val="Calibri"/>
        <family val="2"/>
        <scheme val="minor"/>
      </rPr>
      <t>)</t>
    </r>
  </si>
  <si>
    <t>Select Pile Stratum Type</t>
  </si>
  <si>
    <t># of cold decks</t>
  </si>
  <si>
    <t>Cold Deck falls in Roadside Stratum Area?</t>
  </si>
  <si>
    <t># of cold decks in roadside</t>
  </si>
  <si>
    <t>Roadside cold deck area</t>
  </si>
  <si>
    <t># of roadside decks</t>
  </si>
  <si>
    <t>Total Roadside Area</t>
  </si>
  <si>
    <t>Rounded Roadside area</t>
  </si>
  <si>
    <t>Total Cold Deck Stratum Area inside Roadside Stratum Area (ha)</t>
  </si>
  <si>
    <r>
      <t>Manually Enter Cold Deck Area (m</t>
    </r>
    <r>
      <rPr>
        <b/>
        <vertAlign val="superscript"/>
        <sz val="11"/>
        <color rgb="FF333333"/>
        <rFont val="Calibri"/>
        <family val="2"/>
        <scheme val="minor"/>
      </rPr>
      <t>2</t>
    </r>
    <r>
      <rPr>
        <b/>
        <sz val="11"/>
        <color indexed="63"/>
        <rFont val="Calibri"/>
        <family val="2"/>
        <scheme val="minor"/>
      </rPr>
      <t>)</t>
    </r>
  </si>
  <si>
    <t>Enter the licence number for the cutblock</t>
  </si>
  <si>
    <t>Enter the CP for the cutblock</t>
  </si>
  <si>
    <t>Enter the cutblock ID for the cutblock</t>
  </si>
  <si>
    <t>Enter the reporting unit number for the submission in the Waste System</t>
  </si>
  <si>
    <t>Enter the district where the cutblock is located</t>
  </si>
  <si>
    <t>Enter the licensee name</t>
  </si>
  <si>
    <t>Enter the licensee's client code number</t>
  </si>
  <si>
    <t>Field</t>
  </si>
  <si>
    <t>Instructions</t>
  </si>
  <si>
    <t>Comments</t>
  </si>
  <si>
    <t>If this field is blank after entering BEC zone and variant then the combination entered is invalid.</t>
  </si>
  <si>
    <t>Select the sampling system used in the sample plan.</t>
  </si>
  <si>
    <t>Enter the Primary Logging Complete Date for the cutblock</t>
  </si>
  <si>
    <t>The year primary logging started for the cutblock.</t>
  </si>
  <si>
    <t>The year primary logging was completed for the cutblock.</t>
  </si>
  <si>
    <t>Default to 'Normal'.</t>
  </si>
  <si>
    <t>Select 'Complete' if all cutblock harvesting is complete; select 'Incomplete' if harvesting is partially completed.</t>
  </si>
  <si>
    <t>Forest Residue and Waste - Province of British Columbia (gov.bc.ca)</t>
  </si>
  <si>
    <t>Select the SPIF% for the year/month of the PLC date for the cutblock from the SPIF list on the Ministry webpage.</t>
  </si>
  <si>
    <t>Auto calculated total net waste area for the cutblock, road permit and any additional areas with waste present.</t>
  </si>
  <si>
    <t>Timber Mark Area Information</t>
  </si>
  <si>
    <t>Header Information</t>
  </si>
  <si>
    <t>Enter the Primary Mark information. This is the final area for the cutblock in the waste submission for a multi-mark submission.</t>
  </si>
  <si>
    <t>If applicable, enter the Road Permit Mark information. This is the final area for the road permit in the waste submission for a multi-mark submission.</t>
  </si>
  <si>
    <t>If applicable, enter the Secondary Mark information. This is the final area for the secondary mark in the waste submission for a multi-mark submission.</t>
  </si>
  <si>
    <t>This is the total net waste area for the Waste submission.</t>
  </si>
  <si>
    <t>Pile Stratum 1</t>
  </si>
  <si>
    <t>Pile Stratum 2</t>
  </si>
  <si>
    <t>Enter the appropriate stratum codes from the drop down lists. Area is autocalculated based on the area information entered for other stratum types.</t>
  </si>
  <si>
    <t>Enter the appropriate stratum codes from the drop down lists. Area is autocalculated based on the 'Roadside Stratum' tab.</t>
  </si>
  <si>
    <t>If no roadside stratum is present then leave these fields blank</t>
  </si>
  <si>
    <t>If no cold deck stratum is present then leave these fields blank</t>
  </si>
  <si>
    <t>If no individual standing tree stratum is present then leave these fields blank</t>
  </si>
  <si>
    <t>If no standing tree patches of waste present then leave these fields blank</t>
  </si>
  <si>
    <t>Edit the 'Other Stratum (Specify) field to describe stratum type. Enter the appropriate stratum codes from the drop down lists. Area is manually entered by User.</t>
  </si>
  <si>
    <t>Enter the # of plots for each dispersed, roadside and pile stratums for the cutblock as outlined in the sample plan.</t>
  </si>
  <si>
    <t>For aggregates, only enter the plots allocated to each stratum in the cutblock, not all the plots in the population.</t>
  </si>
  <si>
    <t>Auto-calculated based on the number of plots and the stratum area. This field will update anytime the stratum area is updated.</t>
  </si>
  <si>
    <t>Enter the inter-plot spacing used to generate the sample plan map.</t>
  </si>
  <si>
    <t>This value is used for mapping your plots. See Waste Manual for more details.</t>
  </si>
  <si>
    <t>Auto-calculated based on the number of piles entered on the 'Pile Stratum 1' and 'Pile Stratum 2' tab.</t>
  </si>
  <si>
    <t>If no pile stratum is present then leave these fields blank. Stratum description can be changed by selecting from drop down list on 'Pile Stratum' tab header</t>
  </si>
  <si>
    <t>If no second pile stratum is present then leave these fields blank. Stratum description can be changed by selecting from drop down list on 'Pile Stratum' tab header</t>
  </si>
  <si>
    <t>Do not include external roads that have already had a waste assessment submitted.</t>
  </si>
  <si>
    <t>Roadside Stratum Width (1 sided in m)</t>
  </si>
  <si>
    <t>Enter the average total built road running surface width (in meters) for all roads within the cut block and road permit areas.</t>
  </si>
  <si>
    <t>Enter the average total road right of way width (in meters) for all external roads associated with harvesting of the cutblock.</t>
  </si>
  <si>
    <t>Enter the average roadside stratum width (one-sided in meters), where applicable.</t>
  </si>
  <si>
    <t>Enter the average total road right of way width (in meters) for all internal roads associated with harvesting of the cutblock.</t>
  </si>
  <si>
    <t>Do not include an internal road permit width if it is not present.</t>
  </si>
  <si>
    <t>Do not include a stratum width if it is not present in the sample plan.</t>
  </si>
  <si>
    <t>Enter any applicable comments that may be useful for auditing.</t>
  </si>
  <si>
    <t>Road Lengths and Areas tab fields</t>
  </si>
  <si>
    <t>Total road surface area of all internal and external roads. Auto-calculated based on information entered on this tab.</t>
  </si>
  <si>
    <t>Auto-filled average built road running surface width entered on the 'Waste Area Calculator' tab under the 'Road Stratum Widths' section.</t>
  </si>
  <si>
    <t>Auto-filled external road right of way width entered on the 'Waste Area Calculator' tab under the 'Road Stratum Widths' section.</t>
  </si>
  <si>
    <t>Auto-filled roadside stratum width width entered on the 'Waste Area Calculator' tab under the 'Road Stratum Widths' section.</t>
  </si>
  <si>
    <t>Auto-filled average road permit right of way width entered on the 'Waste Area Calculator' tab under the 'Road Stratum Widths' section.</t>
  </si>
  <si>
    <t>Road Data Entry Fields</t>
  </si>
  <si>
    <t>Enter the road name for the section in which the data is entered for.</t>
  </si>
  <si>
    <t>If this section of road is associated with a road permit enter 'Yes', if it is associated with the cutting authority for the cutblock enter 'No'.</t>
  </si>
  <si>
    <t>Do not enter a section of road with both road permit and non-road permit sections on the same line of date - create separate entries.</t>
  </si>
  <si>
    <t>If this section of road is Internal to the cutblock enter 'Internal', if it is external to the cutblock enter 'External'.</t>
  </si>
  <si>
    <t>Do not enter a section of road with both internal and external sections on the same line of date - create separate entries.</t>
  </si>
  <si>
    <t>If this section of road has a roadside stratum on one or both sides of the road enter 'Yes', otherwise enter 'No'.</t>
  </si>
  <si>
    <t>Do not enter a section of road with both roadside stratum sections and non-roadside stratum sections on the same line of date - create separate entries.</t>
  </si>
  <si>
    <t>Enter the road station (in meters) for the starting section of this data entry.</t>
  </si>
  <si>
    <t>Enter the road station (in meters) for the ending section of this data entry. This station must be a higher value than the starting station.</t>
  </si>
  <si>
    <t>Auto-calculated section length in meters based on the starting and ending road sections entered.</t>
  </si>
  <si>
    <t>The majority of road surfaces are still 'Present'. If the road has not been built, but the right of way is still associated with the cutblock and is external to the cutblock enter 'Not Built'. If the road has been 'Debuilt' enter debuilt if it will be included with the dispersed stratum, otherwise enter it as a new stratum on the Waste Area Calculator tab and do not enter the information here.</t>
  </si>
  <si>
    <t>Auto-calculated gross road permit area for the section of road.</t>
  </si>
  <si>
    <t>Auto-calculated road surface area for the section of road.</t>
  </si>
  <si>
    <t>Auto-calculated road permit area for the section of road.</t>
  </si>
  <si>
    <t>Pull Outs and Landings tab fields</t>
  </si>
  <si>
    <r>
      <t xml:space="preserve">Total Road Surface Area - </t>
    </r>
    <r>
      <rPr>
        <i/>
        <sz val="12"/>
        <rFont val="Calibri"/>
        <family val="2"/>
        <scheme val="minor"/>
      </rPr>
      <t>excluding landings and pull outs</t>
    </r>
    <r>
      <rPr>
        <sz val="12"/>
        <rFont val="Calibri"/>
        <family val="2"/>
        <scheme val="minor"/>
      </rPr>
      <t xml:space="preserve"> (ha)</t>
    </r>
  </si>
  <si>
    <r>
      <rPr>
        <sz val="12"/>
        <rFont val="Calibri"/>
        <family val="2"/>
        <scheme val="minor"/>
      </rPr>
      <t>Roadside Stratum Width</t>
    </r>
    <r>
      <rPr>
        <sz val="12"/>
        <color theme="1"/>
        <rFont val="Calibri"/>
        <family val="2"/>
        <scheme val="minor"/>
      </rPr>
      <t xml:space="preserve"> (1 sided in m)</t>
    </r>
  </si>
  <si>
    <t>Total area of all pull outs, landings, quarries with no waste present that were entered.</t>
  </si>
  <si>
    <t>Total area of all pull outs, landings, quarries within the external right of way with no waste present that were entered.</t>
  </si>
  <si>
    <t>Total area of all pull outs, landings, quarries within the road permit areas with no waste present that were entered.</t>
  </si>
  <si>
    <t>Total area of all pull outs, landings, quarries within the internal right of way with no waste present that were entered.</t>
  </si>
  <si>
    <t>Pull Outs and Landings Data Entry Fields</t>
  </si>
  <si>
    <t>If this section of road is associated with a road permit enter 'Road Permit', if it is associated with the cutting authority for the cutblock enter 'Cutting Permit'.</t>
  </si>
  <si>
    <t>If the location of this feature is internal to the cutblock enter 'Internal', if it is external to the cutblock enter 'External'.</t>
  </si>
  <si>
    <t>Enter the average length of the feature that contains no waste (in meters).</t>
  </si>
  <si>
    <t>Enter the average width of the feature that contains no waste (in meters).</t>
  </si>
  <si>
    <t>Auto-calculated area based on the width and length entered.</t>
  </si>
  <si>
    <t>Auto-calculated area based on the width and length entered and whether the feature is located within the internal right of way.</t>
  </si>
  <si>
    <t>Auto-calculated area based on the width and length entered and whether the feature is located within the external right of way.</t>
  </si>
  <si>
    <t>Auto-calculated area based on the width and length entered and whether the feature is located within the road permit area.</t>
  </si>
  <si>
    <t>From the dropdown list select which best describes how the pile stratum is being sampled: will it only include Roadside Piles, Dispersed Piles or include both Roadside and Dispersed Piles for sampling.</t>
  </si>
  <si>
    <t>Method 1 Data Entry Fields</t>
  </si>
  <si>
    <t>Only choose one method for data entry otherwise the calculations will be incorrect.</t>
  </si>
  <si>
    <t>Total stratum area auto-calculated based on the pile data entered.</t>
  </si>
  <si>
    <t>Total stratum area auto-calculated based on the pile data entered as being inside the roadside stratum area.</t>
  </si>
  <si>
    <t>Total number of piles auto-calculated based on the pile data entered.</t>
  </si>
  <si>
    <r>
      <t>Pile Area (m</t>
    </r>
    <r>
      <rPr>
        <vertAlign val="superscript"/>
        <sz val="12"/>
        <color rgb="FF333333"/>
        <rFont val="Calibri"/>
        <family val="2"/>
        <scheme val="minor"/>
      </rPr>
      <t>2</t>
    </r>
    <r>
      <rPr>
        <sz val="12"/>
        <color indexed="63"/>
        <rFont val="Calibri"/>
        <family val="2"/>
        <scheme val="minor"/>
      </rPr>
      <t>)</t>
    </r>
  </si>
  <si>
    <t>Auto-populated, enter the data for the associated pile number in the field.</t>
  </si>
  <si>
    <t>Enter the width of the pile in meters.</t>
  </si>
  <si>
    <t>Enter the length of the pile in meters.</t>
  </si>
  <si>
    <t>If there is no roadside stratum, ener 'No'. If there is a roadside stratum, but the pile is not located within it, enter 'No'. If there is a roadside stratum and the pile is located within it, enter 'Yes'.</t>
  </si>
  <si>
    <t>If the base of the pile is square or rectangular select 'Square/Rectangle' or if it is circular or oval select 'Circle/Oval' from the dropdown list.</t>
  </si>
  <si>
    <t>Auto-calculated pile area in meters squared based on the dimensions entered.</t>
  </si>
  <si>
    <t>Method 2 Data Entry Fields</t>
  </si>
  <si>
    <r>
      <t>Enter Pile Area (m</t>
    </r>
    <r>
      <rPr>
        <vertAlign val="superscript"/>
        <sz val="12"/>
        <rFont val="Calibri"/>
        <family val="2"/>
        <scheme val="minor"/>
      </rPr>
      <t>2</t>
    </r>
    <r>
      <rPr>
        <sz val="12"/>
        <rFont val="Calibri"/>
        <family val="2"/>
        <scheme val="minor"/>
      </rPr>
      <t>)</t>
    </r>
  </si>
  <si>
    <t>Manually enter the pile area in meters squared. Users must calculate their own pile areas in order to use this method (ie. using a GPS to traverse the piles).</t>
  </si>
  <si>
    <t>Pile Stratum 1 and Pile Stratum 2 tab fields</t>
  </si>
  <si>
    <t>Do not select the same pile stratum type on both pile stratum 1 and pile stratum 2 tabs.</t>
  </si>
  <si>
    <t>Roadside Stratum tab fields</t>
  </si>
  <si>
    <t>This tab's information is auto-populated based on information entered on the 'Road Lengths and Areas' tab and 'Waste Area Calculator' tab.</t>
  </si>
  <si>
    <t>Gross roadside stratum area based on data entered on the 'Road Lengths and Areas' tab.</t>
  </si>
  <si>
    <t>Total roadside stratum length based on data entered on the 'Road Lengths and Areas' tab.</t>
  </si>
  <si>
    <t xml:space="preserve">Net roadside stratum area based on data entered on the 'Road Lengths and Areas' tab. </t>
  </si>
  <si>
    <t>Auto-filled from the 'Roadside Stratum Width' field on the 'Road Stratum Widths' section on the 'Waste Area Calculator' tab. Calculations will not be correct if this field is not populated.</t>
  </si>
  <si>
    <t>Auto-Populated Data Fields</t>
  </si>
  <si>
    <t>All fields are auto-populated from the 'Road Lengths and Areas' tab.</t>
  </si>
  <si>
    <t>Auto-populated: enter the road name for the section in which the data is entered for.</t>
  </si>
  <si>
    <t>Auto-populated: if this section of road is associated with a road permit enter 'Yes', if it is associated with the cutting authority for the cutblock enter 'No'.</t>
  </si>
  <si>
    <t>Auto-populated: if this section of road is Internal to the cutblock enter 'Internal', if it is external to the cutblock enter 'External'.</t>
  </si>
  <si>
    <t>Auto-populated: if this section of road has a roadside stratum on one or both sides of the road enter 'Yes', otherwise enter 'No'.</t>
  </si>
  <si>
    <t>Auto-populated: enter the road station (in meters) for the starting section of this data entry.</t>
  </si>
  <si>
    <t>Auto-populated: enter the road station (in meters) for the ending section of this data entry. This station must be a higher value than the starting station.</t>
  </si>
  <si>
    <t>Auto-populated: auto-calculated section length in meters based on the starting and ending road sections entered.</t>
  </si>
  <si>
    <t>Auto-populated: one-sided only occurs on one side of the road and two-sided occurs on both sides of the road. Most entries are 'Two-Sided'. 'One-sided' only pertains to sections of roads that only have a roadside stratum on one side or a road where waste volumes are only found on one side of the road.</t>
  </si>
  <si>
    <t>One-sided only occurs on one side of the road and two-sided occurs on both sides of the road. Most entries are 'Two-Sided'. 'One-sided' only pertains to sections of roads that only have a roadside stratum on one side or a road where waste volumes are only found on one side of the road.</t>
  </si>
  <si>
    <t>Cold Decks tab Fields</t>
  </si>
  <si>
    <t>Total stratum area auto-calculated based on the cold deck data entered.</t>
  </si>
  <si>
    <t>Total stratum area auto-calculated based on the cold deck data entered as being inside the roadside stratum area.</t>
  </si>
  <si>
    <t>Total number of cold decks auto-calculated based on the cold deck data entered.</t>
  </si>
  <si>
    <t>Avg. Width of Cold Deck (m)</t>
  </si>
  <si>
    <t>Avg. Length of Cold Deck (m)</t>
  </si>
  <si>
    <r>
      <t>Cold Deck Area (m</t>
    </r>
    <r>
      <rPr>
        <vertAlign val="superscript"/>
        <sz val="12"/>
        <color rgb="FF333333"/>
        <rFont val="Calibri"/>
        <family val="2"/>
        <scheme val="minor"/>
      </rPr>
      <t>2</t>
    </r>
    <r>
      <rPr>
        <sz val="12"/>
        <color indexed="63"/>
        <rFont val="Calibri"/>
        <family val="2"/>
        <scheme val="minor"/>
      </rPr>
      <t>)</t>
    </r>
  </si>
  <si>
    <t>Auto-populated, enter the data for the associated cold deck number in the field.</t>
  </si>
  <si>
    <t>Enter the width of the cold deck in meters.</t>
  </si>
  <si>
    <t>Enter the length of the cold deck in meters.</t>
  </si>
  <si>
    <t>If there is no roadside stratum, ener 'No'. If there is a roadside stratum, but the cold deck is not located within it, enter 'No'. If there is a roadside stratum and the cold deck is located within it, enter 'Yes'.</t>
  </si>
  <si>
    <t>Auto-calculated cold deck area in meters squared based on the dimensions entered.</t>
  </si>
  <si>
    <r>
      <t>Manually Enter Cold Deck Area (m</t>
    </r>
    <r>
      <rPr>
        <vertAlign val="superscript"/>
        <sz val="12"/>
        <rFont val="Calibri"/>
        <family val="2"/>
        <scheme val="minor"/>
      </rPr>
      <t>2</t>
    </r>
    <r>
      <rPr>
        <sz val="12"/>
        <rFont val="Calibri"/>
        <family val="2"/>
        <scheme val="minor"/>
      </rPr>
      <t>)</t>
    </r>
  </si>
  <si>
    <t>Manually enter the cold deck area in meters squared. Users must calculate their own cold deck areas in order to use this method (ie. using a GPS to traverse the cold decks).</t>
  </si>
  <si>
    <t>Individual Standing Trees tab Fields</t>
  </si>
  <si>
    <t>Auto-populated, enter the data for the associated individual tree number in the field.</t>
  </si>
  <si>
    <r>
      <t>Area (m</t>
    </r>
    <r>
      <rPr>
        <vertAlign val="superscript"/>
        <sz val="12"/>
        <rFont val="Calibri"/>
        <family val="2"/>
        <scheme val="minor"/>
      </rPr>
      <t>2</t>
    </r>
    <r>
      <rPr>
        <sz val="12"/>
        <rFont val="Calibri"/>
        <family val="2"/>
        <scheme val="minor"/>
      </rPr>
      <t>)</t>
    </r>
  </si>
  <si>
    <t>Enter the butt diameter of the tree in rads.</t>
  </si>
  <si>
    <t>Auto-calculated basal area of the individual trees.</t>
  </si>
  <si>
    <t>Total stratum area auto-calculated based on the individual tree data entered.</t>
  </si>
  <si>
    <r>
      <t>Total Area of Trees (m</t>
    </r>
    <r>
      <rPr>
        <vertAlign val="superscript"/>
        <sz val="12"/>
        <color rgb="FF333333"/>
        <rFont val="Calibri"/>
        <family val="2"/>
        <scheme val="minor"/>
      </rPr>
      <t>2</t>
    </r>
    <r>
      <rPr>
        <sz val="12"/>
        <color indexed="63"/>
        <rFont val="Calibri"/>
        <family val="2"/>
        <scheme val="minor"/>
      </rPr>
      <t>)</t>
    </r>
  </si>
  <si>
    <t>The approximate diameter class in rads for the butt end of the tree. Round the tree diameter to the nearest diameter class for entering into the spreadsheet.</t>
  </si>
  <si>
    <t>Enter the total number of trees that fall within each diameter class.</t>
  </si>
  <si>
    <t>Auto-calculated basal area of each diameter class, in meters squared, based on the data entered.</t>
  </si>
  <si>
    <t>Gross Internal Road Permit Area (ha)</t>
  </si>
  <si>
    <t>Gross External Road Permit Area (ha)</t>
  </si>
  <si>
    <t>Road Surface Area RoW Area (ha)</t>
  </si>
  <si>
    <t>Net Internal Road Permit RoW Area (ha)</t>
  </si>
  <si>
    <t>Gross External RoW Area (ha)</t>
  </si>
  <si>
    <t>For partially harvested appraised cutblocks, use the net cruise area of the harvested section of the cutblock that will be surveyed.</t>
  </si>
  <si>
    <t>Road Permit External Gross RP Area Step 2 (Hide Column)</t>
  </si>
  <si>
    <t>Net</t>
  </si>
  <si>
    <t>Starting Area (Select Option from Dropdown)</t>
  </si>
  <si>
    <r>
      <t xml:space="preserve">When Choosing "Starting Area (ha) = </t>
    </r>
    <r>
      <rPr>
        <b/>
        <sz val="12"/>
        <color rgb="FF3F3F76"/>
        <rFont val="Calibri"/>
        <family val="2"/>
        <scheme val="minor"/>
      </rPr>
      <t>Net"</t>
    </r>
  </si>
  <si>
    <r>
      <t xml:space="preserve">When Choosing "Starting Area (ha) = </t>
    </r>
    <r>
      <rPr>
        <b/>
        <sz val="12"/>
        <color rgb="FF3F3F76"/>
        <rFont val="Calibri"/>
        <family val="2"/>
        <scheme val="minor"/>
      </rPr>
      <t>Gross"</t>
    </r>
  </si>
  <si>
    <t>For partially harvested appraised cutblocks, use the gross area of the harvested section of the cutblock that will be surveyed.</t>
  </si>
  <si>
    <t>How to Find the Gross Block Area using the iMapBC application.</t>
  </si>
  <si>
    <t>iMapBC Link</t>
  </si>
  <si>
    <t>If no additional stratums are present then leave these fields blank. Ensure that appropriate notes are made in the 'Comments' section to support the calculations and grid spacing distance for stratums in this field as</t>
  </si>
  <si>
    <r>
      <t xml:space="preserve">If no dispersed stratum is present then leave these fields blank. 
</t>
    </r>
    <r>
      <rPr>
        <b/>
        <sz val="12"/>
        <rFont val="Calibri"/>
        <family val="2"/>
        <scheme val="minor"/>
      </rPr>
      <t>NOTE:</t>
    </r>
    <r>
      <rPr>
        <sz val="12"/>
        <rFont val="Calibri"/>
        <family val="2"/>
        <scheme val="minor"/>
      </rPr>
      <t xml:space="preserve"> If there are more than one dispersed stratum in the cutblock, then enter one dispersed stratum in this field and enter the second dispersed stratum in one of the 'Other Stratum (Specify)' field. Note that when using the 'Other Stratum (Specify)' field, it will not calculate the stratum area or grid spacing distance automatically therefore Users must calculate them manually and enter the results in the spreadsheet 'Comments' section.</t>
    </r>
  </si>
  <si>
    <t>For fully harvested appraised cutblocks use the gross block area from iMapBC (see further iMap instructions on how to determine the Gross Area at the bottom of these instructions).</t>
  </si>
  <si>
    <t>Do not include road related NP areas as they are calculated on the 'Road Lengths and Areas' tab and 'Pull Outs and Landings' tab.</t>
  </si>
  <si>
    <t>Combined total of all WTPs, WTRAs, or other Reserves that are part of the Gross Harvest Area, but are reserved from harvesting. For Partially Harvested WAAs, only include Reserve and Retention Areas that fall with in the survey area.</t>
  </si>
  <si>
    <t>Additional areas not included in cut block or road permit area (ie. off site landings), which contain waste.</t>
  </si>
  <si>
    <t>Total gross internal road permit right of way areas. Auto-filled from 'Road Lengths and Areas' tab.</t>
  </si>
  <si>
    <t>Total for internal and external Road surface area. Auto-filled from 'Road Lengths and Areas' and 'Pull Outs and Landings' tabs.</t>
  </si>
  <si>
    <t>Total gross external road permit right of way areas. Auto-filled from 'Road Lengths and Areas' tab.</t>
  </si>
  <si>
    <t>This is the total area for this WAA's waste submission.</t>
  </si>
  <si>
    <t>Refer to bottom of Instructions tab for detailed instructions on how to determine Gross Area using iMapBC</t>
  </si>
  <si>
    <t>For the gross area calculation, include all reserves, NP, road right of ways that are within or directly adjacent to the harvested area.</t>
  </si>
  <si>
    <t>Road Section Type</t>
  </si>
  <si>
    <t>External Road Permit Area</t>
  </si>
  <si>
    <t>Internal Road Permit Area</t>
  </si>
  <si>
    <t>Total Road Permit Area</t>
  </si>
  <si>
    <t>External Non-RP RoW Area</t>
  </si>
  <si>
    <t>Internal Non-RP RoW Area</t>
  </si>
  <si>
    <t>Total Non-RP RoW Area</t>
  </si>
  <si>
    <t>External Gross RP Accounted for</t>
  </si>
  <si>
    <t>External Gross RP Not Accounted for</t>
  </si>
  <si>
    <t>Internal Gross RP Accounted for</t>
  </si>
  <si>
    <t>Internal Gross RP Not Accounted for</t>
  </si>
  <si>
    <t>External Net RP Accounted for</t>
  </si>
  <si>
    <t>External Net RP Not Accounted for</t>
  </si>
  <si>
    <t>Internal Net RP Accounted for</t>
  </si>
  <si>
    <t>Internal Net RP Not Accounted for</t>
  </si>
  <si>
    <t>Non RP Gross External Area Step 1 (Hide Column)</t>
  </si>
  <si>
    <t>External Gross non RP Accounted for</t>
  </si>
  <si>
    <t>External Net non RP Accounted for</t>
  </si>
  <si>
    <t>External Gross non RP Not Accounted for</t>
  </si>
  <si>
    <t>Non RP External Gross Area Step 2 (Hide Column)</t>
  </si>
  <si>
    <t>External Net non RP Not Accounted for</t>
  </si>
  <si>
    <t>Non RP Gross Internal Area Step 1 (Hide Column)</t>
  </si>
  <si>
    <t>Non-RP Internal Gross Area Step 2 (Hide Column)</t>
  </si>
  <si>
    <t>Internal Gross Non-RP Accounted for</t>
  </si>
  <si>
    <t>Internal Net Non-RP Accounted for</t>
  </si>
  <si>
    <t>Internal Gross Non RP Not Accounted for</t>
  </si>
  <si>
    <t>Internal Net Non-RP Not Accounted for</t>
  </si>
  <si>
    <t>Road Permit or Other Timbermark (internal to block) RoW Width (total m)</t>
  </si>
  <si>
    <t>Total Gross Area (ha)</t>
  </si>
  <si>
    <t>Gross Area 'Accounted For' (ha)</t>
  </si>
  <si>
    <t>Gross Area 'Not Accounted For' (ha)</t>
  </si>
  <si>
    <t>Gross Non-Road Permit RoW 'Not Accounted For' (ha)</t>
  </si>
  <si>
    <t>Gross Road Permit Area</t>
  </si>
  <si>
    <t>Total gross external and internal road right of way areas not associated with a road permit that were not included in the initial 'Starting Area'. Auto-filled from 'Road Lengths and Areas' tab.</t>
  </si>
  <si>
    <t>For non-appraised cutblocks, use the the traversed gross harvest area of the cutblock to be surveyed. The traversed gross harvest area must include all internal road right of way areas that are not under road permit as well as any associated retention and non-productive areas.</t>
  </si>
  <si>
    <r>
      <t xml:space="preserve">For non-appraised cutblocks, use the the traversed net harvest area of the cutblock to be surveyed. </t>
    </r>
    <r>
      <rPr>
        <b/>
        <sz val="12"/>
        <rFont val="Calibri"/>
        <family val="2"/>
        <scheme val="minor"/>
      </rPr>
      <t>The traversed net harvest area must include all internal road right of way areas that are not under road permit.</t>
    </r>
  </si>
  <si>
    <r>
      <t xml:space="preserve">For fully harvested appraised cutblocks use the net cruise area. </t>
    </r>
    <r>
      <rPr>
        <b/>
        <sz val="12"/>
        <rFont val="Calibri"/>
        <family val="2"/>
        <scheme val="minor"/>
      </rPr>
      <t>For TSLs, Woodlots, etc. with External Roads not under road permit, the net cruise area must include all internal road right of way areas that are not under road permit.</t>
    </r>
  </si>
  <si>
    <t>Total Net Area (ha)</t>
  </si>
  <si>
    <t>Road Section 'Accounted For' with the 'Starting Area'?</t>
  </si>
  <si>
    <t>Road permit area breakdown which includes only external road permit area and road surfaces. Auto-calculated based on information entered on this tab.</t>
  </si>
  <si>
    <t>Road permit area breakdown which includes only internal road permit area and road surfaces. Auto-calculated based on information entered on this tab.</t>
  </si>
  <si>
    <t>Road permit area breakdown which includes both internal and external road permit areas and road surfaces. Auto-calculated based on information entered on this tab.</t>
  </si>
  <si>
    <t>Non-Road permit area breakdown which includes only external road permit area and road surfaces. Auto-calculated based on information entered on this tab.</t>
  </si>
  <si>
    <t>Non-Road permit area breakdown which includes only internal road permit area and road surfaces. Auto-calculated based on information entered on this tab.</t>
  </si>
  <si>
    <t>Non-Road permit area breakdown which includes both internal and external road permit areas and road surfaces. Auto-calculated based on information entered on this tab.</t>
  </si>
  <si>
    <t>Net External RoW Area</t>
  </si>
  <si>
    <t>If this section of road was included in the 'Starting Area' on the Waste Area Calculator tab then select 'Yes' otherwise select 'No' if the area has not been accounted for in the 'Starting Area' on the Waste Area Calculator tab.</t>
  </si>
  <si>
    <t>See 'Starting Area' instructions for more details.</t>
  </si>
  <si>
    <t>Maturity</t>
  </si>
  <si>
    <t>Heli Logging</t>
  </si>
  <si>
    <t>Survey Date</t>
  </si>
  <si>
    <t>FRZ Applicable</t>
  </si>
  <si>
    <t>1st Pile # to Survey</t>
  </si>
  <si>
    <t>Instructions for Filling Out the Provincial Waste Area Calculator</t>
  </si>
  <si>
    <t>Interior and Coast Waste Area Calculator tab fields</t>
  </si>
  <si>
    <t>Harvest Start Date</t>
  </si>
  <si>
    <t>BCTS Advertised Date</t>
  </si>
  <si>
    <t>PLC Date</t>
  </si>
  <si>
    <t>Normal</t>
  </si>
  <si>
    <t>Ground Based (ha)</t>
  </si>
  <si>
    <t>Cable Yarding (ha)</t>
  </si>
  <si>
    <t>Skyline Logging (ha)</t>
  </si>
  <si>
    <t xml:space="preserve">PLC Date </t>
  </si>
  <si>
    <t xml:space="preserve">Primary Logging Complete (PLC) Date </t>
  </si>
  <si>
    <t>BEC Zone - Interior Only</t>
  </si>
  <si>
    <t>Interior Only: Enter the primary BEC zone for the cutblock</t>
  </si>
  <si>
    <t>Interior Only: Enter the primary BEC variant for the cutblock</t>
  </si>
  <si>
    <t>Interior: This field auto-populates based on the BEC zone and variant entered. 
Coast: This field auto-populates based on the Maturity, Heli Logging and Harvest Method data entered.</t>
  </si>
  <si>
    <t>BEC Subzone/Variant - Interior Only</t>
  </si>
  <si>
    <t>Benchmark Zone - Interior Only</t>
  </si>
  <si>
    <t>Condition - Interior Only</t>
  </si>
  <si>
    <t>Maturity - Coast Only</t>
  </si>
  <si>
    <t xml:space="preserve">Interior Only: This field auto-populates based on the BEC zone and variant entered. </t>
  </si>
  <si>
    <t>Coast Only: Enter whether the cutblock is Mature or Immature.</t>
  </si>
  <si>
    <t>Heli Logging - Coast Only</t>
  </si>
  <si>
    <t>Coast Only: If the cutblock was harvested using a helicopter enter 'Yes', if not then enter 'No'.</t>
  </si>
  <si>
    <t>FRZ Applicable - Coast Only</t>
  </si>
  <si>
    <t>Coast Only: If the cutblock is located within the Fibre Recovery Zone and is applicable to FRZ 1X or FRZ 3X rates, then select 'Yes', otherwise select 'No'.</t>
  </si>
  <si>
    <t>Cable Yarding (ha) - Coast Only</t>
  </si>
  <si>
    <t>Coast Only: If the cutblock was not heli logged and is mature then enter the applicable area (ha) that was harvested using cable yarding.</t>
  </si>
  <si>
    <t>Ground Based (ha) - Coast Only</t>
  </si>
  <si>
    <t>Coast Only: If the cutblock was not heli logged and is mature then enter the applicable area (ha) that was harvested using ground based systems.</t>
  </si>
  <si>
    <t xml:space="preserve">Leave blank or use 0.00ha  if block is immature </t>
  </si>
  <si>
    <t>Skyline Logging (ha) - Coast Only</t>
  </si>
  <si>
    <t>Coast Only: If the cutblock was not heli logged and is mature then enter the applicable area (ha) that was harvested using skyline logging.</t>
  </si>
  <si>
    <t>BCTS Advertised Date - Coast Only</t>
  </si>
  <si>
    <t>Harvest Start Date - Coast Only</t>
  </si>
  <si>
    <t>Coast BCTS Cutting Authorities Only: The Issue Date shown in the BC Bid application.</t>
  </si>
  <si>
    <t>Coast Only for Non-BCTS cutting authorities: The date on which the cutting of primary timber on a cutblock has commenced. It does not include cutting of RoW timber.</t>
  </si>
  <si>
    <t>YYYY-MM-DD</t>
  </si>
  <si>
    <t>Leave blank for BCTS cutting authorities. YYYY-MM-DD</t>
  </si>
  <si>
    <t>Leave blank for non-BCTS cutting authorities. YYYY-MM-DD</t>
  </si>
  <si>
    <t>The date the field survey started on the waste assessment area.</t>
  </si>
  <si>
    <r>
      <rPr>
        <b/>
        <u/>
        <sz val="26"/>
        <rFont val="Calibri"/>
        <family val="2"/>
        <scheme val="minor"/>
      </rPr>
      <t xml:space="preserve">Basic Overview: How to Use the Provincial Waste Area Calculator
</t>
    </r>
    <r>
      <rPr>
        <b/>
        <u/>
        <sz val="20"/>
        <rFont val="Calibri"/>
        <family val="2"/>
        <scheme val="minor"/>
      </rPr>
      <t xml:space="preserve">
</t>
    </r>
    <r>
      <rPr>
        <sz val="20"/>
        <rFont val="Calibri"/>
        <family val="2"/>
        <scheme val="minor"/>
      </rPr>
      <t xml:space="preserve">Below is a basic overview how to use the Provincial Waste Area Calculator. If there is any descrepency between this calculator and the policy or procedures in the Waste and Residue Procedures Manual, the Manual will be deemed as correct. For more detailed information on the data requirements for each field scoll down below these instructions for individual cell  parameters and descriptions. 
</t>
    </r>
    <r>
      <rPr>
        <i/>
        <u/>
        <sz val="20"/>
        <rFont val="Calibri"/>
        <family val="2"/>
        <scheme val="minor"/>
      </rPr>
      <t>Note:</t>
    </r>
    <r>
      <rPr>
        <sz val="20"/>
        <rFont val="Calibri"/>
        <family val="2"/>
        <scheme val="minor"/>
      </rPr>
      <t xml:space="preserve"> some information is collected during the field survey and this form can be uploaded and edited on a tablet for field use as long as the tablet has an application that can run/edit excel documents.</t>
    </r>
    <r>
      <rPr>
        <b/>
        <u/>
        <sz val="20"/>
        <rFont val="Calibri"/>
        <family val="2"/>
        <scheme val="minor"/>
      </rPr>
      <t xml:space="preserve">
</t>
    </r>
    <r>
      <rPr>
        <b/>
        <sz val="20"/>
        <rFont val="Calibri"/>
        <family val="2"/>
        <scheme val="minor"/>
      </rPr>
      <t xml:space="preserve">
Step 1: Fill out the Interior or Coast Area Summary tab:</t>
    </r>
    <r>
      <rPr>
        <sz val="20"/>
        <rFont val="Calibri"/>
        <family val="2"/>
        <scheme val="minor"/>
      </rPr>
      <t xml:space="preserve"> Choose only one tab to fill out based on whether the survey is being completed in the Interior or Coast Area. All the applicable header information is required to be filled in. Next fill in the all relevant information in the WAA Area Summary on the tab (</t>
    </r>
    <r>
      <rPr>
        <u/>
        <sz val="20"/>
        <rFont val="Calibri"/>
        <family val="2"/>
        <scheme val="minor"/>
      </rPr>
      <t>ensure you choose the correct Net or Gross starting area</t>
    </r>
    <r>
      <rPr>
        <sz val="20"/>
        <rFont val="Calibri"/>
        <family val="2"/>
        <scheme val="minor"/>
      </rPr>
      <t xml:space="preserve">). Fill in the timbermark information next. After that, go to the stratum information and fill out the applicable stratum codes, number of plots and actual interplot spacings used in the survey that are present in the WAA. Most stratum information will auto-fill when the related stratum tab information is filled in. If stratums exist in the WAA, but are not listed in the stratum list, then manually enter the stratum information and associated areas in the rows titled 'Other Stratum (specify')'. Lastly fill in the Road Stratum Widths information at the bottom of the tab - these are used to aid in calculation of all related road surface, road permit, external road, roadside stratum information when combined with the 'Road Lengths and Areas' tab.
</t>
    </r>
    <r>
      <rPr>
        <b/>
        <sz val="20"/>
        <rFont val="Calibri"/>
        <family val="2"/>
        <scheme val="minor"/>
      </rPr>
      <t xml:space="preserve">
Step 2: Fill out Road Lengths and Areas tab: </t>
    </r>
    <r>
      <rPr>
        <sz val="20"/>
        <rFont val="Calibri"/>
        <family val="2"/>
        <scheme val="minor"/>
      </rPr>
      <t xml:space="preserve">Fill in all internal and external road information by section. Ensure all information for each road section is correctly entered as it will impact calculations and distribution of areas. It may be necessary to have multiple lines entered for the same road if the road attributes change throughout the road length. The spreadsheet will automatically calculate the associated areas for road surface, road permit, internal and external roads based on the data entered for each road section and the information entered in the Road Stratum Widths section of the Area Summary tab.
</t>
    </r>
    <r>
      <rPr>
        <b/>
        <sz val="20"/>
        <rFont val="Calibri"/>
        <family val="2"/>
        <scheme val="minor"/>
      </rPr>
      <t>Step 3: Fill out Pull Outs and Landings:</t>
    </r>
    <r>
      <rPr>
        <sz val="20"/>
        <rFont val="Calibri"/>
        <family val="2"/>
        <scheme val="minor"/>
      </rPr>
      <t xml:space="preserve"> This tab is for entering other areas within the WAA that were not included in the 'Road Lengths and Areas' tab' and </t>
    </r>
    <r>
      <rPr>
        <u/>
        <sz val="20"/>
        <rFont val="Calibri"/>
        <family val="2"/>
        <scheme val="minor"/>
      </rPr>
      <t>do not contain waste</t>
    </r>
    <r>
      <rPr>
        <sz val="20"/>
        <rFont val="Calibri"/>
        <family val="2"/>
        <scheme val="minor"/>
      </rPr>
      <t xml:space="preserve">. This information is not mandatory and inclusion of this data up to the submitting professional. These areas will get netted out of the net waste area.
</t>
    </r>
    <r>
      <rPr>
        <b/>
        <sz val="20"/>
        <rFont val="Calibri"/>
        <family val="2"/>
        <scheme val="minor"/>
      </rPr>
      <t xml:space="preserve">
Step 4: Fill in Pile Stratum 1 tab:</t>
    </r>
    <r>
      <rPr>
        <sz val="20"/>
        <rFont val="Calibri"/>
        <family val="2"/>
        <scheme val="minor"/>
      </rPr>
      <t xml:space="preserve"> Choose the stratum type using the drop down in the header to best represent the stratum: Roaside Piles, Dispersed Piles or Roadside and Dispersed Piles. If there is no pile stratum in the WAA then do not fill out any pile information on this tab. Choose only one measurement method when entering pile measurements otherwise there will be calculation errors. Enter in all the pile measurements for each pile in this WAA pile stratum. The stratum area and # of Piles on the Area Summary tab will auto-populate based on the information entered on this tab.
</t>
    </r>
    <r>
      <rPr>
        <b/>
        <sz val="20"/>
        <rFont val="Calibri"/>
        <family val="2"/>
        <scheme val="minor"/>
      </rPr>
      <t>Step 5: Review Roadside Stratum tab:</t>
    </r>
    <r>
      <rPr>
        <sz val="20"/>
        <rFont val="Calibri"/>
        <family val="2"/>
        <scheme val="minor"/>
      </rPr>
      <t xml:space="preserve"> No data is manually entered on this tab. All data is auto-filled based on information entered on the Road Lengths and Areas tab and the roadside stratum areas are auto-calculated on this tab. The stratum area on this tab will auto-fill the stratum area on the Area Summary tab as well. If no roadside stratums are in the WAA then all values should be zero.
</t>
    </r>
    <r>
      <rPr>
        <b/>
        <sz val="20"/>
        <rFont val="Calibri"/>
        <family val="2"/>
        <scheme val="minor"/>
      </rPr>
      <t xml:space="preserve">Step 6: Fill in Cold Decks tab: </t>
    </r>
    <r>
      <rPr>
        <sz val="20"/>
        <rFont val="Calibri"/>
        <family val="2"/>
        <scheme val="minor"/>
      </rPr>
      <t>If there is no cold deck stratum in the WAA then do not fill out any cold deck information on this tab. Choose only one measurement method when entering cold deck measurements otherwise there will be calculation errors. Enter in all the cold deck measurements for each cold deck in the WAA. The stratum area will auto-calculate based on the information entered on this tab and will auto-populate on the Area Summary tab.</t>
    </r>
    <r>
      <rPr>
        <b/>
        <sz val="20"/>
        <rFont val="Calibri"/>
        <family val="2"/>
        <scheme val="minor"/>
      </rPr>
      <t xml:space="preserve">
Step 7: Fill in Pile Stratum 2 tab:</t>
    </r>
    <r>
      <rPr>
        <sz val="20"/>
        <rFont val="Calibri"/>
        <family val="2"/>
        <scheme val="minor"/>
      </rPr>
      <t xml:space="preserve"> This tab is only needed if the roadside piles and dispersed piles are sampled as separate pile stratums. Choose the stratum type using the drop down in the header to best represent the stratum: Roaside Piles, Dispersed Piles or Roadside and Dispersed Piles. If there is no second pile stratum in the WAA then do not fill out any pile information on this tab. Choose only one measurement method when entering pile measurements otherwise there will be calculation errors. Enter in all the pile measurements for each pile in this second WAA pile stratum. The stratum area and # of Piles on the Area Summary tab will auto-populate based on the information entered on this tab.
</t>
    </r>
    <r>
      <rPr>
        <b/>
        <sz val="20"/>
        <rFont val="Calibri"/>
        <family val="2"/>
        <scheme val="minor"/>
      </rPr>
      <t>Step 8: Fill in Individual Standing Trees tab:</t>
    </r>
    <r>
      <rPr>
        <sz val="20"/>
        <rFont val="Calibri"/>
        <family val="2"/>
        <scheme val="minor"/>
      </rPr>
      <t xml:space="preserve"> This tab is only required when there is an individual standing tree stratum in the WAA. Choose only one measurement method when entering individual tree measurements otherwise there will be calculation errors. If the standing  trees are to be included with the Dispersed stratum, then do not record tree information in this tab.
</t>
    </r>
    <r>
      <rPr>
        <b/>
        <sz val="20"/>
        <rFont val="Calibri"/>
        <family val="2"/>
        <scheme val="minor"/>
      </rPr>
      <t>Step 9: Review Final Data on the Area Summary tab:</t>
    </r>
    <r>
      <rPr>
        <sz val="20"/>
        <rFont val="Calibri"/>
        <family val="2"/>
        <scheme val="minor"/>
      </rPr>
      <t xml:space="preserve"> Review all work to ensure the results are correct. If descrepencies occur then ensure that all information is entered correctly on the corresponding tabs.</t>
    </r>
  </si>
  <si>
    <r>
      <t>Method 2 - Manual Cold Deck Areas (</t>
    </r>
    <r>
      <rPr>
        <b/>
        <sz val="16"/>
        <color rgb="FFFF0000"/>
        <rFont val="Calibri"/>
        <family val="2"/>
        <scheme val="minor"/>
      </rPr>
      <t>only choose one calculation method</t>
    </r>
    <r>
      <rPr>
        <b/>
        <sz val="16"/>
        <color indexed="63"/>
        <rFont val="Calibri"/>
        <family val="2"/>
        <scheme val="minor"/>
      </rPr>
      <t>)</t>
    </r>
  </si>
  <si>
    <r>
      <t>Method 1 - Individual Cold Deck Areas (</t>
    </r>
    <r>
      <rPr>
        <b/>
        <sz val="16"/>
        <color rgb="FFFF0000"/>
        <rFont val="Calibri"/>
        <family val="2"/>
        <scheme val="minor"/>
      </rPr>
      <t>only choose one calculation method</t>
    </r>
    <r>
      <rPr>
        <b/>
        <sz val="16"/>
        <color indexed="63"/>
        <rFont val="Calibri"/>
        <family val="2"/>
        <scheme val="minor"/>
      </rPr>
      <t>)</t>
    </r>
  </si>
  <si>
    <t>Yes</t>
  </si>
  <si>
    <r>
      <t>Method 1 - Individual Tree Entry 
(</t>
    </r>
    <r>
      <rPr>
        <b/>
        <u/>
        <sz val="14"/>
        <color rgb="FFFF0000"/>
        <rFont val="Calibri"/>
        <family val="2"/>
        <scheme val="minor"/>
      </rPr>
      <t>only choose one calculation method</t>
    </r>
    <r>
      <rPr>
        <b/>
        <sz val="14"/>
        <rFont val="Calibri"/>
        <family val="2"/>
        <scheme val="minor"/>
      </rPr>
      <t>)</t>
    </r>
  </si>
  <si>
    <r>
      <t>Method 2 - # of Trees by Diameter Class 
(</t>
    </r>
    <r>
      <rPr>
        <b/>
        <u/>
        <sz val="14"/>
        <color rgb="FFFF0000"/>
        <rFont val="Calibri"/>
        <family val="2"/>
        <scheme val="minor"/>
      </rPr>
      <t>only choose one calculation method</t>
    </r>
    <r>
      <rPr>
        <b/>
        <sz val="14"/>
        <rFont val="Calibri"/>
        <family val="2"/>
        <scheme val="minor"/>
      </rPr>
      <t>)</t>
    </r>
  </si>
  <si>
    <r>
      <t xml:space="preserve">Stump Height Diameter Class </t>
    </r>
    <r>
      <rPr>
        <b/>
        <u/>
        <sz val="11"/>
        <color rgb="FF333333"/>
        <rFont val="Calibri"/>
        <family val="2"/>
        <scheme val="minor"/>
      </rPr>
      <t>(rads)</t>
    </r>
  </si>
  <si>
    <r>
      <t>Method 2 - Manual Pile Areas
 (</t>
    </r>
    <r>
      <rPr>
        <b/>
        <u/>
        <sz val="16"/>
        <color rgb="FFFF0000"/>
        <rFont val="Calibri"/>
        <family val="2"/>
        <scheme val="minor"/>
      </rPr>
      <t>only choose one calculation method</t>
    </r>
    <r>
      <rPr>
        <b/>
        <sz val="16"/>
        <color indexed="63"/>
        <rFont val="Calibri"/>
        <family val="2"/>
        <scheme val="minor"/>
      </rPr>
      <t>)</t>
    </r>
  </si>
  <si>
    <r>
      <t>Method 1 - Inidividually Calculated Pile Areas
 (</t>
    </r>
    <r>
      <rPr>
        <b/>
        <u/>
        <sz val="16"/>
        <color rgb="FFFF0000"/>
        <rFont val="Calibri"/>
        <family val="2"/>
        <scheme val="minor"/>
      </rPr>
      <t>only choose one calculation method</t>
    </r>
    <r>
      <rPr>
        <b/>
        <sz val="16"/>
        <color indexed="63"/>
        <rFont val="Calibri"/>
        <family val="2"/>
        <scheme val="minor"/>
      </rPr>
      <t>)</t>
    </r>
  </si>
  <si>
    <t>Select Pile Stratum Type by Clicking Header</t>
  </si>
  <si>
    <t>Pile Stratum Area inside Roadside Stratum Area (ha)</t>
  </si>
  <si>
    <t>Enter the appropriate stratum codes from the drop down lists. For burnt pile stratum types use stratum code 'POEM'. Refer to the Waste Manual for all other pile stratum coding and measurement requirements. Area is autocalculated based on the pile size information on the 'Pile Stratum 1' tab.</t>
  </si>
  <si>
    <t>Enter the appropriate stratum codes from the drop down lists. For burnt pile stratum types use stratum code 'POEM'. Refer to the Waste Manual for all other pile stratum coding and measurement requirements. Area is autocalculated based on the pile size information on the 'Pile Stratum 2' tab.</t>
  </si>
  <si>
    <t xml:space="preserve"> INTERIOR WAAs Only:
Provincial Waste Area Calculator Summary for Individual Waste Assessment Areas - Version 1.0
Effective January 15, 2026</t>
  </si>
  <si>
    <t xml:space="preserve"> COAST WAAs Only:
Provincial Waste Area Calculator Summary for Individual Waste Assessment Areas - Version 1.0
Effective January 15,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</si>
</sst>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0.000"/>
    <numFmt numFmtId="165" formatCode="0.0"/>
    <numFmt numFmtId="166" formatCode="0.0000"/>
    <numFmt numFmtId="167" formatCode="yyyy/mm/dd;@"/>
    <numFmt numFmtId="168" formatCode="0.000000"/>
    <numFmt numFmtId="169" formatCode="0.00000"/>
  </numFmts>
  <fonts count="65" x14ac:knownFonts="1">
    <font>
      <sz val="12"/>
      <name val="Arial"/>
    </font>
    <font>
      <sz val="12"/>
      <name val="Arial"/>
      <family val="2"/>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1"/>
      <color rgb="FFFF0000"/>
      <name val="Calibri"/>
      <family val="2"/>
      <scheme val="minor"/>
    </font>
    <font>
      <b/>
      <sz val="14"/>
      <name val="Calibri"/>
      <family val="2"/>
      <scheme val="minor"/>
    </font>
    <font>
      <u/>
      <sz val="12"/>
      <color theme="10"/>
      <name val="Arial"/>
      <family val="2"/>
    </font>
    <font>
      <sz val="10"/>
      <name val="Arial"/>
      <family val="2"/>
    </font>
    <font>
      <b/>
      <sz val="16"/>
      <color indexed="63"/>
      <name val="Calibri"/>
      <family val="2"/>
      <scheme val="minor"/>
    </font>
    <font>
      <b/>
      <sz val="11"/>
      <color indexed="63"/>
      <name val="Calibri"/>
      <family val="2"/>
      <scheme val="minor"/>
    </font>
    <font>
      <sz val="11"/>
      <color indexed="63"/>
      <name val="Calibri"/>
      <family val="2"/>
      <scheme val="minor"/>
    </font>
    <font>
      <sz val="11"/>
      <name val="Arial"/>
      <family val="2"/>
    </font>
    <font>
      <b/>
      <sz val="9"/>
      <color indexed="81"/>
      <name val="Tahoma"/>
      <family val="2"/>
    </font>
    <font>
      <sz val="11"/>
      <color rgb="FF3F3F76"/>
      <name val="Calibri"/>
      <family val="2"/>
      <scheme val="minor"/>
    </font>
    <font>
      <b/>
      <sz val="11"/>
      <color rgb="FFFA7D00"/>
      <name val="Calibri"/>
      <family val="2"/>
      <scheme val="minor"/>
    </font>
    <font>
      <b/>
      <sz val="14"/>
      <color rgb="FFFA7D00"/>
      <name val="Calibri"/>
      <family val="2"/>
      <scheme val="minor"/>
    </font>
    <font>
      <b/>
      <u/>
      <sz val="11"/>
      <color theme="10"/>
      <name val="Calibri"/>
      <family val="2"/>
      <scheme val="minor"/>
    </font>
    <font>
      <b/>
      <sz val="11"/>
      <color theme="9"/>
      <name val="Calibri"/>
      <family val="2"/>
      <scheme val="minor"/>
    </font>
    <font>
      <b/>
      <i/>
      <sz val="11"/>
      <name val="Calibri"/>
      <family val="2"/>
      <scheme val="minor"/>
    </font>
    <font>
      <b/>
      <sz val="8"/>
      <name val="Calibri"/>
      <family val="2"/>
      <scheme val="minor"/>
    </font>
    <font>
      <b/>
      <sz val="11"/>
      <color rgb="FF3F3F76"/>
      <name val="Calibri"/>
      <family val="2"/>
      <scheme val="minor"/>
    </font>
    <font>
      <b/>
      <sz val="16"/>
      <name val="Calibri"/>
      <family val="2"/>
      <scheme val="minor"/>
    </font>
    <font>
      <b/>
      <vertAlign val="superscript"/>
      <sz val="11"/>
      <color rgb="FF333333"/>
      <name val="Calibri"/>
      <family val="2"/>
      <scheme val="minor"/>
    </font>
    <font>
      <sz val="8"/>
      <name val="Arial"/>
      <family val="2"/>
    </font>
    <font>
      <b/>
      <sz val="11"/>
      <color theme="2" tint="-0.499984740745262"/>
      <name val="Calibri"/>
      <family val="2"/>
      <scheme val="minor"/>
    </font>
    <font>
      <b/>
      <sz val="20"/>
      <name val="Calibri"/>
      <family val="2"/>
      <scheme val="minor"/>
    </font>
    <font>
      <b/>
      <sz val="18"/>
      <name val="Calibri"/>
      <family val="2"/>
      <scheme val="minor"/>
    </font>
    <font>
      <b/>
      <sz val="16"/>
      <color theme="3" tint="0.39997558519241921"/>
      <name val="Calibri"/>
      <family val="2"/>
      <scheme val="minor"/>
    </font>
    <font>
      <b/>
      <sz val="11"/>
      <color rgb="FFF79646"/>
      <name val="Calibri"/>
      <family val="2"/>
      <scheme val="minor"/>
    </font>
    <font>
      <b/>
      <sz val="18"/>
      <color theme="1"/>
      <name val="Calibri"/>
      <family val="2"/>
      <scheme val="minor"/>
    </font>
    <font>
      <b/>
      <sz val="14"/>
      <color rgb="FFF79646"/>
      <name val="Calibri"/>
      <family val="2"/>
      <scheme val="minor"/>
    </font>
    <font>
      <u/>
      <sz val="12"/>
      <color theme="10"/>
      <name val="Calibri"/>
      <family val="2"/>
      <scheme val="minor"/>
    </font>
    <font>
      <sz val="12"/>
      <color theme="1"/>
      <name val="Arial"/>
      <family val="2"/>
    </font>
    <font>
      <sz val="11"/>
      <color theme="1"/>
      <name val="Calibri"/>
      <family val="2"/>
    </font>
    <font>
      <sz val="12"/>
      <color rgb="FF000000"/>
      <name val="Calibri"/>
      <family val="2"/>
      <scheme val="minor"/>
    </font>
    <font>
      <b/>
      <sz val="11"/>
      <color rgb="FFF79646"/>
      <name val="Calibri"/>
      <family val="2"/>
    </font>
    <font>
      <b/>
      <sz val="12"/>
      <color rgb="FFF79646"/>
      <name val="Arial"/>
      <family val="2"/>
    </font>
    <font>
      <b/>
      <sz val="11"/>
      <color rgb="FF000000"/>
      <name val="Calibri"/>
      <family val="2"/>
      <scheme val="minor"/>
    </font>
    <font>
      <b/>
      <sz val="10"/>
      <color theme="3" tint="0.39997558519241921"/>
      <name val="Calibri"/>
      <family val="2"/>
      <scheme val="minor"/>
    </font>
    <font>
      <sz val="12"/>
      <name val="Calibri"/>
      <family val="2"/>
      <scheme val="minor"/>
    </font>
    <font>
      <b/>
      <sz val="12"/>
      <name val="Calibri"/>
      <family val="2"/>
      <scheme val="minor"/>
    </font>
    <font>
      <b/>
      <i/>
      <sz val="12"/>
      <name val="Calibri"/>
      <family val="2"/>
      <scheme val="minor"/>
    </font>
    <font>
      <u/>
      <sz val="12"/>
      <name val="Calibri"/>
      <family val="2"/>
      <scheme val="minor"/>
    </font>
    <font>
      <i/>
      <sz val="12"/>
      <name val="Calibri"/>
      <family val="2"/>
      <scheme val="minor"/>
    </font>
    <font>
      <sz val="12"/>
      <color rgb="FFFF0000"/>
      <name val="Calibri"/>
      <family val="2"/>
      <scheme val="minor"/>
    </font>
    <font>
      <sz val="12"/>
      <color theme="1"/>
      <name val="Calibri"/>
      <family val="2"/>
      <scheme val="minor"/>
    </font>
    <font>
      <sz val="12"/>
      <color indexed="63"/>
      <name val="Calibri"/>
      <family val="2"/>
      <scheme val="minor"/>
    </font>
    <font>
      <vertAlign val="superscript"/>
      <sz val="12"/>
      <color rgb="FF333333"/>
      <name val="Calibri"/>
      <family val="2"/>
      <scheme val="minor"/>
    </font>
    <font>
      <vertAlign val="superscript"/>
      <sz val="12"/>
      <name val="Calibri"/>
      <family val="2"/>
      <scheme val="minor"/>
    </font>
    <font>
      <b/>
      <sz val="12"/>
      <color rgb="FF3F3F76"/>
      <name val="Calibri"/>
      <family val="2"/>
      <scheme val="minor"/>
    </font>
    <font>
      <b/>
      <u/>
      <sz val="20"/>
      <name val="Calibri"/>
      <family val="2"/>
      <scheme val="minor"/>
    </font>
    <font>
      <b/>
      <u/>
      <sz val="12"/>
      <color theme="10"/>
      <name val="Arial"/>
      <family val="2"/>
    </font>
    <font>
      <b/>
      <u/>
      <sz val="16"/>
      <color rgb="FFFF0000"/>
      <name val="Calibri"/>
      <family val="2"/>
      <scheme val="minor"/>
    </font>
    <font>
      <b/>
      <u/>
      <sz val="14"/>
      <color rgb="FFFF0000"/>
      <name val="Calibri"/>
      <family val="2"/>
      <scheme val="minor"/>
    </font>
    <font>
      <sz val="11"/>
      <color rgb="FF3F3F76"/>
      <name val="Calibri"/>
      <family val="2"/>
    </font>
    <font>
      <sz val="12"/>
      <color rgb="FF3F3F76"/>
      <name val="Arial"/>
      <family val="2"/>
    </font>
    <font>
      <sz val="20"/>
      <name val="Calibri"/>
      <family val="2"/>
      <scheme val="minor"/>
    </font>
    <font>
      <u/>
      <sz val="20"/>
      <name val="Calibri"/>
      <family val="2"/>
      <scheme val="minor"/>
    </font>
    <font>
      <b/>
      <sz val="36"/>
      <name val="Calibri"/>
      <family val="2"/>
      <scheme val="minor"/>
    </font>
    <font>
      <b/>
      <u/>
      <sz val="26"/>
      <name val="Calibri"/>
      <family val="2"/>
      <scheme val="minor"/>
    </font>
    <font>
      <i/>
      <u/>
      <sz val="20"/>
      <name val="Calibri"/>
      <family val="2"/>
      <scheme val="minor"/>
    </font>
    <font>
      <b/>
      <sz val="16"/>
      <color rgb="FFFF0000"/>
      <name val="Calibri"/>
      <family val="2"/>
      <scheme val="minor"/>
    </font>
    <font>
      <b/>
      <u/>
      <sz val="11"/>
      <color rgb="FF333333"/>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2F2F2"/>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1"/>
        <bgColor indexed="64"/>
      </patternFill>
    </fill>
    <fill>
      <patternFill patternType="solid">
        <fgColor rgb="FF00B0F0"/>
        <bgColor indexed="64"/>
      </patternFill>
    </fill>
    <fill>
      <patternFill patternType="solid">
        <fgColor theme="3" tint="0.59999389629810485"/>
        <bgColor indexed="64"/>
      </patternFill>
    </fill>
    <fill>
      <patternFill patternType="solid">
        <fgColor rgb="FFFFC0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2"/>
        <bgColor indexed="64"/>
      </patternFill>
    </fill>
    <fill>
      <patternFill patternType="solid">
        <fgColor theme="0" tint="-4.9989318521683403E-2"/>
        <bgColor theme="0"/>
      </patternFill>
    </fill>
    <fill>
      <patternFill patternType="solid">
        <fgColor theme="2" tint="-9.9978637043366805E-2"/>
        <bgColor indexed="64"/>
      </patternFill>
    </fill>
  </fills>
  <borders count="8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22"/>
      </left>
      <right style="thin">
        <color indexed="22"/>
      </right>
      <top/>
      <bottom/>
      <diagonal/>
    </border>
    <border>
      <left style="thin">
        <color rgb="FF7F7F7F"/>
      </left>
      <right style="thin">
        <color rgb="FF7F7F7F"/>
      </right>
      <top style="thin">
        <color rgb="FF7F7F7F"/>
      </top>
      <bottom style="thin">
        <color rgb="FF7F7F7F"/>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thin">
        <color indexed="64"/>
      </bottom>
      <diagonal/>
    </border>
    <border>
      <left/>
      <right style="thin">
        <color indexed="64"/>
      </right>
      <top style="thin">
        <color indexed="64"/>
      </top>
      <bottom/>
      <diagonal/>
    </border>
    <border>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diagonal/>
    </border>
    <border>
      <left style="medium">
        <color indexed="64"/>
      </left>
      <right/>
      <top style="thin">
        <color indexed="64"/>
      </top>
      <bottom/>
      <diagonal/>
    </border>
    <border>
      <left/>
      <right style="thin">
        <color rgb="FF000000"/>
      </right>
      <top style="thin">
        <color rgb="FF000000"/>
      </top>
      <bottom style="medium">
        <color indexed="64"/>
      </bottom>
      <diagonal/>
    </border>
    <border>
      <left/>
      <right/>
      <top style="thin">
        <color rgb="FF000000"/>
      </top>
      <bottom style="thin">
        <color rgb="FF000000"/>
      </bottom>
      <diagonal/>
    </border>
    <border>
      <left/>
      <right/>
      <top style="thin">
        <color rgb="FF000000"/>
      </top>
      <bottom style="medium">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right style="medium">
        <color indexed="64"/>
      </right>
      <top/>
      <bottom style="thin">
        <color indexed="64"/>
      </bottom>
      <diagonal/>
    </border>
  </borders>
  <cellStyleXfs count="8">
    <xf numFmtId="0" fontId="0" fillId="0" borderId="0"/>
    <xf numFmtId="0" fontId="8" fillId="0" borderId="0" applyNumberForma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0" fontId="16" fillId="5" borderId="39" applyNumberFormat="0" applyAlignment="0" applyProtection="0"/>
    <xf numFmtId="0" fontId="15" fillId="6" borderId="39">
      <protection locked="0"/>
    </xf>
    <xf numFmtId="0" fontId="15" fillId="7" borderId="39">
      <protection locked="0"/>
    </xf>
  </cellStyleXfs>
  <cellXfs count="753">
    <xf numFmtId="0" fontId="0" fillId="0" borderId="0" xfId="0"/>
    <xf numFmtId="0" fontId="4" fillId="0" borderId="0" xfId="0" applyFont="1"/>
    <xf numFmtId="0" fontId="11" fillId="3" borderId="20" xfId="2" applyFont="1" applyFill="1" applyBorder="1" applyAlignment="1" applyProtection="1">
      <alignment horizontal="center" vertical="center"/>
      <protection hidden="1"/>
    </xf>
    <xf numFmtId="0" fontId="16" fillId="3" borderId="27" xfId="5" applyFill="1" applyBorder="1" applyAlignment="1" applyProtection="1">
      <alignment horizontal="center"/>
      <protection hidden="1"/>
    </xf>
    <xf numFmtId="0" fontId="15" fillId="2" borderId="25" xfId="7" applyFill="1" applyBorder="1" applyAlignment="1">
      <alignment horizontal="center"/>
      <protection locked="0"/>
    </xf>
    <xf numFmtId="0" fontId="15" fillId="2" borderId="17" xfId="7" applyFill="1" applyBorder="1" applyAlignment="1">
      <alignment horizontal="center"/>
      <protection locked="0"/>
    </xf>
    <xf numFmtId="0" fontId="4" fillId="0" borderId="0" xfId="0" applyFont="1" applyProtection="1">
      <protection hidden="1"/>
    </xf>
    <xf numFmtId="0" fontId="15" fillId="0" borderId="25" xfId="0" applyFont="1" applyBorder="1" applyAlignment="1" applyProtection="1">
      <alignment horizontal="center"/>
      <protection locked="0"/>
    </xf>
    <xf numFmtId="0" fontId="15" fillId="0" borderId="22" xfId="0" applyFont="1" applyBorder="1" applyAlignment="1" applyProtection="1">
      <alignment horizontal="center"/>
      <protection locked="0"/>
    </xf>
    <xf numFmtId="0" fontId="15" fillId="2" borderId="10" xfId="7" applyFill="1" applyBorder="1" applyAlignment="1">
      <alignment horizontal="center"/>
      <protection locked="0"/>
    </xf>
    <xf numFmtId="0" fontId="15" fillId="0" borderId="17" xfId="0" applyFont="1" applyBorder="1" applyAlignment="1" applyProtection="1">
      <alignment horizontal="center"/>
      <protection locked="0"/>
    </xf>
    <xf numFmtId="0" fontId="15" fillId="0" borderId="24" xfId="0" applyFont="1" applyBorder="1" applyAlignment="1" applyProtection="1">
      <alignment horizontal="center"/>
      <protection locked="0"/>
    </xf>
    <xf numFmtId="0" fontId="15" fillId="0" borderId="28" xfId="0" applyFont="1" applyBorder="1" applyAlignment="1" applyProtection="1">
      <alignment horizontal="center"/>
      <protection locked="0"/>
    </xf>
    <xf numFmtId="165" fontId="15" fillId="0" borderId="25" xfId="0" applyNumberFormat="1" applyFont="1" applyBorder="1" applyAlignment="1" applyProtection="1">
      <alignment horizontal="center"/>
      <protection locked="0"/>
    </xf>
    <xf numFmtId="165" fontId="15" fillId="0" borderId="17" xfId="0" applyNumberFormat="1" applyFont="1" applyBorder="1" applyAlignment="1" applyProtection="1">
      <alignment horizontal="center"/>
      <protection locked="0"/>
    </xf>
    <xf numFmtId="0" fontId="15" fillId="0" borderId="15" xfId="0" applyFont="1" applyBorder="1" applyAlignment="1" applyProtection="1">
      <alignment horizontal="center"/>
      <protection locked="0"/>
    </xf>
    <xf numFmtId="0" fontId="15" fillId="0" borderId="10" xfId="0" applyFont="1" applyBorder="1" applyAlignment="1" applyProtection="1">
      <alignment horizontal="center"/>
      <protection locked="0"/>
    </xf>
    <xf numFmtId="165" fontId="15" fillId="0" borderId="10" xfId="0" applyNumberFormat="1" applyFont="1" applyBorder="1" applyAlignment="1" applyProtection="1">
      <alignment horizontal="center"/>
      <protection locked="0"/>
    </xf>
    <xf numFmtId="0" fontId="16" fillId="9" borderId="0" xfId="5" applyFill="1" applyBorder="1" applyAlignment="1" applyProtection="1">
      <alignment horizontal="center"/>
      <protection hidden="1"/>
    </xf>
    <xf numFmtId="0" fontId="0" fillId="0" borderId="0" xfId="0" applyProtection="1">
      <protection hidden="1"/>
    </xf>
    <xf numFmtId="0" fontId="0" fillId="9" borderId="0" xfId="0" applyFill="1" applyProtection="1">
      <protection hidden="1"/>
    </xf>
    <xf numFmtId="0" fontId="12" fillId="0" borderId="38" xfId="2" applyFont="1" applyBorder="1" applyAlignment="1" applyProtection="1">
      <alignment horizontal="center" vertical="center" wrapText="1"/>
      <protection hidden="1"/>
    </xf>
    <xf numFmtId="0" fontId="12" fillId="0" borderId="38" xfId="2" applyFont="1" applyBorder="1" applyAlignment="1" applyProtection="1">
      <alignment horizontal="center" vertical="center"/>
      <protection hidden="1"/>
    </xf>
    <xf numFmtId="0" fontId="0" fillId="8" borderId="0" xfId="0" applyFill="1" applyProtection="1">
      <protection hidden="1"/>
    </xf>
    <xf numFmtId="0" fontId="3" fillId="3" borderId="1" xfId="2" applyFont="1" applyFill="1" applyBorder="1" applyProtection="1">
      <protection hidden="1"/>
    </xf>
    <xf numFmtId="0" fontId="3" fillId="3" borderId="2" xfId="2" applyFont="1" applyFill="1" applyBorder="1" applyProtection="1">
      <protection hidden="1"/>
    </xf>
    <xf numFmtId="0" fontId="13" fillId="0" borderId="0" xfId="0" applyFont="1" applyProtection="1">
      <protection hidden="1"/>
    </xf>
    <xf numFmtId="0" fontId="3" fillId="0" borderId="0" xfId="2" applyFont="1" applyProtection="1">
      <protection hidden="1"/>
    </xf>
    <xf numFmtId="0" fontId="1" fillId="0" borderId="0" xfId="0" applyFont="1" applyProtection="1">
      <protection hidden="1"/>
    </xf>
    <xf numFmtId="0" fontId="16" fillId="3" borderId="0" xfId="5" applyFill="1" applyBorder="1" applyAlignment="1" applyProtection="1">
      <alignment horizontal="center"/>
      <protection hidden="1"/>
    </xf>
    <xf numFmtId="0" fontId="15" fillId="0" borderId="30" xfId="0" applyFont="1" applyBorder="1" applyAlignment="1" applyProtection="1">
      <alignment horizontal="center"/>
      <protection locked="0"/>
    </xf>
    <xf numFmtId="0" fontId="11" fillId="3" borderId="19" xfId="2" applyFont="1" applyFill="1" applyBorder="1" applyAlignment="1" applyProtection="1">
      <alignment horizontal="center" vertical="center"/>
      <protection hidden="1"/>
    </xf>
    <xf numFmtId="2" fontId="17" fillId="4" borderId="26" xfId="5" applyNumberFormat="1" applyFont="1" applyFill="1" applyBorder="1" applyAlignment="1" applyProtection="1">
      <alignment horizontal="center"/>
      <protection hidden="1"/>
    </xf>
    <xf numFmtId="2" fontId="7" fillId="4" borderId="32" xfId="2" applyNumberFormat="1" applyFont="1" applyFill="1" applyBorder="1" applyProtection="1">
      <protection hidden="1"/>
    </xf>
    <xf numFmtId="0" fontId="0" fillId="4" borderId="32" xfId="0" applyFill="1" applyBorder="1" applyProtection="1">
      <protection hidden="1"/>
    </xf>
    <xf numFmtId="1" fontId="17" fillId="4" borderId="26" xfId="5" applyNumberFormat="1" applyFont="1" applyFill="1" applyBorder="1" applyAlignment="1" applyProtection="1">
      <alignment horizontal="center"/>
      <protection hidden="1"/>
    </xf>
    <xf numFmtId="0" fontId="0" fillId="8" borderId="5" xfId="0" applyFill="1" applyBorder="1" applyProtection="1">
      <protection hidden="1"/>
    </xf>
    <xf numFmtId="0" fontId="15" fillId="0" borderId="10" xfId="7" applyFill="1" applyBorder="1" applyAlignment="1" applyProtection="1">
      <alignment horizontal="center"/>
      <protection hidden="1"/>
    </xf>
    <xf numFmtId="0" fontId="15" fillId="0" borderId="25" xfId="7" applyFill="1" applyBorder="1" applyAlignment="1" applyProtection="1">
      <alignment horizontal="center"/>
      <protection hidden="1"/>
    </xf>
    <xf numFmtId="0" fontId="15" fillId="0" borderId="17" xfId="7" applyFill="1" applyBorder="1" applyAlignment="1" applyProtection="1">
      <alignment horizontal="center"/>
      <protection hidden="1"/>
    </xf>
    <xf numFmtId="0" fontId="15" fillId="2" borderId="0" xfId="7" applyFill="1" applyBorder="1" applyAlignment="1" applyProtection="1">
      <alignment horizontal="center"/>
      <protection hidden="1"/>
    </xf>
    <xf numFmtId="0" fontId="15" fillId="2" borderId="56" xfId="7" applyFill="1" applyBorder="1" applyAlignment="1" applyProtection="1">
      <alignment horizontal="center"/>
      <protection hidden="1"/>
    </xf>
    <xf numFmtId="0" fontId="15" fillId="2" borderId="0" xfId="7" applyFill="1" applyBorder="1" applyAlignment="1" applyProtection="1">
      <alignment horizontal="left"/>
      <protection hidden="1"/>
    </xf>
    <xf numFmtId="0" fontId="3" fillId="0" borderId="2" xfId="2" applyFont="1" applyBorder="1" applyProtection="1">
      <protection hidden="1"/>
    </xf>
    <xf numFmtId="164" fontId="0" fillId="0" borderId="0" xfId="0" applyNumberFormat="1" applyProtection="1">
      <protection hidden="1"/>
    </xf>
    <xf numFmtId="2" fontId="0" fillId="0" borderId="0" xfId="0" applyNumberFormat="1" applyProtection="1">
      <protection hidden="1"/>
    </xf>
    <xf numFmtId="0" fontId="16" fillId="0" borderId="0" xfId="5" applyNumberFormat="1" applyFill="1" applyBorder="1" applyAlignment="1" applyProtection="1">
      <alignment horizontal="center" vertical="center"/>
      <protection hidden="1"/>
    </xf>
    <xf numFmtId="0" fontId="11" fillId="0" borderId="0" xfId="2" applyFont="1" applyAlignment="1" applyProtection="1">
      <alignment horizontal="center" vertical="center"/>
      <protection hidden="1"/>
    </xf>
    <xf numFmtId="0" fontId="4" fillId="0" borderId="0" xfId="0" applyFont="1" applyAlignment="1" applyProtection="1">
      <alignment horizontal="center"/>
      <protection hidden="1"/>
    </xf>
    <xf numFmtId="165" fontId="0" fillId="9" borderId="0" xfId="0" applyNumberFormat="1" applyFill="1" applyProtection="1">
      <protection hidden="1"/>
    </xf>
    <xf numFmtId="0" fontId="4" fillId="10" borderId="2" xfId="0" applyFont="1" applyFill="1" applyBorder="1" applyProtection="1">
      <protection hidden="1"/>
    </xf>
    <xf numFmtId="0" fontId="4" fillId="0" borderId="0" xfId="0" applyFont="1" applyAlignment="1" applyProtection="1">
      <alignment horizontal="left"/>
      <protection hidden="1"/>
    </xf>
    <xf numFmtId="0" fontId="4" fillId="10" borderId="0" xfId="0" applyFont="1" applyFill="1" applyProtection="1">
      <protection hidden="1"/>
    </xf>
    <xf numFmtId="0" fontId="4" fillId="10" borderId="5" xfId="0" applyFont="1" applyFill="1" applyBorder="1" applyProtection="1">
      <protection hidden="1"/>
    </xf>
    <xf numFmtId="165" fontId="4" fillId="0" borderId="0" xfId="0" applyNumberFormat="1" applyFont="1" applyAlignment="1" applyProtection="1">
      <alignment horizontal="center"/>
      <protection hidden="1"/>
    </xf>
    <xf numFmtId="0" fontId="41" fillId="3" borderId="25" xfId="0" applyFont="1" applyFill="1" applyBorder="1" applyAlignment="1" applyProtection="1">
      <alignment vertical="center" wrapText="1"/>
      <protection hidden="1"/>
    </xf>
    <xf numFmtId="0" fontId="43" fillId="3" borderId="25" xfId="0" applyFont="1" applyFill="1" applyBorder="1" applyAlignment="1" applyProtection="1">
      <alignment vertical="center" wrapText="1"/>
      <protection hidden="1"/>
    </xf>
    <xf numFmtId="0" fontId="48" fillId="14" borderId="25" xfId="2" applyFont="1" applyFill="1" applyBorder="1" applyAlignment="1" applyProtection="1">
      <alignment horizontal="left" vertical="center" wrapText="1"/>
      <protection hidden="1"/>
    </xf>
    <xf numFmtId="0" fontId="48" fillId="15" borderId="25" xfId="2" applyFont="1" applyFill="1" applyBorder="1" applyAlignment="1" applyProtection="1">
      <alignment horizontal="left" vertical="center" wrapText="1"/>
      <protection hidden="1"/>
    </xf>
    <xf numFmtId="0" fontId="41" fillId="0" borderId="25" xfId="0" applyFont="1" applyBorder="1" applyAlignment="1" applyProtection="1">
      <alignment vertical="center"/>
      <protection hidden="1"/>
    </xf>
    <xf numFmtId="0" fontId="41" fillId="0" borderId="25" xfId="0" applyFont="1" applyBorder="1" applyAlignment="1" applyProtection="1">
      <alignment vertical="center" wrapText="1"/>
      <protection hidden="1"/>
    </xf>
    <xf numFmtId="2" fontId="41" fillId="0" borderId="0" xfId="2" applyNumberFormat="1" applyFont="1" applyAlignment="1" applyProtection="1">
      <alignment horizontal="left" vertical="center"/>
      <protection hidden="1"/>
    </xf>
    <xf numFmtId="0" fontId="41" fillId="3" borderId="25" xfId="0" applyFont="1" applyFill="1" applyBorder="1" applyAlignment="1" applyProtection="1">
      <alignment vertical="center"/>
      <protection hidden="1"/>
    </xf>
    <xf numFmtId="0" fontId="47" fillId="3" borderId="25" xfId="0" applyFont="1" applyFill="1" applyBorder="1" applyAlignment="1" applyProtection="1">
      <alignment horizontal="left" vertical="center" wrapText="1"/>
      <protection hidden="1"/>
    </xf>
    <xf numFmtId="0" fontId="47" fillId="3" borderId="25" xfId="0" applyFont="1" applyFill="1" applyBorder="1" applyAlignment="1" applyProtection="1">
      <alignment horizontal="center" vertical="center" wrapText="1"/>
      <protection hidden="1"/>
    </xf>
    <xf numFmtId="0" fontId="47" fillId="0" borderId="0" xfId="0" applyFont="1" applyAlignment="1" applyProtection="1">
      <alignment horizontal="center" vertical="center" wrapText="1"/>
      <protection hidden="1"/>
    </xf>
    <xf numFmtId="2" fontId="41" fillId="14" borderId="25" xfId="2" applyNumberFormat="1" applyFont="1" applyFill="1" applyBorder="1" applyAlignment="1" applyProtection="1">
      <alignment vertical="center" wrapText="1"/>
      <protection hidden="1"/>
    </xf>
    <xf numFmtId="2" fontId="41" fillId="14" borderId="25" xfId="2" applyNumberFormat="1" applyFont="1" applyFill="1" applyBorder="1" applyAlignment="1" applyProtection="1">
      <alignment vertical="center"/>
      <protection hidden="1"/>
    </xf>
    <xf numFmtId="2" fontId="41" fillId="14" borderId="25" xfId="2" applyNumberFormat="1" applyFont="1" applyFill="1" applyBorder="1" applyAlignment="1" applyProtection="1">
      <alignment horizontal="left" vertical="center" wrapText="1"/>
      <protection hidden="1"/>
    </xf>
    <xf numFmtId="2" fontId="41" fillId="0" borderId="0" xfId="2" applyNumberFormat="1" applyFont="1" applyAlignment="1" applyProtection="1">
      <alignment vertical="center"/>
      <protection hidden="1"/>
    </xf>
    <xf numFmtId="2" fontId="41" fillId="15" borderId="25" xfId="2" applyNumberFormat="1" applyFont="1" applyFill="1" applyBorder="1" applyAlignment="1" applyProtection="1">
      <alignment vertical="center" wrapText="1"/>
      <protection hidden="1"/>
    </xf>
    <xf numFmtId="2" fontId="41" fillId="16" borderId="25" xfId="2" applyNumberFormat="1" applyFont="1" applyFill="1" applyBorder="1" applyAlignment="1" applyProtection="1">
      <alignment vertical="center"/>
      <protection hidden="1"/>
    </xf>
    <xf numFmtId="2" fontId="41" fillId="16" borderId="25" xfId="2" applyNumberFormat="1" applyFont="1" applyFill="1" applyBorder="1" applyAlignment="1" applyProtection="1">
      <alignment vertical="center" wrapText="1"/>
      <protection hidden="1"/>
    </xf>
    <xf numFmtId="2" fontId="41" fillId="16" borderId="25" xfId="2" applyNumberFormat="1" applyFont="1" applyFill="1" applyBorder="1" applyAlignment="1" applyProtection="1">
      <alignment horizontal="left" vertical="center"/>
      <protection hidden="1"/>
    </xf>
    <xf numFmtId="2" fontId="41" fillId="16" borderId="25" xfId="2" applyNumberFormat="1" applyFont="1" applyFill="1" applyBorder="1" applyAlignment="1" applyProtection="1">
      <alignment horizontal="left" vertical="center" wrapText="1"/>
      <protection hidden="1"/>
    </xf>
    <xf numFmtId="0" fontId="48" fillId="16" borderId="25" xfId="2" applyFont="1" applyFill="1" applyBorder="1" applyAlignment="1" applyProtection="1">
      <alignment horizontal="left" vertical="center" wrapText="1"/>
      <protection hidden="1"/>
    </xf>
    <xf numFmtId="0" fontId="41" fillId="15" borderId="25" xfId="0" applyFont="1" applyFill="1" applyBorder="1" applyAlignment="1" applyProtection="1">
      <alignment vertical="center"/>
      <protection hidden="1"/>
    </xf>
    <xf numFmtId="0" fontId="41" fillId="15" borderId="25" xfId="0" applyFont="1" applyFill="1" applyBorder="1" applyAlignment="1" applyProtection="1">
      <alignment vertical="center" wrapText="1"/>
      <protection hidden="1"/>
    </xf>
    <xf numFmtId="0" fontId="5" fillId="0" borderId="19" xfId="0" applyFont="1" applyBorder="1" applyProtection="1">
      <protection hidden="1"/>
    </xf>
    <xf numFmtId="0" fontId="3" fillId="0" borderId="0" xfId="0" applyFont="1" applyProtection="1">
      <protection hidden="1"/>
    </xf>
    <xf numFmtId="0" fontId="3" fillId="2" borderId="7" xfId="0" applyFont="1" applyFill="1" applyBorder="1" applyAlignment="1" applyProtection="1">
      <alignment horizontal="center"/>
      <protection hidden="1"/>
    </xf>
    <xf numFmtId="0" fontId="3" fillId="2" borderId="32" xfId="0" applyFont="1" applyFill="1" applyBorder="1" applyAlignment="1" applyProtection="1">
      <alignment horizontal="center"/>
      <protection hidden="1"/>
    </xf>
    <xf numFmtId="0" fontId="3" fillId="2" borderId="5" xfId="0" applyFont="1" applyFill="1" applyBorder="1" applyAlignment="1" applyProtection="1">
      <alignment horizontal="center"/>
      <protection hidden="1"/>
    </xf>
    <xf numFmtId="0" fontId="3" fillId="2" borderId="6" xfId="0" applyFont="1" applyFill="1" applyBorder="1" applyAlignment="1" applyProtection="1">
      <alignment horizontal="center"/>
      <protection hidden="1"/>
    </xf>
    <xf numFmtId="0" fontId="3" fillId="0" borderId="0" xfId="0" applyFont="1" applyAlignment="1" applyProtection="1">
      <alignment horizontal="left"/>
      <protection hidden="1"/>
    </xf>
    <xf numFmtId="1" fontId="4" fillId="0" borderId="0" xfId="0" applyNumberFormat="1" applyFont="1" applyAlignment="1" applyProtection="1">
      <alignment horizontal="center"/>
      <protection hidden="1"/>
    </xf>
    <xf numFmtId="1" fontId="4" fillId="0" borderId="0" xfId="0" applyNumberFormat="1" applyFont="1" applyAlignment="1" applyProtection="1">
      <alignment horizontal="left"/>
      <protection hidden="1"/>
    </xf>
    <xf numFmtId="1" fontId="4" fillId="0" borderId="0" xfId="0" applyNumberFormat="1" applyFont="1" applyProtection="1">
      <protection hidden="1"/>
    </xf>
    <xf numFmtId="0" fontId="34" fillId="0" borderId="0" xfId="0" applyFont="1" applyProtection="1">
      <protection hidden="1"/>
    </xf>
    <xf numFmtId="0" fontId="35" fillId="0" borderId="0" xfId="0" applyFont="1" applyProtection="1">
      <protection hidden="1"/>
    </xf>
    <xf numFmtId="0" fontId="35" fillId="0" borderId="0" xfId="0" applyFont="1" applyAlignment="1" applyProtection="1">
      <alignment horizontal="left"/>
      <protection hidden="1"/>
    </xf>
    <xf numFmtId="49" fontId="15" fillId="0" borderId="10" xfId="0" applyNumberFormat="1" applyFont="1" applyBorder="1" applyAlignment="1" applyProtection="1">
      <alignment horizontal="center"/>
      <protection locked="0"/>
    </xf>
    <xf numFmtId="49" fontId="15" fillId="0" borderId="25" xfId="0" applyNumberFormat="1" applyFont="1" applyBorder="1" applyAlignment="1" applyProtection="1">
      <alignment horizontal="center"/>
      <protection locked="0"/>
    </xf>
    <xf numFmtId="1" fontId="15" fillId="0" borderId="25" xfId="0" applyNumberFormat="1" applyFont="1" applyBorder="1" applyAlignment="1" applyProtection="1">
      <alignment horizontal="center"/>
      <protection locked="0"/>
    </xf>
    <xf numFmtId="0" fontId="15" fillId="2" borderId="27" xfId="7" applyFill="1" applyBorder="1" applyAlignment="1">
      <alignment horizontal="center" wrapText="1"/>
      <protection locked="0"/>
    </xf>
    <xf numFmtId="167" fontId="15" fillId="2" borderId="27" xfId="7" applyNumberFormat="1" applyFill="1" applyBorder="1" applyAlignment="1">
      <alignment horizontal="center"/>
      <protection locked="0"/>
    </xf>
    <xf numFmtId="1" fontId="15" fillId="2" borderId="51" xfId="7" applyNumberFormat="1" applyFill="1" applyBorder="1" applyAlignment="1">
      <alignment horizontal="center"/>
      <protection locked="0"/>
    </xf>
    <xf numFmtId="167" fontId="15" fillId="2" borderId="51" xfId="7" applyNumberFormat="1" applyFill="1" applyBorder="1" applyAlignment="1">
      <alignment horizontal="center"/>
      <protection locked="0"/>
    </xf>
    <xf numFmtId="9" fontId="15" fillId="2" borderId="18" xfId="7" applyNumberFormat="1" applyFill="1" applyBorder="1" applyAlignment="1">
      <alignment horizontal="center"/>
      <protection locked="0"/>
    </xf>
    <xf numFmtId="2" fontId="15" fillId="2" borderId="25" xfId="7" applyNumberFormat="1" applyFill="1" applyBorder="1" applyAlignment="1">
      <alignment horizontal="center"/>
      <protection locked="0"/>
    </xf>
    <xf numFmtId="2" fontId="15" fillId="2" borderId="27" xfId="7" applyNumberFormat="1" applyFill="1" applyBorder="1" applyAlignment="1">
      <alignment horizontal="center"/>
      <protection locked="0"/>
    </xf>
    <xf numFmtId="0" fontId="15" fillId="2" borderId="30" xfId="7" applyFill="1" applyBorder="1" applyAlignment="1">
      <alignment horizontal="center"/>
      <protection locked="0"/>
    </xf>
    <xf numFmtId="0" fontId="15" fillId="2" borderId="22" xfId="7" applyFill="1" applyBorder="1" applyAlignment="1">
      <alignment horizontal="center"/>
      <protection locked="0"/>
    </xf>
    <xf numFmtId="0" fontId="15" fillId="2" borderId="27" xfId="7" applyFill="1" applyBorder="1" applyAlignment="1">
      <alignment horizontal="center"/>
      <protection locked="0"/>
    </xf>
    <xf numFmtId="2" fontId="15" fillId="2" borderId="17" xfId="7" applyNumberFormat="1" applyFill="1" applyBorder="1" applyAlignment="1">
      <alignment horizontal="center"/>
      <protection locked="0"/>
    </xf>
    <xf numFmtId="0" fontId="15" fillId="2" borderId="18" xfId="7" applyFill="1" applyBorder="1" applyAlignment="1">
      <alignment horizontal="center"/>
      <protection locked="0"/>
    </xf>
    <xf numFmtId="1" fontId="15" fillId="2" borderId="10" xfId="7" applyNumberFormat="1" applyFill="1" applyBorder="1" applyAlignment="1">
      <alignment horizontal="center"/>
      <protection locked="0"/>
    </xf>
    <xf numFmtId="1" fontId="15" fillId="2" borderId="30" xfId="7" applyNumberFormat="1" applyFill="1" applyBorder="1" applyAlignment="1">
      <alignment horizontal="center"/>
      <protection locked="0"/>
    </xf>
    <xf numFmtId="1" fontId="15" fillId="2" borderId="25" xfId="7" applyNumberFormat="1" applyFill="1" applyBorder="1" applyAlignment="1">
      <alignment horizontal="center"/>
      <protection locked="0"/>
    </xf>
    <xf numFmtId="0" fontId="15" fillId="2" borderId="11" xfId="7" applyFill="1" applyBorder="1" applyAlignment="1">
      <alignment horizontal="center"/>
      <protection locked="0"/>
    </xf>
    <xf numFmtId="0" fontId="15" fillId="2" borderId="51" xfId="7" applyFill="1" applyBorder="1" applyAlignment="1">
      <alignment horizontal="center"/>
      <protection locked="0"/>
    </xf>
    <xf numFmtId="0" fontId="0" fillId="0" borderId="0" xfId="0" applyAlignment="1" applyProtection="1">
      <alignment horizontal="left"/>
      <protection hidden="1"/>
    </xf>
    <xf numFmtId="0" fontId="2" fillId="0" borderId="0" xfId="0" applyFont="1" applyAlignment="1" applyProtection="1">
      <alignment horizontal="center" wrapText="1"/>
      <protection hidden="1"/>
    </xf>
    <xf numFmtId="164" fontId="19" fillId="4" borderId="65" xfId="0" applyNumberFormat="1" applyFont="1" applyFill="1" applyBorder="1" applyAlignment="1" applyProtection="1">
      <alignment horizontal="center"/>
      <protection hidden="1"/>
    </xf>
    <xf numFmtId="2" fontId="4" fillId="0" borderId="0" xfId="0" applyNumberFormat="1" applyFont="1" applyAlignment="1" applyProtection="1">
      <alignment horizontal="center"/>
      <protection hidden="1"/>
    </xf>
    <xf numFmtId="2" fontId="4" fillId="4" borderId="25" xfId="0" applyNumberFormat="1" applyFont="1" applyFill="1" applyBorder="1" applyAlignment="1" applyProtection="1">
      <alignment horizontal="center"/>
      <protection hidden="1"/>
    </xf>
    <xf numFmtId="2" fontId="4" fillId="4" borderId="17" xfId="0" applyNumberFormat="1" applyFont="1" applyFill="1" applyBorder="1" applyAlignment="1" applyProtection="1">
      <alignment horizontal="center"/>
      <protection hidden="1"/>
    </xf>
    <xf numFmtId="0" fontId="4" fillId="4" borderId="0" xfId="0" applyFont="1" applyFill="1" applyAlignment="1" applyProtection="1">
      <alignment horizontal="center"/>
      <protection hidden="1"/>
    </xf>
    <xf numFmtId="0" fontId="4" fillId="3" borderId="0" xfId="0" applyFont="1" applyFill="1" applyAlignment="1" applyProtection="1">
      <alignment horizontal="center"/>
      <protection hidden="1"/>
    </xf>
    <xf numFmtId="0" fontId="0" fillId="9" borderId="32" xfId="0" applyFill="1" applyBorder="1" applyProtection="1">
      <protection hidden="1"/>
    </xf>
    <xf numFmtId="0" fontId="0" fillId="0" borderId="32" xfId="0" applyBorder="1" applyProtection="1">
      <protection hidden="1"/>
    </xf>
    <xf numFmtId="0" fontId="10" fillId="0" borderId="0" xfId="2" applyFont="1" applyAlignment="1" applyProtection="1">
      <alignment vertical="center"/>
      <protection hidden="1"/>
    </xf>
    <xf numFmtId="0" fontId="11" fillId="0" borderId="0" xfId="2" applyFont="1" applyAlignment="1" applyProtection="1">
      <alignment horizontal="center" vertical="center" wrapText="1"/>
      <protection hidden="1"/>
    </xf>
    <xf numFmtId="0" fontId="15" fillId="9" borderId="25" xfId="7" applyFill="1" applyBorder="1" applyAlignment="1" applyProtection="1">
      <alignment horizontal="center"/>
      <protection hidden="1"/>
    </xf>
    <xf numFmtId="0" fontId="15" fillId="9" borderId="17" xfId="7" applyFill="1" applyBorder="1" applyAlignment="1" applyProtection="1">
      <alignment horizontal="center"/>
      <protection hidden="1"/>
    </xf>
    <xf numFmtId="2" fontId="7" fillId="0" borderId="0" xfId="2" applyNumberFormat="1" applyFont="1" applyProtection="1">
      <protection hidden="1"/>
    </xf>
    <xf numFmtId="164" fontId="3" fillId="3" borderId="2" xfId="2" applyNumberFormat="1" applyFont="1" applyFill="1" applyBorder="1" applyProtection="1">
      <protection hidden="1"/>
    </xf>
    <xf numFmtId="166" fontId="0" fillId="0" borderId="0" xfId="0" applyNumberFormat="1" applyProtection="1">
      <protection hidden="1"/>
    </xf>
    <xf numFmtId="169" fontId="0" fillId="0" borderId="0" xfId="0" applyNumberFormat="1" applyProtection="1">
      <protection hidden="1"/>
    </xf>
    <xf numFmtId="0" fontId="41" fillId="0" borderId="0" xfId="0" applyFont="1" applyAlignment="1" applyProtection="1">
      <alignment vertical="center"/>
      <protection hidden="1"/>
    </xf>
    <xf numFmtId="0" fontId="42" fillId="15" borderId="25" xfId="0" applyFont="1" applyFill="1" applyBorder="1" applyAlignment="1" applyProtection="1">
      <alignment vertical="center"/>
      <protection hidden="1"/>
    </xf>
    <xf numFmtId="0" fontId="42" fillId="15" borderId="25" xfId="0" applyFont="1" applyFill="1" applyBorder="1" applyAlignment="1" applyProtection="1">
      <alignment vertical="center" wrapText="1"/>
      <protection hidden="1"/>
    </xf>
    <xf numFmtId="0" fontId="42" fillId="0" borderId="0" xfId="0" applyFont="1" applyAlignment="1" applyProtection="1">
      <alignment vertical="center"/>
      <protection hidden="1"/>
    </xf>
    <xf numFmtId="0" fontId="43" fillId="15" borderId="25" xfId="0" applyFont="1" applyFill="1" applyBorder="1" applyAlignment="1" applyProtection="1">
      <alignment vertical="center"/>
      <protection hidden="1"/>
    </xf>
    <xf numFmtId="0" fontId="41" fillId="15" borderId="25" xfId="0" applyFont="1" applyFill="1" applyBorder="1" applyAlignment="1" applyProtection="1">
      <alignment horizontal="left" vertical="center"/>
      <protection hidden="1"/>
    </xf>
    <xf numFmtId="0" fontId="41" fillId="15" borderId="25" xfId="0" applyFont="1" applyFill="1" applyBorder="1" applyAlignment="1" applyProtection="1">
      <alignment horizontal="left" vertical="center" wrapText="1"/>
      <protection hidden="1"/>
    </xf>
    <xf numFmtId="0" fontId="44" fillId="15" borderId="25" xfId="1" applyFont="1" applyFill="1" applyBorder="1" applyAlignment="1" applyProtection="1">
      <alignment vertical="center" wrapText="1"/>
      <protection hidden="1"/>
    </xf>
    <xf numFmtId="0" fontId="41" fillId="15" borderId="25" xfId="1" applyFont="1" applyFill="1" applyBorder="1" applyAlignment="1" applyProtection="1">
      <alignment horizontal="left" vertical="center"/>
      <protection hidden="1"/>
    </xf>
    <xf numFmtId="0" fontId="41" fillId="4" borderId="25" xfId="0" applyFont="1" applyFill="1" applyBorder="1" applyAlignment="1" applyProtection="1">
      <alignment vertical="center" wrapText="1"/>
      <protection hidden="1"/>
    </xf>
    <xf numFmtId="0" fontId="41" fillId="15" borderId="25" xfId="7" applyFont="1" applyFill="1" applyBorder="1" applyAlignment="1" applyProtection="1">
      <alignment vertical="center"/>
      <protection hidden="1"/>
    </xf>
    <xf numFmtId="0" fontId="41" fillId="15" borderId="25" xfId="0" quotePrefix="1" applyFont="1" applyFill="1" applyBorder="1" applyAlignment="1" applyProtection="1">
      <alignment vertical="center" wrapText="1"/>
      <protection hidden="1"/>
    </xf>
    <xf numFmtId="0" fontId="43" fillId="15" borderId="25" xfId="0" quotePrefix="1" applyFont="1" applyFill="1" applyBorder="1" applyAlignment="1" applyProtection="1">
      <alignment vertical="center" wrapText="1"/>
      <protection hidden="1"/>
    </xf>
    <xf numFmtId="0" fontId="42" fillId="12" borderId="25" xfId="0" applyFont="1" applyFill="1" applyBorder="1" applyAlignment="1" applyProtection="1">
      <alignment vertical="center"/>
      <protection hidden="1"/>
    </xf>
    <xf numFmtId="0" fontId="42" fillId="12" borderId="25" xfId="0" applyFont="1" applyFill="1" applyBorder="1" applyAlignment="1" applyProtection="1">
      <alignment vertical="center" wrapText="1"/>
      <protection hidden="1"/>
    </xf>
    <xf numFmtId="0" fontId="43" fillId="12" borderId="25" xfId="0" applyFont="1" applyFill="1" applyBorder="1" applyAlignment="1" applyProtection="1">
      <alignment vertical="center"/>
      <protection hidden="1"/>
    </xf>
    <xf numFmtId="0" fontId="41" fillId="12" borderId="25" xfId="0" applyFont="1" applyFill="1" applyBorder="1" applyAlignment="1" applyProtection="1">
      <alignment vertical="center"/>
      <protection hidden="1"/>
    </xf>
    <xf numFmtId="0" fontId="41" fillId="12" borderId="25" xfId="0" applyFont="1" applyFill="1" applyBorder="1" applyAlignment="1" applyProtection="1">
      <alignment vertical="center" wrapText="1"/>
      <protection hidden="1"/>
    </xf>
    <xf numFmtId="0" fontId="46" fillId="12" borderId="25" xfId="0" applyFont="1" applyFill="1" applyBorder="1" applyAlignment="1" applyProtection="1">
      <alignment vertical="center"/>
      <protection hidden="1"/>
    </xf>
    <xf numFmtId="0" fontId="46" fillId="12" borderId="25" xfId="0" applyFont="1" applyFill="1" applyBorder="1" applyAlignment="1" applyProtection="1">
      <alignment vertical="center" wrapText="1"/>
      <protection hidden="1"/>
    </xf>
    <xf numFmtId="0" fontId="47" fillId="12" borderId="25" xfId="0" applyFont="1" applyFill="1" applyBorder="1" applyAlignment="1" applyProtection="1">
      <alignment horizontal="left" vertical="center" wrapText="1"/>
      <protection hidden="1"/>
    </xf>
    <xf numFmtId="0" fontId="42" fillId="13" borderId="25" xfId="0" applyFont="1" applyFill="1" applyBorder="1" applyAlignment="1" applyProtection="1">
      <alignment vertical="center"/>
      <protection hidden="1"/>
    </xf>
    <xf numFmtId="0" fontId="42" fillId="13" borderId="25" xfId="0" applyFont="1" applyFill="1" applyBorder="1" applyAlignment="1" applyProtection="1">
      <alignment vertical="center" wrapText="1"/>
      <protection hidden="1"/>
    </xf>
    <xf numFmtId="0" fontId="43" fillId="13" borderId="25" xfId="0" applyFont="1" applyFill="1" applyBorder="1" applyAlignment="1" applyProtection="1">
      <alignment vertical="center"/>
      <protection hidden="1"/>
    </xf>
    <xf numFmtId="0" fontId="41" fillId="13" borderId="25" xfId="0" applyFont="1" applyFill="1" applyBorder="1" applyAlignment="1" applyProtection="1">
      <alignment vertical="center" wrapText="1"/>
      <protection hidden="1"/>
    </xf>
    <xf numFmtId="0" fontId="41" fillId="13" borderId="25" xfId="0" applyFont="1" applyFill="1" applyBorder="1" applyAlignment="1" applyProtection="1">
      <alignment vertical="center"/>
      <protection hidden="1"/>
    </xf>
    <xf numFmtId="0" fontId="47" fillId="13" borderId="25" xfId="0" applyFont="1" applyFill="1" applyBorder="1" applyAlignment="1" applyProtection="1">
      <alignment horizontal="left" vertical="center" wrapText="1"/>
      <protection hidden="1"/>
    </xf>
    <xf numFmtId="0" fontId="42" fillId="16" borderId="25" xfId="0" applyFont="1" applyFill="1" applyBorder="1" applyAlignment="1" applyProtection="1">
      <alignment vertical="center"/>
      <protection hidden="1"/>
    </xf>
    <xf numFmtId="0" fontId="42" fillId="16" borderId="25" xfId="0" applyFont="1" applyFill="1" applyBorder="1" applyAlignment="1" applyProtection="1">
      <alignment vertical="center" wrapText="1"/>
      <protection hidden="1"/>
    </xf>
    <xf numFmtId="0" fontId="43" fillId="16" borderId="25" xfId="0" applyFont="1" applyFill="1" applyBorder="1" applyAlignment="1" applyProtection="1">
      <alignment vertical="center"/>
      <protection hidden="1"/>
    </xf>
    <xf numFmtId="0" fontId="41" fillId="16" borderId="25" xfId="0" applyFont="1" applyFill="1" applyBorder="1" applyAlignment="1" applyProtection="1">
      <alignment vertical="center" wrapText="1"/>
      <protection hidden="1"/>
    </xf>
    <xf numFmtId="0" fontId="41" fillId="16" borderId="25" xfId="0" applyFont="1" applyFill="1" applyBorder="1" applyAlignment="1" applyProtection="1">
      <alignment vertical="center"/>
      <protection hidden="1"/>
    </xf>
    <xf numFmtId="0" fontId="43" fillId="16" borderId="25" xfId="0" applyFont="1" applyFill="1" applyBorder="1" applyAlignment="1" applyProtection="1">
      <alignment vertical="center" wrapText="1"/>
      <protection hidden="1"/>
    </xf>
    <xf numFmtId="0" fontId="41" fillId="16" borderId="25" xfId="0" applyFont="1" applyFill="1" applyBorder="1" applyAlignment="1" applyProtection="1">
      <alignment horizontal="left" vertical="center" wrapText="1"/>
      <protection hidden="1"/>
    </xf>
    <xf numFmtId="0" fontId="41" fillId="0" borderId="0" xfId="0" applyFont="1" applyAlignment="1" applyProtection="1">
      <alignment horizontal="left" vertical="center"/>
      <protection hidden="1"/>
    </xf>
    <xf numFmtId="0" fontId="23" fillId="3" borderId="13" xfId="0" applyFont="1" applyFill="1" applyBorder="1" applyAlignment="1" applyProtection="1">
      <alignment vertical="center"/>
      <protection hidden="1"/>
    </xf>
    <xf numFmtId="0" fontId="43" fillId="3" borderId="54" xfId="0" applyFont="1" applyFill="1" applyBorder="1" applyAlignment="1" applyProtection="1">
      <alignment vertical="center" wrapText="1"/>
      <protection hidden="1"/>
    </xf>
    <xf numFmtId="0" fontId="41" fillId="3" borderId="12" xfId="0" applyFont="1" applyFill="1" applyBorder="1" applyAlignment="1" applyProtection="1">
      <alignment vertical="center" wrapText="1"/>
      <protection hidden="1"/>
    </xf>
    <xf numFmtId="0" fontId="42" fillId="3" borderId="22" xfId="0" applyFont="1" applyFill="1" applyBorder="1" applyAlignment="1" applyProtection="1">
      <alignment vertical="center"/>
      <protection hidden="1"/>
    </xf>
    <xf numFmtId="0" fontId="42" fillId="3" borderId="22" xfId="0" applyFont="1" applyFill="1" applyBorder="1" applyAlignment="1" applyProtection="1">
      <alignment vertical="center" wrapText="1"/>
      <protection hidden="1"/>
    </xf>
    <xf numFmtId="0" fontId="43" fillId="3" borderId="25" xfId="0" applyFont="1" applyFill="1" applyBorder="1" applyAlignment="1" applyProtection="1">
      <alignment vertical="center"/>
      <protection hidden="1"/>
    </xf>
    <xf numFmtId="0" fontId="42" fillId="3" borderId="25" xfId="0" applyFont="1" applyFill="1" applyBorder="1" applyAlignment="1" applyProtection="1">
      <alignment vertical="center" wrapText="1"/>
      <protection hidden="1"/>
    </xf>
    <xf numFmtId="0" fontId="42" fillId="14" borderId="25" xfId="0" applyFont="1" applyFill="1" applyBorder="1" applyAlignment="1" applyProtection="1">
      <alignment vertical="center"/>
      <protection hidden="1"/>
    </xf>
    <xf numFmtId="0" fontId="42" fillId="14" borderId="25" xfId="0" applyFont="1" applyFill="1" applyBorder="1" applyAlignment="1" applyProtection="1">
      <alignment vertical="center" wrapText="1"/>
      <protection hidden="1"/>
    </xf>
    <xf numFmtId="0" fontId="43" fillId="14" borderId="25" xfId="0" applyFont="1" applyFill="1" applyBorder="1" applyAlignment="1" applyProtection="1">
      <alignment vertical="center"/>
      <protection hidden="1"/>
    </xf>
    <xf numFmtId="0" fontId="41" fillId="14" borderId="25" xfId="0" applyFont="1" applyFill="1" applyBorder="1" applyAlignment="1" applyProtection="1">
      <alignment vertical="center" wrapText="1"/>
      <protection hidden="1"/>
    </xf>
    <xf numFmtId="0" fontId="43" fillId="14" borderId="25" xfId="0" applyFont="1" applyFill="1" applyBorder="1" applyAlignment="1" applyProtection="1">
      <alignment vertical="center" wrapText="1"/>
      <protection hidden="1"/>
    </xf>
    <xf numFmtId="0" fontId="41" fillId="14" borderId="25" xfId="0" applyFont="1" applyFill="1" applyBorder="1" applyAlignment="1" applyProtection="1">
      <alignment horizontal="left" vertical="center" wrapText="1"/>
      <protection hidden="1"/>
    </xf>
    <xf numFmtId="0" fontId="41" fillId="14" borderId="25" xfId="0" applyFont="1" applyFill="1" applyBorder="1" applyAlignment="1" applyProtection="1">
      <alignment vertical="center"/>
      <protection hidden="1"/>
    </xf>
    <xf numFmtId="0" fontId="23" fillId="15" borderId="25" xfId="0" applyFont="1" applyFill="1" applyBorder="1" applyAlignment="1" applyProtection="1">
      <alignment vertical="center"/>
      <protection hidden="1"/>
    </xf>
    <xf numFmtId="2" fontId="41" fillId="15" borderId="25" xfId="2" applyNumberFormat="1" applyFont="1" applyFill="1" applyBorder="1" applyAlignment="1" applyProtection="1">
      <alignment vertical="center"/>
      <protection hidden="1"/>
    </xf>
    <xf numFmtId="0" fontId="43" fillId="15" borderId="25" xfId="0" applyFont="1" applyFill="1" applyBorder="1" applyAlignment="1" applyProtection="1">
      <alignment vertical="center" wrapText="1"/>
      <protection hidden="1"/>
    </xf>
    <xf numFmtId="0" fontId="41" fillId="0" borderId="0" xfId="0" applyFont="1" applyAlignment="1" applyProtection="1">
      <alignment vertical="center" wrapText="1"/>
      <protection hidden="1"/>
    </xf>
    <xf numFmtId="0" fontId="41" fillId="4" borderId="0" xfId="0" applyFont="1" applyFill="1" applyAlignment="1" applyProtection="1">
      <alignment vertical="center" wrapText="1"/>
      <protection hidden="1"/>
    </xf>
    <xf numFmtId="0" fontId="41" fillId="4" borderId="0" xfId="0" applyFont="1" applyFill="1" applyAlignment="1" applyProtection="1">
      <alignment vertical="center"/>
      <protection hidden="1"/>
    </xf>
    <xf numFmtId="0" fontId="52" fillId="4" borderId="0" xfId="0" applyFont="1" applyFill="1" applyAlignment="1" applyProtection="1">
      <alignment vertical="center"/>
      <protection hidden="1"/>
    </xf>
    <xf numFmtId="0" fontId="8" fillId="4" borderId="25" xfId="1" applyFill="1" applyBorder="1" applyAlignment="1" applyProtection="1">
      <alignment vertical="center" wrapText="1"/>
      <protection hidden="1"/>
    </xf>
    <xf numFmtId="0" fontId="22" fillId="17" borderId="10" xfId="0" applyFont="1" applyFill="1" applyBorder="1" applyAlignment="1" applyProtection="1">
      <alignment horizontal="center"/>
      <protection locked="0"/>
    </xf>
    <xf numFmtId="0" fontId="41" fillId="15" borderId="22" xfId="0" applyFont="1" applyFill="1" applyBorder="1" applyAlignment="1" applyProtection="1">
      <alignment horizontal="left" vertical="center"/>
      <protection hidden="1"/>
    </xf>
    <xf numFmtId="0" fontId="53" fillId="4" borderId="25" xfId="1" applyFont="1" applyFill="1" applyBorder="1" applyAlignment="1" applyProtection="1">
      <alignment vertical="center" wrapText="1"/>
      <protection hidden="1"/>
    </xf>
    <xf numFmtId="0" fontId="4" fillId="18" borderId="0" xfId="0" applyFont="1" applyFill="1" applyAlignment="1" applyProtection="1">
      <alignment horizontal="center"/>
      <protection hidden="1"/>
    </xf>
    <xf numFmtId="2" fontId="4" fillId="18" borderId="25" xfId="0" applyNumberFormat="1" applyFont="1" applyFill="1" applyBorder="1" applyAlignment="1" applyProtection="1">
      <alignment horizontal="center"/>
      <protection hidden="1"/>
    </xf>
    <xf numFmtId="2" fontId="4" fillId="18" borderId="17" xfId="0" applyNumberFormat="1" applyFont="1" applyFill="1" applyBorder="1" applyAlignment="1" applyProtection="1">
      <alignment horizontal="center"/>
      <protection hidden="1"/>
    </xf>
    <xf numFmtId="2" fontId="4" fillId="4" borderId="10" xfId="0" applyNumberFormat="1" applyFont="1" applyFill="1" applyBorder="1" applyAlignment="1" applyProtection="1">
      <alignment horizontal="center"/>
      <protection hidden="1"/>
    </xf>
    <xf numFmtId="2" fontId="4" fillId="18" borderId="10" xfId="0" applyNumberFormat="1" applyFont="1" applyFill="1" applyBorder="1" applyAlignment="1" applyProtection="1">
      <alignment horizontal="center"/>
      <protection hidden="1"/>
    </xf>
    <xf numFmtId="164" fontId="19" fillId="3" borderId="11" xfId="0" applyNumberFormat="1" applyFont="1" applyFill="1" applyBorder="1" applyAlignment="1" applyProtection="1">
      <alignment horizontal="center"/>
      <protection hidden="1"/>
    </xf>
    <xf numFmtId="164" fontId="19" fillId="3" borderId="27" xfId="0" applyNumberFormat="1" applyFont="1" applyFill="1" applyBorder="1" applyAlignment="1" applyProtection="1">
      <alignment horizontal="center"/>
      <protection hidden="1"/>
    </xf>
    <xf numFmtId="164" fontId="19" fillId="3" borderId="18" xfId="0" applyNumberFormat="1" applyFont="1" applyFill="1" applyBorder="1" applyAlignment="1" applyProtection="1">
      <alignment horizontal="center"/>
      <protection hidden="1"/>
    </xf>
    <xf numFmtId="0" fontId="41" fillId="15" borderId="52" xfId="0" applyFont="1" applyFill="1" applyBorder="1" applyAlignment="1" applyProtection="1">
      <alignment vertical="center"/>
      <protection hidden="1"/>
    </xf>
    <xf numFmtId="0" fontId="41" fillId="15" borderId="25" xfId="0" applyFont="1" applyFill="1" applyBorder="1" applyAlignment="1" applyProtection="1">
      <alignment wrapText="1"/>
      <protection hidden="1"/>
    </xf>
    <xf numFmtId="0" fontId="3" fillId="15" borderId="25" xfId="0" applyFont="1" applyFill="1" applyBorder="1" applyProtection="1">
      <protection hidden="1"/>
    </xf>
    <xf numFmtId="0" fontId="41" fillId="12" borderId="22" xfId="0" applyFont="1" applyFill="1" applyBorder="1" applyAlignment="1" applyProtection="1">
      <alignment vertical="center" wrapText="1"/>
      <protection hidden="1"/>
    </xf>
    <xf numFmtId="0" fontId="4" fillId="12" borderId="25" xfId="0" applyFont="1" applyFill="1" applyBorder="1" applyProtection="1">
      <protection hidden="1"/>
    </xf>
    <xf numFmtId="0" fontId="15" fillId="0" borderId="22" xfId="7" applyFill="1" applyBorder="1" applyAlignment="1" applyProtection="1">
      <alignment horizontal="center"/>
      <protection hidden="1"/>
    </xf>
    <xf numFmtId="0" fontId="0" fillId="8" borderId="74" xfId="0" applyFill="1" applyBorder="1" applyProtection="1">
      <protection hidden="1"/>
    </xf>
    <xf numFmtId="0" fontId="15" fillId="9" borderId="22" xfId="7" applyFill="1" applyBorder="1" applyAlignment="1" applyProtection="1">
      <alignment horizontal="center"/>
      <protection hidden="1"/>
    </xf>
    <xf numFmtId="0" fontId="3" fillId="7" borderId="15" xfId="0" applyFont="1" applyFill="1" applyBorder="1" applyProtection="1">
      <protection hidden="1"/>
    </xf>
    <xf numFmtId="0" fontId="3" fillId="7" borderId="24" xfId="0" applyFont="1" applyFill="1" applyBorder="1" applyProtection="1">
      <protection hidden="1"/>
    </xf>
    <xf numFmtId="0" fontId="3" fillId="7" borderId="28" xfId="0" applyFont="1" applyFill="1" applyBorder="1" applyProtection="1">
      <protection hidden="1"/>
    </xf>
    <xf numFmtId="0" fontId="3" fillId="7" borderId="25" xfId="0" applyFont="1" applyFill="1" applyBorder="1" applyProtection="1">
      <protection hidden="1"/>
    </xf>
    <xf numFmtId="0" fontId="3" fillId="7" borderId="25" xfId="0" applyFont="1" applyFill="1" applyBorder="1" applyAlignment="1" applyProtection="1">
      <alignment horizontal="left"/>
      <protection hidden="1"/>
    </xf>
    <xf numFmtId="0" fontId="3" fillId="7" borderId="44" xfId="0" applyFont="1" applyFill="1" applyBorder="1" applyAlignment="1" applyProtection="1">
      <alignment horizontal="center" wrapText="1"/>
      <protection hidden="1"/>
    </xf>
    <xf numFmtId="0" fontId="3" fillId="7" borderId="47" xfId="0" applyFont="1" applyFill="1" applyBorder="1" applyAlignment="1" applyProtection="1">
      <alignment horizontal="center" wrapText="1"/>
      <protection hidden="1"/>
    </xf>
    <xf numFmtId="2" fontId="16" fillId="7" borderId="11" xfId="5" applyNumberFormat="1" applyFill="1" applyBorder="1" applyAlignment="1" applyProtection="1">
      <alignment horizontal="center"/>
      <protection hidden="1"/>
    </xf>
    <xf numFmtId="2" fontId="16" fillId="7" borderId="51" xfId="5" applyNumberFormat="1" applyFill="1" applyBorder="1" applyAlignment="1" applyProtection="1">
      <alignment horizontal="center"/>
      <protection hidden="1"/>
    </xf>
    <xf numFmtId="0" fontId="21" fillId="7" borderId="30" xfId="0" applyFont="1" applyFill="1" applyBorder="1" applyAlignment="1" applyProtection="1">
      <alignment horizontal="center" vertical="center" wrapText="1"/>
      <protection hidden="1"/>
    </xf>
    <xf numFmtId="0" fontId="3" fillId="7" borderId="15" xfId="0" applyFont="1" applyFill="1" applyBorder="1" applyAlignment="1" applyProtection="1">
      <alignment horizontal="center"/>
      <protection hidden="1"/>
    </xf>
    <xf numFmtId="0" fontId="3" fillId="7" borderId="10" xfId="0" applyFont="1" applyFill="1" applyBorder="1" applyAlignment="1" applyProtection="1">
      <alignment horizontal="center"/>
      <protection hidden="1"/>
    </xf>
    <xf numFmtId="0" fontId="3" fillId="7" borderId="20" xfId="0" applyFont="1" applyFill="1" applyBorder="1" applyAlignment="1" applyProtection="1">
      <alignment horizontal="center"/>
      <protection hidden="1"/>
    </xf>
    <xf numFmtId="0" fontId="3" fillId="7" borderId="24" xfId="0" applyFont="1" applyFill="1" applyBorder="1" applyAlignment="1" applyProtection="1">
      <alignment horizontal="center"/>
      <protection hidden="1"/>
    </xf>
    <xf numFmtId="2" fontId="16" fillId="7" borderId="10" xfId="5" applyNumberFormat="1" applyFill="1" applyBorder="1" applyAlignment="1" applyProtection="1">
      <alignment horizontal="center"/>
      <protection hidden="1"/>
    </xf>
    <xf numFmtId="2" fontId="16" fillId="7" borderId="30" xfId="5" applyNumberFormat="1" applyFill="1" applyBorder="1" applyAlignment="1" applyProtection="1">
      <alignment horizontal="center"/>
      <protection hidden="1"/>
    </xf>
    <xf numFmtId="2" fontId="16" fillId="7" borderId="25" xfId="5" applyNumberFormat="1" applyFill="1" applyBorder="1" applyAlignment="1" applyProtection="1">
      <alignment horizontal="center"/>
      <protection hidden="1"/>
    </xf>
    <xf numFmtId="2" fontId="16" fillId="7" borderId="23" xfId="5" applyNumberFormat="1" applyFill="1" applyBorder="1" applyAlignment="1" applyProtection="1">
      <alignment horizontal="center"/>
      <protection hidden="1"/>
    </xf>
    <xf numFmtId="2" fontId="16" fillId="7" borderId="13" xfId="5" applyNumberFormat="1" applyFill="1" applyBorder="1" applyAlignment="1" applyProtection="1">
      <alignment horizontal="center"/>
      <protection hidden="1"/>
    </xf>
    <xf numFmtId="1" fontId="16" fillId="7" borderId="10" xfId="5" applyNumberFormat="1" applyFill="1" applyBorder="1" applyAlignment="1" applyProtection="1">
      <alignment horizontal="center" wrapText="1"/>
      <protection hidden="1"/>
    </xf>
    <xf numFmtId="1" fontId="16" fillId="7" borderId="30" xfId="5" applyNumberFormat="1" applyFill="1" applyBorder="1" applyAlignment="1" applyProtection="1">
      <alignment horizontal="center" wrapText="1"/>
      <protection hidden="1"/>
    </xf>
    <xf numFmtId="1" fontId="16" fillId="7" borderId="13" xfId="5" applyNumberFormat="1" applyFill="1" applyBorder="1" applyAlignment="1" applyProtection="1">
      <alignment horizontal="center"/>
      <protection hidden="1"/>
    </xf>
    <xf numFmtId="2" fontId="16" fillId="7" borderId="61" xfId="5" applyNumberFormat="1" applyFill="1" applyBorder="1" applyAlignment="1" applyProtection="1">
      <alignment horizontal="center"/>
      <protection hidden="1"/>
    </xf>
    <xf numFmtId="0" fontId="3" fillId="7" borderId="17" xfId="0" applyFont="1" applyFill="1" applyBorder="1" applyAlignment="1" applyProtection="1">
      <alignment horizontal="center"/>
      <protection hidden="1"/>
    </xf>
    <xf numFmtId="1" fontId="16" fillId="7" borderId="11" xfId="5" applyNumberFormat="1" applyFill="1" applyBorder="1" applyAlignment="1" applyProtection="1">
      <alignment horizontal="center"/>
      <protection hidden="1"/>
    </xf>
    <xf numFmtId="1" fontId="16" fillId="7" borderId="51" xfId="5" applyNumberFormat="1" applyFill="1" applyBorder="1" applyAlignment="1" applyProtection="1">
      <alignment horizontal="center"/>
      <protection hidden="1"/>
    </xf>
    <xf numFmtId="1" fontId="16" fillId="7" borderId="9" xfId="5" applyNumberFormat="1" applyFill="1" applyBorder="1" applyAlignment="1" applyProtection="1">
      <alignment horizontal="center"/>
      <protection hidden="1"/>
    </xf>
    <xf numFmtId="0" fontId="30" fillId="7" borderId="27" xfId="0" applyFont="1" applyFill="1" applyBorder="1" applyAlignment="1" applyProtection="1">
      <alignment horizontal="center"/>
      <protection hidden="1"/>
    </xf>
    <xf numFmtId="1" fontId="16" fillId="7" borderId="68" xfId="5" applyNumberFormat="1" applyFill="1" applyBorder="1" applyAlignment="1" applyProtection="1">
      <alignment horizontal="center"/>
      <protection hidden="1"/>
    </xf>
    <xf numFmtId="0" fontId="30" fillId="7" borderId="50" xfId="0" applyFont="1" applyFill="1" applyBorder="1" applyAlignment="1" applyProtection="1">
      <alignment horizontal="center"/>
      <protection hidden="1"/>
    </xf>
    <xf numFmtId="1" fontId="16" fillId="7" borderId="18" xfId="5" applyNumberFormat="1" applyFill="1" applyBorder="1" applyAlignment="1" applyProtection="1">
      <alignment horizontal="center"/>
      <protection hidden="1"/>
    </xf>
    <xf numFmtId="0" fontId="3" fillId="7" borderId="34" xfId="0" applyFont="1" applyFill="1" applyBorder="1" applyAlignment="1" applyProtection="1">
      <alignment horizontal="center"/>
      <protection hidden="1"/>
    </xf>
    <xf numFmtId="0" fontId="3" fillId="7" borderId="34" xfId="0" applyFont="1" applyFill="1" applyBorder="1" applyAlignment="1" applyProtection="1">
      <alignment horizontal="center" wrapText="1"/>
      <protection hidden="1"/>
    </xf>
    <xf numFmtId="0" fontId="3" fillId="7" borderId="36" xfId="0" applyFont="1" applyFill="1" applyBorder="1" applyAlignment="1" applyProtection="1">
      <alignment horizontal="center" wrapText="1"/>
      <protection hidden="1"/>
    </xf>
    <xf numFmtId="0" fontId="3" fillId="7" borderId="35" xfId="0" applyFont="1" applyFill="1" applyBorder="1" applyAlignment="1" applyProtection="1">
      <alignment wrapText="1"/>
      <protection hidden="1"/>
    </xf>
    <xf numFmtId="0" fontId="3" fillId="7" borderId="10" xfId="0" applyFont="1" applyFill="1" applyBorder="1" applyProtection="1">
      <protection hidden="1"/>
    </xf>
    <xf numFmtId="0" fontId="7" fillId="7" borderId="10" xfId="0" applyFont="1" applyFill="1" applyBorder="1" applyAlignment="1" applyProtection="1">
      <alignment vertical="center" wrapText="1"/>
      <protection hidden="1"/>
    </xf>
    <xf numFmtId="0" fontId="4" fillId="7" borderId="10" xfId="0" applyFont="1" applyFill="1" applyBorder="1" applyProtection="1">
      <protection hidden="1"/>
    </xf>
    <xf numFmtId="2" fontId="30" fillId="7" borderId="22" xfId="0" applyNumberFormat="1" applyFont="1" applyFill="1" applyBorder="1" applyAlignment="1" applyProtection="1">
      <alignment horizontal="center"/>
      <protection hidden="1"/>
    </xf>
    <xf numFmtId="2" fontId="30" fillId="7" borderId="23" xfId="0" applyNumberFormat="1" applyFont="1" applyFill="1" applyBorder="1" applyAlignment="1" applyProtection="1">
      <alignment horizontal="center"/>
      <protection hidden="1"/>
    </xf>
    <xf numFmtId="2" fontId="30" fillId="7" borderId="29" xfId="0" applyNumberFormat="1" applyFont="1" applyFill="1" applyBorder="1" applyAlignment="1" applyProtection="1">
      <alignment horizontal="center"/>
      <protection hidden="1"/>
    </xf>
    <xf numFmtId="0" fontId="7" fillId="7" borderId="25" xfId="0" applyFont="1" applyFill="1" applyBorder="1" applyAlignment="1" applyProtection="1">
      <alignment vertical="center" wrapText="1"/>
      <protection hidden="1"/>
    </xf>
    <xf numFmtId="0" fontId="4" fillId="7" borderId="25" xfId="0" applyFont="1" applyFill="1" applyBorder="1" applyProtection="1">
      <protection hidden="1"/>
    </xf>
    <xf numFmtId="2" fontId="30" fillId="7" borderId="25" xfId="0" applyNumberFormat="1" applyFont="1" applyFill="1" applyBorder="1" applyAlignment="1" applyProtection="1">
      <alignment horizontal="center"/>
      <protection hidden="1"/>
    </xf>
    <xf numFmtId="2" fontId="30" fillId="7" borderId="13" xfId="0" applyNumberFormat="1" applyFont="1" applyFill="1" applyBorder="1" applyAlignment="1" applyProtection="1">
      <alignment horizontal="center"/>
      <protection hidden="1"/>
    </xf>
    <xf numFmtId="2" fontId="30" fillId="7" borderId="27" xfId="0" applyNumberFormat="1" applyFont="1" applyFill="1" applyBorder="1" applyAlignment="1" applyProtection="1">
      <alignment horizontal="center"/>
      <protection hidden="1"/>
    </xf>
    <xf numFmtId="0" fontId="6" fillId="7" borderId="25" xfId="0" applyFont="1" applyFill="1" applyBorder="1" applyProtection="1">
      <protection hidden="1"/>
    </xf>
    <xf numFmtId="0" fontId="7" fillId="7" borderId="25" xfId="0" applyFont="1" applyFill="1" applyBorder="1" applyProtection="1">
      <protection hidden="1"/>
    </xf>
    <xf numFmtId="0" fontId="3" fillId="7" borderId="17" xfId="0" applyFont="1" applyFill="1" applyBorder="1" applyProtection="1">
      <protection hidden="1"/>
    </xf>
    <xf numFmtId="0" fontId="7" fillId="7" borderId="17" xfId="0" applyFont="1" applyFill="1" applyBorder="1" applyProtection="1">
      <protection hidden="1"/>
    </xf>
    <xf numFmtId="0" fontId="7" fillId="7" borderId="14" xfId="0" applyFont="1" applyFill="1" applyBorder="1" applyProtection="1">
      <protection hidden="1"/>
    </xf>
    <xf numFmtId="2" fontId="30" fillId="7" borderId="17" xfId="0" applyNumberFormat="1" applyFont="1" applyFill="1" applyBorder="1" applyAlignment="1" applyProtection="1">
      <alignment horizontal="center"/>
      <protection hidden="1"/>
    </xf>
    <xf numFmtId="2" fontId="30" fillId="7" borderId="68" xfId="0" applyNumberFormat="1" applyFont="1" applyFill="1" applyBorder="1" applyAlignment="1" applyProtection="1">
      <alignment horizontal="center"/>
      <protection hidden="1"/>
    </xf>
    <xf numFmtId="2" fontId="30" fillId="7" borderId="18" xfId="0" applyNumberFormat="1" applyFont="1" applyFill="1" applyBorder="1" applyAlignment="1" applyProtection="1">
      <alignment horizontal="center"/>
      <protection hidden="1"/>
    </xf>
    <xf numFmtId="0" fontId="7" fillId="7" borderId="5" xfId="0" applyFont="1" applyFill="1" applyBorder="1" applyProtection="1">
      <protection hidden="1"/>
    </xf>
    <xf numFmtId="0" fontId="7" fillId="7" borderId="6" xfId="0" applyFont="1" applyFill="1" applyBorder="1" applyProtection="1">
      <protection hidden="1"/>
    </xf>
    <xf numFmtId="0" fontId="2" fillId="7" borderId="66" xfId="0" applyFont="1" applyFill="1" applyBorder="1" applyAlignment="1" applyProtection="1">
      <alignment horizontal="center" wrapText="1"/>
      <protection hidden="1"/>
    </xf>
    <xf numFmtId="0" fontId="2" fillId="7" borderId="62" xfId="0" applyFont="1" applyFill="1" applyBorder="1" applyAlignment="1" applyProtection="1">
      <alignment horizontal="center" wrapText="1"/>
      <protection hidden="1"/>
    </xf>
    <xf numFmtId="0" fontId="2" fillId="7" borderId="67" xfId="0" applyFont="1" applyFill="1" applyBorder="1" applyAlignment="1" applyProtection="1">
      <alignment horizontal="center" wrapText="1"/>
      <protection hidden="1"/>
    </xf>
    <xf numFmtId="0" fontId="2" fillId="7" borderId="57" xfId="0" applyFont="1" applyFill="1" applyBorder="1" applyAlignment="1" applyProtection="1">
      <alignment horizontal="center" wrapText="1"/>
      <protection hidden="1"/>
    </xf>
    <xf numFmtId="0" fontId="2" fillId="7" borderId="44" xfId="0" applyFont="1" applyFill="1" applyBorder="1" applyAlignment="1" applyProtection="1">
      <alignment horizontal="center" wrapText="1"/>
      <protection hidden="1"/>
    </xf>
    <xf numFmtId="0" fontId="19" fillId="7" borderId="10" xfId="0" applyFont="1" applyFill="1" applyBorder="1" applyAlignment="1" applyProtection="1">
      <alignment horizontal="center"/>
      <protection hidden="1"/>
    </xf>
    <xf numFmtId="0" fontId="19" fillId="7" borderId="25" xfId="0" applyFont="1" applyFill="1" applyBorder="1" applyAlignment="1" applyProtection="1">
      <alignment horizontal="center"/>
      <protection hidden="1"/>
    </xf>
    <xf numFmtId="0" fontId="19" fillId="7" borderId="17" xfId="0" applyFont="1" applyFill="1" applyBorder="1" applyAlignment="1" applyProtection="1">
      <alignment horizontal="center"/>
      <protection hidden="1"/>
    </xf>
    <xf numFmtId="164" fontId="19" fillId="7" borderId="10" xfId="0" applyNumberFormat="1" applyFont="1" applyFill="1" applyBorder="1" applyAlignment="1" applyProtection="1">
      <alignment horizontal="center"/>
      <protection hidden="1"/>
    </xf>
    <xf numFmtId="2" fontId="19" fillId="7" borderId="10" xfId="0" applyNumberFormat="1" applyFont="1" applyFill="1" applyBorder="1" applyAlignment="1" applyProtection="1">
      <alignment horizontal="center"/>
      <protection hidden="1"/>
    </xf>
    <xf numFmtId="164" fontId="19" fillId="7" borderId="25" xfId="0" applyNumberFormat="1" applyFont="1" applyFill="1" applyBorder="1" applyAlignment="1" applyProtection="1">
      <alignment horizontal="center"/>
      <protection hidden="1"/>
    </xf>
    <xf numFmtId="2" fontId="19" fillId="7" borderId="25" xfId="0" applyNumberFormat="1" applyFont="1" applyFill="1" applyBorder="1" applyAlignment="1" applyProtection="1">
      <alignment horizontal="center"/>
      <protection hidden="1"/>
    </xf>
    <xf numFmtId="164" fontId="19" fillId="7" borderId="17" xfId="0" applyNumberFormat="1" applyFont="1" applyFill="1" applyBorder="1" applyAlignment="1" applyProtection="1">
      <alignment horizontal="center"/>
      <protection hidden="1"/>
    </xf>
    <xf numFmtId="2" fontId="19" fillId="7" borderId="17" xfId="0" applyNumberFormat="1" applyFont="1" applyFill="1" applyBorder="1" applyAlignment="1" applyProtection="1">
      <alignment horizontal="center"/>
      <protection hidden="1"/>
    </xf>
    <xf numFmtId="2" fontId="19" fillId="7" borderId="23" xfId="0" applyNumberFormat="1" applyFont="1" applyFill="1" applyBorder="1" applyAlignment="1">
      <alignment horizontal="center"/>
    </xf>
    <xf numFmtId="2" fontId="19" fillId="7" borderId="13" xfId="0" applyNumberFormat="1" applyFont="1" applyFill="1" applyBorder="1" applyAlignment="1">
      <alignment horizontal="center"/>
    </xf>
    <xf numFmtId="2" fontId="19" fillId="7" borderId="56" xfId="0" applyNumberFormat="1" applyFont="1" applyFill="1" applyBorder="1" applyAlignment="1">
      <alignment horizontal="center"/>
    </xf>
    <xf numFmtId="0" fontId="2" fillId="7" borderId="33" xfId="0" applyFont="1" applyFill="1" applyBorder="1" applyAlignment="1">
      <alignment horizontal="center" wrapText="1"/>
    </xf>
    <xf numFmtId="0" fontId="2" fillId="7" borderId="34" xfId="0" applyFont="1" applyFill="1" applyBorder="1" applyAlignment="1">
      <alignment horizontal="center" wrapText="1"/>
    </xf>
    <xf numFmtId="0" fontId="2" fillId="7" borderId="35" xfId="0" applyFont="1" applyFill="1" applyBorder="1" applyAlignment="1">
      <alignment horizontal="center" wrapText="1"/>
    </xf>
    <xf numFmtId="166" fontId="19" fillId="7" borderId="10" xfId="0" applyNumberFormat="1" applyFont="1" applyFill="1" applyBorder="1" applyAlignment="1">
      <alignment horizontal="center"/>
    </xf>
    <xf numFmtId="166" fontId="19" fillId="7" borderId="9" xfId="0" applyNumberFormat="1" applyFont="1" applyFill="1" applyBorder="1" applyAlignment="1">
      <alignment horizontal="center"/>
    </xf>
    <xf numFmtId="166" fontId="19" fillId="7" borderId="11" xfId="0" applyNumberFormat="1" applyFont="1" applyFill="1" applyBorder="1" applyAlignment="1">
      <alignment horizontal="center"/>
    </xf>
    <xf numFmtId="166" fontId="19" fillId="7" borderId="25" xfId="0" applyNumberFormat="1" applyFont="1" applyFill="1" applyBorder="1" applyAlignment="1">
      <alignment horizontal="center"/>
    </xf>
    <xf numFmtId="166" fontId="19" fillId="7" borderId="23" xfId="0" applyNumberFormat="1" applyFont="1" applyFill="1" applyBorder="1" applyAlignment="1">
      <alignment horizontal="center"/>
    </xf>
    <xf numFmtId="166" fontId="19" fillId="7" borderId="27" xfId="0" applyNumberFormat="1" applyFont="1" applyFill="1" applyBorder="1" applyAlignment="1">
      <alignment horizontal="center"/>
    </xf>
    <xf numFmtId="166" fontId="19" fillId="7" borderId="17" xfId="0" applyNumberFormat="1" applyFont="1" applyFill="1" applyBorder="1" applyAlignment="1">
      <alignment horizontal="center"/>
    </xf>
    <xf numFmtId="166" fontId="19" fillId="7" borderId="49" xfId="0" applyNumberFormat="1" applyFont="1" applyFill="1" applyBorder="1" applyAlignment="1">
      <alignment horizontal="center"/>
    </xf>
    <xf numFmtId="166" fontId="19" fillId="7" borderId="18" xfId="0" applyNumberFormat="1" applyFont="1" applyFill="1" applyBorder="1" applyAlignment="1">
      <alignment horizontal="center"/>
    </xf>
    <xf numFmtId="0" fontId="11" fillId="7" borderId="15" xfId="2" applyFont="1" applyFill="1" applyBorder="1" applyAlignment="1" applyProtection="1">
      <alignment horizontal="center" vertical="center"/>
      <protection hidden="1"/>
    </xf>
    <xf numFmtId="0" fontId="11" fillId="7" borderId="24" xfId="2" applyFont="1" applyFill="1" applyBorder="1" applyAlignment="1" applyProtection="1">
      <alignment horizontal="center" vertical="center"/>
      <protection hidden="1"/>
    </xf>
    <xf numFmtId="0" fontId="11" fillId="7" borderId="20" xfId="2" applyFont="1" applyFill="1" applyBorder="1" applyAlignment="1" applyProtection="1">
      <alignment horizontal="center" vertical="center"/>
      <protection hidden="1"/>
    </xf>
    <xf numFmtId="0" fontId="11" fillId="7" borderId="28" xfId="2" applyFont="1" applyFill="1" applyBorder="1" applyAlignment="1" applyProtection="1">
      <alignment horizontal="center" vertical="center"/>
      <protection hidden="1"/>
    </xf>
    <xf numFmtId="0" fontId="16" fillId="7" borderId="9" xfId="5" applyNumberFormat="1" applyFill="1" applyBorder="1" applyAlignment="1" applyProtection="1">
      <alignment horizontal="center" vertical="center"/>
      <protection hidden="1"/>
    </xf>
    <xf numFmtId="0" fontId="16" fillId="7" borderId="13" xfId="5" applyNumberFormat="1" applyFill="1" applyBorder="1" applyAlignment="1" applyProtection="1">
      <alignment horizontal="center" vertical="center"/>
      <protection hidden="1"/>
    </xf>
    <xf numFmtId="0" fontId="16" fillId="7" borderId="23" xfId="5" applyNumberFormat="1" applyFill="1" applyBorder="1" applyAlignment="1" applyProtection="1">
      <alignment horizontal="center" vertical="center"/>
      <protection hidden="1"/>
    </xf>
    <xf numFmtId="0" fontId="3" fillId="7" borderId="28" xfId="0" applyFont="1" applyFill="1" applyBorder="1" applyAlignment="1" applyProtection="1">
      <alignment horizontal="center"/>
      <protection hidden="1"/>
    </xf>
    <xf numFmtId="0" fontId="16" fillId="7" borderId="29" xfId="5" applyNumberFormat="1" applyFill="1" applyBorder="1" applyAlignment="1" applyProtection="1">
      <alignment horizontal="center" vertical="center"/>
      <protection hidden="1"/>
    </xf>
    <xf numFmtId="0" fontId="16" fillId="7" borderId="27" xfId="5" applyNumberFormat="1" applyFill="1" applyBorder="1" applyAlignment="1" applyProtection="1">
      <alignment horizontal="center" vertical="center"/>
      <protection hidden="1"/>
    </xf>
    <xf numFmtId="0" fontId="16" fillId="7" borderId="18" xfId="5" applyNumberFormat="1" applyFill="1" applyBorder="1" applyAlignment="1" applyProtection="1">
      <alignment horizontal="center" vertical="center"/>
      <protection hidden="1"/>
    </xf>
    <xf numFmtId="0" fontId="11" fillId="7" borderId="33" xfId="2" applyFont="1" applyFill="1" applyBorder="1" applyAlignment="1" applyProtection="1">
      <alignment horizontal="center" vertical="center" wrapText="1"/>
      <protection hidden="1"/>
    </xf>
    <xf numFmtId="0" fontId="11" fillId="7" borderId="36" xfId="2" applyFont="1" applyFill="1" applyBorder="1" applyAlignment="1" applyProtection="1">
      <alignment horizontal="center" vertical="center" wrapText="1"/>
      <protection hidden="1"/>
    </xf>
    <xf numFmtId="0" fontId="11" fillId="7" borderId="35" xfId="2" applyFont="1" applyFill="1" applyBorder="1" applyAlignment="1" applyProtection="1">
      <alignment horizontal="center" vertical="center" wrapText="1"/>
      <protection hidden="1"/>
    </xf>
    <xf numFmtId="1" fontId="19" fillId="7" borderId="25" xfId="0" applyNumberFormat="1" applyFont="1" applyFill="1" applyBorder="1" applyAlignment="1" applyProtection="1">
      <alignment horizontal="center"/>
      <protection hidden="1"/>
    </xf>
    <xf numFmtId="0" fontId="19" fillId="7" borderId="15" xfId="0" applyFont="1" applyFill="1" applyBorder="1" applyAlignment="1" applyProtection="1">
      <alignment horizontal="center"/>
      <protection hidden="1"/>
    </xf>
    <xf numFmtId="1" fontId="19" fillId="7" borderId="10" xfId="0" applyNumberFormat="1" applyFont="1" applyFill="1" applyBorder="1" applyAlignment="1" applyProtection="1">
      <alignment horizontal="center"/>
      <protection hidden="1"/>
    </xf>
    <xf numFmtId="1" fontId="19" fillId="7" borderId="11" xfId="0" applyNumberFormat="1" applyFont="1" applyFill="1" applyBorder="1" applyAlignment="1" applyProtection="1">
      <alignment horizontal="center"/>
      <protection hidden="1"/>
    </xf>
    <xf numFmtId="0" fontId="19" fillId="7" borderId="24" xfId="0" applyFont="1" applyFill="1" applyBorder="1" applyAlignment="1" applyProtection="1">
      <alignment horizontal="center"/>
      <protection hidden="1"/>
    </xf>
    <xf numFmtId="1" fontId="19" fillId="7" borderId="27" xfId="0" applyNumberFormat="1" applyFont="1" applyFill="1" applyBorder="1" applyAlignment="1" applyProtection="1">
      <alignment horizontal="center"/>
      <protection hidden="1"/>
    </xf>
    <xf numFmtId="0" fontId="19" fillId="7" borderId="28" xfId="0" applyFont="1" applyFill="1" applyBorder="1" applyAlignment="1" applyProtection="1">
      <alignment horizontal="center"/>
      <protection hidden="1"/>
    </xf>
    <xf numFmtId="1" fontId="19" fillId="7" borderId="17" xfId="0" applyNumberFormat="1" applyFont="1" applyFill="1" applyBorder="1" applyAlignment="1" applyProtection="1">
      <alignment horizontal="center"/>
      <protection hidden="1"/>
    </xf>
    <xf numFmtId="1" fontId="19" fillId="7" borderId="18" xfId="0" applyNumberFormat="1" applyFont="1" applyFill="1" applyBorder="1" applyAlignment="1" applyProtection="1">
      <alignment horizontal="center"/>
      <protection hidden="1"/>
    </xf>
    <xf numFmtId="0" fontId="11" fillId="7" borderId="34" xfId="2" applyFont="1" applyFill="1" applyBorder="1" applyAlignment="1" applyProtection="1">
      <alignment horizontal="center" vertical="center" wrapText="1"/>
      <protection hidden="1"/>
    </xf>
    <xf numFmtId="0" fontId="10" fillId="0" borderId="0" xfId="2" applyFont="1" applyAlignment="1" applyProtection="1">
      <alignment horizontal="center" vertical="center" wrapText="1"/>
      <protection hidden="1"/>
    </xf>
    <xf numFmtId="0" fontId="11" fillId="7" borderId="31" xfId="2" applyFont="1" applyFill="1" applyBorder="1" applyAlignment="1" applyProtection="1">
      <alignment horizontal="center" vertical="center" wrapText="1"/>
      <protection hidden="1"/>
    </xf>
    <xf numFmtId="0" fontId="11" fillId="7" borderId="49" xfId="2" applyFont="1" applyFill="1" applyBorder="1" applyAlignment="1" applyProtection="1">
      <alignment horizontal="center" vertical="center" wrapText="1"/>
      <protection hidden="1"/>
    </xf>
    <xf numFmtId="164" fontId="16" fillId="7" borderId="11" xfId="5" applyNumberFormat="1" applyFill="1" applyBorder="1" applyAlignment="1" applyProtection="1">
      <alignment horizontal="center" vertical="center"/>
      <protection hidden="1"/>
    </xf>
    <xf numFmtId="164" fontId="16" fillId="7" borderId="29" xfId="5" applyNumberFormat="1" applyFill="1" applyBorder="1" applyAlignment="1" applyProtection="1">
      <alignment horizontal="center" vertical="center"/>
      <protection hidden="1"/>
    </xf>
    <xf numFmtId="0" fontId="11" fillId="7" borderId="12" xfId="2" applyFont="1" applyFill="1" applyBorder="1" applyAlignment="1" applyProtection="1">
      <alignment horizontal="center" vertical="center"/>
      <protection hidden="1"/>
    </xf>
    <xf numFmtId="164" fontId="16" fillId="7" borderId="50" xfId="5" applyNumberFormat="1" applyFill="1" applyBorder="1" applyAlignment="1" applyProtection="1">
      <alignment horizontal="center" vertical="center"/>
      <protection hidden="1"/>
    </xf>
    <xf numFmtId="0" fontId="11" fillId="21" borderId="33" xfId="2" applyFont="1" applyFill="1" applyBorder="1" applyAlignment="1" applyProtection="1">
      <alignment horizontal="center" vertical="center" wrapText="1"/>
      <protection hidden="1"/>
    </xf>
    <xf numFmtId="0" fontId="11" fillId="21" borderId="36" xfId="2" applyFont="1" applyFill="1" applyBorder="1" applyAlignment="1" applyProtection="1">
      <alignment horizontal="center" vertical="center" wrapText="1"/>
      <protection hidden="1"/>
    </xf>
    <xf numFmtId="0" fontId="11" fillId="21" borderId="35" xfId="2" applyFont="1" applyFill="1" applyBorder="1" applyAlignment="1" applyProtection="1">
      <alignment horizontal="center" vertical="center" wrapText="1"/>
      <protection hidden="1"/>
    </xf>
    <xf numFmtId="0" fontId="11" fillId="21" borderId="15" xfId="2" applyFont="1" applyFill="1" applyBorder="1" applyAlignment="1" applyProtection="1">
      <alignment horizontal="center" vertical="center"/>
      <protection hidden="1"/>
    </xf>
    <xf numFmtId="0" fontId="11" fillId="21" borderId="24" xfId="2" applyFont="1" applyFill="1" applyBorder="1" applyAlignment="1" applyProtection="1">
      <alignment horizontal="center" vertical="center"/>
      <protection hidden="1"/>
    </xf>
    <xf numFmtId="0" fontId="11" fillId="21" borderId="20" xfId="2" applyFont="1" applyFill="1" applyBorder="1" applyAlignment="1" applyProtection="1">
      <alignment horizontal="center" vertical="center"/>
      <protection hidden="1"/>
    </xf>
    <xf numFmtId="0" fontId="11" fillId="21" borderId="28" xfId="2" applyFont="1" applyFill="1" applyBorder="1" applyAlignment="1" applyProtection="1">
      <alignment horizontal="center" vertical="center"/>
      <protection hidden="1"/>
    </xf>
    <xf numFmtId="0" fontId="3" fillId="21" borderId="20" xfId="0" applyFont="1" applyFill="1" applyBorder="1" applyAlignment="1" applyProtection="1">
      <alignment horizontal="center"/>
      <protection hidden="1"/>
    </xf>
    <xf numFmtId="0" fontId="3" fillId="21" borderId="24" xfId="0" applyFont="1" applyFill="1" applyBorder="1" applyAlignment="1" applyProtection="1">
      <alignment horizontal="center"/>
      <protection hidden="1"/>
    </xf>
    <xf numFmtId="0" fontId="3" fillId="21" borderId="28" xfId="0" applyFont="1" applyFill="1" applyBorder="1" applyAlignment="1" applyProtection="1">
      <alignment horizontal="center"/>
      <protection hidden="1"/>
    </xf>
    <xf numFmtId="0" fontId="11" fillId="21" borderId="34" xfId="2" applyFont="1" applyFill="1" applyBorder="1" applyAlignment="1" applyProtection="1">
      <alignment horizontal="center" vertical="center" wrapText="1"/>
      <protection hidden="1"/>
    </xf>
    <xf numFmtId="0" fontId="11" fillId="21" borderId="49" xfId="2" applyFont="1" applyFill="1" applyBorder="1" applyAlignment="1" applyProtection="1">
      <alignment horizontal="center" vertical="center" wrapText="1"/>
      <protection hidden="1"/>
    </xf>
    <xf numFmtId="0" fontId="11" fillId="21" borderId="50" xfId="2" applyFont="1" applyFill="1" applyBorder="1" applyAlignment="1" applyProtection="1">
      <alignment horizontal="center" vertical="center" wrapText="1"/>
      <protection hidden="1"/>
    </xf>
    <xf numFmtId="164" fontId="16" fillId="21" borderId="22" xfId="5" applyNumberFormat="1" applyFill="1" applyBorder="1" applyAlignment="1" applyProtection="1">
      <alignment horizontal="center" vertical="center"/>
      <protection hidden="1"/>
    </xf>
    <xf numFmtId="0" fontId="3" fillId="21" borderId="22" xfId="0" applyFont="1" applyFill="1" applyBorder="1" applyAlignment="1" applyProtection="1">
      <alignment horizontal="center"/>
      <protection hidden="1"/>
    </xf>
    <xf numFmtId="164" fontId="16" fillId="21" borderId="25" xfId="5" applyNumberFormat="1" applyFill="1" applyBorder="1" applyAlignment="1" applyProtection="1">
      <alignment horizontal="center" vertical="center"/>
      <protection hidden="1"/>
    </xf>
    <xf numFmtId="0" fontId="3" fillId="21" borderId="25" xfId="0" applyFont="1" applyFill="1" applyBorder="1" applyAlignment="1" applyProtection="1">
      <alignment horizontal="center"/>
      <protection hidden="1"/>
    </xf>
    <xf numFmtId="164" fontId="16" fillId="21" borderId="17" xfId="5" applyNumberFormat="1" applyFill="1" applyBorder="1" applyAlignment="1" applyProtection="1">
      <alignment horizontal="center" vertical="center"/>
      <protection hidden="1"/>
    </xf>
    <xf numFmtId="0" fontId="3" fillId="21" borderId="17" xfId="0" applyFont="1" applyFill="1" applyBorder="1" applyAlignment="1" applyProtection="1">
      <alignment horizontal="center"/>
      <protection hidden="1"/>
    </xf>
    <xf numFmtId="164" fontId="16" fillId="21" borderId="29" xfId="5" applyNumberFormat="1" applyFill="1" applyBorder="1" applyAlignment="1" applyProtection="1">
      <alignment horizontal="center" vertical="center"/>
      <protection hidden="1"/>
    </xf>
    <xf numFmtId="164" fontId="16" fillId="21" borderId="27" xfId="5" applyNumberFormat="1" applyFill="1" applyBorder="1" applyAlignment="1" applyProtection="1">
      <alignment horizontal="center" vertical="center"/>
      <protection hidden="1"/>
    </xf>
    <xf numFmtId="164" fontId="16" fillId="21" borderId="18" xfId="5" applyNumberFormat="1" applyFill="1" applyBorder="1" applyAlignment="1" applyProtection="1">
      <alignment horizontal="center" vertical="center"/>
      <protection hidden="1"/>
    </xf>
    <xf numFmtId="0" fontId="2" fillId="7" borderId="13" xfId="0" applyFont="1" applyFill="1" applyBorder="1" applyProtection="1">
      <protection hidden="1"/>
    </xf>
    <xf numFmtId="0" fontId="3" fillId="7" borderId="13" xfId="0" applyFont="1" applyFill="1" applyBorder="1" applyProtection="1">
      <protection hidden="1"/>
    </xf>
    <xf numFmtId="167" fontId="15" fillId="2" borderId="51" xfId="7" applyNumberFormat="1" applyFill="1" applyBorder="1" applyAlignment="1" applyProtection="1">
      <alignment horizontal="center"/>
    </xf>
    <xf numFmtId="2" fontId="15" fillId="0" borderId="25" xfId="0" applyNumberFormat="1" applyFont="1" applyBorder="1" applyAlignment="1" applyProtection="1">
      <alignment horizontal="center"/>
      <protection locked="0"/>
    </xf>
    <xf numFmtId="167" fontId="15" fillId="0" borderId="5" xfId="0" applyNumberFormat="1" applyFont="1" applyBorder="1" applyAlignment="1" applyProtection="1">
      <alignment horizontal="center"/>
      <protection locked="0"/>
    </xf>
    <xf numFmtId="0" fontId="30" fillId="7" borderId="11" xfId="0" applyFont="1" applyFill="1" applyBorder="1" applyAlignment="1" applyProtection="1">
      <alignment horizontal="center"/>
      <protection hidden="1"/>
    </xf>
    <xf numFmtId="2" fontId="4" fillId="18" borderId="44" xfId="0" applyNumberFormat="1" applyFont="1" applyFill="1" applyBorder="1" applyAlignment="1" applyProtection="1">
      <alignment horizontal="center"/>
      <protection hidden="1"/>
    </xf>
    <xf numFmtId="2" fontId="19" fillId="7" borderId="44" xfId="0" applyNumberFormat="1" applyFont="1" applyFill="1" applyBorder="1" applyAlignment="1" applyProtection="1">
      <alignment horizontal="center"/>
      <protection hidden="1"/>
    </xf>
    <xf numFmtId="0" fontId="3" fillId="7" borderId="41" xfId="0" applyFont="1" applyFill="1" applyBorder="1" applyAlignment="1" applyProtection="1">
      <alignment horizontal="center"/>
      <protection hidden="1"/>
    </xf>
    <xf numFmtId="2" fontId="17" fillId="4" borderId="32" xfId="5" applyNumberFormat="1" applyFont="1" applyFill="1" applyBorder="1" applyAlignment="1" applyProtection="1">
      <alignment horizontal="center"/>
      <protection hidden="1"/>
    </xf>
    <xf numFmtId="165" fontId="4" fillId="0" borderId="0" xfId="0" applyNumberFormat="1" applyFont="1" applyProtection="1">
      <protection hidden="1"/>
    </xf>
    <xf numFmtId="0" fontId="10" fillId="8" borderId="0" xfId="2" applyFont="1" applyFill="1" applyAlignment="1" applyProtection="1">
      <alignment vertical="center"/>
      <protection hidden="1"/>
    </xf>
    <xf numFmtId="0" fontId="11" fillId="8" borderId="0" xfId="2" applyFont="1" applyFill="1" applyAlignment="1" applyProtection="1">
      <alignment horizontal="center" vertical="center" wrapText="1"/>
      <protection hidden="1"/>
    </xf>
    <xf numFmtId="0" fontId="16" fillId="8" borderId="0" xfId="5" applyNumberFormat="1" applyFill="1" applyBorder="1" applyAlignment="1" applyProtection="1">
      <alignment horizontal="center" vertical="center"/>
      <protection hidden="1"/>
    </xf>
    <xf numFmtId="0" fontId="16" fillId="8" borderId="74" xfId="5" applyNumberFormat="1" applyFill="1" applyBorder="1" applyAlignment="1" applyProtection="1">
      <alignment horizontal="center" vertical="center"/>
      <protection hidden="1"/>
    </xf>
    <xf numFmtId="0" fontId="16" fillId="8" borderId="5" xfId="5" applyNumberFormat="1" applyFill="1" applyBorder="1" applyAlignment="1" applyProtection="1">
      <alignment horizontal="center" vertical="center"/>
      <protection hidden="1"/>
    </xf>
    <xf numFmtId="2" fontId="7" fillId="4" borderId="7" xfId="2" applyNumberFormat="1" applyFont="1" applyFill="1" applyBorder="1" applyProtection="1">
      <protection hidden="1"/>
    </xf>
    <xf numFmtId="2" fontId="7" fillId="4" borderId="5" xfId="2" applyNumberFormat="1" applyFont="1" applyFill="1" applyBorder="1" applyProtection="1">
      <protection hidden="1"/>
    </xf>
    <xf numFmtId="0" fontId="0" fillId="4" borderId="26" xfId="0" applyFill="1" applyBorder="1" applyProtection="1">
      <protection hidden="1"/>
    </xf>
    <xf numFmtId="2" fontId="7" fillId="4" borderId="26" xfId="2" applyNumberFormat="1" applyFont="1" applyFill="1" applyBorder="1" applyProtection="1">
      <protection hidden="1"/>
    </xf>
    <xf numFmtId="0" fontId="10" fillId="0" borderId="0" xfId="2" applyFont="1" applyAlignment="1" applyProtection="1">
      <alignment vertical="center" wrapText="1"/>
      <protection hidden="1"/>
    </xf>
    <xf numFmtId="2" fontId="17" fillId="0" borderId="0" xfId="5" applyNumberFormat="1" applyFont="1" applyFill="1" applyBorder="1" applyAlignment="1" applyProtection="1">
      <alignment horizontal="center"/>
      <protection hidden="1"/>
    </xf>
    <xf numFmtId="2" fontId="7" fillId="0" borderId="0" xfId="2" applyNumberFormat="1" applyFont="1" applyAlignment="1" applyProtection="1">
      <alignment horizontal="center"/>
      <protection hidden="1"/>
    </xf>
    <xf numFmtId="1" fontId="17" fillId="0" borderId="0" xfId="5" applyNumberFormat="1" applyFont="1" applyFill="1" applyBorder="1" applyAlignment="1" applyProtection="1">
      <alignment horizontal="center"/>
      <protection hidden="1"/>
    </xf>
    <xf numFmtId="1" fontId="17" fillId="4" borderId="6" xfId="5" applyNumberFormat="1" applyFont="1" applyFill="1" applyBorder="1" applyAlignment="1" applyProtection="1">
      <alignment horizontal="center"/>
      <protection hidden="1"/>
    </xf>
    <xf numFmtId="2" fontId="7" fillId="4" borderId="7" xfId="2" applyNumberFormat="1" applyFont="1" applyFill="1" applyBorder="1" applyAlignment="1" applyProtection="1">
      <alignment horizontal="right"/>
      <protection hidden="1"/>
    </xf>
    <xf numFmtId="2" fontId="17" fillId="4" borderId="32" xfId="5" applyNumberFormat="1" applyFont="1" applyFill="1" applyBorder="1" applyAlignment="1" applyProtection="1">
      <protection hidden="1"/>
    </xf>
    <xf numFmtId="0" fontId="2" fillId="7" borderId="43" xfId="0" applyFont="1" applyFill="1" applyBorder="1" applyAlignment="1" applyProtection="1">
      <alignment horizontal="center" wrapText="1"/>
      <protection hidden="1"/>
    </xf>
    <xf numFmtId="2" fontId="3" fillId="7" borderId="44" xfId="0" applyNumberFormat="1" applyFont="1" applyFill="1" applyBorder="1" applyAlignment="1" applyProtection="1">
      <alignment horizontal="center" wrapText="1"/>
      <protection hidden="1"/>
    </xf>
    <xf numFmtId="2" fontId="3" fillId="7" borderId="45" xfId="0" applyNumberFormat="1" applyFont="1" applyFill="1" applyBorder="1" applyAlignment="1" applyProtection="1">
      <alignment horizontal="center" wrapText="1"/>
      <protection hidden="1"/>
    </xf>
    <xf numFmtId="165" fontId="3" fillId="7" borderId="47" xfId="0" applyNumberFormat="1" applyFont="1" applyFill="1" applyBorder="1" applyAlignment="1" applyProtection="1">
      <alignment horizontal="center" wrapText="1"/>
      <protection hidden="1"/>
    </xf>
    <xf numFmtId="0" fontId="15" fillId="9" borderId="10" xfId="7" applyFill="1" applyBorder="1" applyAlignment="1">
      <alignment horizontal="center"/>
      <protection locked="0"/>
    </xf>
    <xf numFmtId="0" fontId="15" fillId="0" borderId="10" xfId="7" applyFill="1" applyBorder="1" applyAlignment="1">
      <alignment horizontal="center"/>
      <protection locked="0"/>
    </xf>
    <xf numFmtId="165" fontId="15" fillId="2" borderId="11" xfId="7" applyNumberFormat="1" applyFill="1" applyBorder="1" applyAlignment="1">
      <alignment horizontal="center"/>
      <protection locked="0"/>
    </xf>
    <xf numFmtId="0" fontId="15" fillId="9" borderId="25" xfId="7" applyFill="1" applyBorder="1" applyAlignment="1">
      <alignment horizontal="center"/>
      <protection locked="0"/>
    </xf>
    <xf numFmtId="0" fontId="15" fillId="0" borderId="25" xfId="7" applyFill="1" applyBorder="1" applyAlignment="1">
      <alignment horizontal="center"/>
      <protection locked="0"/>
    </xf>
    <xf numFmtId="165" fontId="15" fillId="2" borderId="27" xfId="7" applyNumberFormat="1" applyFill="1" applyBorder="1" applyAlignment="1">
      <alignment horizontal="center"/>
      <protection locked="0"/>
    </xf>
    <xf numFmtId="0" fontId="15" fillId="9" borderId="22" xfId="7" applyFill="1" applyBorder="1" applyAlignment="1">
      <alignment horizontal="center"/>
      <protection locked="0"/>
    </xf>
    <xf numFmtId="0" fontId="15" fillId="0" borderId="22" xfId="7" applyFill="1" applyBorder="1" applyAlignment="1">
      <alignment horizontal="center"/>
      <protection locked="0"/>
    </xf>
    <xf numFmtId="165" fontId="15" fillId="2" borderId="29" xfId="7" applyNumberFormat="1" applyFill="1" applyBorder="1" applyAlignment="1">
      <alignment horizontal="center"/>
      <protection locked="0"/>
    </xf>
    <xf numFmtId="0" fontId="15" fillId="9" borderId="17" xfId="7" applyFill="1" applyBorder="1" applyAlignment="1">
      <alignment horizontal="center"/>
      <protection locked="0"/>
    </xf>
    <xf numFmtId="0" fontId="15" fillId="0" borderId="17" xfId="7" applyFill="1" applyBorder="1" applyAlignment="1">
      <alignment horizontal="center"/>
      <protection locked="0"/>
    </xf>
    <xf numFmtId="165" fontId="15" fillId="2" borderId="18" xfId="7" applyNumberFormat="1" applyFill="1" applyBorder="1" applyAlignment="1">
      <alignment horizontal="center"/>
      <protection locked="0"/>
    </xf>
    <xf numFmtId="165" fontId="15" fillId="0" borderId="22" xfId="7" applyNumberFormat="1" applyFill="1" applyBorder="1" applyAlignment="1">
      <alignment horizontal="center"/>
      <protection locked="0"/>
    </xf>
    <xf numFmtId="165" fontId="15" fillId="0" borderId="25" xfId="7" applyNumberFormat="1" applyFill="1" applyBorder="1" applyAlignment="1">
      <alignment horizontal="center"/>
      <protection locked="0"/>
    </xf>
    <xf numFmtId="165" fontId="15" fillId="0" borderId="17" xfId="7" applyNumberFormat="1" applyFill="1" applyBorder="1" applyAlignment="1">
      <alignment horizontal="center"/>
      <protection locked="0"/>
    </xf>
    <xf numFmtId="0" fontId="11" fillId="7" borderId="59" xfId="2" applyFont="1" applyFill="1" applyBorder="1" applyAlignment="1" applyProtection="1">
      <alignment horizontal="center" vertical="center"/>
      <protection hidden="1"/>
    </xf>
    <xf numFmtId="164" fontId="16" fillId="7" borderId="53" xfId="5" applyNumberFormat="1" applyFill="1" applyBorder="1" applyAlignment="1" applyProtection="1">
      <alignment horizontal="center" vertical="center"/>
      <protection hidden="1"/>
    </xf>
    <xf numFmtId="164" fontId="16" fillId="7" borderId="27" xfId="5" applyNumberFormat="1" applyFill="1" applyBorder="1" applyAlignment="1" applyProtection="1">
      <alignment horizontal="center" vertical="center"/>
      <protection hidden="1"/>
    </xf>
    <xf numFmtId="0" fontId="11" fillId="7" borderId="41" xfId="2" applyFont="1" applyFill="1" applyBorder="1" applyAlignment="1" applyProtection="1">
      <alignment horizontal="center" vertical="center"/>
      <protection hidden="1"/>
    </xf>
    <xf numFmtId="0" fontId="15" fillId="2" borderId="67" xfId="7" applyFill="1" applyBorder="1" applyAlignment="1">
      <alignment horizontal="center"/>
      <protection locked="0"/>
    </xf>
    <xf numFmtId="2" fontId="32" fillId="4" borderId="26" xfId="0" applyNumberFormat="1" applyFont="1" applyFill="1" applyBorder="1" applyAlignment="1" applyProtection="1">
      <alignment horizontal="left"/>
      <protection hidden="1"/>
    </xf>
    <xf numFmtId="0" fontId="3" fillId="8" borderId="0" xfId="2" applyFont="1" applyFill="1" applyProtection="1">
      <protection hidden="1"/>
    </xf>
    <xf numFmtId="164" fontId="0" fillId="8" borderId="0" xfId="0" applyNumberFormat="1" applyFill="1" applyProtection="1">
      <protection hidden="1"/>
    </xf>
    <xf numFmtId="2" fontId="0" fillId="8" borderId="0" xfId="0" applyNumberFormat="1" applyFill="1" applyProtection="1">
      <protection hidden="1"/>
    </xf>
    <xf numFmtId="0" fontId="15" fillId="0" borderId="30" xfId="7" applyFill="1" applyBorder="1" applyAlignment="1" applyProtection="1">
      <alignment horizontal="center"/>
      <protection hidden="1"/>
    </xf>
    <xf numFmtId="0" fontId="16" fillId="7" borderId="56" xfId="5" applyNumberFormat="1" applyFill="1" applyBorder="1" applyAlignment="1" applyProtection="1">
      <alignment horizontal="center" vertical="center"/>
      <protection hidden="1"/>
    </xf>
    <xf numFmtId="0" fontId="11" fillId="21" borderId="41" xfId="2" applyFont="1" applyFill="1" applyBorder="1" applyAlignment="1" applyProtection="1">
      <alignment horizontal="center" vertical="center"/>
      <protection hidden="1"/>
    </xf>
    <xf numFmtId="0" fontId="16" fillId="8" borderId="69" xfId="5" applyNumberFormat="1" applyFill="1" applyBorder="1" applyAlignment="1" applyProtection="1">
      <alignment horizontal="center" vertical="center"/>
      <protection hidden="1"/>
    </xf>
    <xf numFmtId="0" fontId="0" fillId="8" borderId="69" xfId="0" applyFill="1" applyBorder="1" applyProtection="1">
      <protection hidden="1"/>
    </xf>
    <xf numFmtId="0" fontId="1" fillId="8" borderId="0" xfId="0" applyFont="1" applyFill="1" applyProtection="1">
      <protection hidden="1"/>
    </xf>
    <xf numFmtId="0" fontId="29" fillId="0" borderId="0" xfId="2" applyFont="1" applyAlignment="1" applyProtection="1">
      <alignment vertical="center" wrapText="1"/>
      <protection hidden="1"/>
    </xf>
    <xf numFmtId="0" fontId="40" fillId="0" borderId="0" xfId="2" applyFont="1" applyAlignment="1" applyProtection="1">
      <alignment vertical="center"/>
      <protection hidden="1"/>
    </xf>
    <xf numFmtId="0" fontId="29" fillId="0" borderId="0" xfId="2" applyFont="1" applyAlignment="1" applyProtection="1">
      <alignment vertical="center"/>
      <protection hidden="1"/>
    </xf>
    <xf numFmtId="0" fontId="29" fillId="3" borderId="7" xfId="2" applyFont="1" applyFill="1" applyBorder="1" applyAlignment="1" applyProtection="1">
      <alignment vertical="center" wrapText="1"/>
      <protection hidden="1"/>
    </xf>
    <xf numFmtId="0" fontId="29" fillId="3" borderId="32" xfId="2" applyFont="1" applyFill="1" applyBorder="1" applyAlignment="1" applyProtection="1">
      <alignment vertical="center" wrapText="1"/>
      <protection hidden="1"/>
    </xf>
    <xf numFmtId="0" fontId="29" fillId="3" borderId="26" xfId="2" applyFont="1" applyFill="1" applyBorder="1" applyAlignment="1" applyProtection="1">
      <alignment vertical="center" wrapText="1"/>
      <protection hidden="1"/>
    </xf>
    <xf numFmtId="0" fontId="15" fillId="2" borderId="10" xfId="7" applyFill="1" applyBorder="1" applyAlignment="1">
      <alignment horizontal="left"/>
      <protection locked="0"/>
    </xf>
    <xf numFmtId="0" fontId="15" fillId="2" borderId="25" xfId="7" applyFill="1" applyBorder="1" applyAlignment="1">
      <alignment horizontal="left"/>
      <protection locked="0"/>
    </xf>
    <xf numFmtId="0" fontId="15" fillId="2" borderId="22" xfId="7" applyFill="1" applyBorder="1" applyAlignment="1">
      <alignment horizontal="left"/>
      <protection locked="0"/>
    </xf>
    <xf numFmtId="0" fontId="15" fillId="2" borderId="30" xfId="7" applyFill="1" applyBorder="1" applyAlignment="1">
      <alignment horizontal="left"/>
      <protection locked="0"/>
    </xf>
    <xf numFmtId="0" fontId="15" fillId="2" borderId="17" xfId="7" applyFill="1" applyBorder="1" applyAlignment="1">
      <alignment horizontal="left"/>
      <protection locked="0"/>
    </xf>
    <xf numFmtId="165" fontId="15" fillId="0" borderId="11" xfId="7" applyNumberFormat="1" applyFill="1" applyBorder="1" applyAlignment="1">
      <alignment horizontal="center"/>
      <protection locked="0"/>
    </xf>
    <xf numFmtId="165" fontId="15" fillId="0" borderId="27" xfId="7" applyNumberFormat="1" applyFill="1" applyBorder="1" applyAlignment="1">
      <alignment horizontal="center"/>
      <protection locked="0"/>
    </xf>
    <xf numFmtId="165" fontId="15" fillId="0" borderId="29" xfId="7" applyNumberFormat="1" applyFill="1" applyBorder="1" applyAlignment="1">
      <alignment horizontal="center"/>
      <protection locked="0"/>
    </xf>
    <xf numFmtId="0" fontId="15" fillId="9" borderId="30" xfId="7" applyFill="1" applyBorder="1" applyAlignment="1">
      <alignment horizontal="center"/>
      <protection locked="0"/>
    </xf>
    <xf numFmtId="165" fontId="15" fillId="0" borderId="51" xfId="7" applyNumberFormat="1" applyFill="1" applyBorder="1" applyAlignment="1">
      <alignment horizontal="center"/>
      <protection locked="0"/>
    </xf>
    <xf numFmtId="165" fontId="15" fillId="0" borderId="18" xfId="7" applyNumberFormat="1" applyFill="1" applyBorder="1" applyAlignment="1">
      <alignment horizontal="center"/>
      <protection locked="0"/>
    </xf>
    <xf numFmtId="0" fontId="60" fillId="0" borderId="1" xfId="0" applyFont="1" applyBorder="1" applyAlignment="1" applyProtection="1">
      <alignment horizontal="center" vertical="center"/>
      <protection hidden="1"/>
    </xf>
    <xf numFmtId="0" fontId="60" fillId="0" borderId="2" xfId="0" applyFont="1" applyBorder="1" applyAlignment="1" applyProtection="1">
      <alignment horizontal="center" vertical="center"/>
      <protection hidden="1"/>
    </xf>
    <xf numFmtId="0" fontId="60" fillId="0" borderId="3" xfId="0" applyFont="1" applyBorder="1" applyAlignment="1" applyProtection="1">
      <alignment horizontal="center" vertical="center"/>
      <protection hidden="1"/>
    </xf>
    <xf numFmtId="0" fontId="60" fillId="0" borderId="4" xfId="0" applyFont="1" applyBorder="1" applyAlignment="1" applyProtection="1">
      <alignment horizontal="center" vertical="center"/>
      <protection hidden="1"/>
    </xf>
    <xf numFmtId="0" fontId="60" fillId="0" borderId="5" xfId="0" applyFont="1" applyBorder="1" applyAlignment="1" applyProtection="1">
      <alignment horizontal="center" vertical="center"/>
      <protection hidden="1"/>
    </xf>
    <xf numFmtId="0" fontId="60" fillId="0" borderId="6" xfId="0" applyFont="1" applyBorder="1" applyAlignment="1" applyProtection="1">
      <alignment horizontal="center" vertical="center"/>
      <protection hidden="1"/>
    </xf>
    <xf numFmtId="0" fontId="23" fillId="14" borderId="13" xfId="0" applyFont="1" applyFill="1" applyBorder="1" applyAlignment="1" applyProtection="1">
      <alignment horizontal="left" vertical="center"/>
      <protection hidden="1"/>
    </xf>
    <xf numFmtId="0" fontId="23" fillId="14" borderId="54" xfId="0" applyFont="1" applyFill="1" applyBorder="1" applyAlignment="1" applyProtection="1">
      <alignment horizontal="left" vertical="center"/>
      <protection hidden="1"/>
    </xf>
    <xf numFmtId="0" fontId="23" fillId="14" borderId="12" xfId="0" applyFont="1" applyFill="1" applyBorder="1" applyAlignment="1" applyProtection="1">
      <alignment horizontal="left" vertical="center"/>
      <protection hidden="1"/>
    </xf>
    <xf numFmtId="0" fontId="23" fillId="15" borderId="23" xfId="0" applyFont="1" applyFill="1" applyBorder="1" applyAlignment="1" applyProtection="1">
      <alignment horizontal="left" vertical="center"/>
      <protection hidden="1"/>
    </xf>
    <xf numFmtId="0" fontId="23" fillId="15" borderId="74" xfId="0" applyFont="1" applyFill="1" applyBorder="1" applyAlignment="1" applyProtection="1">
      <alignment horizontal="left" vertical="center"/>
      <protection hidden="1"/>
    </xf>
    <xf numFmtId="0" fontId="23" fillId="15" borderId="21" xfId="0" applyFont="1" applyFill="1" applyBorder="1" applyAlignment="1" applyProtection="1">
      <alignment horizontal="left" vertical="center"/>
      <protection hidden="1"/>
    </xf>
    <xf numFmtId="0" fontId="23" fillId="12" borderId="13" xfId="0" applyFont="1" applyFill="1" applyBorder="1" applyAlignment="1" applyProtection="1">
      <alignment horizontal="left" vertical="center"/>
      <protection hidden="1"/>
    </xf>
    <xf numFmtId="0" fontId="23" fillId="12" borderId="54" xfId="0" applyFont="1" applyFill="1" applyBorder="1" applyAlignment="1" applyProtection="1">
      <alignment horizontal="left" vertical="center"/>
      <protection hidden="1"/>
    </xf>
    <xf numFmtId="0" fontId="23" fillId="12" borderId="12" xfId="0" applyFont="1" applyFill="1" applyBorder="1" applyAlignment="1" applyProtection="1">
      <alignment horizontal="left" vertical="center"/>
      <protection hidden="1"/>
    </xf>
    <xf numFmtId="0" fontId="23" fillId="13" borderId="13" xfId="0" applyFont="1" applyFill="1" applyBorder="1" applyAlignment="1" applyProtection="1">
      <alignment horizontal="left" vertical="center"/>
      <protection hidden="1"/>
    </xf>
    <xf numFmtId="0" fontId="23" fillId="13" borderId="54" xfId="0" applyFont="1" applyFill="1" applyBorder="1" applyAlignment="1" applyProtection="1">
      <alignment horizontal="left" vertical="center"/>
      <protection hidden="1"/>
    </xf>
    <xf numFmtId="0" fontId="23" fillId="13" borderId="12" xfId="0" applyFont="1" applyFill="1" applyBorder="1" applyAlignment="1" applyProtection="1">
      <alignment horizontal="left" vertical="center"/>
      <protection hidden="1"/>
    </xf>
    <xf numFmtId="0" fontId="23" fillId="16" borderId="13" xfId="0" applyFont="1" applyFill="1" applyBorder="1" applyAlignment="1" applyProtection="1">
      <alignment horizontal="left" vertical="center"/>
      <protection hidden="1"/>
    </xf>
    <xf numFmtId="0" fontId="23" fillId="16" borderId="54" xfId="0" applyFont="1" applyFill="1" applyBorder="1" applyAlignment="1" applyProtection="1">
      <alignment horizontal="left" vertical="center"/>
      <protection hidden="1"/>
    </xf>
    <xf numFmtId="0" fontId="23" fillId="16" borderId="12" xfId="0" applyFont="1" applyFill="1" applyBorder="1" applyAlignment="1" applyProtection="1">
      <alignment horizontal="left" vertical="center"/>
      <protection hidden="1"/>
    </xf>
    <xf numFmtId="0" fontId="42" fillId="4" borderId="30" xfId="0" applyFont="1" applyFill="1" applyBorder="1" applyAlignment="1" applyProtection="1">
      <alignment horizontal="left" vertical="center"/>
      <protection hidden="1"/>
    </xf>
    <xf numFmtId="0" fontId="42" fillId="4" borderId="67" xfId="0" applyFont="1" applyFill="1" applyBorder="1" applyAlignment="1" applyProtection="1">
      <alignment horizontal="left" vertical="center"/>
      <protection hidden="1"/>
    </xf>
    <xf numFmtId="0" fontId="42" fillId="4" borderId="22" xfId="0" applyFont="1" applyFill="1" applyBorder="1" applyAlignment="1" applyProtection="1">
      <alignment horizontal="left" vertical="center"/>
      <protection hidden="1"/>
    </xf>
    <xf numFmtId="0" fontId="27" fillId="0" borderId="1" xfId="0" applyFont="1" applyBorder="1" applyAlignment="1" applyProtection="1">
      <alignment horizontal="left" vertical="top" wrapText="1"/>
      <protection hidden="1"/>
    </xf>
    <xf numFmtId="0" fontId="27" fillId="0" borderId="2" xfId="0" applyFont="1" applyBorder="1" applyAlignment="1" applyProtection="1">
      <alignment horizontal="left" vertical="top" wrapText="1"/>
      <protection hidden="1"/>
    </xf>
    <xf numFmtId="0" fontId="27" fillId="0" borderId="3" xfId="0" applyFont="1" applyBorder="1" applyAlignment="1" applyProtection="1">
      <alignment horizontal="left" vertical="top" wrapText="1"/>
      <protection hidden="1"/>
    </xf>
    <xf numFmtId="0" fontId="27" fillId="0" borderId="19" xfId="0" applyFont="1" applyBorder="1" applyAlignment="1" applyProtection="1">
      <alignment horizontal="left" vertical="top" wrapText="1"/>
      <protection hidden="1"/>
    </xf>
    <xf numFmtId="0" fontId="27" fillId="0" borderId="0" xfId="0" applyFont="1" applyAlignment="1" applyProtection="1">
      <alignment horizontal="left" vertical="top" wrapText="1"/>
      <protection hidden="1"/>
    </xf>
    <xf numFmtId="0" fontId="27" fillId="0" borderId="14" xfId="0" applyFont="1" applyBorder="1" applyAlignment="1" applyProtection="1">
      <alignment horizontal="left" vertical="top" wrapText="1"/>
      <protection hidden="1"/>
    </xf>
    <xf numFmtId="0" fontId="27" fillId="0" borderId="4" xfId="0" applyFont="1" applyBorder="1" applyAlignment="1" applyProtection="1">
      <alignment horizontal="left" vertical="top" wrapText="1"/>
      <protection hidden="1"/>
    </xf>
    <xf numFmtId="0" fontId="27" fillId="0" borderId="5" xfId="0" applyFont="1" applyBorder="1" applyAlignment="1" applyProtection="1">
      <alignment horizontal="left" vertical="top" wrapText="1"/>
      <protection hidden="1"/>
    </xf>
    <xf numFmtId="0" fontId="27" fillId="0" borderId="6" xfId="0" applyFont="1" applyBorder="1" applyAlignment="1" applyProtection="1">
      <alignment horizontal="left" vertical="top" wrapText="1"/>
      <protection hidden="1"/>
    </xf>
    <xf numFmtId="0" fontId="3" fillId="7" borderId="76" xfId="0" applyFont="1" applyFill="1" applyBorder="1" applyAlignment="1" applyProtection="1">
      <alignment horizontal="center" wrapText="1"/>
      <protection hidden="1"/>
    </xf>
    <xf numFmtId="0" fontId="3" fillId="7" borderId="77" xfId="0" applyFont="1" applyFill="1" applyBorder="1" applyAlignment="1" applyProtection="1">
      <alignment horizontal="center" wrapText="1"/>
      <protection hidden="1"/>
    </xf>
    <xf numFmtId="0" fontId="3" fillId="7" borderId="52" xfId="0" applyFont="1" applyFill="1" applyBorder="1" applyAlignment="1" applyProtection="1">
      <alignment horizontal="center"/>
      <protection hidden="1"/>
    </xf>
    <xf numFmtId="0" fontId="3" fillId="7" borderId="54" xfId="0" applyFont="1" applyFill="1" applyBorder="1" applyAlignment="1" applyProtection="1">
      <alignment horizontal="center"/>
      <protection hidden="1"/>
    </xf>
    <xf numFmtId="0" fontId="3" fillId="7" borderId="12" xfId="0" applyFont="1" applyFill="1" applyBorder="1" applyAlignment="1" applyProtection="1">
      <alignment horizontal="center"/>
      <protection hidden="1"/>
    </xf>
    <xf numFmtId="2" fontId="26" fillId="7" borderId="13" xfId="7" applyNumberFormat="1" applyFont="1" applyBorder="1" applyAlignment="1" applyProtection="1">
      <alignment horizontal="center"/>
      <protection hidden="1"/>
    </xf>
    <xf numFmtId="2" fontId="26" fillId="7" borderId="64" xfId="7" applyNumberFormat="1" applyFont="1" applyBorder="1" applyAlignment="1" applyProtection="1">
      <alignment horizontal="center"/>
      <protection hidden="1"/>
    </xf>
    <xf numFmtId="2" fontId="26" fillId="7" borderId="25" xfId="7" applyNumberFormat="1" applyFont="1" applyBorder="1" applyAlignment="1" applyProtection="1">
      <alignment horizontal="center"/>
      <protection hidden="1"/>
    </xf>
    <xf numFmtId="2" fontId="26" fillId="7" borderId="27" xfId="7" applyNumberFormat="1" applyFont="1" applyBorder="1" applyAlignment="1" applyProtection="1">
      <alignment horizontal="center"/>
      <protection hidden="1"/>
    </xf>
    <xf numFmtId="0" fontId="3" fillId="7" borderId="13" xfId="0" applyFont="1" applyFill="1" applyBorder="1" applyAlignment="1" applyProtection="1">
      <alignment horizontal="left" wrapText="1"/>
      <protection hidden="1"/>
    </xf>
    <xf numFmtId="0" fontId="3" fillId="7" borderId="54" xfId="0" applyFont="1" applyFill="1" applyBorder="1" applyAlignment="1" applyProtection="1">
      <alignment horizontal="left" wrapText="1"/>
      <protection hidden="1"/>
    </xf>
    <xf numFmtId="0" fontId="3" fillId="7" borderId="12" xfId="0" applyFont="1" applyFill="1" applyBorder="1" applyAlignment="1" applyProtection="1">
      <alignment horizontal="left" wrapText="1"/>
      <protection hidden="1"/>
    </xf>
    <xf numFmtId="0" fontId="15" fillId="2" borderId="13" xfId="7" applyFill="1" applyBorder="1" applyAlignment="1">
      <alignment horizontal="center"/>
      <protection locked="0"/>
    </xf>
    <xf numFmtId="0" fontId="15" fillId="2" borderId="12" xfId="7" applyFill="1" applyBorder="1" applyAlignment="1">
      <alignment horizontal="center"/>
      <protection locked="0"/>
    </xf>
    <xf numFmtId="0" fontId="15" fillId="2" borderId="54" xfId="7" applyFill="1" applyBorder="1" applyAlignment="1">
      <alignment horizontal="center"/>
      <protection locked="0"/>
    </xf>
    <xf numFmtId="0" fontId="3" fillId="2" borderId="4" xfId="0" applyFont="1" applyFill="1" applyBorder="1" applyAlignment="1" applyProtection="1">
      <alignment horizontal="center" wrapText="1"/>
      <protection hidden="1"/>
    </xf>
    <xf numFmtId="0" fontId="3" fillId="2" borderId="5" xfId="0" applyFont="1" applyFill="1" applyBorder="1" applyAlignment="1" applyProtection="1">
      <alignment horizontal="center" wrapText="1"/>
      <protection hidden="1"/>
    </xf>
    <xf numFmtId="0" fontId="3" fillId="2" borderId="6" xfId="0" applyFont="1" applyFill="1" applyBorder="1" applyAlignment="1" applyProtection="1">
      <alignment horizontal="center" wrapText="1"/>
      <protection hidden="1"/>
    </xf>
    <xf numFmtId="0" fontId="3" fillId="7" borderId="25" xfId="0" applyFont="1" applyFill="1" applyBorder="1" applyProtection="1">
      <protection hidden="1"/>
    </xf>
    <xf numFmtId="0" fontId="3" fillId="7" borderId="17" xfId="0" applyFont="1" applyFill="1" applyBorder="1" applyAlignment="1" applyProtection="1">
      <alignment horizontal="left"/>
      <protection hidden="1"/>
    </xf>
    <xf numFmtId="0" fontId="37" fillId="20" borderId="73" xfId="0" applyFont="1" applyFill="1" applyBorder="1" applyAlignment="1" applyProtection="1">
      <alignment horizontal="center"/>
      <protection hidden="1"/>
    </xf>
    <xf numFmtId="0" fontId="38" fillId="7" borderId="71" xfId="0" applyFont="1" applyFill="1" applyBorder="1" applyProtection="1">
      <protection hidden="1"/>
    </xf>
    <xf numFmtId="0" fontId="18" fillId="7" borderId="68" xfId="1" applyFont="1" applyFill="1" applyBorder="1" applyAlignment="1" applyProtection="1">
      <alignment horizontal="left"/>
      <protection hidden="1"/>
    </xf>
    <xf numFmtId="0" fontId="18" fillId="7" borderId="42" xfId="1" applyFont="1" applyFill="1" applyBorder="1" applyAlignment="1" applyProtection="1">
      <alignment horizontal="left"/>
      <protection hidden="1"/>
    </xf>
    <xf numFmtId="0" fontId="18" fillId="7" borderId="16" xfId="1" applyFont="1" applyFill="1" applyBorder="1" applyAlignment="1" applyProtection="1">
      <alignment horizontal="left"/>
      <protection hidden="1"/>
    </xf>
    <xf numFmtId="0" fontId="37" fillId="20" borderId="72" xfId="0" applyFont="1" applyFill="1" applyBorder="1" applyAlignment="1" applyProtection="1">
      <alignment horizontal="center"/>
      <protection hidden="1"/>
    </xf>
    <xf numFmtId="0" fontId="38" fillId="7" borderId="72" xfId="0" applyFont="1" applyFill="1" applyBorder="1" applyProtection="1">
      <protection hidden="1"/>
    </xf>
    <xf numFmtId="0" fontId="3" fillId="4" borderId="58" xfId="0" applyFont="1" applyFill="1" applyBorder="1" applyAlignment="1" applyProtection="1">
      <alignment horizontal="right"/>
      <protection hidden="1"/>
    </xf>
    <xf numFmtId="0" fontId="3" fillId="4" borderId="55" xfId="0" applyFont="1" applyFill="1" applyBorder="1" applyAlignment="1" applyProtection="1">
      <alignment horizontal="right"/>
      <protection hidden="1"/>
    </xf>
    <xf numFmtId="0" fontId="3" fillId="4" borderId="8" xfId="0" applyFont="1" applyFill="1" applyBorder="1" applyAlignment="1" applyProtection="1">
      <alignment horizontal="right"/>
      <protection hidden="1"/>
    </xf>
    <xf numFmtId="0" fontId="3" fillId="7" borderId="13" xfId="0" applyFont="1" applyFill="1" applyBorder="1" applyAlignment="1" applyProtection="1">
      <alignment horizontal="left"/>
      <protection hidden="1"/>
    </xf>
    <xf numFmtId="0" fontId="3" fillId="7" borderId="54" xfId="0" applyFont="1" applyFill="1" applyBorder="1" applyAlignment="1" applyProtection="1">
      <alignment horizontal="left"/>
      <protection hidden="1"/>
    </xf>
    <xf numFmtId="0" fontId="3" fillId="7" borderId="12" xfId="0" applyFont="1" applyFill="1" applyBorder="1" applyAlignment="1" applyProtection="1">
      <alignment horizontal="left"/>
      <protection hidden="1"/>
    </xf>
    <xf numFmtId="0" fontId="3" fillId="7" borderId="9" xfId="0" applyFont="1" applyFill="1" applyBorder="1" applyAlignment="1" applyProtection="1">
      <alignment horizontal="left"/>
      <protection hidden="1"/>
    </xf>
    <xf numFmtId="0" fontId="3" fillId="7" borderId="55" xfId="0" applyFont="1" applyFill="1" applyBorder="1" applyAlignment="1" applyProtection="1">
      <alignment horizontal="left"/>
      <protection hidden="1"/>
    </xf>
    <xf numFmtId="0" fontId="3" fillId="7" borderId="8" xfId="0" applyFont="1" applyFill="1" applyBorder="1" applyAlignment="1" applyProtection="1">
      <alignment horizontal="left"/>
      <protection hidden="1"/>
    </xf>
    <xf numFmtId="0" fontId="31" fillId="19" borderId="1" xfId="0" applyFont="1" applyFill="1" applyBorder="1" applyAlignment="1" applyProtection="1">
      <alignment horizontal="center" vertical="center" wrapText="1"/>
      <protection hidden="1"/>
    </xf>
    <xf numFmtId="0" fontId="31" fillId="19" borderId="2" xfId="0" applyFont="1" applyFill="1" applyBorder="1" applyAlignment="1" applyProtection="1">
      <alignment horizontal="center" vertical="center"/>
      <protection hidden="1"/>
    </xf>
    <xf numFmtId="0" fontId="31" fillId="19" borderId="3" xfId="0" applyFont="1" applyFill="1" applyBorder="1" applyAlignment="1" applyProtection="1">
      <alignment horizontal="center" vertical="center"/>
      <protection hidden="1"/>
    </xf>
    <xf numFmtId="0" fontId="31" fillId="19" borderId="19" xfId="0" applyFont="1" applyFill="1" applyBorder="1" applyAlignment="1" applyProtection="1">
      <alignment horizontal="center" vertical="center"/>
      <protection hidden="1"/>
    </xf>
    <xf numFmtId="0" fontId="31" fillId="19" borderId="0" xfId="0" applyFont="1" applyFill="1" applyAlignment="1" applyProtection="1">
      <alignment horizontal="center" vertical="center"/>
      <protection hidden="1"/>
    </xf>
    <xf numFmtId="0" fontId="31" fillId="19" borderId="14" xfId="0" applyFont="1" applyFill="1" applyBorder="1" applyAlignment="1" applyProtection="1">
      <alignment horizontal="center" vertical="center"/>
      <protection hidden="1"/>
    </xf>
    <xf numFmtId="0" fontId="3" fillId="7" borderId="59" xfId="0" applyFont="1" applyFill="1" applyBorder="1" applyAlignment="1" applyProtection="1">
      <alignment horizontal="left" wrapText="1"/>
      <protection hidden="1"/>
    </xf>
    <xf numFmtId="0" fontId="3" fillId="7" borderId="30" xfId="0" applyFont="1" applyFill="1" applyBorder="1" applyAlignment="1" applyProtection="1">
      <alignment horizontal="left" wrapText="1"/>
      <protection hidden="1"/>
    </xf>
    <xf numFmtId="0" fontId="3" fillId="7" borderId="7" xfId="0" applyFont="1" applyFill="1" applyBorder="1" applyAlignment="1" applyProtection="1">
      <alignment horizontal="center"/>
      <protection hidden="1"/>
    </xf>
    <xf numFmtId="0" fontId="3" fillId="7" borderId="32" xfId="0" applyFont="1" applyFill="1" applyBorder="1" applyAlignment="1" applyProtection="1">
      <alignment horizontal="center"/>
      <protection hidden="1"/>
    </xf>
    <xf numFmtId="0" fontId="3" fillId="7" borderId="26" xfId="0" applyFont="1" applyFill="1" applyBorder="1" applyAlignment="1" applyProtection="1">
      <alignment horizontal="center"/>
      <protection hidden="1"/>
    </xf>
    <xf numFmtId="0" fontId="3" fillId="7" borderId="43" xfId="0" applyFont="1" applyFill="1" applyBorder="1" applyAlignment="1" applyProtection="1">
      <alignment horizontal="center" wrapText="1"/>
      <protection hidden="1"/>
    </xf>
    <xf numFmtId="0" fontId="3" fillId="7" borderId="44" xfId="0" applyFont="1" applyFill="1" applyBorder="1" applyAlignment="1" applyProtection="1">
      <alignment horizontal="center" wrapText="1"/>
      <protection hidden="1"/>
    </xf>
    <xf numFmtId="0" fontId="2" fillId="7" borderId="13" xfId="0" applyFont="1" applyFill="1" applyBorder="1" applyAlignment="1" applyProtection="1">
      <alignment horizontal="left"/>
      <protection hidden="1"/>
    </xf>
    <xf numFmtId="0" fontId="2" fillId="7" borderId="54" xfId="0" applyFont="1" applyFill="1" applyBorder="1" applyAlignment="1" applyProtection="1">
      <alignment horizontal="left"/>
      <protection hidden="1"/>
    </xf>
    <xf numFmtId="0" fontId="2" fillId="7" borderId="12" xfId="0" applyFont="1" applyFill="1" applyBorder="1" applyAlignment="1" applyProtection="1">
      <alignment horizontal="left"/>
      <protection hidden="1"/>
    </xf>
    <xf numFmtId="0" fontId="3" fillId="7" borderId="40" xfId="0" applyFont="1" applyFill="1" applyBorder="1" applyAlignment="1" applyProtection="1">
      <alignment horizontal="center"/>
      <protection hidden="1"/>
    </xf>
    <xf numFmtId="0" fontId="3" fillId="7" borderId="42" xfId="0" applyFont="1" applyFill="1" applyBorder="1" applyAlignment="1" applyProtection="1">
      <alignment horizontal="center"/>
      <protection hidden="1"/>
    </xf>
    <xf numFmtId="0" fontId="3" fillId="7" borderId="16" xfId="0" applyFont="1" applyFill="1" applyBorder="1" applyAlignment="1" applyProtection="1">
      <alignment horizontal="center"/>
      <protection hidden="1"/>
    </xf>
    <xf numFmtId="2" fontId="16" fillId="7" borderId="17" xfId="5" applyNumberFormat="1" applyFill="1" applyBorder="1" applyAlignment="1" applyProtection="1">
      <alignment horizontal="center"/>
      <protection hidden="1"/>
    </xf>
    <xf numFmtId="2" fontId="16" fillId="7" borderId="18" xfId="5" applyNumberFormat="1" applyFill="1" applyBorder="1" applyAlignment="1" applyProtection="1">
      <alignment horizontal="center"/>
      <protection hidden="1"/>
    </xf>
    <xf numFmtId="0" fontId="3" fillId="7" borderId="52" xfId="0" applyFont="1" applyFill="1" applyBorder="1" applyAlignment="1" applyProtection="1">
      <alignment horizontal="center" wrapText="1"/>
      <protection hidden="1"/>
    </xf>
    <xf numFmtId="0" fontId="3" fillId="7" borderId="12" xfId="0" applyFont="1" applyFill="1" applyBorder="1" applyAlignment="1" applyProtection="1">
      <alignment horizontal="center" wrapText="1"/>
      <protection hidden="1"/>
    </xf>
    <xf numFmtId="0" fontId="33" fillId="0" borderId="52" xfId="1" applyFont="1" applyFill="1" applyBorder="1" applyAlignment="1" applyProtection="1">
      <alignment horizontal="center" vertical="center"/>
      <protection hidden="1"/>
    </xf>
    <xf numFmtId="0" fontId="33" fillId="0" borderId="54" xfId="1" applyFont="1" applyFill="1" applyBorder="1" applyAlignment="1" applyProtection="1">
      <alignment horizontal="center" vertical="center"/>
      <protection hidden="1"/>
    </xf>
    <xf numFmtId="0" fontId="33" fillId="0" borderId="64" xfId="1" applyFont="1" applyFill="1" applyBorder="1" applyAlignment="1" applyProtection="1">
      <alignment horizontal="center" vertical="center"/>
      <protection hidden="1"/>
    </xf>
    <xf numFmtId="0" fontId="33" fillId="0" borderId="40" xfId="1" applyFont="1" applyFill="1" applyBorder="1" applyAlignment="1" applyProtection="1">
      <alignment horizontal="center" vertical="center"/>
      <protection hidden="1"/>
    </xf>
    <xf numFmtId="0" fontId="33" fillId="0" borderId="42" xfId="1" applyFont="1" applyFill="1" applyBorder="1" applyAlignment="1" applyProtection="1">
      <alignment horizontal="center" vertical="center"/>
      <protection hidden="1"/>
    </xf>
    <xf numFmtId="0" fontId="33" fillId="0" borderId="63" xfId="1" applyFont="1" applyFill="1" applyBorder="1" applyAlignment="1" applyProtection="1">
      <alignment horizontal="center" vertical="center"/>
      <protection hidden="1"/>
    </xf>
    <xf numFmtId="0" fontId="6" fillId="7" borderId="12" xfId="0" applyFont="1" applyFill="1" applyBorder="1" applyAlignment="1" applyProtection="1">
      <alignment horizontal="left"/>
      <protection hidden="1"/>
    </xf>
    <xf numFmtId="0" fontId="6" fillId="7" borderId="25" xfId="0" applyFont="1" applyFill="1" applyBorder="1" applyAlignment="1" applyProtection="1">
      <alignment horizontal="left"/>
      <protection hidden="1"/>
    </xf>
    <xf numFmtId="0" fontId="15" fillId="0" borderId="55" xfId="0" applyFont="1" applyBorder="1" applyAlignment="1" applyProtection="1">
      <alignment horizontal="center"/>
      <protection locked="0"/>
    </xf>
    <xf numFmtId="0" fontId="15" fillId="0" borderId="65" xfId="0" applyFont="1" applyBorder="1" applyAlignment="1" applyProtection="1">
      <alignment horizontal="center"/>
      <protection locked="0"/>
    </xf>
    <xf numFmtId="49" fontId="15" fillId="0" borderId="13" xfId="0" applyNumberFormat="1" applyFont="1" applyBorder="1" applyAlignment="1" applyProtection="1">
      <alignment horizontal="center"/>
      <protection locked="0"/>
    </xf>
    <xf numFmtId="49" fontId="15" fillId="0" borderId="12" xfId="0" applyNumberFormat="1" applyFont="1" applyBorder="1" applyAlignment="1" applyProtection="1">
      <alignment horizontal="center"/>
      <protection locked="0"/>
    </xf>
    <xf numFmtId="0" fontId="15" fillId="2" borderId="24" xfId="7" applyFill="1" applyBorder="1" applyAlignment="1">
      <alignment horizontal="center"/>
      <protection locked="0"/>
    </xf>
    <xf numFmtId="0" fontId="15" fillId="2" borderId="25" xfId="7" applyFill="1" applyBorder="1" applyAlignment="1">
      <alignment horizontal="center"/>
      <protection locked="0"/>
    </xf>
    <xf numFmtId="0" fontId="15" fillId="2" borderId="28" xfId="7" applyFill="1" applyBorder="1" applyAlignment="1">
      <alignment horizontal="center"/>
      <protection locked="0"/>
    </xf>
    <xf numFmtId="0" fontId="15" fillId="2" borderId="17" xfId="7" applyFill="1" applyBorder="1" applyAlignment="1">
      <alignment horizontal="center"/>
      <protection locked="0"/>
    </xf>
    <xf numFmtId="0" fontId="3" fillId="7" borderId="24" xfId="0" applyFont="1" applyFill="1" applyBorder="1" applyAlignment="1" applyProtection="1">
      <alignment horizontal="center"/>
      <protection hidden="1"/>
    </xf>
    <xf numFmtId="0" fontId="3" fillId="7" borderId="25" xfId="0" applyFont="1" applyFill="1" applyBorder="1" applyAlignment="1" applyProtection="1">
      <alignment horizontal="center"/>
      <protection hidden="1"/>
    </xf>
    <xf numFmtId="0" fontId="3" fillId="7" borderId="15" xfId="0" applyFont="1" applyFill="1" applyBorder="1" applyAlignment="1" applyProtection="1">
      <alignment horizontal="center"/>
      <protection hidden="1"/>
    </xf>
    <xf numFmtId="0" fontId="3" fillId="7" borderId="10" xfId="0" applyFont="1" applyFill="1" applyBorder="1" applyAlignment="1" applyProtection="1">
      <alignment horizontal="center"/>
      <protection hidden="1"/>
    </xf>
    <xf numFmtId="0" fontId="3" fillId="7" borderId="20" xfId="0" applyFont="1" applyFill="1" applyBorder="1" applyAlignment="1" applyProtection="1">
      <alignment horizontal="center"/>
      <protection hidden="1"/>
    </xf>
    <xf numFmtId="0" fontId="3" fillId="7" borderId="22" xfId="0" applyFont="1" applyFill="1" applyBorder="1" applyAlignment="1" applyProtection="1">
      <alignment horizontal="center"/>
      <protection hidden="1"/>
    </xf>
    <xf numFmtId="0" fontId="3" fillId="7" borderId="45" xfId="0" applyFont="1" applyFill="1" applyBorder="1" applyAlignment="1" applyProtection="1">
      <alignment horizontal="center" vertical="center" wrapText="1"/>
      <protection hidden="1"/>
    </xf>
    <xf numFmtId="0" fontId="3" fillId="7" borderId="57" xfId="0" applyFont="1" applyFill="1" applyBorder="1" applyAlignment="1" applyProtection="1">
      <alignment horizontal="center" vertical="center" wrapText="1"/>
      <protection hidden="1"/>
    </xf>
    <xf numFmtId="0" fontId="15" fillId="7" borderId="57" xfId="7" applyBorder="1" applyAlignment="1" applyProtection="1">
      <alignment horizontal="center"/>
      <protection hidden="1"/>
    </xf>
    <xf numFmtId="0" fontId="15" fillId="7" borderId="0" xfId="7" applyBorder="1" applyAlignment="1" applyProtection="1">
      <alignment horizontal="center"/>
      <protection hidden="1"/>
    </xf>
    <xf numFmtId="0" fontId="15" fillId="7" borderId="14" xfId="7" applyBorder="1" applyAlignment="1" applyProtection="1">
      <alignment horizontal="center"/>
      <protection hidden="1"/>
    </xf>
    <xf numFmtId="0" fontId="3" fillId="7" borderId="1" xfId="0" applyFont="1" applyFill="1" applyBorder="1" applyAlignment="1" applyProtection="1">
      <alignment horizontal="center" vertical="center"/>
      <protection hidden="1"/>
    </xf>
    <xf numFmtId="0" fontId="3" fillId="7" borderId="46" xfId="0" applyFont="1" applyFill="1" applyBorder="1" applyAlignment="1" applyProtection="1">
      <alignment horizontal="center" vertical="center"/>
      <protection hidden="1"/>
    </xf>
    <xf numFmtId="0" fontId="3" fillId="7" borderId="19" xfId="0" applyFont="1" applyFill="1" applyBorder="1" applyAlignment="1" applyProtection="1">
      <alignment horizontal="center" vertical="center"/>
      <protection hidden="1"/>
    </xf>
    <xf numFmtId="0" fontId="3" fillId="7" borderId="62" xfId="0" applyFont="1" applyFill="1" applyBorder="1" applyAlignment="1" applyProtection="1">
      <alignment horizontal="center" vertical="center"/>
      <protection hidden="1"/>
    </xf>
    <xf numFmtId="0" fontId="3" fillId="7" borderId="41" xfId="0" applyFont="1" applyFill="1" applyBorder="1" applyAlignment="1" applyProtection="1">
      <alignment horizontal="center"/>
      <protection hidden="1"/>
    </xf>
    <xf numFmtId="0" fontId="3" fillId="7" borderId="30" xfId="0" applyFont="1" applyFill="1" applyBorder="1" applyAlignment="1" applyProtection="1">
      <alignment horizontal="center"/>
      <protection hidden="1"/>
    </xf>
    <xf numFmtId="0" fontId="3" fillId="7" borderId="9" xfId="0" applyFont="1" applyFill="1" applyBorder="1" applyAlignment="1" applyProtection="1">
      <alignment horizontal="center" vertical="center"/>
      <protection hidden="1"/>
    </xf>
    <xf numFmtId="0" fontId="3" fillId="7" borderId="55" xfId="0" applyFont="1" applyFill="1" applyBorder="1" applyAlignment="1" applyProtection="1">
      <alignment horizontal="center" vertical="center"/>
      <protection hidden="1"/>
    </xf>
    <xf numFmtId="0" fontId="3" fillId="7" borderId="8" xfId="0" applyFont="1" applyFill="1" applyBorder="1" applyAlignment="1" applyProtection="1">
      <alignment horizontal="center" vertical="center"/>
      <protection hidden="1"/>
    </xf>
    <xf numFmtId="0" fontId="3" fillId="7" borderId="47" xfId="0" quotePrefix="1" applyFont="1" applyFill="1" applyBorder="1" applyAlignment="1" applyProtection="1">
      <alignment horizontal="center" vertical="center" wrapText="1"/>
      <protection hidden="1"/>
    </xf>
    <xf numFmtId="0" fontId="3" fillId="7" borderId="53" xfId="0" applyFont="1" applyFill="1" applyBorder="1" applyAlignment="1" applyProtection="1">
      <alignment horizontal="center" vertical="center" wrapText="1"/>
      <protection hidden="1"/>
    </xf>
    <xf numFmtId="0" fontId="3" fillId="7" borderId="44" xfId="0" applyFont="1" applyFill="1" applyBorder="1" applyAlignment="1" applyProtection="1">
      <alignment horizontal="center" vertical="center" wrapText="1"/>
      <protection hidden="1"/>
    </xf>
    <xf numFmtId="0" fontId="3" fillId="7" borderId="67" xfId="0" applyFont="1" applyFill="1" applyBorder="1" applyAlignment="1" applyProtection="1">
      <alignment horizontal="center" vertical="center" wrapText="1"/>
      <protection hidden="1"/>
    </xf>
    <xf numFmtId="0" fontId="33" fillId="0" borderId="52" xfId="1" applyFont="1" applyFill="1" applyBorder="1" applyAlignment="1" applyProtection="1">
      <alignment horizontal="center"/>
      <protection hidden="1"/>
    </xf>
    <xf numFmtId="0" fontId="33" fillId="0" borderId="54" xfId="1" applyFont="1" applyFill="1" applyBorder="1" applyAlignment="1" applyProtection="1">
      <alignment horizontal="center"/>
      <protection hidden="1"/>
    </xf>
    <xf numFmtId="0" fontId="33" fillId="0" borderId="64" xfId="1" applyFont="1" applyFill="1" applyBorder="1" applyAlignment="1" applyProtection="1">
      <alignment horizontal="center"/>
      <protection hidden="1"/>
    </xf>
    <xf numFmtId="0" fontId="33" fillId="0" borderId="58" xfId="1" applyFont="1" applyFill="1" applyBorder="1" applyAlignment="1" applyProtection="1">
      <alignment horizontal="center" vertical="center"/>
      <protection hidden="1"/>
    </xf>
    <xf numFmtId="0" fontId="33" fillId="0" borderId="55" xfId="1" applyFont="1" applyFill="1" applyBorder="1" applyAlignment="1" applyProtection="1">
      <alignment horizontal="center" vertical="center"/>
      <protection hidden="1"/>
    </xf>
    <xf numFmtId="0" fontId="33" fillId="0" borderId="65" xfId="1" applyFont="1" applyFill="1" applyBorder="1" applyAlignment="1" applyProtection="1">
      <alignment horizontal="center" vertical="center"/>
      <protection hidden="1"/>
    </xf>
    <xf numFmtId="0" fontId="3" fillId="7" borderId="60" xfId="0" applyFont="1" applyFill="1" applyBorder="1" applyAlignment="1" applyProtection="1">
      <alignment horizontal="center"/>
      <protection hidden="1"/>
    </xf>
    <xf numFmtId="0" fontId="3" fillId="4" borderId="7" xfId="0" applyFont="1" applyFill="1" applyBorder="1" applyAlignment="1" applyProtection="1">
      <alignment horizontal="center"/>
      <protection hidden="1"/>
    </xf>
    <xf numFmtId="0" fontId="3" fillId="4" borderId="32" xfId="0" applyFont="1" applyFill="1" applyBorder="1" applyAlignment="1" applyProtection="1">
      <alignment horizontal="center"/>
      <protection hidden="1"/>
    </xf>
    <xf numFmtId="0" fontId="3" fillId="4" borderId="26" xfId="0" applyFont="1" applyFill="1" applyBorder="1" applyAlignment="1" applyProtection="1">
      <alignment horizontal="center"/>
      <protection hidden="1"/>
    </xf>
    <xf numFmtId="0" fontId="7" fillId="7" borderId="1" xfId="0" applyFont="1" applyFill="1" applyBorder="1" applyAlignment="1" applyProtection="1">
      <alignment horizontal="center" vertical="center"/>
      <protection hidden="1"/>
    </xf>
    <xf numFmtId="0" fontId="7" fillId="7" borderId="46" xfId="0" applyFont="1" applyFill="1" applyBorder="1" applyAlignment="1" applyProtection="1">
      <alignment horizontal="center" vertical="center"/>
      <protection hidden="1"/>
    </xf>
    <xf numFmtId="0" fontId="7" fillId="7" borderId="19" xfId="0" applyFont="1" applyFill="1" applyBorder="1" applyAlignment="1" applyProtection="1">
      <alignment horizontal="center" vertical="center"/>
      <protection hidden="1"/>
    </xf>
    <xf numFmtId="0" fontId="7" fillId="7" borderId="62" xfId="0" applyFont="1" applyFill="1" applyBorder="1" applyAlignment="1" applyProtection="1">
      <alignment horizontal="center" vertical="center"/>
      <protection hidden="1"/>
    </xf>
    <xf numFmtId="0" fontId="7" fillId="7" borderId="4" xfId="0" applyFont="1" applyFill="1" applyBorder="1" applyAlignment="1" applyProtection="1">
      <alignment horizontal="center" vertical="center"/>
      <protection hidden="1"/>
    </xf>
    <xf numFmtId="0" fontId="7" fillId="7" borderId="48" xfId="0" applyFont="1" applyFill="1" applyBorder="1" applyAlignment="1" applyProtection="1">
      <alignment horizontal="center" vertical="center"/>
      <protection hidden="1"/>
    </xf>
    <xf numFmtId="0" fontId="22" fillId="0" borderId="45" xfId="0" applyFont="1" applyBorder="1" applyAlignment="1" applyProtection="1">
      <alignment horizontal="left" vertical="top" wrapText="1"/>
      <protection locked="0"/>
    </xf>
    <xf numFmtId="0" fontId="22" fillId="0" borderId="2" xfId="0" applyFont="1" applyBorder="1" applyAlignment="1" applyProtection="1">
      <alignment horizontal="left" vertical="top" wrapText="1"/>
      <protection locked="0"/>
    </xf>
    <xf numFmtId="0" fontId="22" fillId="0" borderId="3" xfId="0" applyFont="1" applyBorder="1" applyAlignment="1" applyProtection="1">
      <alignment horizontal="left" vertical="top" wrapText="1"/>
      <protection locked="0"/>
    </xf>
    <xf numFmtId="0" fontId="22" fillId="0" borderId="57"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14" xfId="0" applyFont="1" applyBorder="1" applyAlignment="1" applyProtection="1">
      <alignment horizontal="left" vertical="top" wrapText="1"/>
      <protection locked="0"/>
    </xf>
    <xf numFmtId="0" fontId="22" fillId="0" borderId="49" xfId="0" applyFont="1" applyBorder="1" applyAlignment="1" applyProtection="1">
      <alignment horizontal="left" vertical="top" wrapText="1"/>
      <protection locked="0"/>
    </xf>
    <xf numFmtId="0" fontId="22" fillId="0" borderId="5" xfId="0" applyFont="1" applyBorder="1" applyAlignment="1" applyProtection="1">
      <alignment horizontal="left" vertical="top" wrapText="1"/>
      <protection locked="0"/>
    </xf>
    <xf numFmtId="0" fontId="22" fillId="0" borderId="6" xfId="0" applyFont="1" applyBorder="1" applyAlignment="1" applyProtection="1">
      <alignment horizontal="left" vertical="top" wrapText="1"/>
      <protection locked="0"/>
    </xf>
    <xf numFmtId="0" fontId="3" fillId="7" borderId="25" xfId="0" applyFont="1" applyFill="1" applyBorder="1" applyAlignment="1" applyProtection="1">
      <alignment horizontal="left"/>
      <protection hidden="1"/>
    </xf>
    <xf numFmtId="0" fontId="0" fillId="0" borderId="7" xfId="0" applyBorder="1" applyAlignment="1" applyProtection="1">
      <alignment horizontal="center"/>
      <protection hidden="1"/>
    </xf>
    <xf numFmtId="0" fontId="0" fillId="0" borderId="32" xfId="0" applyBorder="1" applyAlignment="1" applyProtection="1">
      <alignment horizontal="center"/>
      <protection hidden="1"/>
    </xf>
    <xf numFmtId="0" fontId="0" fillId="0" borderId="26" xfId="0" applyBorder="1" applyAlignment="1" applyProtection="1">
      <alignment horizontal="center"/>
      <protection hidden="1"/>
    </xf>
    <xf numFmtId="0" fontId="7" fillId="11" borderId="2" xfId="0" applyFont="1" applyFill="1" applyBorder="1" applyAlignment="1" applyProtection="1">
      <alignment horizontal="center"/>
      <protection hidden="1"/>
    </xf>
    <xf numFmtId="0" fontId="7" fillId="11" borderId="3" xfId="0" applyFont="1" applyFill="1" applyBorder="1" applyAlignment="1" applyProtection="1">
      <alignment horizontal="center"/>
      <protection hidden="1"/>
    </xf>
    <xf numFmtId="0" fontId="3" fillId="7" borderId="10" xfId="0" applyFont="1" applyFill="1" applyBorder="1" applyAlignment="1" applyProtection="1">
      <alignment horizontal="left"/>
      <protection hidden="1"/>
    </xf>
    <xf numFmtId="0" fontId="4" fillId="7" borderId="36" xfId="0" applyFont="1" applyFill="1" applyBorder="1" applyAlignment="1" applyProtection="1">
      <alignment horizontal="center"/>
      <protection hidden="1"/>
    </xf>
    <xf numFmtId="0" fontId="4" fillId="7" borderId="32" xfId="0" applyFont="1" applyFill="1" applyBorder="1" applyAlignment="1" applyProtection="1">
      <alignment horizontal="center"/>
      <protection hidden="1"/>
    </xf>
    <xf numFmtId="0" fontId="4" fillId="7" borderId="26" xfId="0" applyFont="1" applyFill="1" applyBorder="1" applyAlignment="1" applyProtection="1">
      <alignment horizontal="center"/>
      <protection hidden="1"/>
    </xf>
    <xf numFmtId="0" fontId="7" fillId="11" borderId="7" xfId="0" applyFont="1" applyFill="1" applyBorder="1" applyAlignment="1" applyProtection="1">
      <alignment horizontal="center"/>
      <protection hidden="1"/>
    </xf>
    <xf numFmtId="0" fontId="7" fillId="11" borderId="32" xfId="0" applyFont="1" applyFill="1" applyBorder="1" applyAlignment="1" applyProtection="1">
      <alignment horizontal="center"/>
      <protection hidden="1"/>
    </xf>
    <xf numFmtId="0" fontId="7" fillId="11" borderId="26" xfId="0" applyFont="1" applyFill="1" applyBorder="1" applyAlignment="1" applyProtection="1">
      <alignment horizontal="center"/>
      <protection hidden="1"/>
    </xf>
    <xf numFmtId="0" fontId="3" fillId="7" borderId="58" xfId="0" applyFont="1" applyFill="1" applyBorder="1" applyAlignment="1" applyProtection="1">
      <alignment horizontal="center" wrapText="1"/>
      <protection hidden="1"/>
    </xf>
    <xf numFmtId="0" fontId="3" fillId="7" borderId="8" xfId="0" applyFont="1" applyFill="1" applyBorder="1" applyAlignment="1" applyProtection="1">
      <alignment horizontal="center" wrapText="1"/>
      <protection hidden="1"/>
    </xf>
    <xf numFmtId="2" fontId="15" fillId="2" borderId="25" xfId="7" applyNumberFormat="1" applyFill="1" applyBorder="1" applyAlignment="1">
      <alignment horizontal="center"/>
      <protection locked="0"/>
    </xf>
    <xf numFmtId="2" fontId="15" fillId="2" borderId="27" xfId="7" applyNumberFormat="1" applyFill="1" applyBorder="1" applyAlignment="1">
      <alignment horizontal="center"/>
      <protection locked="0"/>
    </xf>
    <xf numFmtId="2" fontId="16" fillId="7" borderId="51" xfId="5" applyNumberFormat="1" applyFill="1" applyBorder="1" applyAlignment="1" applyProtection="1">
      <alignment horizontal="center" vertical="center"/>
      <protection hidden="1"/>
    </xf>
    <xf numFmtId="2" fontId="16" fillId="7" borderId="53" xfId="5" applyNumberFormat="1" applyFill="1" applyBorder="1" applyAlignment="1" applyProtection="1">
      <alignment horizontal="center" vertical="center"/>
      <protection hidden="1"/>
    </xf>
    <xf numFmtId="2" fontId="16" fillId="7" borderId="50" xfId="5" applyNumberFormat="1" applyFill="1" applyBorder="1" applyAlignment="1" applyProtection="1">
      <alignment horizontal="center" vertical="center"/>
      <protection hidden="1"/>
    </xf>
    <xf numFmtId="2" fontId="15" fillId="2" borderId="44" xfId="7" applyNumberFormat="1" applyFill="1" applyBorder="1" applyAlignment="1">
      <alignment horizontal="center"/>
      <protection locked="0"/>
    </xf>
    <xf numFmtId="2" fontId="15" fillId="2" borderId="47" xfId="7" applyNumberFormat="1" applyFill="1" applyBorder="1" applyAlignment="1">
      <alignment horizontal="center"/>
      <protection locked="0"/>
    </xf>
    <xf numFmtId="0" fontId="3" fillId="7" borderId="59" xfId="0" applyFont="1" applyFill="1" applyBorder="1" applyAlignment="1" applyProtection="1">
      <alignment horizontal="center"/>
      <protection hidden="1"/>
    </xf>
    <xf numFmtId="0" fontId="3" fillId="7" borderId="70" xfId="0" applyFont="1" applyFill="1" applyBorder="1" applyAlignment="1" applyProtection="1">
      <alignment horizontal="center" vertical="center"/>
      <protection hidden="1"/>
    </xf>
    <xf numFmtId="0" fontId="3" fillId="7" borderId="69" xfId="0" applyFont="1" applyFill="1" applyBorder="1" applyAlignment="1" applyProtection="1">
      <alignment horizontal="center" vertical="center"/>
      <protection hidden="1"/>
    </xf>
    <xf numFmtId="0" fontId="3" fillId="7" borderId="59" xfId="0" applyFont="1" applyFill="1" applyBorder="1" applyAlignment="1" applyProtection="1">
      <alignment horizontal="center" vertical="center"/>
      <protection hidden="1"/>
    </xf>
    <xf numFmtId="0" fontId="3" fillId="7" borderId="0" xfId="0" applyFont="1" applyFill="1" applyAlignment="1" applyProtection="1">
      <alignment horizontal="center" vertical="center"/>
      <protection hidden="1"/>
    </xf>
    <xf numFmtId="0" fontId="3" fillId="7" borderId="4" xfId="0" applyFont="1" applyFill="1" applyBorder="1" applyAlignment="1" applyProtection="1">
      <alignment horizontal="center" vertical="center"/>
      <protection hidden="1"/>
    </xf>
    <xf numFmtId="0" fontId="3" fillId="7" borderId="5" xfId="0" applyFont="1" applyFill="1" applyBorder="1" applyAlignment="1" applyProtection="1">
      <alignment horizontal="center" vertical="center"/>
      <protection hidden="1"/>
    </xf>
    <xf numFmtId="0" fontId="3" fillId="7" borderId="48" xfId="0" applyFont="1" applyFill="1" applyBorder="1" applyAlignment="1" applyProtection="1">
      <alignment horizontal="center" vertical="center"/>
      <protection hidden="1"/>
    </xf>
    <xf numFmtId="0" fontId="3" fillId="7" borderId="37" xfId="0" applyFont="1" applyFill="1" applyBorder="1" applyAlignment="1" applyProtection="1">
      <alignment horizontal="center"/>
      <protection hidden="1"/>
    </xf>
    <xf numFmtId="2" fontId="16" fillId="7" borderId="36" xfId="5" applyNumberFormat="1" applyFill="1" applyBorder="1" applyAlignment="1" applyProtection="1">
      <alignment horizontal="center"/>
      <protection hidden="1"/>
    </xf>
    <xf numFmtId="2" fontId="16" fillId="7" borderId="26" xfId="5" applyNumberFormat="1" applyFill="1" applyBorder="1" applyAlignment="1" applyProtection="1">
      <alignment horizontal="center"/>
      <protection hidden="1"/>
    </xf>
    <xf numFmtId="0" fontId="56" fillId="0" borderId="73" xfId="0" applyFont="1" applyBorder="1" applyAlignment="1" applyProtection="1">
      <alignment horizontal="center"/>
      <protection locked="0"/>
    </xf>
    <xf numFmtId="0" fontId="57" fillId="0" borderId="71" xfId="0" applyFont="1" applyBorder="1" applyProtection="1">
      <protection locked="0"/>
    </xf>
    <xf numFmtId="2" fontId="37" fillId="7" borderId="78" xfId="0" applyNumberFormat="1" applyFont="1" applyFill="1" applyBorder="1" applyAlignment="1" applyProtection="1">
      <alignment horizontal="center"/>
      <protection hidden="1"/>
    </xf>
    <xf numFmtId="2" fontId="37" fillId="7" borderId="79" xfId="0" applyNumberFormat="1" applyFont="1" applyFill="1" applyBorder="1" applyAlignment="1" applyProtection="1">
      <alignment horizontal="center"/>
      <protection hidden="1"/>
    </xf>
    <xf numFmtId="0" fontId="31" fillId="17" borderId="1" xfId="0" applyFont="1" applyFill="1" applyBorder="1" applyAlignment="1" applyProtection="1">
      <alignment horizontal="center" vertical="center" wrapText="1"/>
      <protection hidden="1"/>
    </xf>
    <xf numFmtId="0" fontId="31" fillId="17" borderId="2" xfId="0" applyFont="1" applyFill="1" applyBorder="1" applyAlignment="1" applyProtection="1">
      <alignment horizontal="center" vertical="center"/>
      <protection hidden="1"/>
    </xf>
    <xf numFmtId="0" fontId="31" fillId="17" borderId="3" xfId="0" applyFont="1" applyFill="1" applyBorder="1" applyAlignment="1" applyProtection="1">
      <alignment horizontal="center" vertical="center"/>
      <protection hidden="1"/>
    </xf>
    <xf numFmtId="0" fontId="31" fillId="17" borderId="19" xfId="0" applyFont="1" applyFill="1" applyBorder="1" applyAlignment="1" applyProtection="1">
      <alignment horizontal="center" vertical="center"/>
      <protection hidden="1"/>
    </xf>
    <xf numFmtId="0" fontId="31" fillId="17" borderId="0" xfId="0" applyFont="1" applyFill="1" applyAlignment="1" applyProtection="1">
      <alignment horizontal="center" vertical="center"/>
      <protection hidden="1"/>
    </xf>
    <xf numFmtId="0" fontId="31" fillId="17" borderId="14" xfId="0" applyFont="1" applyFill="1" applyBorder="1" applyAlignment="1" applyProtection="1">
      <alignment horizontal="center" vertical="center"/>
      <protection hidden="1"/>
    </xf>
    <xf numFmtId="0" fontId="3" fillId="7" borderId="40" xfId="0" applyFont="1" applyFill="1" applyBorder="1" applyAlignment="1" applyProtection="1">
      <alignment horizontal="left"/>
      <protection hidden="1"/>
    </xf>
    <xf numFmtId="0" fontId="3" fillId="7" borderId="42" xfId="0" applyFont="1" applyFill="1" applyBorder="1" applyAlignment="1" applyProtection="1">
      <alignment horizontal="left"/>
      <protection hidden="1"/>
    </xf>
    <xf numFmtId="0" fontId="3" fillId="7" borderId="16" xfId="0" applyFont="1" applyFill="1" applyBorder="1" applyAlignment="1" applyProtection="1">
      <alignment horizontal="left"/>
      <protection hidden="1"/>
    </xf>
    <xf numFmtId="0" fontId="3" fillId="11" borderId="7" xfId="0" applyFont="1" applyFill="1" applyBorder="1" applyAlignment="1" applyProtection="1">
      <alignment horizontal="left"/>
      <protection hidden="1"/>
    </xf>
    <xf numFmtId="0" fontId="3" fillId="11" borderId="32" xfId="0" applyFont="1" applyFill="1" applyBorder="1" applyAlignment="1" applyProtection="1">
      <alignment horizontal="left"/>
      <protection hidden="1"/>
    </xf>
    <xf numFmtId="0" fontId="3" fillId="11" borderId="37" xfId="0" applyFont="1" applyFill="1" applyBorder="1" applyAlignment="1" applyProtection="1">
      <alignment horizontal="left"/>
      <protection hidden="1"/>
    </xf>
    <xf numFmtId="164" fontId="3" fillId="11" borderId="36" xfId="0" applyNumberFormat="1" applyFont="1" applyFill="1" applyBorder="1" applyAlignment="1" applyProtection="1">
      <alignment horizontal="center"/>
      <protection hidden="1"/>
    </xf>
    <xf numFmtId="164" fontId="3" fillId="11" borderId="32" xfId="0" applyNumberFormat="1" applyFont="1" applyFill="1" applyBorder="1" applyAlignment="1" applyProtection="1">
      <alignment horizontal="center"/>
      <protection hidden="1"/>
    </xf>
    <xf numFmtId="164" fontId="3" fillId="11" borderId="26" xfId="0" applyNumberFormat="1" applyFont="1" applyFill="1" applyBorder="1" applyAlignment="1" applyProtection="1">
      <alignment horizontal="center"/>
      <protection hidden="1"/>
    </xf>
    <xf numFmtId="0" fontId="3" fillId="7" borderId="24" xfId="0" applyFont="1" applyFill="1" applyBorder="1" applyAlignment="1" applyProtection="1">
      <alignment horizontal="center" wrapText="1"/>
      <protection hidden="1"/>
    </xf>
    <xf numFmtId="0" fontId="3" fillId="7" borderId="25" xfId="0" applyFont="1" applyFill="1" applyBorder="1" applyAlignment="1" applyProtection="1">
      <alignment horizontal="center" wrapText="1"/>
      <protection hidden="1"/>
    </xf>
    <xf numFmtId="0" fontId="3" fillId="7" borderId="28" xfId="0" applyFont="1" applyFill="1" applyBorder="1" applyAlignment="1" applyProtection="1">
      <alignment horizontal="center" wrapText="1"/>
      <protection hidden="1"/>
    </xf>
    <xf numFmtId="0" fontId="3" fillId="7" borderId="17" xfId="0" applyFont="1" applyFill="1" applyBorder="1" applyAlignment="1" applyProtection="1">
      <alignment horizontal="center" wrapText="1"/>
      <protection hidden="1"/>
    </xf>
    <xf numFmtId="0" fontId="30" fillId="7" borderId="27" xfId="0" applyFont="1" applyFill="1" applyBorder="1" applyAlignment="1" applyProtection="1">
      <alignment horizontal="center"/>
      <protection hidden="1"/>
    </xf>
    <xf numFmtId="0" fontId="30" fillId="7" borderId="18" xfId="0" applyFont="1" applyFill="1" applyBorder="1" applyAlignment="1" applyProtection="1">
      <alignment horizontal="center"/>
      <protection hidden="1"/>
    </xf>
    <xf numFmtId="0" fontId="3" fillId="7" borderId="52" xfId="0" applyFont="1" applyFill="1" applyBorder="1" applyAlignment="1" applyProtection="1">
      <alignment horizontal="left"/>
      <protection hidden="1"/>
    </xf>
    <xf numFmtId="0" fontId="28" fillId="11" borderId="1" xfId="0" applyFont="1" applyFill="1" applyBorder="1" applyAlignment="1" applyProtection="1">
      <alignment horizontal="center"/>
      <protection hidden="1"/>
    </xf>
    <xf numFmtId="0" fontId="28" fillId="11" borderId="2" xfId="0" applyFont="1" applyFill="1" applyBorder="1" applyAlignment="1" applyProtection="1">
      <alignment horizontal="center"/>
      <protection hidden="1"/>
    </xf>
    <xf numFmtId="0" fontId="28" fillId="11" borderId="32" xfId="0" applyFont="1" applyFill="1" applyBorder="1" applyAlignment="1" applyProtection="1">
      <alignment horizontal="center"/>
      <protection hidden="1"/>
    </xf>
    <xf numFmtId="0" fontId="27" fillId="7" borderId="10" xfId="0" applyFont="1" applyFill="1" applyBorder="1" applyAlignment="1" applyProtection="1">
      <alignment horizontal="center" vertical="center"/>
      <protection hidden="1"/>
    </xf>
    <xf numFmtId="0" fontId="27" fillId="7" borderId="25" xfId="0" applyFont="1" applyFill="1" applyBorder="1" applyAlignment="1" applyProtection="1">
      <alignment horizontal="center" vertical="center"/>
      <protection hidden="1"/>
    </xf>
    <xf numFmtId="0" fontId="6" fillId="7" borderId="24" xfId="0" applyFont="1" applyFill="1" applyBorder="1" applyAlignment="1" applyProtection="1">
      <alignment horizontal="center"/>
      <protection hidden="1"/>
    </xf>
    <xf numFmtId="0" fontId="6" fillId="7" borderId="25" xfId="0" applyFont="1" applyFill="1" applyBorder="1" applyAlignment="1" applyProtection="1">
      <alignment horizontal="center"/>
      <protection hidden="1"/>
    </xf>
    <xf numFmtId="0" fontId="3" fillId="7" borderId="2" xfId="0" applyFont="1" applyFill="1" applyBorder="1" applyAlignment="1" applyProtection="1">
      <alignment horizontal="center" vertical="center" wrapText="1"/>
      <protection hidden="1"/>
    </xf>
    <xf numFmtId="0" fontId="3" fillId="7" borderId="3" xfId="0" applyFont="1" applyFill="1" applyBorder="1" applyAlignment="1" applyProtection="1">
      <alignment horizontal="center" vertical="center" wrapText="1"/>
      <protection hidden="1"/>
    </xf>
    <xf numFmtId="0" fontId="3" fillId="7" borderId="14" xfId="0" applyFont="1" applyFill="1" applyBorder="1" applyAlignment="1" applyProtection="1">
      <alignment horizontal="center" vertical="center" wrapText="1"/>
      <protection hidden="1"/>
    </xf>
    <xf numFmtId="0" fontId="3" fillId="7" borderId="5" xfId="0" applyFont="1" applyFill="1" applyBorder="1" applyAlignment="1" applyProtection="1">
      <alignment horizontal="center" vertical="center" wrapText="1"/>
      <protection hidden="1"/>
    </xf>
    <xf numFmtId="0" fontId="3" fillId="7" borderId="6" xfId="0" applyFont="1" applyFill="1" applyBorder="1" applyAlignment="1" applyProtection="1">
      <alignment horizontal="center" vertical="center" wrapText="1"/>
      <protection hidden="1"/>
    </xf>
    <xf numFmtId="0" fontId="3" fillId="7" borderId="75" xfId="0" applyFont="1" applyFill="1" applyBorder="1" applyAlignment="1" applyProtection="1">
      <alignment horizontal="left"/>
      <protection hidden="1"/>
    </xf>
    <xf numFmtId="0" fontId="3" fillId="7" borderId="74" xfId="0" applyFont="1" applyFill="1" applyBorder="1" applyAlignment="1" applyProtection="1">
      <alignment horizontal="left"/>
      <protection hidden="1"/>
    </xf>
    <xf numFmtId="0" fontId="3" fillId="7" borderId="21" xfId="0" applyFont="1" applyFill="1" applyBorder="1" applyAlignment="1" applyProtection="1">
      <alignment horizontal="left"/>
      <protection hidden="1"/>
    </xf>
    <xf numFmtId="0" fontId="3" fillId="4" borderId="15"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27" xfId="0" applyFont="1" applyFill="1" applyBorder="1" applyAlignment="1">
      <alignment horizontal="center" vertical="center" wrapText="1"/>
    </xf>
    <xf numFmtId="0" fontId="3" fillId="4" borderId="41"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7" fillId="11" borderId="7" xfId="0" applyFont="1" applyFill="1" applyBorder="1" applyAlignment="1">
      <alignment horizontal="center"/>
    </xf>
    <xf numFmtId="0" fontId="7" fillId="11" borderId="32" xfId="0" applyFont="1" applyFill="1" applyBorder="1" applyAlignment="1">
      <alignment horizontal="center"/>
    </xf>
    <xf numFmtId="0" fontId="7" fillId="11" borderId="26" xfId="0" applyFont="1" applyFill="1" applyBorder="1" applyAlignment="1">
      <alignment horizontal="center"/>
    </xf>
    <xf numFmtId="2" fontId="19" fillId="7" borderId="45" xfId="0" applyNumberFormat="1" applyFont="1" applyFill="1" applyBorder="1" applyAlignment="1">
      <alignment horizontal="center"/>
    </xf>
    <xf numFmtId="2" fontId="19" fillId="7" borderId="3" xfId="0" applyNumberFormat="1" applyFont="1" applyFill="1" applyBorder="1" applyAlignment="1">
      <alignment horizontal="center"/>
    </xf>
    <xf numFmtId="2" fontId="19" fillId="7" borderId="57" xfId="0" applyNumberFormat="1" applyFont="1" applyFill="1" applyBorder="1" applyAlignment="1">
      <alignment horizontal="center"/>
    </xf>
    <xf numFmtId="2" fontId="19" fillId="7" borderId="14" xfId="0" applyNumberFormat="1" applyFont="1" applyFill="1" applyBorder="1" applyAlignment="1">
      <alignment horizontal="center"/>
    </xf>
    <xf numFmtId="2" fontId="19" fillId="7" borderId="49" xfId="0" applyNumberFormat="1" applyFont="1" applyFill="1" applyBorder="1" applyAlignment="1">
      <alignment horizontal="center"/>
    </xf>
    <xf numFmtId="2" fontId="19" fillId="7" borderId="6" xfId="0" applyNumberFormat="1" applyFont="1" applyFill="1" applyBorder="1" applyAlignment="1">
      <alignment horizontal="center"/>
    </xf>
    <xf numFmtId="0" fontId="3" fillId="7" borderId="55" xfId="0" applyFont="1" applyFill="1" applyBorder="1" applyAlignment="1">
      <alignment horizontal="left"/>
    </xf>
    <xf numFmtId="0" fontId="3" fillId="7" borderId="8" xfId="0" applyFont="1" applyFill="1" applyBorder="1" applyAlignment="1">
      <alignment horizontal="left"/>
    </xf>
    <xf numFmtId="0" fontId="3" fillId="7" borderId="54" xfId="0" applyFont="1" applyFill="1" applyBorder="1" applyAlignment="1">
      <alignment horizontal="left"/>
    </xf>
    <xf numFmtId="0" fontId="3" fillId="7" borderId="12" xfId="0" applyFont="1" applyFill="1" applyBorder="1" applyAlignment="1">
      <alignment horizontal="left"/>
    </xf>
    <xf numFmtId="0" fontId="3" fillId="7" borderId="42" xfId="0" applyFont="1" applyFill="1" applyBorder="1" applyAlignment="1">
      <alignment horizontal="left"/>
    </xf>
    <xf numFmtId="0" fontId="3" fillId="7" borderId="16" xfId="0" applyFont="1" applyFill="1" applyBorder="1" applyAlignment="1">
      <alignment horizontal="left"/>
    </xf>
    <xf numFmtId="0" fontId="29" fillId="2" borderId="7" xfId="2" applyFont="1" applyFill="1" applyBorder="1" applyAlignment="1" applyProtection="1">
      <alignment horizontal="center" vertical="center" wrapText="1"/>
      <protection locked="0"/>
    </xf>
    <xf numFmtId="0" fontId="29" fillId="2" borderId="32" xfId="2" applyFont="1" applyFill="1" applyBorder="1" applyAlignment="1" applyProtection="1">
      <alignment horizontal="center" vertical="center" wrapText="1"/>
      <protection locked="0"/>
    </xf>
    <xf numFmtId="0" fontId="29" fillId="2" borderId="26" xfId="2" applyFont="1" applyFill="1" applyBorder="1" applyAlignment="1" applyProtection="1">
      <alignment horizontal="center" vertical="center" wrapText="1"/>
      <protection locked="0"/>
    </xf>
    <xf numFmtId="0" fontId="10" fillId="21" borderId="4" xfId="2" applyFont="1" applyFill="1" applyBorder="1" applyAlignment="1" applyProtection="1">
      <alignment horizontal="center" vertical="center" wrapText="1"/>
      <protection hidden="1"/>
    </xf>
    <xf numFmtId="0" fontId="10" fillId="21" borderId="5" xfId="2" applyFont="1" applyFill="1" applyBorder="1" applyAlignment="1" applyProtection="1">
      <alignment horizontal="center" vertical="center"/>
      <protection hidden="1"/>
    </xf>
    <xf numFmtId="0" fontId="10" fillId="21" borderId="32" xfId="2" applyFont="1" applyFill="1" applyBorder="1" applyAlignment="1" applyProtection="1">
      <alignment horizontal="center" vertical="center"/>
      <protection hidden="1"/>
    </xf>
    <xf numFmtId="0" fontId="10" fillId="21" borderId="26" xfId="2" applyFont="1" applyFill="1" applyBorder="1" applyAlignment="1" applyProtection="1">
      <alignment horizontal="center" vertical="center"/>
      <protection hidden="1"/>
    </xf>
    <xf numFmtId="0" fontId="10" fillId="7" borderId="7" xfId="2" applyFont="1" applyFill="1" applyBorder="1" applyAlignment="1" applyProtection="1">
      <alignment horizontal="center" vertical="center" wrapText="1"/>
      <protection hidden="1"/>
    </xf>
    <xf numFmtId="0" fontId="10" fillId="7" borderId="32" xfId="2" applyFont="1" applyFill="1" applyBorder="1" applyAlignment="1" applyProtection="1">
      <alignment horizontal="center" vertical="center"/>
      <protection hidden="1"/>
    </xf>
    <xf numFmtId="0" fontId="10" fillId="7" borderId="5" xfId="2" applyFont="1" applyFill="1" applyBorder="1" applyAlignment="1" applyProtection="1">
      <alignment horizontal="center" vertical="center"/>
      <protection hidden="1"/>
    </xf>
    <xf numFmtId="2" fontId="7" fillId="4" borderId="7" xfId="2" applyNumberFormat="1" applyFont="1" applyFill="1" applyBorder="1" applyAlignment="1" applyProtection="1">
      <alignment horizontal="center"/>
      <protection hidden="1"/>
    </xf>
    <xf numFmtId="2" fontId="7" fillId="4" borderId="32" xfId="2" applyNumberFormat="1" applyFont="1" applyFill="1" applyBorder="1" applyAlignment="1" applyProtection="1">
      <alignment horizontal="center"/>
      <protection hidden="1"/>
    </xf>
    <xf numFmtId="0" fontId="40" fillId="2" borderId="7" xfId="2" applyFont="1" applyFill="1" applyBorder="1" applyAlignment="1" applyProtection="1">
      <alignment horizontal="left" vertical="center"/>
      <protection hidden="1"/>
    </xf>
    <xf numFmtId="0" fontId="40" fillId="2" borderId="32" xfId="2" applyFont="1" applyFill="1" applyBorder="1" applyAlignment="1" applyProtection="1">
      <alignment horizontal="left" vertical="center"/>
      <protection hidden="1"/>
    </xf>
    <xf numFmtId="0" fontId="40" fillId="2" borderId="26" xfId="2" applyFont="1" applyFill="1" applyBorder="1" applyAlignment="1" applyProtection="1">
      <alignment horizontal="left" vertical="center"/>
      <protection hidden="1"/>
    </xf>
    <xf numFmtId="0" fontId="29" fillId="3" borderId="7" xfId="2" applyFont="1" applyFill="1" applyBorder="1" applyAlignment="1" applyProtection="1">
      <alignment horizontal="center" vertical="center" wrapText="1"/>
      <protection hidden="1"/>
    </xf>
    <xf numFmtId="0" fontId="29" fillId="3" borderId="32" xfId="2" applyFont="1" applyFill="1" applyBorder="1" applyAlignment="1" applyProtection="1">
      <alignment horizontal="center" vertical="center" wrapText="1"/>
      <protection hidden="1"/>
    </xf>
    <xf numFmtId="0" fontId="29" fillId="3" borderId="26" xfId="2" applyFont="1" applyFill="1" applyBorder="1" applyAlignment="1" applyProtection="1">
      <alignment horizontal="center" vertical="center" wrapText="1"/>
      <protection hidden="1"/>
    </xf>
    <xf numFmtId="0" fontId="23" fillId="11" borderId="1" xfId="0" applyFont="1" applyFill="1" applyBorder="1" applyAlignment="1" applyProtection="1">
      <alignment horizontal="center"/>
      <protection hidden="1"/>
    </xf>
    <xf numFmtId="0" fontId="23" fillId="11" borderId="2" xfId="0" applyFont="1" applyFill="1" applyBorder="1" applyAlignment="1" applyProtection="1">
      <alignment horizontal="center"/>
      <protection hidden="1"/>
    </xf>
    <xf numFmtId="0" fontId="23" fillId="11" borderId="3" xfId="0" applyFont="1" applyFill="1" applyBorder="1" applyAlignment="1" applyProtection="1">
      <alignment horizontal="center"/>
      <protection hidden="1"/>
    </xf>
    <xf numFmtId="0" fontId="3" fillId="4" borderId="1" xfId="0" applyFont="1" applyFill="1" applyBorder="1" applyAlignment="1" applyProtection="1">
      <alignment horizontal="center" vertical="center" wrapText="1"/>
      <protection hidden="1"/>
    </xf>
    <xf numFmtId="0" fontId="3" fillId="4" borderId="2" xfId="0" applyFont="1" applyFill="1" applyBorder="1" applyAlignment="1" applyProtection="1">
      <alignment horizontal="center" vertical="center" wrapText="1"/>
      <protection hidden="1"/>
    </xf>
    <xf numFmtId="0" fontId="3" fillId="4" borderId="19" xfId="0" applyFont="1" applyFill="1" applyBorder="1" applyAlignment="1" applyProtection="1">
      <alignment horizontal="center" vertical="center" wrapText="1"/>
      <protection hidden="1"/>
    </xf>
    <xf numFmtId="0" fontId="3" fillId="4" borderId="0" xfId="0" applyFont="1" applyFill="1" applyAlignment="1" applyProtection="1">
      <alignment horizontal="center" vertical="center" wrapText="1"/>
      <protection hidden="1"/>
    </xf>
    <xf numFmtId="0" fontId="3" fillId="4" borderId="4" xfId="0" applyFont="1" applyFill="1" applyBorder="1" applyAlignment="1" applyProtection="1">
      <alignment horizontal="center" vertical="center" wrapText="1"/>
      <protection hidden="1"/>
    </xf>
    <xf numFmtId="0" fontId="3" fillId="4" borderId="5" xfId="0" applyFont="1" applyFill="1" applyBorder="1" applyAlignment="1" applyProtection="1">
      <alignment horizontal="center" vertical="center" wrapText="1"/>
      <protection hidden="1"/>
    </xf>
    <xf numFmtId="0" fontId="7" fillId="10" borderId="45" xfId="0" applyFont="1" applyFill="1" applyBorder="1" applyAlignment="1" applyProtection="1">
      <alignment horizontal="center" vertical="center" wrapText="1"/>
      <protection hidden="1"/>
    </xf>
    <xf numFmtId="0" fontId="7" fillId="10" borderId="2" xfId="0" applyFont="1" applyFill="1" applyBorder="1" applyAlignment="1" applyProtection="1">
      <alignment horizontal="center" vertical="center" wrapText="1"/>
      <protection hidden="1"/>
    </xf>
    <xf numFmtId="0" fontId="7" fillId="10" borderId="57" xfId="0" applyFont="1" applyFill="1" applyBorder="1" applyAlignment="1" applyProtection="1">
      <alignment horizontal="center" vertical="center" wrapText="1"/>
      <protection hidden="1"/>
    </xf>
    <xf numFmtId="0" fontId="7" fillId="10" borderId="0" xfId="0" applyFont="1" applyFill="1" applyAlignment="1" applyProtection="1">
      <alignment horizontal="center" vertical="center" wrapText="1"/>
      <protection hidden="1"/>
    </xf>
    <xf numFmtId="0" fontId="7" fillId="10" borderId="49" xfId="0" applyFont="1" applyFill="1" applyBorder="1" applyAlignment="1" applyProtection="1">
      <alignment horizontal="center" vertical="center" wrapText="1"/>
      <protection hidden="1"/>
    </xf>
    <xf numFmtId="0" fontId="7" fillId="10" borderId="5" xfId="0" applyFont="1" applyFill="1" applyBorder="1" applyAlignment="1" applyProtection="1">
      <alignment horizontal="center" vertical="center" wrapText="1"/>
      <protection hidden="1"/>
    </xf>
    <xf numFmtId="0" fontId="27" fillId="10" borderId="47" xfId="0" applyFont="1" applyFill="1" applyBorder="1" applyAlignment="1" applyProtection="1">
      <alignment horizontal="center" vertical="center"/>
      <protection hidden="1"/>
    </xf>
    <xf numFmtId="0" fontId="27" fillId="10" borderId="53" xfId="0" applyFont="1" applyFill="1" applyBorder="1" applyAlignment="1" applyProtection="1">
      <alignment horizontal="center" vertical="center"/>
      <protection hidden="1"/>
    </xf>
    <xf numFmtId="0" fontId="27" fillId="10" borderId="50"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0" fillId="21" borderId="5" xfId="2" applyFont="1" applyFill="1" applyBorder="1" applyAlignment="1" applyProtection="1">
      <alignment horizontal="center" vertical="center" wrapText="1"/>
      <protection hidden="1"/>
    </xf>
    <xf numFmtId="0" fontId="10" fillId="21" borderId="6" xfId="2" applyFont="1" applyFill="1" applyBorder="1" applyAlignment="1" applyProtection="1">
      <alignment horizontal="center" vertical="center" wrapText="1"/>
      <protection hidden="1"/>
    </xf>
    <xf numFmtId="0" fontId="10" fillId="7" borderId="4" xfId="2" applyFont="1" applyFill="1" applyBorder="1" applyAlignment="1" applyProtection="1">
      <alignment horizontal="center" vertical="center" wrapText="1"/>
      <protection hidden="1"/>
    </xf>
    <xf numFmtId="0" fontId="10" fillId="7" borderId="5" xfId="2" applyFont="1" applyFill="1" applyBorder="1" applyAlignment="1" applyProtection="1">
      <alignment horizontal="center" vertical="center" wrapText="1"/>
      <protection hidden="1"/>
    </xf>
    <xf numFmtId="0" fontId="10" fillId="7" borderId="6" xfId="2" applyFont="1" applyFill="1" applyBorder="1" applyAlignment="1" applyProtection="1">
      <alignment horizontal="center" vertical="center" wrapText="1"/>
      <protection hidden="1"/>
    </xf>
    <xf numFmtId="0" fontId="10" fillId="11" borderId="7" xfId="2" applyFont="1" applyFill="1" applyBorder="1" applyAlignment="1" applyProtection="1">
      <alignment horizontal="center" vertical="center" wrapText="1"/>
      <protection hidden="1"/>
    </xf>
    <xf numFmtId="0" fontId="10" fillId="11" borderId="32" xfId="2" applyFont="1" applyFill="1" applyBorder="1" applyAlignment="1" applyProtection="1">
      <alignment horizontal="center" vertical="center" wrapText="1"/>
      <protection hidden="1"/>
    </xf>
    <xf numFmtId="0" fontId="10" fillId="11" borderId="26" xfId="2" applyFont="1" applyFill="1" applyBorder="1" applyAlignment="1" applyProtection="1">
      <alignment horizontal="center" vertical="center" wrapText="1"/>
      <protection hidden="1"/>
    </xf>
    <xf numFmtId="2" fontId="7" fillId="4" borderId="7" xfId="2" applyNumberFormat="1" applyFont="1" applyFill="1" applyBorder="1" applyAlignment="1" applyProtection="1">
      <alignment horizontal="right"/>
      <protection hidden="1"/>
    </xf>
    <xf numFmtId="2" fontId="7" fillId="4" borderId="32" xfId="2" applyNumberFormat="1" applyFont="1" applyFill="1" applyBorder="1" applyAlignment="1" applyProtection="1">
      <alignment horizontal="right"/>
      <protection hidden="1"/>
    </xf>
    <xf numFmtId="2" fontId="7" fillId="4" borderId="5" xfId="2" applyNumberFormat="1" applyFont="1" applyFill="1" applyBorder="1" applyAlignment="1" applyProtection="1">
      <alignment horizontal="right"/>
      <protection hidden="1"/>
    </xf>
    <xf numFmtId="2" fontId="7" fillId="4" borderId="7" xfId="2" applyNumberFormat="1" applyFont="1" applyFill="1" applyBorder="1" applyAlignment="1" applyProtection="1">
      <alignment horizontal="left"/>
      <protection hidden="1"/>
    </xf>
    <xf numFmtId="2" fontId="7" fillId="4" borderId="32" xfId="2" applyNumberFormat="1" applyFont="1" applyFill="1" applyBorder="1" applyAlignment="1" applyProtection="1">
      <alignment horizontal="left"/>
      <protection hidden="1"/>
    </xf>
    <xf numFmtId="168" fontId="17" fillId="4" borderId="57" xfId="5" applyNumberFormat="1" applyFont="1" applyFill="1" applyBorder="1" applyAlignment="1" applyProtection="1">
      <alignment horizontal="center"/>
      <protection hidden="1"/>
    </xf>
    <xf numFmtId="168" fontId="17" fillId="4" borderId="0" xfId="5" applyNumberFormat="1" applyFont="1" applyFill="1" applyBorder="1" applyAlignment="1" applyProtection="1">
      <alignment horizontal="center"/>
      <protection hidden="1"/>
    </xf>
    <xf numFmtId="0" fontId="10" fillId="4" borderId="7" xfId="2" applyFont="1" applyFill="1" applyBorder="1" applyAlignment="1" applyProtection="1">
      <alignment horizontal="center" vertical="center" wrapText="1"/>
      <protection hidden="1"/>
    </xf>
    <xf numFmtId="0" fontId="10" fillId="4" borderId="32" xfId="2" applyFont="1" applyFill="1" applyBorder="1" applyAlignment="1" applyProtection="1">
      <alignment horizontal="center" vertical="center" wrapText="1"/>
      <protection hidden="1"/>
    </xf>
    <xf numFmtId="0" fontId="10" fillId="4" borderId="26" xfId="2" applyFont="1" applyFill="1" applyBorder="1" applyAlignment="1" applyProtection="1">
      <alignment horizontal="center" vertical="center" wrapText="1"/>
      <protection hidden="1"/>
    </xf>
    <xf numFmtId="2" fontId="7" fillId="21" borderId="4" xfId="2" applyNumberFormat="1" applyFont="1" applyFill="1" applyBorder="1" applyAlignment="1" applyProtection="1">
      <alignment horizontal="center" vertical="center" wrapText="1"/>
      <protection hidden="1"/>
    </xf>
    <xf numFmtId="2" fontId="7" fillId="21" borderId="5" xfId="2" applyNumberFormat="1" applyFont="1" applyFill="1" applyBorder="1" applyAlignment="1" applyProtection="1">
      <alignment horizontal="center" vertical="center" wrapText="1"/>
      <protection hidden="1"/>
    </xf>
    <xf numFmtId="2" fontId="7" fillId="21" borderId="32" xfId="2" applyNumberFormat="1" applyFont="1" applyFill="1" applyBorder="1" applyAlignment="1" applyProtection="1">
      <alignment horizontal="center" vertical="center" wrapText="1"/>
      <protection hidden="1"/>
    </xf>
    <xf numFmtId="2" fontId="7" fillId="21" borderId="26" xfId="2" applyNumberFormat="1" applyFont="1" applyFill="1" applyBorder="1" applyAlignment="1" applyProtection="1">
      <alignment horizontal="center" vertical="center" wrapText="1"/>
      <protection hidden="1"/>
    </xf>
    <xf numFmtId="2" fontId="7" fillId="7" borderId="7" xfId="2" applyNumberFormat="1" applyFont="1" applyFill="1" applyBorder="1" applyAlignment="1" applyProtection="1">
      <alignment horizontal="center" vertical="center" wrapText="1"/>
      <protection hidden="1"/>
    </xf>
    <xf numFmtId="2" fontId="7" fillId="7" borderId="32" xfId="2" applyNumberFormat="1" applyFont="1" applyFill="1" applyBorder="1" applyAlignment="1" applyProtection="1">
      <alignment horizontal="center" vertical="center" wrapText="1"/>
      <protection hidden="1"/>
    </xf>
    <xf numFmtId="2" fontId="7" fillId="7" borderId="5" xfId="2" applyNumberFormat="1" applyFont="1" applyFill="1" applyBorder="1" applyAlignment="1" applyProtection="1">
      <alignment horizontal="center" vertical="center" wrapText="1"/>
      <protection hidden="1"/>
    </xf>
    <xf numFmtId="0" fontId="41" fillId="15" borderId="13" xfId="0" applyFont="1" applyFill="1" applyBorder="1" applyAlignment="1" applyProtection="1">
      <alignment vertical="center" wrapText="1"/>
      <protection hidden="1"/>
    </xf>
    <xf numFmtId="0" fontId="41" fillId="0" borderId="57" xfId="0" applyFont="1" applyFill="1" applyBorder="1" applyAlignment="1" applyProtection="1">
      <alignment vertical="center" wrapText="1"/>
      <protection hidden="1"/>
    </xf>
    <xf numFmtId="0" fontId="2" fillId="7" borderId="14" xfId="0" applyFont="1" applyFill="1" applyBorder="1" applyAlignment="1" applyProtection="1">
      <alignment horizontal="center" wrapText="1"/>
      <protection hidden="1"/>
    </xf>
    <xf numFmtId="0" fontId="2" fillId="3" borderId="80" xfId="0" applyFont="1" applyFill="1" applyBorder="1" applyAlignment="1" applyProtection="1">
      <alignment horizontal="center" wrapText="1"/>
      <protection hidden="1"/>
    </xf>
    <xf numFmtId="0" fontId="3" fillId="7" borderId="0" xfId="0" applyFont="1" applyFill="1" applyBorder="1" applyAlignment="1" applyProtection="1">
      <alignment horizontal="center" vertical="center" wrapText="1"/>
      <protection hidden="1"/>
    </xf>
    <xf numFmtId="0" fontId="7" fillId="7" borderId="0" xfId="0" applyFont="1" applyFill="1" applyBorder="1" applyProtection="1">
      <protection hidden="1"/>
    </xf>
    <xf numFmtId="2" fontId="7" fillId="7" borderId="0" xfId="0" applyNumberFormat="1" applyFont="1" applyFill="1" applyBorder="1" applyProtection="1">
      <protection hidden="1"/>
    </xf>
    <xf numFmtId="0" fontId="7" fillId="3" borderId="2" xfId="0" applyFont="1" applyFill="1" applyBorder="1" applyProtection="1">
      <protection hidden="1"/>
    </xf>
    <xf numFmtId="0" fontId="7" fillId="3" borderId="0" xfId="0" applyFont="1" applyFill="1" applyBorder="1" applyProtection="1">
      <protection hidden="1"/>
    </xf>
    <xf numFmtId="0" fontId="7" fillId="3" borderId="5" xfId="0" applyFont="1" applyFill="1" applyBorder="1" applyProtection="1">
      <protection hidden="1"/>
    </xf>
    <xf numFmtId="0" fontId="4" fillId="0" borderId="57" xfId="0" applyFont="1" applyBorder="1" applyAlignment="1" applyProtection="1">
      <alignment horizontal="center"/>
      <protection hidden="1"/>
    </xf>
    <xf numFmtId="0" fontId="4" fillId="0" borderId="57" xfId="0" applyFont="1" applyBorder="1" applyAlignment="1" applyProtection="1">
      <alignment horizontal="left"/>
      <protection hidden="1"/>
    </xf>
  </cellXfs>
  <cellStyles count="8">
    <cellStyle name="Calculation" xfId="5" builtinId="22"/>
    <cellStyle name="Currency 2" xfId="4" xr:uid="{00000000-0005-0000-0000-000001000000}"/>
    <cellStyle name="Hyperlink" xfId="1" builtinId="8"/>
    <cellStyle name="Input 1" xfId="6" xr:uid="{00000000-0005-0000-0000-000003000000}"/>
    <cellStyle name="Normal" xfId="0" builtinId="0"/>
    <cellStyle name="Normal 2" xfId="2" xr:uid="{00000000-0005-0000-0000-000005000000}"/>
    <cellStyle name="Percent 2" xfId="3" xr:uid="{00000000-0005-0000-0000-000006000000}"/>
    <cellStyle name="Style 1" xfId="7" xr:uid="{00000000-0005-0000-0000-000007000000}"/>
  </cellStyles>
  <dxfs count="0"/>
  <tableStyles count="0" defaultTableStyle="TableStyleMedium9" defaultPivotStyle="PivotStyleLight16"/>
  <colors>
    <mruColors>
      <color rgb="FF3F3F76"/>
      <color rgb="FFF796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191</xdr:row>
      <xdr:rowOff>203199</xdr:rowOff>
    </xdr:from>
    <xdr:to>
      <xdr:col>1</xdr:col>
      <xdr:colOff>9278620</xdr:colOff>
      <xdr:row>274</xdr:row>
      <xdr:rowOff>98124</xdr:rowOff>
    </xdr:to>
    <xdr:pic>
      <xdr:nvPicPr>
        <xdr:cNvPr id="2" name="Picture 1">
          <a:extLst>
            <a:ext uri="{FF2B5EF4-FFF2-40B4-BE49-F238E27FC236}">
              <a16:creationId xmlns:a16="http://schemas.microsoft.com/office/drawing/2014/main" id="{46BA8BD6-919B-8803-610C-75D3428FC82E}"/>
            </a:ext>
          </a:extLst>
        </xdr:cNvPr>
        <xdr:cNvPicPr>
          <a:picLocks noChangeAspect="1"/>
        </xdr:cNvPicPr>
      </xdr:nvPicPr>
      <xdr:blipFill>
        <a:blip xmlns:r="http://schemas.openxmlformats.org/officeDocument/2006/relationships" r:embed="rId1"/>
        <a:stretch>
          <a:fillRect/>
        </a:stretch>
      </xdr:blipFill>
      <xdr:spPr>
        <a:xfrm>
          <a:off x="0" y="40919399"/>
          <a:ext cx="13411200" cy="16775765"/>
        </a:xfrm>
        <a:prstGeom prst="rect">
          <a:avLst/>
        </a:prstGeom>
      </xdr:spPr>
    </xdr:pic>
    <xdr:clientData/>
  </xdr:twoCellAnchor>
  <xdr:twoCellAnchor editAs="oneCell">
    <xdr:from>
      <xdr:col>0</xdr:col>
      <xdr:colOff>0</xdr:colOff>
      <xdr:row>275</xdr:row>
      <xdr:rowOff>12700</xdr:rowOff>
    </xdr:from>
    <xdr:to>
      <xdr:col>1</xdr:col>
      <xdr:colOff>9428480</xdr:colOff>
      <xdr:row>311</xdr:row>
      <xdr:rowOff>113321</xdr:rowOff>
    </xdr:to>
    <xdr:pic>
      <xdr:nvPicPr>
        <xdr:cNvPr id="3" name="Picture 2">
          <a:extLst>
            <a:ext uri="{FF2B5EF4-FFF2-40B4-BE49-F238E27FC236}">
              <a16:creationId xmlns:a16="http://schemas.microsoft.com/office/drawing/2014/main" id="{4D19F4C0-D290-B963-5CB4-078D7BA6468F}"/>
            </a:ext>
          </a:extLst>
        </xdr:cNvPr>
        <xdr:cNvPicPr>
          <a:picLocks noChangeAspect="1"/>
        </xdr:cNvPicPr>
      </xdr:nvPicPr>
      <xdr:blipFill>
        <a:blip xmlns:r="http://schemas.openxmlformats.org/officeDocument/2006/relationships" r:embed="rId2"/>
        <a:stretch>
          <a:fillRect/>
        </a:stretch>
      </xdr:blipFill>
      <xdr:spPr>
        <a:xfrm>
          <a:off x="0" y="59499500"/>
          <a:ext cx="13576300" cy="7415821"/>
        </a:xfrm>
        <a:prstGeom prst="rect">
          <a:avLst/>
        </a:prstGeom>
      </xdr:spPr>
    </xdr:pic>
    <xdr:clientData/>
  </xdr:twoCellAnchor>
  <xdr:twoCellAnchor editAs="oneCell">
    <xdr:from>
      <xdr:col>0</xdr:col>
      <xdr:colOff>0</xdr:colOff>
      <xdr:row>312</xdr:row>
      <xdr:rowOff>6103</xdr:rowOff>
    </xdr:from>
    <xdr:to>
      <xdr:col>1</xdr:col>
      <xdr:colOff>9372600</xdr:colOff>
      <xdr:row>369</xdr:row>
      <xdr:rowOff>74315</xdr:rowOff>
    </xdr:to>
    <xdr:pic>
      <xdr:nvPicPr>
        <xdr:cNvPr id="5" name="Picture 4">
          <a:extLst>
            <a:ext uri="{FF2B5EF4-FFF2-40B4-BE49-F238E27FC236}">
              <a16:creationId xmlns:a16="http://schemas.microsoft.com/office/drawing/2014/main" id="{D559241F-AD3F-74EF-8169-763D2D588BC5}"/>
            </a:ext>
          </a:extLst>
        </xdr:cNvPr>
        <xdr:cNvPicPr>
          <a:picLocks noChangeAspect="1"/>
        </xdr:cNvPicPr>
      </xdr:nvPicPr>
      <xdr:blipFill>
        <a:blip xmlns:r="http://schemas.openxmlformats.org/officeDocument/2006/relationships" r:embed="rId3"/>
        <a:stretch>
          <a:fillRect/>
        </a:stretch>
      </xdr:blipFill>
      <xdr:spPr>
        <a:xfrm>
          <a:off x="0" y="65766703"/>
          <a:ext cx="13512800" cy="11650612"/>
        </a:xfrm>
        <a:prstGeom prst="rect">
          <a:avLst/>
        </a:prstGeom>
      </xdr:spPr>
    </xdr:pic>
    <xdr:clientData/>
  </xdr:twoCellAnchor>
  <xdr:twoCellAnchor editAs="oneCell">
    <xdr:from>
      <xdr:col>0</xdr:col>
      <xdr:colOff>0</xdr:colOff>
      <xdr:row>368</xdr:row>
      <xdr:rowOff>101600</xdr:rowOff>
    </xdr:from>
    <xdr:to>
      <xdr:col>1</xdr:col>
      <xdr:colOff>9390380</xdr:colOff>
      <xdr:row>426</xdr:row>
      <xdr:rowOff>616</xdr:rowOff>
    </xdr:to>
    <xdr:pic>
      <xdr:nvPicPr>
        <xdr:cNvPr id="6" name="Picture 5">
          <a:extLst>
            <a:ext uri="{FF2B5EF4-FFF2-40B4-BE49-F238E27FC236}">
              <a16:creationId xmlns:a16="http://schemas.microsoft.com/office/drawing/2014/main" id="{EA7701CE-E6A7-038E-3E3C-9D0D84EBCF8D}"/>
            </a:ext>
          </a:extLst>
        </xdr:cNvPr>
        <xdr:cNvPicPr>
          <a:picLocks noChangeAspect="1"/>
        </xdr:cNvPicPr>
      </xdr:nvPicPr>
      <xdr:blipFill>
        <a:blip xmlns:r="http://schemas.openxmlformats.org/officeDocument/2006/relationships" r:embed="rId4"/>
        <a:stretch>
          <a:fillRect/>
        </a:stretch>
      </xdr:blipFill>
      <xdr:spPr>
        <a:xfrm>
          <a:off x="0" y="77241400"/>
          <a:ext cx="13538200" cy="11684616"/>
        </a:xfrm>
        <a:prstGeom prst="rect">
          <a:avLst/>
        </a:prstGeom>
      </xdr:spPr>
    </xdr:pic>
    <xdr:clientData/>
  </xdr:twoCellAnchor>
  <xdr:twoCellAnchor editAs="oneCell">
    <xdr:from>
      <xdr:col>0</xdr:col>
      <xdr:colOff>0</xdr:colOff>
      <xdr:row>424</xdr:row>
      <xdr:rowOff>127000</xdr:rowOff>
    </xdr:from>
    <xdr:to>
      <xdr:col>1</xdr:col>
      <xdr:colOff>9466580</xdr:colOff>
      <xdr:row>480</xdr:row>
      <xdr:rowOff>75196</xdr:rowOff>
    </xdr:to>
    <xdr:pic>
      <xdr:nvPicPr>
        <xdr:cNvPr id="7" name="Picture 6">
          <a:extLst>
            <a:ext uri="{FF2B5EF4-FFF2-40B4-BE49-F238E27FC236}">
              <a16:creationId xmlns:a16="http://schemas.microsoft.com/office/drawing/2014/main" id="{AE446649-54B2-BE0A-4ACE-D83F3CFF1A1B}"/>
            </a:ext>
          </a:extLst>
        </xdr:cNvPr>
        <xdr:cNvPicPr>
          <a:picLocks noChangeAspect="1"/>
        </xdr:cNvPicPr>
      </xdr:nvPicPr>
      <xdr:blipFill>
        <a:blip xmlns:r="http://schemas.openxmlformats.org/officeDocument/2006/relationships" r:embed="rId5"/>
        <a:stretch>
          <a:fillRect/>
        </a:stretch>
      </xdr:blipFill>
      <xdr:spPr>
        <a:xfrm>
          <a:off x="0" y="88646000"/>
          <a:ext cx="13614400" cy="11327396"/>
        </a:xfrm>
        <a:prstGeom prst="rect">
          <a:avLst/>
        </a:prstGeom>
      </xdr:spPr>
    </xdr:pic>
    <xdr:clientData/>
  </xdr:twoCellAnchor>
  <xdr:twoCellAnchor editAs="oneCell">
    <xdr:from>
      <xdr:col>0</xdr:col>
      <xdr:colOff>0</xdr:colOff>
      <xdr:row>579</xdr:row>
      <xdr:rowOff>76200</xdr:rowOff>
    </xdr:from>
    <xdr:to>
      <xdr:col>1</xdr:col>
      <xdr:colOff>9318832</xdr:colOff>
      <xdr:row>618</xdr:row>
      <xdr:rowOff>17781</xdr:rowOff>
    </xdr:to>
    <xdr:pic>
      <xdr:nvPicPr>
        <xdr:cNvPr id="10" name="Picture 9">
          <a:extLst>
            <a:ext uri="{FF2B5EF4-FFF2-40B4-BE49-F238E27FC236}">
              <a16:creationId xmlns:a16="http://schemas.microsoft.com/office/drawing/2014/main" id="{4DB9AEB4-FC21-9906-AE0D-CB1415A6AA43}"/>
            </a:ext>
          </a:extLst>
        </xdr:cNvPr>
        <xdr:cNvPicPr>
          <a:picLocks noChangeAspect="1"/>
        </xdr:cNvPicPr>
      </xdr:nvPicPr>
      <xdr:blipFill>
        <a:blip xmlns:r="http://schemas.openxmlformats.org/officeDocument/2006/relationships" r:embed="rId6"/>
        <a:stretch>
          <a:fillRect/>
        </a:stretch>
      </xdr:blipFill>
      <xdr:spPr>
        <a:xfrm>
          <a:off x="0" y="121335800"/>
          <a:ext cx="13451412" cy="7874000"/>
        </a:xfrm>
        <a:prstGeom prst="rect">
          <a:avLst/>
        </a:prstGeom>
      </xdr:spPr>
    </xdr:pic>
    <xdr:clientData/>
  </xdr:twoCellAnchor>
  <xdr:twoCellAnchor editAs="oneCell">
    <xdr:from>
      <xdr:col>0</xdr:col>
      <xdr:colOff>0</xdr:colOff>
      <xdr:row>517</xdr:row>
      <xdr:rowOff>50800</xdr:rowOff>
    </xdr:from>
    <xdr:to>
      <xdr:col>1</xdr:col>
      <xdr:colOff>9352540</xdr:colOff>
      <xdr:row>579</xdr:row>
      <xdr:rowOff>93980</xdr:rowOff>
    </xdr:to>
    <xdr:pic>
      <xdr:nvPicPr>
        <xdr:cNvPr id="11" name="Picture 10">
          <a:extLst>
            <a:ext uri="{FF2B5EF4-FFF2-40B4-BE49-F238E27FC236}">
              <a16:creationId xmlns:a16="http://schemas.microsoft.com/office/drawing/2014/main" id="{73A25BEF-43BE-0091-ECB1-CC89CC29821A}"/>
            </a:ext>
          </a:extLst>
        </xdr:cNvPr>
        <xdr:cNvPicPr>
          <a:picLocks noChangeAspect="1"/>
        </xdr:cNvPicPr>
      </xdr:nvPicPr>
      <xdr:blipFill>
        <a:blip xmlns:r="http://schemas.openxmlformats.org/officeDocument/2006/relationships" r:embed="rId7"/>
        <a:stretch>
          <a:fillRect/>
        </a:stretch>
      </xdr:blipFill>
      <xdr:spPr>
        <a:xfrm>
          <a:off x="0" y="107467400"/>
          <a:ext cx="13500360" cy="12649200"/>
        </a:xfrm>
        <a:prstGeom prst="rect">
          <a:avLst/>
        </a:prstGeom>
      </xdr:spPr>
    </xdr:pic>
    <xdr:clientData/>
  </xdr:twoCellAnchor>
  <xdr:twoCellAnchor editAs="oneCell">
    <xdr:from>
      <xdr:col>0</xdr:col>
      <xdr:colOff>0</xdr:colOff>
      <xdr:row>480</xdr:row>
      <xdr:rowOff>190500</xdr:rowOff>
    </xdr:from>
    <xdr:to>
      <xdr:col>1</xdr:col>
      <xdr:colOff>9431020</xdr:colOff>
      <xdr:row>516</xdr:row>
      <xdr:rowOff>170465</xdr:rowOff>
    </xdr:to>
    <xdr:pic>
      <xdr:nvPicPr>
        <xdr:cNvPr id="12" name="Picture 11">
          <a:extLst>
            <a:ext uri="{FF2B5EF4-FFF2-40B4-BE49-F238E27FC236}">
              <a16:creationId xmlns:a16="http://schemas.microsoft.com/office/drawing/2014/main" id="{845D76AC-83B6-1731-D689-B1B1E0803AEA}"/>
            </a:ext>
          </a:extLst>
        </xdr:cNvPr>
        <xdr:cNvPicPr>
          <a:picLocks noChangeAspect="1"/>
        </xdr:cNvPicPr>
      </xdr:nvPicPr>
      <xdr:blipFill>
        <a:blip xmlns:r="http://schemas.openxmlformats.org/officeDocument/2006/relationships" r:embed="rId8"/>
        <a:stretch>
          <a:fillRect/>
        </a:stretch>
      </xdr:blipFill>
      <xdr:spPr>
        <a:xfrm>
          <a:off x="0" y="101333300"/>
          <a:ext cx="13563600" cy="729516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2.gov.bc.ca/gov/content/data/geographic-data-services/web-based-mapping/imapbc" TargetMode="External"/><Relationship Id="rId2" Type="http://schemas.openxmlformats.org/officeDocument/2006/relationships/hyperlink" Target="https://www2.gov.bc.ca/gov/content/industry/forestry/competitive-forest-industry/timber-pricing/forest-residue-waste" TargetMode="External"/><Relationship Id="rId1" Type="http://schemas.openxmlformats.org/officeDocument/2006/relationships/hyperlink" Target="https://www2.gov.bc.ca/gov/content/industry/forestry/competitive-forest-industry/timber-pricing/forest-residue-wast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2.gov.bc.ca/gov/content/industry/forestry/competitive-forest-industry/timber-pricing/forest-residue-waste"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2.gov.bc.ca/gov/content/industry/forestry/competitive-forest-industry/timber-pricing/forest-residue-waste"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88AAB-6311-4483-92E1-59B20139EF72}">
  <sheetPr codeName="Sheet2"/>
  <dimension ref="A1:J621"/>
  <sheetViews>
    <sheetView tabSelected="1" zoomScale="70" zoomScaleNormal="70" workbookViewId="0">
      <selection sqref="A1:C2"/>
    </sheetView>
  </sheetViews>
  <sheetFormatPr defaultRowHeight="15.6" x14ac:dyDescent="0.25"/>
  <cols>
    <col min="1" max="1" width="49.36328125" style="129" customWidth="1"/>
    <col min="2" max="2" width="123.54296875" style="181" customWidth="1"/>
    <col min="3" max="3" width="60.90625" style="181" customWidth="1"/>
    <col min="4" max="4" width="16.7265625" style="129" customWidth="1"/>
    <col min="5" max="16384" width="8.7265625" style="129"/>
  </cols>
  <sheetData>
    <row r="1" spans="1:3" ht="25.8" customHeight="1" x14ac:dyDescent="0.25">
      <c r="A1" s="421" t="s">
        <v>496</v>
      </c>
      <c r="B1" s="422"/>
      <c r="C1" s="423"/>
    </row>
    <row r="2" spans="1:3" ht="48.6" customHeight="1" thickBot="1" x14ac:dyDescent="0.3">
      <c r="A2" s="424"/>
      <c r="B2" s="425"/>
      <c r="C2" s="426"/>
    </row>
    <row r="3" spans="1:3" ht="408.6" customHeight="1" x14ac:dyDescent="0.25">
      <c r="A3" s="445" t="s">
        <v>536</v>
      </c>
      <c r="B3" s="446"/>
      <c r="C3" s="447"/>
    </row>
    <row r="4" spans="1:3" ht="408.6" customHeight="1" x14ac:dyDescent="0.25">
      <c r="A4" s="448"/>
      <c r="B4" s="449"/>
      <c r="C4" s="450"/>
    </row>
    <row r="5" spans="1:3" ht="405" customHeight="1" thickBot="1" x14ac:dyDescent="0.3">
      <c r="A5" s="451"/>
      <c r="B5" s="452"/>
      <c r="C5" s="453"/>
    </row>
    <row r="6" spans="1:3" ht="21" x14ac:dyDescent="0.25">
      <c r="A6" s="430" t="s">
        <v>497</v>
      </c>
      <c r="B6" s="431"/>
      <c r="C6" s="432"/>
    </row>
    <row r="7" spans="1:3" s="132" customFormat="1" x14ac:dyDescent="0.25">
      <c r="A7" s="130" t="s">
        <v>276</v>
      </c>
      <c r="B7" s="131" t="s">
        <v>277</v>
      </c>
      <c r="C7" s="131" t="s">
        <v>278</v>
      </c>
    </row>
    <row r="8" spans="1:3" s="132" customFormat="1" x14ac:dyDescent="0.25">
      <c r="A8" s="133" t="s">
        <v>290</v>
      </c>
      <c r="B8" s="131"/>
      <c r="C8" s="131"/>
    </row>
    <row r="9" spans="1:3" x14ac:dyDescent="0.25">
      <c r="A9" s="76" t="s">
        <v>103</v>
      </c>
      <c r="B9" s="77" t="s">
        <v>269</v>
      </c>
      <c r="C9" s="77"/>
    </row>
    <row r="10" spans="1:3" x14ac:dyDescent="0.25">
      <c r="A10" s="76" t="s">
        <v>79</v>
      </c>
      <c r="B10" s="77" t="s">
        <v>270</v>
      </c>
      <c r="C10" s="77"/>
    </row>
    <row r="11" spans="1:3" x14ac:dyDescent="0.25">
      <c r="A11" s="76" t="s">
        <v>100</v>
      </c>
      <c r="B11" s="77" t="s">
        <v>271</v>
      </c>
      <c r="C11" s="77"/>
    </row>
    <row r="12" spans="1:3" x14ac:dyDescent="0.25">
      <c r="A12" s="76" t="s">
        <v>80</v>
      </c>
      <c r="B12" s="77" t="s">
        <v>272</v>
      </c>
      <c r="C12" s="77"/>
    </row>
    <row r="13" spans="1:3" x14ac:dyDescent="0.25">
      <c r="A13" s="76" t="s">
        <v>123</v>
      </c>
      <c r="B13" s="77" t="s">
        <v>273</v>
      </c>
      <c r="C13" s="77"/>
    </row>
    <row r="14" spans="1:3" x14ac:dyDescent="0.25">
      <c r="A14" s="76" t="s">
        <v>78</v>
      </c>
      <c r="B14" s="77" t="s">
        <v>274</v>
      </c>
      <c r="C14" s="77"/>
    </row>
    <row r="15" spans="1:3" x14ac:dyDescent="0.25">
      <c r="A15" s="76" t="s">
        <v>124</v>
      </c>
      <c r="B15" s="77" t="s">
        <v>275</v>
      </c>
      <c r="C15" s="77"/>
    </row>
    <row r="16" spans="1:3" x14ac:dyDescent="0.25">
      <c r="A16" s="76" t="s">
        <v>493</v>
      </c>
      <c r="B16" s="77" t="s">
        <v>535</v>
      </c>
      <c r="C16" s="77" t="s">
        <v>532</v>
      </c>
    </row>
    <row r="17" spans="1:3" x14ac:dyDescent="0.25">
      <c r="A17" s="77" t="s">
        <v>507</v>
      </c>
      <c r="B17" s="77" t="s">
        <v>508</v>
      </c>
      <c r="C17" s="77"/>
    </row>
    <row r="18" spans="1:3" ht="15.6" customHeight="1" x14ac:dyDescent="0.25">
      <c r="A18" s="77" t="s">
        <v>511</v>
      </c>
      <c r="B18" s="77" t="s">
        <v>509</v>
      </c>
      <c r="C18" s="77"/>
    </row>
    <row r="19" spans="1:3" ht="34.799999999999997" customHeight="1" x14ac:dyDescent="0.25">
      <c r="A19" s="76" t="s">
        <v>91</v>
      </c>
      <c r="B19" s="77" t="s">
        <v>510</v>
      </c>
      <c r="C19" s="77" t="s">
        <v>279</v>
      </c>
    </row>
    <row r="20" spans="1:3" ht="31.2" x14ac:dyDescent="0.25">
      <c r="A20" s="76" t="s">
        <v>512</v>
      </c>
      <c r="B20" s="77" t="s">
        <v>515</v>
      </c>
      <c r="C20" s="77" t="s">
        <v>279</v>
      </c>
    </row>
    <row r="21" spans="1:3" x14ac:dyDescent="0.25">
      <c r="A21" s="76" t="s">
        <v>514</v>
      </c>
      <c r="B21" s="77" t="s">
        <v>516</v>
      </c>
      <c r="C21" s="77"/>
    </row>
    <row r="22" spans="1:3" x14ac:dyDescent="0.25">
      <c r="A22" s="76" t="s">
        <v>517</v>
      </c>
      <c r="B22" s="77" t="s">
        <v>518</v>
      </c>
      <c r="C22" s="77"/>
    </row>
    <row r="23" spans="1:3" ht="30.6" customHeight="1" x14ac:dyDescent="0.25">
      <c r="A23" s="76" t="s">
        <v>519</v>
      </c>
      <c r="B23" s="77" t="s">
        <v>520</v>
      </c>
      <c r="C23" s="77"/>
    </row>
    <row r="24" spans="1:3" x14ac:dyDescent="0.25">
      <c r="A24" s="76" t="s">
        <v>521</v>
      </c>
      <c r="B24" s="77" t="s">
        <v>522</v>
      </c>
      <c r="C24" s="77" t="s">
        <v>525</v>
      </c>
    </row>
    <row r="25" spans="1:3" x14ac:dyDescent="0.25">
      <c r="A25" s="76" t="s">
        <v>523</v>
      </c>
      <c r="B25" s="77" t="s">
        <v>524</v>
      </c>
      <c r="C25" s="77" t="s">
        <v>525</v>
      </c>
    </row>
    <row r="26" spans="1:3" x14ac:dyDescent="0.25">
      <c r="A26" s="76" t="s">
        <v>526</v>
      </c>
      <c r="B26" s="77" t="s">
        <v>527</v>
      </c>
      <c r="C26" s="77" t="s">
        <v>525</v>
      </c>
    </row>
    <row r="27" spans="1:3" x14ac:dyDescent="0.25">
      <c r="A27" s="76" t="s">
        <v>528</v>
      </c>
      <c r="B27" s="77" t="s">
        <v>530</v>
      </c>
      <c r="C27" s="77" t="s">
        <v>534</v>
      </c>
    </row>
    <row r="28" spans="1:3" ht="31.2" x14ac:dyDescent="0.25">
      <c r="A28" s="76" t="s">
        <v>529</v>
      </c>
      <c r="B28" s="77" t="s">
        <v>531</v>
      </c>
      <c r="C28" s="77" t="s">
        <v>533</v>
      </c>
    </row>
    <row r="29" spans="1:3" x14ac:dyDescent="0.25">
      <c r="A29" s="76" t="s">
        <v>10</v>
      </c>
      <c r="B29" s="77" t="s">
        <v>280</v>
      </c>
      <c r="C29" s="77"/>
    </row>
    <row r="30" spans="1:3" x14ac:dyDescent="0.25">
      <c r="A30" s="134" t="s">
        <v>505</v>
      </c>
      <c r="B30" s="77" t="s">
        <v>281</v>
      </c>
      <c r="C30" s="135" t="s">
        <v>532</v>
      </c>
    </row>
    <row r="31" spans="1:3" x14ac:dyDescent="0.25">
      <c r="A31" s="134" t="s">
        <v>137</v>
      </c>
      <c r="B31" s="77" t="s">
        <v>282</v>
      </c>
      <c r="C31" s="77"/>
    </row>
    <row r="32" spans="1:3" x14ac:dyDescent="0.25">
      <c r="A32" s="134" t="s">
        <v>138</v>
      </c>
      <c r="B32" s="135" t="s">
        <v>283</v>
      </c>
      <c r="C32" s="77"/>
    </row>
    <row r="33" spans="1:5" x14ac:dyDescent="0.25">
      <c r="A33" s="76" t="s">
        <v>513</v>
      </c>
      <c r="B33" s="135" t="s">
        <v>284</v>
      </c>
      <c r="C33" s="136"/>
    </row>
    <row r="34" spans="1:5" x14ac:dyDescent="0.25">
      <c r="A34" s="134" t="s">
        <v>136</v>
      </c>
      <c r="B34" s="77" t="s">
        <v>285</v>
      </c>
      <c r="C34" s="77"/>
    </row>
    <row r="35" spans="1:5" x14ac:dyDescent="0.25">
      <c r="A35" s="137" t="s">
        <v>19</v>
      </c>
      <c r="B35" s="77" t="s">
        <v>287</v>
      </c>
      <c r="C35" s="136" t="s">
        <v>286</v>
      </c>
    </row>
    <row r="36" spans="1:5" x14ac:dyDescent="0.25">
      <c r="A36" s="133" t="s">
        <v>101</v>
      </c>
      <c r="B36" s="77"/>
      <c r="C36" s="136"/>
    </row>
    <row r="37" spans="1:5" ht="49.8" customHeight="1" x14ac:dyDescent="0.25">
      <c r="A37" s="442" t="s">
        <v>426</v>
      </c>
      <c r="B37" s="138" t="s">
        <v>479</v>
      </c>
      <c r="C37" s="138"/>
      <c r="E37" s="132"/>
    </row>
    <row r="38" spans="1:5" ht="24.6" customHeight="1" x14ac:dyDescent="0.25">
      <c r="A38" s="443"/>
      <c r="B38" s="138" t="s">
        <v>422</v>
      </c>
      <c r="C38" s="138"/>
      <c r="E38" s="132"/>
    </row>
    <row r="39" spans="1:5" ht="37.200000000000003" customHeight="1" x14ac:dyDescent="0.25">
      <c r="A39" s="444"/>
      <c r="B39" s="138" t="s">
        <v>478</v>
      </c>
      <c r="C39" s="138"/>
      <c r="E39" s="132"/>
    </row>
    <row r="40" spans="1:5" ht="37.200000000000003" customHeight="1" x14ac:dyDescent="0.25">
      <c r="A40" s="442" t="s">
        <v>427</v>
      </c>
      <c r="B40" s="138" t="s">
        <v>433</v>
      </c>
      <c r="C40" s="185" t="s">
        <v>441</v>
      </c>
      <c r="D40" s="188" t="s">
        <v>430</v>
      </c>
      <c r="E40" s="132"/>
    </row>
    <row r="41" spans="1:5" ht="31.2" x14ac:dyDescent="0.25">
      <c r="A41" s="443"/>
      <c r="B41" s="138" t="s">
        <v>428</v>
      </c>
      <c r="C41" s="138" t="s">
        <v>442</v>
      </c>
      <c r="E41" s="132"/>
    </row>
    <row r="42" spans="1:5" ht="49.8" customHeight="1" x14ac:dyDescent="0.25">
      <c r="A42" s="444"/>
      <c r="B42" s="138" t="s">
        <v>477</v>
      </c>
      <c r="C42" s="138" t="s">
        <v>442</v>
      </c>
      <c r="E42" s="132"/>
    </row>
    <row r="43" spans="1:5" ht="31.2" x14ac:dyDescent="0.25">
      <c r="A43" s="187" t="s">
        <v>75</v>
      </c>
      <c r="B43" s="77" t="s">
        <v>435</v>
      </c>
      <c r="C43" s="77"/>
      <c r="E43" s="132"/>
    </row>
    <row r="44" spans="1:5" x14ac:dyDescent="0.25">
      <c r="A44" s="187" t="s">
        <v>108</v>
      </c>
      <c r="B44" s="77" t="s">
        <v>434</v>
      </c>
      <c r="C44" s="77"/>
      <c r="E44" s="132"/>
    </row>
    <row r="45" spans="1:5" x14ac:dyDescent="0.25">
      <c r="A45" s="187" t="s">
        <v>85</v>
      </c>
      <c r="B45" s="77" t="s">
        <v>436</v>
      </c>
      <c r="C45" s="77"/>
      <c r="E45" s="132"/>
    </row>
    <row r="46" spans="1:5" x14ac:dyDescent="0.25">
      <c r="A46" s="76" t="s">
        <v>417</v>
      </c>
      <c r="B46" s="77" t="s">
        <v>437</v>
      </c>
      <c r="C46" s="77"/>
      <c r="E46" s="132"/>
    </row>
    <row r="47" spans="1:5" x14ac:dyDescent="0.25">
      <c r="A47" s="76" t="s">
        <v>418</v>
      </c>
      <c r="B47" s="77" t="s">
        <v>439</v>
      </c>
      <c r="C47" s="77"/>
      <c r="E47" s="132"/>
    </row>
    <row r="48" spans="1:5" ht="31.2" x14ac:dyDescent="0.3">
      <c r="A48" s="197" t="s">
        <v>474</v>
      </c>
      <c r="B48" s="198" t="s">
        <v>476</v>
      </c>
      <c r="C48" s="199"/>
      <c r="D48" s="79"/>
      <c r="E48" s="79"/>
    </row>
    <row r="49" spans="1:5" x14ac:dyDescent="0.25">
      <c r="A49" s="76" t="s">
        <v>76</v>
      </c>
      <c r="B49" s="77" t="s">
        <v>438</v>
      </c>
      <c r="C49" s="77"/>
      <c r="E49" s="132"/>
    </row>
    <row r="50" spans="1:5" x14ac:dyDescent="0.25">
      <c r="A50" s="76" t="s">
        <v>102</v>
      </c>
      <c r="B50" s="77" t="s">
        <v>288</v>
      </c>
      <c r="C50" s="77" t="s">
        <v>440</v>
      </c>
      <c r="E50" s="132"/>
    </row>
    <row r="51" spans="1:5" x14ac:dyDescent="0.25">
      <c r="A51" s="133" t="s">
        <v>289</v>
      </c>
      <c r="B51" s="77"/>
      <c r="C51" s="77"/>
    </row>
    <row r="52" spans="1:5" x14ac:dyDescent="0.25">
      <c r="A52" s="76" t="s">
        <v>64</v>
      </c>
      <c r="B52" s="77" t="s">
        <v>291</v>
      </c>
      <c r="C52" s="77"/>
    </row>
    <row r="53" spans="1:5" x14ac:dyDescent="0.25">
      <c r="A53" s="76" t="s">
        <v>65</v>
      </c>
      <c r="B53" s="77" t="s">
        <v>293</v>
      </c>
      <c r="C53" s="77"/>
    </row>
    <row r="54" spans="1:5" x14ac:dyDescent="0.25">
      <c r="A54" s="76" t="s">
        <v>66</v>
      </c>
      <c r="B54" s="77" t="s">
        <v>292</v>
      </c>
      <c r="C54" s="77"/>
    </row>
    <row r="55" spans="1:5" x14ac:dyDescent="0.25">
      <c r="A55" s="76" t="s">
        <v>257</v>
      </c>
      <c r="B55" s="77" t="s">
        <v>294</v>
      </c>
      <c r="C55" s="77"/>
    </row>
    <row r="56" spans="1:5" x14ac:dyDescent="0.25">
      <c r="A56" s="133" t="s">
        <v>15</v>
      </c>
      <c r="B56" s="77"/>
      <c r="C56" s="77"/>
    </row>
    <row r="57" spans="1:5" ht="109.2" x14ac:dyDescent="0.25">
      <c r="A57" s="76" t="s">
        <v>4</v>
      </c>
      <c r="B57" s="77" t="s">
        <v>297</v>
      </c>
      <c r="C57" s="77" t="s">
        <v>432</v>
      </c>
    </row>
    <row r="58" spans="1:5" x14ac:dyDescent="0.25">
      <c r="A58" s="76" t="s">
        <v>5</v>
      </c>
      <c r="B58" s="77" t="s">
        <v>298</v>
      </c>
      <c r="C58" s="77" t="s">
        <v>299</v>
      </c>
    </row>
    <row r="59" spans="1:5" ht="46.8" x14ac:dyDescent="0.25">
      <c r="A59" s="76" t="s">
        <v>295</v>
      </c>
      <c r="B59" s="77" t="s">
        <v>547</v>
      </c>
      <c r="C59" s="741" t="s">
        <v>310</v>
      </c>
      <c r="D59" s="742"/>
    </row>
    <row r="60" spans="1:5" ht="46.8" x14ac:dyDescent="0.25">
      <c r="A60" s="76" t="s">
        <v>296</v>
      </c>
      <c r="B60" s="77" t="s">
        <v>548</v>
      </c>
      <c r="C60" s="77" t="s">
        <v>311</v>
      </c>
    </row>
    <row r="61" spans="1:5" x14ac:dyDescent="0.25">
      <c r="A61" s="76" t="s">
        <v>95</v>
      </c>
      <c r="B61" s="77" t="s">
        <v>297</v>
      </c>
      <c r="C61" s="77" t="s">
        <v>300</v>
      </c>
    </row>
    <row r="62" spans="1:5" ht="31.2" x14ac:dyDescent="0.25">
      <c r="A62" s="76" t="s">
        <v>23</v>
      </c>
      <c r="B62" s="77" t="s">
        <v>297</v>
      </c>
      <c r="C62" s="77" t="s">
        <v>301</v>
      </c>
    </row>
    <row r="63" spans="1:5" x14ac:dyDescent="0.25">
      <c r="A63" s="76" t="s">
        <v>25</v>
      </c>
      <c r="B63" s="77" t="s">
        <v>297</v>
      </c>
      <c r="C63" s="77" t="s">
        <v>302</v>
      </c>
    </row>
    <row r="64" spans="1:5" ht="46.8" x14ac:dyDescent="0.25">
      <c r="A64" s="139" t="s">
        <v>26</v>
      </c>
      <c r="B64" s="77" t="s">
        <v>303</v>
      </c>
      <c r="C64" s="77" t="s">
        <v>431</v>
      </c>
    </row>
    <row r="65" spans="1:3" ht="31.2" x14ac:dyDescent="0.25">
      <c r="A65" s="77" t="s">
        <v>104</v>
      </c>
      <c r="B65" s="77" t="s">
        <v>304</v>
      </c>
      <c r="C65" s="77" t="s">
        <v>305</v>
      </c>
    </row>
    <row r="66" spans="1:3" x14ac:dyDescent="0.25">
      <c r="A66" s="77" t="s">
        <v>98</v>
      </c>
      <c r="B66" s="77" t="s">
        <v>306</v>
      </c>
      <c r="C66" s="77"/>
    </row>
    <row r="67" spans="1:3" x14ac:dyDescent="0.25">
      <c r="A67" s="77" t="s">
        <v>106</v>
      </c>
      <c r="B67" s="77" t="s">
        <v>307</v>
      </c>
      <c r="C67" s="77"/>
    </row>
    <row r="68" spans="1:3" x14ac:dyDescent="0.25">
      <c r="A68" s="140" t="s">
        <v>135</v>
      </c>
      <c r="B68" s="77" t="s">
        <v>308</v>
      </c>
      <c r="C68" s="77"/>
    </row>
    <row r="69" spans="1:3" x14ac:dyDescent="0.25">
      <c r="A69" s="140" t="s">
        <v>13</v>
      </c>
      <c r="B69" s="77" t="s">
        <v>309</v>
      </c>
      <c r="C69" s="77"/>
    </row>
    <row r="70" spans="1:3" x14ac:dyDescent="0.25">
      <c r="A70" s="141" t="s">
        <v>7</v>
      </c>
      <c r="B70" s="77"/>
      <c r="C70" s="77"/>
    </row>
    <row r="71" spans="1:3" x14ac:dyDescent="0.25">
      <c r="A71" s="76" t="s">
        <v>9</v>
      </c>
      <c r="B71" s="77" t="s">
        <v>314</v>
      </c>
      <c r="C71" s="77"/>
    </row>
    <row r="72" spans="1:3" ht="31.2" x14ac:dyDescent="0.25">
      <c r="A72" s="76" t="s">
        <v>11</v>
      </c>
      <c r="B72" s="77" t="s">
        <v>315</v>
      </c>
      <c r="C72" s="77" t="s">
        <v>312</v>
      </c>
    </row>
    <row r="73" spans="1:3" x14ac:dyDescent="0.25">
      <c r="A73" s="76" t="s">
        <v>313</v>
      </c>
      <c r="B73" s="77" t="s">
        <v>316</v>
      </c>
      <c r="C73" s="77" t="s">
        <v>319</v>
      </c>
    </row>
    <row r="74" spans="1:3" x14ac:dyDescent="0.25">
      <c r="A74" s="76" t="s">
        <v>8</v>
      </c>
      <c r="B74" s="77" t="s">
        <v>317</v>
      </c>
      <c r="C74" s="77" t="s">
        <v>318</v>
      </c>
    </row>
    <row r="75" spans="1:3" x14ac:dyDescent="0.25">
      <c r="A75" s="76" t="s">
        <v>278</v>
      </c>
      <c r="B75" s="77" t="s">
        <v>320</v>
      </c>
      <c r="C75" s="77"/>
    </row>
    <row r="77" spans="1:3" ht="21" x14ac:dyDescent="0.25">
      <c r="A77" s="433" t="s">
        <v>321</v>
      </c>
      <c r="B77" s="434"/>
      <c r="C77" s="435"/>
    </row>
    <row r="78" spans="1:3" x14ac:dyDescent="0.25">
      <c r="A78" s="142" t="s">
        <v>276</v>
      </c>
      <c r="B78" s="143" t="s">
        <v>277</v>
      </c>
      <c r="C78" s="143" t="s">
        <v>278</v>
      </c>
    </row>
    <row r="79" spans="1:3" x14ac:dyDescent="0.25">
      <c r="A79" s="144" t="s">
        <v>290</v>
      </c>
      <c r="B79" s="200"/>
      <c r="C79" s="143"/>
    </row>
    <row r="80" spans="1:3" ht="34.200000000000003" customHeight="1" x14ac:dyDescent="0.3">
      <c r="A80" s="145" t="s">
        <v>444</v>
      </c>
      <c r="B80" s="200" t="s">
        <v>482</v>
      </c>
      <c r="C80" s="201"/>
    </row>
    <row r="81" spans="1:3" ht="33" customHeight="1" x14ac:dyDescent="0.3">
      <c r="A81" s="145" t="s">
        <v>445</v>
      </c>
      <c r="B81" s="200" t="s">
        <v>483</v>
      </c>
      <c r="C81" s="201"/>
    </row>
    <row r="82" spans="1:3" ht="32.4" customHeight="1" x14ac:dyDescent="0.3">
      <c r="A82" s="145" t="s">
        <v>446</v>
      </c>
      <c r="B82" s="200" t="s">
        <v>484</v>
      </c>
      <c r="C82" s="201"/>
    </row>
    <row r="83" spans="1:3" ht="33" customHeight="1" x14ac:dyDescent="0.3">
      <c r="A83" s="145" t="s">
        <v>447</v>
      </c>
      <c r="B83" s="200" t="s">
        <v>485</v>
      </c>
      <c r="C83" s="201"/>
    </row>
    <row r="84" spans="1:3" ht="34.200000000000003" customHeight="1" x14ac:dyDescent="0.3">
      <c r="A84" s="145" t="s">
        <v>448</v>
      </c>
      <c r="B84" s="200" t="s">
        <v>486</v>
      </c>
      <c r="C84" s="201"/>
    </row>
    <row r="85" spans="1:3" ht="31.2" x14ac:dyDescent="0.3">
      <c r="A85" s="145" t="s">
        <v>449</v>
      </c>
      <c r="B85" s="200" t="s">
        <v>487</v>
      </c>
      <c r="C85" s="201"/>
    </row>
    <row r="86" spans="1:3" x14ac:dyDescent="0.25">
      <c r="A86" s="145" t="s">
        <v>343</v>
      </c>
      <c r="B86" s="146" t="s">
        <v>322</v>
      </c>
      <c r="C86" s="146"/>
    </row>
    <row r="87" spans="1:3" x14ac:dyDescent="0.25">
      <c r="A87" s="145" t="s">
        <v>9</v>
      </c>
      <c r="B87" s="146" t="s">
        <v>323</v>
      </c>
      <c r="C87" s="146"/>
    </row>
    <row r="88" spans="1:3" x14ac:dyDescent="0.25">
      <c r="A88" s="145" t="s">
        <v>11</v>
      </c>
      <c r="B88" s="146" t="s">
        <v>324</v>
      </c>
      <c r="C88" s="146"/>
    </row>
    <row r="89" spans="1:3" x14ac:dyDescent="0.25">
      <c r="A89" s="147" t="s">
        <v>344</v>
      </c>
      <c r="B89" s="146" t="s">
        <v>325</v>
      </c>
      <c r="C89" s="148"/>
    </row>
    <row r="90" spans="1:3" x14ac:dyDescent="0.25">
      <c r="A90" s="145" t="s">
        <v>8</v>
      </c>
      <c r="B90" s="146" t="s">
        <v>326</v>
      </c>
      <c r="C90" s="146"/>
    </row>
    <row r="91" spans="1:3" x14ac:dyDescent="0.25">
      <c r="A91" s="144" t="s">
        <v>327</v>
      </c>
      <c r="B91" s="146"/>
      <c r="C91" s="146"/>
    </row>
    <row r="92" spans="1:3" x14ac:dyDescent="0.25">
      <c r="A92" s="149" t="s">
        <v>73</v>
      </c>
      <c r="B92" s="146" t="s">
        <v>328</v>
      </c>
      <c r="C92" s="146"/>
    </row>
    <row r="93" spans="1:3" ht="34.200000000000003" customHeight="1" x14ac:dyDescent="0.25">
      <c r="A93" s="149" t="s">
        <v>481</v>
      </c>
      <c r="B93" s="146" t="s">
        <v>489</v>
      </c>
      <c r="C93" s="146" t="s">
        <v>490</v>
      </c>
    </row>
    <row r="94" spans="1:3" ht="31.2" x14ac:dyDescent="0.25">
      <c r="A94" s="149" t="s">
        <v>87</v>
      </c>
      <c r="B94" s="146" t="s">
        <v>329</v>
      </c>
      <c r="C94" s="146" t="s">
        <v>330</v>
      </c>
    </row>
    <row r="95" spans="1:3" ht="31.2" x14ac:dyDescent="0.25">
      <c r="A95" s="149" t="s">
        <v>56</v>
      </c>
      <c r="B95" s="146" t="s">
        <v>331</v>
      </c>
      <c r="C95" s="146" t="s">
        <v>332</v>
      </c>
    </row>
    <row r="96" spans="1:3" ht="46.8" x14ac:dyDescent="0.25">
      <c r="A96" s="149" t="s">
        <v>55</v>
      </c>
      <c r="B96" s="146" t="s">
        <v>333</v>
      </c>
      <c r="C96" s="146" t="s">
        <v>334</v>
      </c>
    </row>
    <row r="97" spans="1:3" x14ac:dyDescent="0.25">
      <c r="A97" s="149" t="s">
        <v>54</v>
      </c>
      <c r="B97" s="146" t="s">
        <v>335</v>
      </c>
      <c r="C97" s="146"/>
    </row>
    <row r="98" spans="1:3" x14ac:dyDescent="0.25">
      <c r="A98" s="149" t="s">
        <v>53</v>
      </c>
      <c r="B98" s="146" t="s">
        <v>336</v>
      </c>
      <c r="C98" s="146"/>
    </row>
    <row r="99" spans="1:3" x14ac:dyDescent="0.25">
      <c r="A99" s="149" t="s">
        <v>32</v>
      </c>
      <c r="B99" s="146" t="s">
        <v>337</v>
      </c>
      <c r="C99" s="146"/>
    </row>
    <row r="100" spans="1:3" ht="31.2" x14ac:dyDescent="0.25">
      <c r="A100" s="149" t="s">
        <v>74</v>
      </c>
      <c r="B100" s="146" t="s">
        <v>392</v>
      </c>
      <c r="C100" s="146"/>
    </row>
    <row r="101" spans="1:3" ht="46.8" x14ac:dyDescent="0.25">
      <c r="A101" s="149" t="s">
        <v>35</v>
      </c>
      <c r="B101" s="146" t="s">
        <v>338</v>
      </c>
      <c r="C101" s="146"/>
    </row>
    <row r="102" spans="1:3" x14ac:dyDescent="0.25">
      <c r="A102" s="149" t="s">
        <v>81</v>
      </c>
      <c r="B102" s="146" t="s">
        <v>339</v>
      </c>
      <c r="C102" s="146"/>
    </row>
    <row r="103" spans="1:3" x14ac:dyDescent="0.25">
      <c r="A103" s="149" t="s">
        <v>2</v>
      </c>
      <c r="B103" s="146" t="s">
        <v>340</v>
      </c>
      <c r="C103" s="146"/>
    </row>
    <row r="104" spans="1:3" x14ac:dyDescent="0.25">
      <c r="A104" s="149" t="s">
        <v>39</v>
      </c>
      <c r="B104" s="146" t="s">
        <v>341</v>
      </c>
      <c r="C104" s="146"/>
    </row>
    <row r="105" spans="1:3" x14ac:dyDescent="0.25">
      <c r="A105" s="149" t="s">
        <v>40</v>
      </c>
      <c r="B105" s="146" t="s">
        <v>341</v>
      </c>
      <c r="C105" s="146"/>
    </row>
    <row r="107" spans="1:3" ht="21" x14ac:dyDescent="0.25">
      <c r="A107" s="436" t="s">
        <v>342</v>
      </c>
      <c r="B107" s="437"/>
      <c r="C107" s="438"/>
    </row>
    <row r="108" spans="1:3" x14ac:dyDescent="0.25">
      <c r="A108" s="150" t="s">
        <v>276</v>
      </c>
      <c r="B108" s="151" t="s">
        <v>277</v>
      </c>
      <c r="C108" s="151" t="s">
        <v>278</v>
      </c>
    </row>
    <row r="109" spans="1:3" ht="15.6" customHeight="1" x14ac:dyDescent="0.25">
      <c r="A109" s="152" t="s">
        <v>290</v>
      </c>
      <c r="B109" s="153"/>
      <c r="C109" s="153"/>
    </row>
    <row r="110" spans="1:3" x14ac:dyDescent="0.25">
      <c r="A110" s="154" t="s">
        <v>48</v>
      </c>
      <c r="B110" s="153" t="s">
        <v>345</v>
      </c>
      <c r="C110" s="153"/>
    </row>
    <row r="111" spans="1:3" x14ac:dyDescent="0.25">
      <c r="A111" s="154" t="s">
        <v>49</v>
      </c>
      <c r="B111" s="153" t="s">
        <v>346</v>
      </c>
      <c r="C111" s="153"/>
    </row>
    <row r="112" spans="1:3" x14ac:dyDescent="0.25">
      <c r="A112" s="154" t="s">
        <v>50</v>
      </c>
      <c r="B112" s="153" t="s">
        <v>347</v>
      </c>
      <c r="C112" s="153"/>
    </row>
    <row r="113" spans="1:8" x14ac:dyDescent="0.25">
      <c r="A113" s="154" t="s">
        <v>59</v>
      </c>
      <c r="B113" s="153" t="s">
        <v>348</v>
      </c>
      <c r="C113" s="153"/>
    </row>
    <row r="114" spans="1:8" x14ac:dyDescent="0.25">
      <c r="A114" s="152" t="s">
        <v>349</v>
      </c>
      <c r="B114" s="153"/>
      <c r="C114" s="153"/>
    </row>
    <row r="115" spans="1:8" x14ac:dyDescent="0.25">
      <c r="A115" s="155" t="s">
        <v>33</v>
      </c>
      <c r="B115" s="153" t="s">
        <v>328</v>
      </c>
      <c r="C115" s="153"/>
    </row>
    <row r="116" spans="1:8" ht="31.2" x14ac:dyDescent="0.25">
      <c r="A116" s="155" t="s">
        <v>51</v>
      </c>
      <c r="B116" s="153" t="s">
        <v>350</v>
      </c>
      <c r="C116" s="153"/>
    </row>
    <row r="117" spans="1:8" x14ac:dyDescent="0.25">
      <c r="A117" s="155" t="s">
        <v>34</v>
      </c>
      <c r="B117" s="153" t="s">
        <v>351</v>
      </c>
      <c r="C117" s="153"/>
    </row>
    <row r="118" spans="1:8" x14ac:dyDescent="0.25">
      <c r="A118" s="155" t="s">
        <v>44</v>
      </c>
      <c r="B118" s="153" t="s">
        <v>353</v>
      </c>
      <c r="C118" s="153"/>
    </row>
    <row r="119" spans="1:8" x14ac:dyDescent="0.25">
      <c r="A119" s="155" t="s">
        <v>42</v>
      </c>
      <c r="B119" s="153" t="s">
        <v>352</v>
      </c>
      <c r="C119" s="153"/>
    </row>
    <row r="120" spans="1:8" x14ac:dyDescent="0.25">
      <c r="A120" s="155" t="s">
        <v>62</v>
      </c>
      <c r="B120" s="153" t="s">
        <v>357</v>
      </c>
      <c r="C120" s="153"/>
    </row>
    <row r="121" spans="1:8" x14ac:dyDescent="0.25">
      <c r="A121" s="155" t="s">
        <v>60</v>
      </c>
      <c r="B121" s="153" t="s">
        <v>356</v>
      </c>
      <c r="C121" s="153"/>
    </row>
    <row r="122" spans="1:8" x14ac:dyDescent="0.25">
      <c r="A122" s="155" t="s">
        <v>61</v>
      </c>
      <c r="B122" s="153" t="s">
        <v>355</v>
      </c>
      <c r="C122" s="153"/>
    </row>
    <row r="123" spans="1:8" x14ac:dyDescent="0.25">
      <c r="A123" s="155" t="s">
        <v>63</v>
      </c>
      <c r="B123" s="153" t="s">
        <v>354</v>
      </c>
      <c r="C123" s="153"/>
      <c r="H123" s="61"/>
    </row>
    <row r="124" spans="1:8" x14ac:dyDescent="0.25">
      <c r="A124" s="59"/>
      <c r="B124" s="60"/>
      <c r="C124" s="60"/>
      <c r="D124" s="61"/>
      <c r="E124" s="61"/>
      <c r="F124" s="61"/>
      <c r="G124" s="61"/>
    </row>
    <row r="125" spans="1:8" ht="21" x14ac:dyDescent="0.25">
      <c r="A125" s="439" t="s">
        <v>374</v>
      </c>
      <c r="B125" s="440"/>
      <c r="C125" s="441"/>
    </row>
    <row r="126" spans="1:8" s="163" customFormat="1" x14ac:dyDescent="0.25">
      <c r="A126" s="156" t="s">
        <v>276</v>
      </c>
      <c r="B126" s="157" t="s">
        <v>277</v>
      </c>
      <c r="C126" s="157" t="s">
        <v>278</v>
      </c>
      <c r="D126" s="129"/>
      <c r="E126" s="129"/>
      <c r="F126" s="129"/>
      <c r="G126" s="129"/>
    </row>
    <row r="127" spans="1:8" x14ac:dyDescent="0.25">
      <c r="A127" s="158" t="s">
        <v>290</v>
      </c>
      <c r="B127" s="159"/>
      <c r="C127" s="159"/>
      <c r="D127" s="163"/>
      <c r="E127" s="163"/>
      <c r="F127" s="163"/>
      <c r="G127" s="163"/>
    </row>
    <row r="128" spans="1:8" ht="31.2" x14ac:dyDescent="0.25">
      <c r="A128" s="160" t="s">
        <v>259</v>
      </c>
      <c r="B128" s="159" t="s">
        <v>358</v>
      </c>
      <c r="C128" s="159" t="s">
        <v>375</v>
      </c>
    </row>
    <row r="129" spans="1:3" x14ac:dyDescent="0.25">
      <c r="A129" s="71" t="s">
        <v>17</v>
      </c>
      <c r="B129" s="72" t="s">
        <v>361</v>
      </c>
      <c r="C129" s="72"/>
    </row>
    <row r="130" spans="1:3" x14ac:dyDescent="0.25">
      <c r="A130" s="73" t="s">
        <v>134</v>
      </c>
      <c r="B130" s="74" t="s">
        <v>362</v>
      </c>
      <c r="C130" s="74"/>
    </row>
    <row r="131" spans="1:3" x14ac:dyDescent="0.25">
      <c r="A131" s="71" t="s">
        <v>13</v>
      </c>
      <c r="B131" s="72" t="s">
        <v>363</v>
      </c>
      <c r="C131" s="159"/>
    </row>
    <row r="132" spans="1:3" x14ac:dyDescent="0.25">
      <c r="A132" s="158" t="s">
        <v>359</v>
      </c>
      <c r="B132" s="161" t="s">
        <v>360</v>
      </c>
      <c r="C132" s="159"/>
    </row>
    <row r="133" spans="1:3" x14ac:dyDescent="0.25">
      <c r="A133" s="75" t="s">
        <v>21</v>
      </c>
      <c r="B133" s="162" t="s">
        <v>365</v>
      </c>
      <c r="C133" s="162"/>
    </row>
    <row r="134" spans="1:3" x14ac:dyDescent="0.25">
      <c r="A134" s="75" t="s">
        <v>121</v>
      </c>
      <c r="B134" s="159" t="s">
        <v>366</v>
      </c>
      <c r="C134" s="159"/>
    </row>
    <row r="135" spans="1:3" ht="15.6" customHeight="1" x14ac:dyDescent="0.25">
      <c r="A135" s="75" t="s">
        <v>122</v>
      </c>
      <c r="B135" s="159" t="s">
        <v>367</v>
      </c>
      <c r="C135" s="159"/>
    </row>
    <row r="136" spans="1:3" ht="31.2" x14ac:dyDescent="0.25">
      <c r="A136" s="75" t="s">
        <v>127</v>
      </c>
      <c r="B136" s="159" t="s">
        <v>368</v>
      </c>
      <c r="C136" s="159"/>
    </row>
    <row r="137" spans="1:3" x14ac:dyDescent="0.25">
      <c r="A137" s="75" t="s">
        <v>255</v>
      </c>
      <c r="B137" s="159" t="s">
        <v>369</v>
      </c>
      <c r="C137" s="159"/>
    </row>
    <row r="138" spans="1:3" ht="17.399999999999999" x14ac:dyDescent="0.25">
      <c r="A138" s="75" t="s">
        <v>364</v>
      </c>
      <c r="B138" s="159" t="s">
        <v>370</v>
      </c>
      <c r="C138" s="159"/>
    </row>
    <row r="139" spans="1:3" x14ac:dyDescent="0.25">
      <c r="A139" s="158" t="s">
        <v>371</v>
      </c>
      <c r="B139" s="161" t="s">
        <v>360</v>
      </c>
      <c r="C139" s="159"/>
    </row>
    <row r="140" spans="1:3" x14ac:dyDescent="0.25">
      <c r="A140" s="75" t="s">
        <v>21</v>
      </c>
      <c r="B140" s="162" t="s">
        <v>365</v>
      </c>
      <c r="C140" s="159"/>
    </row>
    <row r="141" spans="1:3" ht="31.2" x14ac:dyDescent="0.25">
      <c r="A141" s="75" t="s">
        <v>127</v>
      </c>
      <c r="B141" s="159" t="s">
        <v>368</v>
      </c>
      <c r="C141" s="159"/>
    </row>
    <row r="142" spans="1:3" ht="31.2" x14ac:dyDescent="0.25">
      <c r="A142" s="160" t="s">
        <v>372</v>
      </c>
      <c r="B142" s="159" t="s">
        <v>373</v>
      </c>
      <c r="C142" s="159"/>
    </row>
    <row r="143" spans="1:3" ht="15.6" customHeight="1" x14ac:dyDescent="0.25"/>
    <row r="144" spans="1:3" ht="15.6" customHeight="1" x14ac:dyDescent="0.25">
      <c r="A144" s="164" t="s">
        <v>376</v>
      </c>
      <c r="B144" s="165" t="s">
        <v>377</v>
      </c>
      <c r="C144" s="166"/>
    </row>
    <row r="145" spans="1:10" ht="15.6" customHeight="1" x14ac:dyDescent="0.25">
      <c r="A145" s="167" t="s">
        <v>276</v>
      </c>
      <c r="B145" s="168" t="s">
        <v>277</v>
      </c>
      <c r="C145" s="168" t="s">
        <v>278</v>
      </c>
    </row>
    <row r="146" spans="1:10" ht="16.2" customHeight="1" x14ac:dyDescent="0.25">
      <c r="A146" s="169" t="s">
        <v>290</v>
      </c>
      <c r="B146" s="170"/>
      <c r="C146" s="55"/>
      <c r="D146" s="65"/>
      <c r="E146" s="65"/>
    </row>
    <row r="147" spans="1:10" x14ac:dyDescent="0.25">
      <c r="A147" s="62" t="s">
        <v>45</v>
      </c>
      <c r="B147" s="55" t="s">
        <v>378</v>
      </c>
      <c r="C147" s="55"/>
    </row>
    <row r="148" spans="1:10" x14ac:dyDescent="0.25">
      <c r="A148" s="62" t="s">
        <v>41</v>
      </c>
      <c r="B148" s="55" t="s">
        <v>379</v>
      </c>
      <c r="C148" s="55"/>
    </row>
    <row r="149" spans="1:10" x14ac:dyDescent="0.25">
      <c r="A149" s="62" t="s">
        <v>47</v>
      </c>
      <c r="B149" s="55" t="s">
        <v>380</v>
      </c>
      <c r="C149" s="55"/>
    </row>
    <row r="150" spans="1:10" ht="31.2" x14ac:dyDescent="0.25">
      <c r="A150" s="55" t="s">
        <v>96</v>
      </c>
      <c r="B150" s="55" t="s">
        <v>381</v>
      </c>
      <c r="C150" s="55"/>
    </row>
    <row r="151" spans="1:10" x14ac:dyDescent="0.25">
      <c r="A151" s="56" t="s">
        <v>382</v>
      </c>
      <c r="B151" s="56" t="s">
        <v>383</v>
      </c>
      <c r="C151" s="55"/>
    </row>
    <row r="152" spans="1:10" x14ac:dyDescent="0.25">
      <c r="A152" s="63" t="s">
        <v>73</v>
      </c>
      <c r="B152" s="55" t="s">
        <v>384</v>
      </c>
      <c r="C152" s="64"/>
    </row>
    <row r="153" spans="1:10" x14ac:dyDescent="0.25">
      <c r="A153" s="63" t="s">
        <v>87</v>
      </c>
      <c r="B153" s="55" t="s">
        <v>385</v>
      </c>
      <c r="C153" s="55"/>
    </row>
    <row r="154" spans="1:10" x14ac:dyDescent="0.25">
      <c r="A154" s="63" t="s">
        <v>56</v>
      </c>
      <c r="B154" s="55" t="s">
        <v>386</v>
      </c>
      <c r="C154" s="55"/>
    </row>
    <row r="155" spans="1:10" x14ac:dyDescent="0.25">
      <c r="A155" s="63" t="s">
        <v>55</v>
      </c>
      <c r="B155" s="55" t="s">
        <v>387</v>
      </c>
      <c r="C155" s="55"/>
    </row>
    <row r="156" spans="1:10" x14ac:dyDescent="0.25">
      <c r="A156" s="63" t="s">
        <v>54</v>
      </c>
      <c r="B156" s="55" t="s">
        <v>388</v>
      </c>
      <c r="C156" s="55"/>
    </row>
    <row r="157" spans="1:10" x14ac:dyDescent="0.25">
      <c r="A157" s="63" t="s">
        <v>53</v>
      </c>
      <c r="B157" s="55" t="s">
        <v>389</v>
      </c>
      <c r="C157" s="55"/>
    </row>
    <row r="158" spans="1:10" x14ac:dyDescent="0.25">
      <c r="A158" s="63" t="s">
        <v>32</v>
      </c>
      <c r="B158" s="55" t="s">
        <v>390</v>
      </c>
      <c r="C158" s="55"/>
      <c r="D158" s="69"/>
      <c r="H158" s="69"/>
      <c r="I158" s="69"/>
      <c r="J158" s="69"/>
    </row>
    <row r="159" spans="1:10" ht="31.2" x14ac:dyDescent="0.25">
      <c r="A159" s="63" t="s">
        <v>74</v>
      </c>
      <c r="B159" s="55" t="s">
        <v>391</v>
      </c>
      <c r="C159" s="55"/>
      <c r="D159" s="69"/>
      <c r="E159" s="69"/>
      <c r="F159" s="69"/>
      <c r="G159" s="69"/>
    </row>
    <row r="161" spans="1:6" ht="21" x14ac:dyDescent="0.25">
      <c r="A161" s="427" t="s">
        <v>393</v>
      </c>
      <c r="B161" s="428"/>
      <c r="C161" s="429"/>
    </row>
    <row r="162" spans="1:6" x14ac:dyDescent="0.25">
      <c r="A162" s="171" t="s">
        <v>276</v>
      </c>
      <c r="B162" s="172" t="s">
        <v>277</v>
      </c>
      <c r="C162" s="172" t="s">
        <v>278</v>
      </c>
    </row>
    <row r="163" spans="1:6" x14ac:dyDescent="0.25">
      <c r="A163" s="173" t="s">
        <v>290</v>
      </c>
      <c r="B163" s="174"/>
      <c r="C163" s="174"/>
    </row>
    <row r="164" spans="1:6" x14ac:dyDescent="0.25">
      <c r="A164" s="67" t="s">
        <v>92</v>
      </c>
      <c r="B164" s="66" t="s">
        <v>394</v>
      </c>
      <c r="C164" s="66"/>
    </row>
    <row r="165" spans="1:6" x14ac:dyDescent="0.25">
      <c r="A165" s="67" t="s">
        <v>267</v>
      </c>
      <c r="B165" s="68" t="s">
        <v>395</v>
      </c>
      <c r="C165" s="66"/>
    </row>
    <row r="166" spans="1:6" x14ac:dyDescent="0.25">
      <c r="A166" s="67" t="s">
        <v>94</v>
      </c>
      <c r="B166" s="66" t="s">
        <v>396</v>
      </c>
      <c r="C166" s="66"/>
    </row>
    <row r="167" spans="1:6" x14ac:dyDescent="0.25">
      <c r="A167" s="173" t="s">
        <v>359</v>
      </c>
      <c r="B167" s="175" t="s">
        <v>360</v>
      </c>
      <c r="C167" s="174"/>
    </row>
    <row r="168" spans="1:6" x14ac:dyDescent="0.25">
      <c r="A168" s="57" t="s">
        <v>111</v>
      </c>
      <c r="B168" s="176" t="s">
        <v>400</v>
      </c>
      <c r="C168" s="174"/>
    </row>
    <row r="169" spans="1:6" ht="14.4" customHeight="1" x14ac:dyDescent="0.25">
      <c r="A169" s="57" t="s">
        <v>397</v>
      </c>
      <c r="B169" s="174" t="s">
        <v>401</v>
      </c>
      <c r="C169" s="174"/>
    </row>
    <row r="170" spans="1:6" x14ac:dyDescent="0.25">
      <c r="A170" s="57" t="s">
        <v>398</v>
      </c>
      <c r="B170" s="174" t="s">
        <v>402</v>
      </c>
      <c r="C170" s="174"/>
    </row>
    <row r="171" spans="1:6" ht="31.2" x14ac:dyDescent="0.25">
      <c r="A171" s="57" t="s">
        <v>261</v>
      </c>
      <c r="B171" s="174" t="s">
        <v>403</v>
      </c>
      <c r="C171" s="174"/>
    </row>
    <row r="172" spans="1:6" ht="17.399999999999999" x14ac:dyDescent="0.25">
      <c r="A172" s="57" t="s">
        <v>399</v>
      </c>
      <c r="B172" s="174" t="s">
        <v>404</v>
      </c>
      <c r="C172" s="174"/>
    </row>
    <row r="173" spans="1:6" x14ac:dyDescent="0.25">
      <c r="A173" s="173" t="s">
        <v>371</v>
      </c>
      <c r="B173" s="175" t="s">
        <v>360</v>
      </c>
      <c r="C173" s="174"/>
    </row>
    <row r="174" spans="1:6" x14ac:dyDescent="0.25">
      <c r="A174" s="57" t="s">
        <v>111</v>
      </c>
      <c r="B174" s="176" t="s">
        <v>400</v>
      </c>
      <c r="C174" s="174"/>
    </row>
    <row r="175" spans="1:6" ht="31.2" x14ac:dyDescent="0.25">
      <c r="A175" s="57" t="s">
        <v>261</v>
      </c>
      <c r="B175" s="174" t="s">
        <v>403</v>
      </c>
      <c r="C175" s="174"/>
      <c r="D175" s="69"/>
      <c r="E175" s="69"/>
      <c r="F175" s="69"/>
    </row>
    <row r="176" spans="1:6" ht="31.2" x14ac:dyDescent="0.25">
      <c r="A176" s="177" t="s">
        <v>405</v>
      </c>
      <c r="B176" s="174" t="s">
        <v>406</v>
      </c>
      <c r="C176" s="174"/>
    </row>
    <row r="178" spans="1:3" ht="21" x14ac:dyDescent="0.25">
      <c r="A178" s="178" t="s">
        <v>407</v>
      </c>
      <c r="B178" s="77"/>
      <c r="C178" s="77"/>
    </row>
    <row r="179" spans="1:3" x14ac:dyDescent="0.25">
      <c r="A179" s="130" t="s">
        <v>276</v>
      </c>
      <c r="B179" s="131" t="s">
        <v>277</v>
      </c>
      <c r="C179" s="131" t="s">
        <v>278</v>
      </c>
    </row>
    <row r="180" spans="1:3" ht="15.6" customHeight="1" x14ac:dyDescent="0.25">
      <c r="A180" s="133" t="s">
        <v>290</v>
      </c>
      <c r="B180" s="77"/>
      <c r="C180" s="77"/>
    </row>
    <row r="181" spans="1:3" x14ac:dyDescent="0.25">
      <c r="A181" s="179" t="s">
        <v>30</v>
      </c>
      <c r="B181" s="70" t="s">
        <v>412</v>
      </c>
      <c r="C181" s="70"/>
    </row>
    <row r="182" spans="1:3" x14ac:dyDescent="0.25">
      <c r="A182" s="133" t="s">
        <v>359</v>
      </c>
      <c r="B182" s="180" t="s">
        <v>360</v>
      </c>
      <c r="C182" s="77"/>
    </row>
    <row r="183" spans="1:3" x14ac:dyDescent="0.25">
      <c r="A183" s="58" t="s">
        <v>27</v>
      </c>
      <c r="B183" s="135" t="s">
        <v>408</v>
      </c>
      <c r="C183" s="77"/>
    </row>
    <row r="184" spans="1:3" x14ac:dyDescent="0.25">
      <c r="A184" s="76" t="s">
        <v>28</v>
      </c>
      <c r="B184" s="77" t="s">
        <v>410</v>
      </c>
      <c r="C184" s="77"/>
    </row>
    <row r="185" spans="1:3" ht="17.399999999999999" x14ac:dyDescent="0.25">
      <c r="A185" s="76" t="s">
        <v>409</v>
      </c>
      <c r="B185" s="77" t="s">
        <v>411</v>
      </c>
      <c r="C185" s="77"/>
    </row>
    <row r="186" spans="1:3" x14ac:dyDescent="0.25">
      <c r="A186" s="133" t="s">
        <v>371</v>
      </c>
      <c r="B186" s="180" t="s">
        <v>360</v>
      </c>
      <c r="C186" s="77"/>
    </row>
    <row r="187" spans="1:3" ht="31.2" x14ac:dyDescent="0.25">
      <c r="A187" s="58" t="s">
        <v>116</v>
      </c>
      <c r="B187" s="77" t="s">
        <v>414</v>
      </c>
      <c r="C187" s="77"/>
    </row>
    <row r="188" spans="1:3" x14ac:dyDescent="0.25">
      <c r="A188" s="58" t="s">
        <v>120</v>
      </c>
      <c r="B188" s="77" t="s">
        <v>415</v>
      </c>
      <c r="C188" s="77"/>
    </row>
    <row r="189" spans="1:3" ht="17.399999999999999" x14ac:dyDescent="0.25">
      <c r="A189" s="58" t="s">
        <v>413</v>
      </c>
      <c r="B189" s="77" t="s">
        <v>416</v>
      </c>
      <c r="C189" s="77"/>
    </row>
    <row r="191" spans="1:3" ht="25.8" x14ac:dyDescent="0.25">
      <c r="A191" s="184" t="s">
        <v>429</v>
      </c>
      <c r="B191" s="182"/>
      <c r="C191" s="182"/>
    </row>
    <row r="192" spans="1:3" x14ac:dyDescent="0.25">
      <c r="A192" s="183"/>
      <c r="B192" s="182"/>
      <c r="C192" s="182"/>
    </row>
    <row r="193" spans="1:3" x14ac:dyDescent="0.25">
      <c r="A193" s="183"/>
      <c r="B193" s="182"/>
      <c r="C193" s="182"/>
    </row>
    <row r="194" spans="1:3" x14ac:dyDescent="0.25">
      <c r="A194" s="183"/>
      <c r="B194" s="182"/>
      <c r="C194" s="182"/>
    </row>
    <row r="195" spans="1:3" x14ac:dyDescent="0.25">
      <c r="A195" s="183"/>
      <c r="B195" s="182"/>
      <c r="C195" s="182"/>
    </row>
    <row r="196" spans="1:3" x14ac:dyDescent="0.25">
      <c r="A196" s="183"/>
      <c r="B196" s="182"/>
      <c r="C196" s="182"/>
    </row>
    <row r="197" spans="1:3" x14ac:dyDescent="0.25">
      <c r="A197" s="183"/>
      <c r="B197" s="182"/>
      <c r="C197" s="182"/>
    </row>
    <row r="198" spans="1:3" x14ac:dyDescent="0.25">
      <c r="A198" s="183"/>
      <c r="B198" s="182"/>
      <c r="C198" s="182"/>
    </row>
    <row r="199" spans="1:3" x14ac:dyDescent="0.25">
      <c r="A199" s="183"/>
      <c r="B199" s="182"/>
      <c r="C199" s="182"/>
    </row>
    <row r="200" spans="1:3" x14ac:dyDescent="0.25">
      <c r="A200" s="183"/>
      <c r="B200" s="182"/>
      <c r="C200" s="182"/>
    </row>
    <row r="201" spans="1:3" x14ac:dyDescent="0.25">
      <c r="A201" s="183"/>
      <c r="B201" s="182"/>
      <c r="C201" s="182"/>
    </row>
    <row r="202" spans="1:3" x14ac:dyDescent="0.25">
      <c r="A202" s="183"/>
      <c r="B202" s="182"/>
      <c r="C202" s="182"/>
    </row>
    <row r="203" spans="1:3" x14ac:dyDescent="0.25">
      <c r="A203" s="183"/>
      <c r="B203" s="182"/>
      <c r="C203" s="182"/>
    </row>
    <row r="204" spans="1:3" x14ac:dyDescent="0.25">
      <c r="A204" s="183"/>
      <c r="B204" s="182"/>
      <c r="C204" s="182"/>
    </row>
    <row r="205" spans="1:3" x14ac:dyDescent="0.25">
      <c r="A205" s="183"/>
      <c r="B205" s="182"/>
      <c r="C205" s="182"/>
    </row>
    <row r="206" spans="1:3" x14ac:dyDescent="0.25">
      <c r="A206" s="183"/>
      <c r="B206" s="182"/>
      <c r="C206" s="182"/>
    </row>
    <row r="207" spans="1:3" x14ac:dyDescent="0.25">
      <c r="A207" s="183"/>
      <c r="B207" s="182"/>
      <c r="C207" s="182"/>
    </row>
    <row r="208" spans="1:3" x14ac:dyDescent="0.25">
      <c r="A208" s="183"/>
      <c r="B208" s="182"/>
      <c r="C208" s="182"/>
    </row>
    <row r="209" spans="1:3" x14ac:dyDescent="0.25">
      <c r="A209" s="183"/>
      <c r="B209" s="182"/>
      <c r="C209" s="182"/>
    </row>
    <row r="210" spans="1:3" x14ac:dyDescent="0.25">
      <c r="A210" s="183"/>
      <c r="B210" s="182"/>
      <c r="C210" s="182"/>
    </row>
    <row r="211" spans="1:3" x14ac:dyDescent="0.25">
      <c r="A211" s="183"/>
      <c r="B211" s="182"/>
      <c r="C211" s="182"/>
    </row>
    <row r="212" spans="1:3" x14ac:dyDescent="0.25">
      <c r="A212" s="183"/>
      <c r="B212" s="182"/>
      <c r="C212" s="182"/>
    </row>
    <row r="213" spans="1:3" x14ac:dyDescent="0.25">
      <c r="A213" s="183"/>
      <c r="B213" s="182"/>
      <c r="C213" s="182"/>
    </row>
    <row r="214" spans="1:3" x14ac:dyDescent="0.25">
      <c r="A214" s="183"/>
      <c r="B214" s="182"/>
      <c r="C214" s="182"/>
    </row>
    <row r="215" spans="1:3" x14ac:dyDescent="0.25">
      <c r="A215" s="183"/>
      <c r="B215" s="182"/>
      <c r="C215" s="182"/>
    </row>
    <row r="216" spans="1:3" x14ac:dyDescent="0.25">
      <c r="A216" s="183"/>
      <c r="B216" s="182"/>
      <c r="C216" s="182"/>
    </row>
    <row r="217" spans="1:3" x14ac:dyDescent="0.25">
      <c r="A217" s="183"/>
      <c r="B217" s="182"/>
      <c r="C217" s="182"/>
    </row>
    <row r="218" spans="1:3" x14ac:dyDescent="0.25">
      <c r="A218" s="183"/>
      <c r="B218" s="182"/>
      <c r="C218" s="182"/>
    </row>
    <row r="219" spans="1:3" x14ac:dyDescent="0.25">
      <c r="A219" s="183"/>
      <c r="B219" s="182"/>
      <c r="C219" s="182"/>
    </row>
    <row r="220" spans="1:3" x14ac:dyDescent="0.25">
      <c r="A220" s="183"/>
      <c r="B220" s="182"/>
      <c r="C220" s="182"/>
    </row>
    <row r="221" spans="1:3" x14ac:dyDescent="0.25">
      <c r="A221" s="183"/>
      <c r="B221" s="182"/>
      <c r="C221" s="182"/>
    </row>
    <row r="222" spans="1:3" x14ac:dyDescent="0.25">
      <c r="A222" s="183"/>
      <c r="B222" s="182"/>
      <c r="C222" s="182"/>
    </row>
    <row r="223" spans="1:3" x14ac:dyDescent="0.25">
      <c r="A223" s="183"/>
      <c r="B223" s="182"/>
      <c r="C223" s="182"/>
    </row>
    <row r="224" spans="1:3" x14ac:dyDescent="0.25">
      <c r="A224" s="183"/>
      <c r="B224" s="182"/>
      <c r="C224" s="182"/>
    </row>
    <row r="225" spans="1:3" x14ac:dyDescent="0.25">
      <c r="A225" s="183"/>
      <c r="B225" s="182"/>
      <c r="C225" s="182"/>
    </row>
    <row r="226" spans="1:3" x14ac:dyDescent="0.25">
      <c r="A226" s="183"/>
      <c r="B226" s="182"/>
      <c r="C226" s="182"/>
    </row>
    <row r="227" spans="1:3" x14ac:dyDescent="0.25">
      <c r="A227" s="183"/>
      <c r="B227" s="182"/>
      <c r="C227" s="182"/>
    </row>
    <row r="228" spans="1:3" x14ac:dyDescent="0.25">
      <c r="A228" s="183"/>
      <c r="B228" s="182"/>
      <c r="C228" s="182"/>
    </row>
    <row r="229" spans="1:3" x14ac:dyDescent="0.25">
      <c r="A229" s="183"/>
      <c r="B229" s="182"/>
      <c r="C229" s="182"/>
    </row>
    <row r="230" spans="1:3" x14ac:dyDescent="0.25">
      <c r="A230" s="183"/>
      <c r="B230" s="182"/>
      <c r="C230" s="182"/>
    </row>
    <row r="231" spans="1:3" x14ac:dyDescent="0.25">
      <c r="A231" s="183"/>
      <c r="B231" s="182"/>
      <c r="C231" s="182"/>
    </row>
    <row r="232" spans="1:3" x14ac:dyDescent="0.25">
      <c r="A232" s="183"/>
      <c r="B232" s="182"/>
      <c r="C232" s="182"/>
    </row>
    <row r="233" spans="1:3" x14ac:dyDescent="0.25">
      <c r="A233" s="183"/>
      <c r="B233" s="182"/>
      <c r="C233" s="182"/>
    </row>
    <row r="234" spans="1:3" x14ac:dyDescent="0.25">
      <c r="A234" s="183"/>
      <c r="B234" s="182"/>
      <c r="C234" s="182"/>
    </row>
    <row r="235" spans="1:3" x14ac:dyDescent="0.25">
      <c r="A235" s="183"/>
      <c r="B235" s="182"/>
      <c r="C235" s="182"/>
    </row>
    <row r="236" spans="1:3" x14ac:dyDescent="0.25">
      <c r="A236" s="183"/>
      <c r="B236" s="182"/>
      <c r="C236" s="182"/>
    </row>
    <row r="237" spans="1:3" x14ac:dyDescent="0.25">
      <c r="A237" s="183"/>
      <c r="B237" s="182"/>
      <c r="C237" s="182"/>
    </row>
    <row r="238" spans="1:3" x14ac:dyDescent="0.25">
      <c r="A238" s="183"/>
      <c r="B238" s="182"/>
      <c r="C238" s="182"/>
    </row>
    <row r="239" spans="1:3" x14ac:dyDescent="0.25">
      <c r="A239" s="183"/>
      <c r="B239" s="182"/>
      <c r="C239" s="182"/>
    </row>
    <row r="240" spans="1:3" x14ac:dyDescent="0.25">
      <c r="A240" s="183"/>
      <c r="B240" s="182"/>
      <c r="C240" s="182"/>
    </row>
    <row r="241" spans="1:3" x14ac:dyDescent="0.25">
      <c r="A241" s="183"/>
      <c r="B241" s="182"/>
      <c r="C241" s="182"/>
    </row>
    <row r="242" spans="1:3" x14ac:dyDescent="0.25">
      <c r="A242" s="183"/>
      <c r="B242" s="182"/>
      <c r="C242" s="182"/>
    </row>
    <row r="243" spans="1:3" x14ac:dyDescent="0.25">
      <c r="A243" s="183"/>
      <c r="B243" s="182"/>
      <c r="C243" s="182"/>
    </row>
    <row r="244" spans="1:3" x14ac:dyDescent="0.25">
      <c r="A244" s="183"/>
      <c r="B244" s="182"/>
      <c r="C244" s="182"/>
    </row>
    <row r="245" spans="1:3" x14ac:dyDescent="0.25">
      <c r="A245" s="183"/>
      <c r="B245" s="182"/>
      <c r="C245" s="182"/>
    </row>
    <row r="246" spans="1:3" x14ac:dyDescent="0.25">
      <c r="A246" s="183"/>
      <c r="B246" s="182"/>
      <c r="C246" s="182"/>
    </row>
    <row r="247" spans="1:3" x14ac:dyDescent="0.25">
      <c r="A247" s="183"/>
      <c r="B247" s="182"/>
      <c r="C247" s="182"/>
    </row>
    <row r="248" spans="1:3" x14ac:dyDescent="0.25">
      <c r="A248" s="183"/>
      <c r="B248" s="182"/>
      <c r="C248" s="182"/>
    </row>
    <row r="249" spans="1:3" x14ac:dyDescent="0.25">
      <c r="A249" s="183"/>
      <c r="B249" s="182"/>
      <c r="C249" s="182"/>
    </row>
    <row r="250" spans="1:3" x14ac:dyDescent="0.25">
      <c r="A250" s="183"/>
      <c r="B250" s="182"/>
      <c r="C250" s="182"/>
    </row>
    <row r="251" spans="1:3" x14ac:dyDescent="0.25">
      <c r="A251" s="183"/>
      <c r="B251" s="182"/>
      <c r="C251" s="182"/>
    </row>
    <row r="252" spans="1:3" x14ac:dyDescent="0.25">
      <c r="A252" s="183"/>
      <c r="B252" s="182"/>
      <c r="C252" s="182"/>
    </row>
    <row r="253" spans="1:3" x14ac:dyDescent="0.25">
      <c r="A253" s="183"/>
      <c r="B253" s="182"/>
      <c r="C253" s="182"/>
    </row>
    <row r="254" spans="1:3" x14ac:dyDescent="0.25">
      <c r="A254" s="183"/>
      <c r="B254" s="182"/>
      <c r="C254" s="182"/>
    </row>
    <row r="255" spans="1:3" x14ac:dyDescent="0.25">
      <c r="A255" s="183"/>
      <c r="B255" s="182"/>
      <c r="C255" s="182"/>
    </row>
    <row r="256" spans="1:3" x14ac:dyDescent="0.25">
      <c r="A256" s="183"/>
      <c r="B256" s="182"/>
      <c r="C256" s="182"/>
    </row>
    <row r="257" spans="1:3" x14ac:dyDescent="0.25">
      <c r="A257" s="183"/>
      <c r="B257" s="182"/>
      <c r="C257" s="182"/>
    </row>
    <row r="258" spans="1:3" x14ac:dyDescent="0.25">
      <c r="A258" s="183"/>
      <c r="B258" s="182"/>
      <c r="C258" s="182"/>
    </row>
    <row r="259" spans="1:3" x14ac:dyDescent="0.25">
      <c r="A259" s="183"/>
      <c r="B259" s="182"/>
      <c r="C259" s="182"/>
    </row>
    <row r="260" spans="1:3" x14ac:dyDescent="0.25">
      <c r="A260" s="183"/>
      <c r="B260" s="182"/>
      <c r="C260" s="182"/>
    </row>
    <row r="261" spans="1:3" x14ac:dyDescent="0.25">
      <c r="A261" s="183"/>
      <c r="B261" s="182"/>
      <c r="C261" s="182"/>
    </row>
    <row r="262" spans="1:3" x14ac:dyDescent="0.25">
      <c r="A262" s="183"/>
      <c r="B262" s="182"/>
      <c r="C262" s="182"/>
    </row>
    <row r="263" spans="1:3" x14ac:dyDescent="0.25">
      <c r="A263" s="183"/>
      <c r="B263" s="182"/>
      <c r="C263" s="182"/>
    </row>
    <row r="264" spans="1:3" x14ac:dyDescent="0.25">
      <c r="A264" s="183"/>
      <c r="B264" s="182"/>
      <c r="C264" s="182"/>
    </row>
    <row r="265" spans="1:3" x14ac:dyDescent="0.25">
      <c r="A265" s="183"/>
      <c r="B265" s="182"/>
      <c r="C265" s="182"/>
    </row>
    <row r="266" spans="1:3" x14ac:dyDescent="0.25">
      <c r="A266" s="183"/>
      <c r="B266" s="182"/>
      <c r="C266" s="182"/>
    </row>
    <row r="267" spans="1:3" x14ac:dyDescent="0.25">
      <c r="A267" s="183"/>
      <c r="B267" s="182"/>
      <c r="C267" s="182"/>
    </row>
    <row r="268" spans="1:3" x14ac:dyDescent="0.25">
      <c r="A268" s="183"/>
      <c r="B268" s="182"/>
      <c r="C268" s="182"/>
    </row>
    <row r="269" spans="1:3" x14ac:dyDescent="0.25">
      <c r="A269" s="183"/>
      <c r="B269" s="182"/>
      <c r="C269" s="182"/>
    </row>
    <row r="270" spans="1:3" x14ac:dyDescent="0.25">
      <c r="A270" s="183"/>
      <c r="B270" s="182"/>
      <c r="C270" s="182"/>
    </row>
    <row r="271" spans="1:3" x14ac:dyDescent="0.25">
      <c r="A271" s="183"/>
      <c r="B271" s="182"/>
      <c r="C271" s="182"/>
    </row>
    <row r="272" spans="1:3" x14ac:dyDescent="0.25">
      <c r="A272" s="183"/>
      <c r="B272" s="182"/>
      <c r="C272" s="182"/>
    </row>
    <row r="273" spans="1:3" x14ac:dyDescent="0.25">
      <c r="A273" s="183"/>
      <c r="B273" s="182"/>
      <c r="C273" s="182"/>
    </row>
    <row r="274" spans="1:3" x14ac:dyDescent="0.25">
      <c r="A274" s="183"/>
      <c r="B274" s="182"/>
      <c r="C274" s="182"/>
    </row>
    <row r="275" spans="1:3" x14ac:dyDescent="0.25">
      <c r="A275" s="183"/>
      <c r="B275" s="182"/>
      <c r="C275" s="182"/>
    </row>
    <row r="276" spans="1:3" x14ac:dyDescent="0.25">
      <c r="A276" s="183"/>
      <c r="B276" s="182"/>
      <c r="C276" s="182"/>
    </row>
    <row r="277" spans="1:3" x14ac:dyDescent="0.25">
      <c r="A277" s="183"/>
      <c r="B277" s="182"/>
      <c r="C277" s="182"/>
    </row>
    <row r="278" spans="1:3" x14ac:dyDescent="0.25">
      <c r="A278" s="183"/>
      <c r="B278" s="182"/>
      <c r="C278" s="182"/>
    </row>
    <row r="279" spans="1:3" x14ac:dyDescent="0.25">
      <c r="A279" s="183"/>
      <c r="B279" s="182"/>
      <c r="C279" s="182"/>
    </row>
    <row r="280" spans="1:3" x14ac:dyDescent="0.25">
      <c r="A280" s="183"/>
      <c r="B280" s="182"/>
      <c r="C280" s="182"/>
    </row>
    <row r="281" spans="1:3" x14ac:dyDescent="0.25">
      <c r="A281" s="183"/>
      <c r="B281" s="182"/>
      <c r="C281" s="182"/>
    </row>
    <row r="282" spans="1:3" x14ac:dyDescent="0.25">
      <c r="A282" s="183"/>
      <c r="B282" s="182"/>
      <c r="C282" s="182"/>
    </row>
    <row r="283" spans="1:3" x14ac:dyDescent="0.25">
      <c r="A283" s="183"/>
      <c r="B283" s="182"/>
      <c r="C283" s="182"/>
    </row>
    <row r="284" spans="1:3" x14ac:dyDescent="0.25">
      <c r="A284" s="183"/>
      <c r="B284" s="182"/>
      <c r="C284" s="182"/>
    </row>
    <row r="285" spans="1:3" x14ac:dyDescent="0.25">
      <c r="A285" s="183"/>
      <c r="B285" s="182"/>
      <c r="C285" s="182"/>
    </row>
    <row r="286" spans="1:3" x14ac:dyDescent="0.25">
      <c r="A286" s="183"/>
      <c r="B286" s="182"/>
      <c r="C286" s="182"/>
    </row>
    <row r="287" spans="1:3" x14ac:dyDescent="0.25">
      <c r="A287" s="183"/>
      <c r="B287" s="182"/>
      <c r="C287" s="182"/>
    </row>
    <row r="288" spans="1:3" x14ac:dyDescent="0.25">
      <c r="A288" s="183"/>
      <c r="B288" s="182"/>
      <c r="C288" s="182"/>
    </row>
    <row r="289" spans="1:3" x14ac:dyDescent="0.25">
      <c r="A289" s="183"/>
      <c r="B289" s="182"/>
      <c r="C289" s="182"/>
    </row>
    <row r="290" spans="1:3" x14ac:dyDescent="0.25">
      <c r="A290" s="183"/>
      <c r="B290" s="182"/>
      <c r="C290" s="182"/>
    </row>
    <row r="291" spans="1:3" x14ac:dyDescent="0.25">
      <c r="A291" s="183"/>
      <c r="B291" s="182"/>
      <c r="C291" s="182"/>
    </row>
    <row r="292" spans="1:3" x14ac:dyDescent="0.25">
      <c r="A292" s="183"/>
      <c r="B292" s="182"/>
      <c r="C292" s="182"/>
    </row>
    <row r="293" spans="1:3" x14ac:dyDescent="0.25">
      <c r="A293" s="183"/>
      <c r="B293" s="182"/>
      <c r="C293" s="182"/>
    </row>
    <row r="294" spans="1:3" x14ac:dyDescent="0.25">
      <c r="A294" s="183"/>
      <c r="B294" s="182"/>
      <c r="C294" s="182"/>
    </row>
    <row r="295" spans="1:3" x14ac:dyDescent="0.25">
      <c r="A295" s="183"/>
      <c r="B295" s="182"/>
      <c r="C295" s="182"/>
    </row>
    <row r="296" spans="1:3" x14ac:dyDescent="0.25">
      <c r="A296" s="183"/>
      <c r="B296" s="182"/>
      <c r="C296" s="182"/>
    </row>
    <row r="297" spans="1:3" x14ac:dyDescent="0.25">
      <c r="A297" s="183"/>
      <c r="B297" s="182"/>
      <c r="C297" s="182"/>
    </row>
    <row r="298" spans="1:3" x14ac:dyDescent="0.25">
      <c r="A298" s="183"/>
      <c r="B298" s="182"/>
      <c r="C298" s="182"/>
    </row>
    <row r="299" spans="1:3" x14ac:dyDescent="0.25">
      <c r="A299" s="183"/>
      <c r="B299" s="182"/>
      <c r="C299" s="182"/>
    </row>
    <row r="300" spans="1:3" x14ac:dyDescent="0.25">
      <c r="A300" s="183"/>
      <c r="B300" s="182"/>
      <c r="C300" s="182"/>
    </row>
    <row r="301" spans="1:3" x14ac:dyDescent="0.25">
      <c r="A301" s="183"/>
      <c r="B301" s="182"/>
      <c r="C301" s="182"/>
    </row>
    <row r="302" spans="1:3" x14ac:dyDescent="0.25">
      <c r="A302" s="183"/>
      <c r="B302" s="182"/>
      <c r="C302" s="182"/>
    </row>
    <row r="303" spans="1:3" x14ac:dyDescent="0.25">
      <c r="A303" s="183"/>
      <c r="B303" s="182"/>
      <c r="C303" s="182"/>
    </row>
    <row r="304" spans="1:3" x14ac:dyDescent="0.25">
      <c r="A304" s="183"/>
      <c r="B304" s="182"/>
      <c r="C304" s="182"/>
    </row>
    <row r="305" spans="1:3" x14ac:dyDescent="0.25">
      <c r="A305" s="183"/>
      <c r="B305" s="182"/>
      <c r="C305" s="182"/>
    </row>
    <row r="306" spans="1:3" x14ac:dyDescent="0.25">
      <c r="A306" s="183"/>
      <c r="B306" s="182"/>
      <c r="C306" s="182"/>
    </row>
    <row r="307" spans="1:3" x14ac:dyDescent="0.25">
      <c r="A307" s="183"/>
      <c r="B307" s="182"/>
      <c r="C307" s="182"/>
    </row>
    <row r="308" spans="1:3" x14ac:dyDescent="0.25">
      <c r="A308" s="183"/>
      <c r="B308" s="182"/>
      <c r="C308" s="182"/>
    </row>
    <row r="309" spans="1:3" x14ac:dyDescent="0.25">
      <c r="A309" s="183"/>
      <c r="B309" s="182"/>
      <c r="C309" s="182"/>
    </row>
    <row r="310" spans="1:3" x14ac:dyDescent="0.25">
      <c r="A310" s="183"/>
      <c r="B310" s="182"/>
      <c r="C310" s="182"/>
    </row>
    <row r="311" spans="1:3" x14ac:dyDescent="0.25">
      <c r="A311" s="183"/>
      <c r="B311" s="182"/>
      <c r="C311" s="182"/>
    </row>
    <row r="312" spans="1:3" x14ac:dyDescent="0.25">
      <c r="A312" s="183"/>
      <c r="B312" s="182"/>
      <c r="C312" s="182"/>
    </row>
    <row r="313" spans="1:3" x14ac:dyDescent="0.25">
      <c r="A313" s="183"/>
      <c r="B313" s="182"/>
      <c r="C313" s="182"/>
    </row>
    <row r="314" spans="1:3" x14ac:dyDescent="0.25">
      <c r="A314" s="183"/>
      <c r="B314" s="182"/>
      <c r="C314" s="182"/>
    </row>
    <row r="315" spans="1:3" x14ac:dyDescent="0.25">
      <c r="A315" s="183"/>
      <c r="B315" s="182"/>
      <c r="C315" s="182"/>
    </row>
    <row r="316" spans="1:3" x14ac:dyDescent="0.25">
      <c r="A316" s="183"/>
      <c r="B316" s="182"/>
      <c r="C316" s="182"/>
    </row>
    <row r="317" spans="1:3" x14ac:dyDescent="0.25">
      <c r="A317" s="183"/>
      <c r="B317" s="182"/>
      <c r="C317" s="182"/>
    </row>
    <row r="318" spans="1:3" x14ac:dyDescent="0.25">
      <c r="A318" s="183"/>
      <c r="B318" s="182"/>
      <c r="C318" s="182"/>
    </row>
    <row r="319" spans="1:3" x14ac:dyDescent="0.25">
      <c r="A319" s="183"/>
      <c r="B319" s="182"/>
      <c r="C319" s="182"/>
    </row>
    <row r="320" spans="1:3" x14ac:dyDescent="0.25">
      <c r="A320" s="183"/>
      <c r="B320" s="182"/>
      <c r="C320" s="182"/>
    </row>
    <row r="321" spans="1:3" x14ac:dyDescent="0.25">
      <c r="A321" s="183"/>
      <c r="B321" s="182"/>
      <c r="C321" s="182"/>
    </row>
    <row r="322" spans="1:3" x14ac:dyDescent="0.25">
      <c r="A322" s="183"/>
      <c r="B322" s="182"/>
      <c r="C322" s="182"/>
    </row>
    <row r="323" spans="1:3" x14ac:dyDescent="0.25">
      <c r="A323" s="183"/>
      <c r="B323" s="182"/>
      <c r="C323" s="182"/>
    </row>
    <row r="324" spans="1:3" x14ac:dyDescent="0.25">
      <c r="A324" s="183"/>
      <c r="B324" s="182"/>
      <c r="C324" s="182"/>
    </row>
    <row r="325" spans="1:3" x14ac:dyDescent="0.25">
      <c r="A325" s="183"/>
      <c r="B325" s="182"/>
      <c r="C325" s="182"/>
    </row>
    <row r="326" spans="1:3" x14ac:dyDescent="0.25">
      <c r="A326" s="183"/>
      <c r="B326" s="182"/>
      <c r="C326" s="182"/>
    </row>
    <row r="327" spans="1:3" x14ac:dyDescent="0.25">
      <c r="A327" s="183"/>
      <c r="B327" s="182"/>
      <c r="C327" s="182"/>
    </row>
    <row r="328" spans="1:3" x14ac:dyDescent="0.25">
      <c r="A328" s="183"/>
      <c r="B328" s="182"/>
      <c r="C328" s="182"/>
    </row>
    <row r="329" spans="1:3" x14ac:dyDescent="0.25">
      <c r="A329" s="183"/>
      <c r="B329" s="182"/>
      <c r="C329" s="182"/>
    </row>
    <row r="330" spans="1:3" x14ac:dyDescent="0.25">
      <c r="A330" s="183"/>
      <c r="B330" s="182"/>
      <c r="C330" s="182"/>
    </row>
    <row r="331" spans="1:3" x14ac:dyDescent="0.25">
      <c r="A331" s="183"/>
      <c r="B331" s="182"/>
      <c r="C331" s="182"/>
    </row>
    <row r="332" spans="1:3" x14ac:dyDescent="0.25">
      <c r="A332" s="183"/>
      <c r="B332" s="182"/>
      <c r="C332" s="182"/>
    </row>
    <row r="333" spans="1:3" x14ac:dyDescent="0.25">
      <c r="A333" s="183"/>
      <c r="B333" s="182"/>
      <c r="C333" s="182"/>
    </row>
    <row r="334" spans="1:3" x14ac:dyDescent="0.25">
      <c r="A334" s="183"/>
      <c r="B334" s="182"/>
      <c r="C334" s="182"/>
    </row>
    <row r="335" spans="1:3" x14ac:dyDescent="0.25">
      <c r="A335" s="183"/>
      <c r="B335" s="182"/>
      <c r="C335" s="182"/>
    </row>
    <row r="336" spans="1:3" x14ac:dyDescent="0.25">
      <c r="A336" s="183"/>
      <c r="B336" s="182"/>
      <c r="C336" s="182"/>
    </row>
    <row r="337" spans="1:3" x14ac:dyDescent="0.25">
      <c r="A337" s="183"/>
      <c r="B337" s="182"/>
      <c r="C337" s="182"/>
    </row>
    <row r="338" spans="1:3" x14ac:dyDescent="0.25">
      <c r="A338" s="183"/>
      <c r="B338" s="182"/>
      <c r="C338" s="182"/>
    </row>
    <row r="339" spans="1:3" x14ac:dyDescent="0.25">
      <c r="A339" s="183"/>
      <c r="B339" s="182"/>
      <c r="C339" s="182"/>
    </row>
    <row r="340" spans="1:3" x14ac:dyDescent="0.25">
      <c r="A340" s="183"/>
      <c r="B340" s="182"/>
      <c r="C340" s="182"/>
    </row>
    <row r="341" spans="1:3" x14ac:dyDescent="0.25">
      <c r="A341" s="183"/>
      <c r="B341" s="182"/>
      <c r="C341" s="182"/>
    </row>
    <row r="342" spans="1:3" x14ac:dyDescent="0.25">
      <c r="A342" s="183"/>
      <c r="B342" s="182"/>
      <c r="C342" s="182"/>
    </row>
    <row r="343" spans="1:3" x14ac:dyDescent="0.25">
      <c r="A343" s="183"/>
      <c r="B343" s="182"/>
      <c r="C343" s="182"/>
    </row>
    <row r="344" spans="1:3" x14ac:dyDescent="0.25">
      <c r="A344" s="183"/>
      <c r="B344" s="182"/>
      <c r="C344" s="182"/>
    </row>
    <row r="345" spans="1:3" x14ac:dyDescent="0.25">
      <c r="A345" s="183"/>
      <c r="B345" s="182"/>
      <c r="C345" s="182"/>
    </row>
    <row r="346" spans="1:3" x14ac:dyDescent="0.25">
      <c r="A346" s="183"/>
      <c r="B346" s="182"/>
      <c r="C346" s="182"/>
    </row>
    <row r="347" spans="1:3" x14ac:dyDescent="0.25">
      <c r="A347" s="183"/>
      <c r="B347" s="182"/>
      <c r="C347" s="182"/>
    </row>
    <row r="348" spans="1:3" x14ac:dyDescent="0.25">
      <c r="A348" s="183"/>
      <c r="B348" s="182"/>
      <c r="C348" s="182"/>
    </row>
    <row r="349" spans="1:3" x14ac:dyDescent="0.25">
      <c r="A349" s="183"/>
      <c r="B349" s="182"/>
      <c r="C349" s="182"/>
    </row>
    <row r="350" spans="1:3" x14ac:dyDescent="0.25">
      <c r="A350" s="183"/>
      <c r="B350" s="182"/>
      <c r="C350" s="182"/>
    </row>
    <row r="351" spans="1:3" x14ac:dyDescent="0.25">
      <c r="A351" s="183"/>
      <c r="B351" s="182"/>
      <c r="C351" s="182"/>
    </row>
    <row r="352" spans="1:3" x14ac:dyDescent="0.25">
      <c r="A352" s="183"/>
      <c r="B352" s="182"/>
      <c r="C352" s="182"/>
    </row>
    <row r="353" spans="1:3" x14ac:dyDescent="0.25">
      <c r="A353" s="183"/>
      <c r="B353" s="182"/>
      <c r="C353" s="182"/>
    </row>
    <row r="354" spans="1:3" x14ac:dyDescent="0.25">
      <c r="A354" s="183"/>
      <c r="B354" s="182"/>
      <c r="C354" s="182"/>
    </row>
    <row r="355" spans="1:3" x14ac:dyDescent="0.25">
      <c r="A355" s="183"/>
      <c r="B355" s="182"/>
      <c r="C355" s="182"/>
    </row>
    <row r="356" spans="1:3" x14ac:dyDescent="0.25">
      <c r="A356" s="183"/>
      <c r="B356" s="182"/>
      <c r="C356" s="182"/>
    </row>
    <row r="357" spans="1:3" x14ac:dyDescent="0.25">
      <c r="A357" s="183"/>
      <c r="B357" s="182"/>
      <c r="C357" s="182"/>
    </row>
    <row r="358" spans="1:3" x14ac:dyDescent="0.25">
      <c r="A358" s="183"/>
      <c r="B358" s="182"/>
      <c r="C358" s="182"/>
    </row>
    <row r="359" spans="1:3" x14ac:dyDescent="0.25">
      <c r="A359" s="183"/>
      <c r="B359" s="182"/>
      <c r="C359" s="182"/>
    </row>
    <row r="360" spans="1:3" x14ac:dyDescent="0.25">
      <c r="A360" s="183"/>
      <c r="B360" s="182"/>
      <c r="C360" s="182"/>
    </row>
    <row r="361" spans="1:3" x14ac:dyDescent="0.25">
      <c r="A361" s="183"/>
      <c r="B361" s="182"/>
      <c r="C361" s="182"/>
    </row>
    <row r="362" spans="1:3" x14ac:dyDescent="0.25">
      <c r="A362" s="183"/>
      <c r="B362" s="182"/>
      <c r="C362" s="182"/>
    </row>
    <row r="363" spans="1:3" x14ac:dyDescent="0.25">
      <c r="A363" s="183"/>
      <c r="B363" s="182"/>
      <c r="C363" s="182"/>
    </row>
    <row r="364" spans="1:3" x14ac:dyDescent="0.25">
      <c r="A364" s="183"/>
      <c r="B364" s="182"/>
      <c r="C364" s="182"/>
    </row>
    <row r="365" spans="1:3" x14ac:dyDescent="0.25">
      <c r="A365" s="183"/>
      <c r="B365" s="182"/>
      <c r="C365" s="182"/>
    </row>
    <row r="366" spans="1:3" x14ac:dyDescent="0.25">
      <c r="A366" s="183"/>
      <c r="B366" s="182"/>
      <c r="C366" s="182"/>
    </row>
    <row r="367" spans="1:3" x14ac:dyDescent="0.25">
      <c r="A367" s="183"/>
      <c r="B367" s="182"/>
      <c r="C367" s="182"/>
    </row>
    <row r="368" spans="1:3" x14ac:dyDescent="0.25">
      <c r="A368" s="183"/>
      <c r="B368" s="182"/>
      <c r="C368" s="182"/>
    </row>
    <row r="369" spans="1:3" x14ac:dyDescent="0.25">
      <c r="A369" s="183"/>
      <c r="B369" s="182"/>
      <c r="C369" s="182"/>
    </row>
    <row r="370" spans="1:3" x14ac:dyDescent="0.25">
      <c r="A370" s="183"/>
      <c r="B370" s="182"/>
      <c r="C370" s="182"/>
    </row>
    <row r="371" spans="1:3" x14ac:dyDescent="0.25">
      <c r="A371" s="183"/>
      <c r="B371" s="182"/>
      <c r="C371" s="182"/>
    </row>
    <row r="372" spans="1:3" x14ac:dyDescent="0.25">
      <c r="A372" s="183"/>
      <c r="B372" s="182"/>
      <c r="C372" s="182"/>
    </row>
    <row r="373" spans="1:3" x14ac:dyDescent="0.25">
      <c r="A373" s="183"/>
      <c r="B373" s="182"/>
      <c r="C373" s="182"/>
    </row>
    <row r="374" spans="1:3" x14ac:dyDescent="0.25">
      <c r="A374" s="183"/>
      <c r="B374" s="182"/>
      <c r="C374" s="182"/>
    </row>
    <row r="375" spans="1:3" x14ac:dyDescent="0.25">
      <c r="A375" s="183"/>
      <c r="B375" s="182"/>
      <c r="C375" s="182"/>
    </row>
    <row r="376" spans="1:3" x14ac:dyDescent="0.25">
      <c r="A376" s="183"/>
      <c r="B376" s="182"/>
      <c r="C376" s="182"/>
    </row>
    <row r="377" spans="1:3" x14ac:dyDescent="0.25">
      <c r="A377" s="183"/>
      <c r="B377" s="182"/>
      <c r="C377" s="182"/>
    </row>
    <row r="378" spans="1:3" x14ac:dyDescent="0.25">
      <c r="A378" s="183"/>
      <c r="B378" s="182"/>
      <c r="C378" s="182"/>
    </row>
    <row r="379" spans="1:3" x14ac:dyDescent="0.25">
      <c r="A379" s="183"/>
      <c r="B379" s="182"/>
      <c r="C379" s="182"/>
    </row>
    <row r="380" spans="1:3" x14ac:dyDescent="0.25">
      <c r="A380" s="183"/>
      <c r="B380" s="182"/>
      <c r="C380" s="182"/>
    </row>
    <row r="381" spans="1:3" x14ac:dyDescent="0.25">
      <c r="A381" s="183"/>
      <c r="B381" s="182"/>
      <c r="C381" s="182"/>
    </row>
    <row r="382" spans="1:3" x14ac:dyDescent="0.25">
      <c r="A382" s="183"/>
      <c r="B382" s="182"/>
      <c r="C382" s="182"/>
    </row>
    <row r="383" spans="1:3" x14ac:dyDescent="0.25">
      <c r="A383" s="183"/>
      <c r="B383" s="182"/>
      <c r="C383" s="182"/>
    </row>
    <row r="384" spans="1:3" x14ac:dyDescent="0.25">
      <c r="A384" s="183"/>
      <c r="B384" s="182"/>
      <c r="C384" s="182"/>
    </row>
    <row r="385" spans="1:3" x14ac:dyDescent="0.25">
      <c r="A385" s="183"/>
      <c r="B385" s="182"/>
      <c r="C385" s="182"/>
    </row>
    <row r="386" spans="1:3" x14ac:dyDescent="0.25">
      <c r="A386" s="183"/>
      <c r="B386" s="182"/>
      <c r="C386" s="182"/>
    </row>
    <row r="387" spans="1:3" x14ac:dyDescent="0.25">
      <c r="A387" s="183"/>
      <c r="B387" s="182"/>
      <c r="C387" s="182"/>
    </row>
    <row r="388" spans="1:3" x14ac:dyDescent="0.25">
      <c r="A388" s="183"/>
      <c r="B388" s="182"/>
      <c r="C388" s="182"/>
    </row>
    <row r="389" spans="1:3" x14ac:dyDescent="0.25">
      <c r="A389" s="183"/>
      <c r="B389" s="182"/>
      <c r="C389" s="182"/>
    </row>
    <row r="390" spans="1:3" x14ac:dyDescent="0.25">
      <c r="A390" s="183"/>
      <c r="B390" s="182"/>
      <c r="C390" s="182"/>
    </row>
    <row r="391" spans="1:3" x14ac:dyDescent="0.25">
      <c r="A391" s="183"/>
      <c r="B391" s="182"/>
      <c r="C391" s="182"/>
    </row>
    <row r="392" spans="1:3" x14ac:dyDescent="0.25">
      <c r="A392" s="183"/>
      <c r="B392" s="182"/>
      <c r="C392" s="182"/>
    </row>
    <row r="393" spans="1:3" x14ac:dyDescent="0.25">
      <c r="A393" s="183"/>
      <c r="B393" s="182"/>
      <c r="C393" s="182"/>
    </row>
    <row r="394" spans="1:3" x14ac:dyDescent="0.25">
      <c r="A394" s="183"/>
      <c r="B394" s="182"/>
      <c r="C394" s="182"/>
    </row>
    <row r="395" spans="1:3" x14ac:dyDescent="0.25">
      <c r="A395" s="183"/>
      <c r="B395" s="182"/>
      <c r="C395" s="182"/>
    </row>
    <row r="396" spans="1:3" x14ac:dyDescent="0.25">
      <c r="A396" s="183"/>
      <c r="B396" s="182"/>
      <c r="C396" s="182"/>
    </row>
    <row r="397" spans="1:3" x14ac:dyDescent="0.25">
      <c r="A397" s="183"/>
      <c r="B397" s="182"/>
      <c r="C397" s="182"/>
    </row>
    <row r="398" spans="1:3" x14ac:dyDescent="0.25">
      <c r="A398" s="183"/>
      <c r="B398" s="182"/>
      <c r="C398" s="182"/>
    </row>
    <row r="399" spans="1:3" x14ac:dyDescent="0.25">
      <c r="A399" s="183"/>
      <c r="B399" s="182"/>
      <c r="C399" s="182"/>
    </row>
    <row r="400" spans="1:3" x14ac:dyDescent="0.25">
      <c r="A400" s="183"/>
      <c r="B400" s="182"/>
      <c r="C400" s="182"/>
    </row>
    <row r="401" spans="1:3" x14ac:dyDescent="0.25">
      <c r="A401" s="183"/>
      <c r="B401" s="182"/>
      <c r="C401" s="182"/>
    </row>
    <row r="402" spans="1:3" x14ac:dyDescent="0.25">
      <c r="A402" s="183"/>
      <c r="B402" s="182"/>
      <c r="C402" s="182"/>
    </row>
    <row r="403" spans="1:3" x14ac:dyDescent="0.25">
      <c r="A403" s="183"/>
      <c r="B403" s="182"/>
      <c r="C403" s="182"/>
    </row>
    <row r="404" spans="1:3" x14ac:dyDescent="0.25">
      <c r="A404" s="183"/>
      <c r="B404" s="182"/>
      <c r="C404" s="182"/>
    </row>
    <row r="405" spans="1:3" x14ac:dyDescent="0.25">
      <c r="A405" s="183"/>
      <c r="B405" s="182"/>
      <c r="C405" s="182"/>
    </row>
    <row r="406" spans="1:3" x14ac:dyDescent="0.25">
      <c r="A406" s="183"/>
      <c r="B406" s="182"/>
      <c r="C406" s="182"/>
    </row>
    <row r="407" spans="1:3" x14ac:dyDescent="0.25">
      <c r="A407" s="183"/>
      <c r="B407" s="182"/>
      <c r="C407" s="182"/>
    </row>
    <row r="408" spans="1:3" x14ac:dyDescent="0.25">
      <c r="A408" s="183"/>
      <c r="B408" s="182"/>
      <c r="C408" s="182"/>
    </row>
    <row r="409" spans="1:3" x14ac:dyDescent="0.25">
      <c r="A409" s="183"/>
      <c r="B409" s="182"/>
      <c r="C409" s="182"/>
    </row>
    <row r="410" spans="1:3" x14ac:dyDescent="0.25">
      <c r="A410" s="183"/>
      <c r="B410" s="182"/>
      <c r="C410" s="182"/>
    </row>
    <row r="411" spans="1:3" x14ac:dyDescent="0.25">
      <c r="A411" s="183"/>
      <c r="B411" s="182"/>
      <c r="C411" s="182"/>
    </row>
    <row r="412" spans="1:3" x14ac:dyDescent="0.25">
      <c r="A412" s="183"/>
      <c r="B412" s="182"/>
      <c r="C412" s="182"/>
    </row>
    <row r="413" spans="1:3" x14ac:dyDescent="0.25">
      <c r="A413" s="183"/>
      <c r="B413" s="182"/>
      <c r="C413" s="182"/>
    </row>
    <row r="414" spans="1:3" x14ac:dyDescent="0.25">
      <c r="A414" s="183"/>
      <c r="B414" s="182"/>
      <c r="C414" s="182"/>
    </row>
    <row r="415" spans="1:3" x14ac:dyDescent="0.25">
      <c r="A415" s="183"/>
      <c r="B415" s="182"/>
      <c r="C415" s="182"/>
    </row>
    <row r="416" spans="1:3" x14ac:dyDescent="0.25">
      <c r="A416" s="183"/>
      <c r="B416" s="182"/>
      <c r="C416" s="182"/>
    </row>
    <row r="417" spans="1:3" x14ac:dyDescent="0.25">
      <c r="A417" s="183"/>
      <c r="B417" s="182"/>
      <c r="C417" s="182"/>
    </row>
    <row r="418" spans="1:3" x14ac:dyDescent="0.25">
      <c r="A418" s="183"/>
      <c r="B418" s="182"/>
      <c r="C418" s="182"/>
    </row>
    <row r="419" spans="1:3" x14ac:dyDescent="0.25">
      <c r="A419" s="183"/>
      <c r="B419" s="182"/>
      <c r="C419" s="182"/>
    </row>
    <row r="420" spans="1:3" x14ac:dyDescent="0.25">
      <c r="A420" s="183"/>
      <c r="B420" s="182"/>
      <c r="C420" s="182"/>
    </row>
    <row r="421" spans="1:3" x14ac:dyDescent="0.25">
      <c r="A421" s="183"/>
      <c r="B421" s="182"/>
      <c r="C421" s="182"/>
    </row>
    <row r="422" spans="1:3" x14ac:dyDescent="0.25">
      <c r="A422" s="183"/>
      <c r="B422" s="182"/>
      <c r="C422" s="182"/>
    </row>
    <row r="423" spans="1:3" x14ac:dyDescent="0.25">
      <c r="A423" s="183"/>
      <c r="B423" s="182"/>
      <c r="C423" s="182"/>
    </row>
    <row r="424" spans="1:3" x14ac:dyDescent="0.25">
      <c r="A424" s="183"/>
      <c r="B424" s="182"/>
      <c r="C424" s="182"/>
    </row>
    <row r="425" spans="1:3" x14ac:dyDescent="0.25">
      <c r="A425" s="183"/>
      <c r="B425" s="182"/>
      <c r="C425" s="182"/>
    </row>
    <row r="426" spans="1:3" x14ac:dyDescent="0.25">
      <c r="A426" s="183"/>
      <c r="B426" s="182"/>
      <c r="C426" s="182"/>
    </row>
    <row r="427" spans="1:3" x14ac:dyDescent="0.25">
      <c r="A427" s="183"/>
      <c r="B427" s="182"/>
      <c r="C427" s="182"/>
    </row>
    <row r="428" spans="1:3" x14ac:dyDescent="0.25">
      <c r="A428" s="183"/>
      <c r="B428" s="182"/>
      <c r="C428" s="182"/>
    </row>
    <row r="429" spans="1:3" x14ac:dyDescent="0.25">
      <c r="A429" s="183"/>
      <c r="B429" s="182"/>
      <c r="C429" s="182"/>
    </row>
    <row r="430" spans="1:3" x14ac:dyDescent="0.25">
      <c r="A430" s="183"/>
      <c r="B430" s="182"/>
      <c r="C430" s="182"/>
    </row>
    <row r="431" spans="1:3" x14ac:dyDescent="0.25">
      <c r="A431" s="183"/>
      <c r="B431" s="182"/>
      <c r="C431" s="182"/>
    </row>
    <row r="432" spans="1:3" x14ac:dyDescent="0.25">
      <c r="A432" s="183"/>
      <c r="B432" s="182"/>
      <c r="C432" s="182"/>
    </row>
    <row r="433" spans="1:3" x14ac:dyDescent="0.25">
      <c r="A433" s="183"/>
      <c r="B433" s="182"/>
      <c r="C433" s="182"/>
    </row>
    <row r="434" spans="1:3" x14ac:dyDescent="0.25">
      <c r="A434" s="183"/>
      <c r="B434" s="182"/>
      <c r="C434" s="182"/>
    </row>
    <row r="435" spans="1:3" x14ac:dyDescent="0.25">
      <c r="A435" s="183"/>
      <c r="B435" s="182"/>
      <c r="C435" s="182"/>
    </row>
    <row r="436" spans="1:3" x14ac:dyDescent="0.25">
      <c r="A436" s="183"/>
      <c r="B436" s="182"/>
      <c r="C436" s="182"/>
    </row>
    <row r="437" spans="1:3" x14ac:dyDescent="0.25">
      <c r="A437" s="183"/>
      <c r="B437" s="182"/>
      <c r="C437" s="182"/>
    </row>
    <row r="438" spans="1:3" x14ac:dyDescent="0.25">
      <c r="A438" s="183"/>
      <c r="B438" s="182"/>
      <c r="C438" s="182"/>
    </row>
    <row r="439" spans="1:3" x14ac:dyDescent="0.25">
      <c r="A439" s="183"/>
      <c r="B439" s="182"/>
      <c r="C439" s="182"/>
    </row>
    <row r="440" spans="1:3" x14ac:dyDescent="0.25">
      <c r="A440" s="183"/>
      <c r="B440" s="182"/>
      <c r="C440" s="182"/>
    </row>
    <row r="441" spans="1:3" x14ac:dyDescent="0.25">
      <c r="A441" s="183"/>
      <c r="B441" s="182"/>
      <c r="C441" s="182"/>
    </row>
    <row r="442" spans="1:3" x14ac:dyDescent="0.25">
      <c r="A442" s="183"/>
      <c r="B442" s="182"/>
      <c r="C442" s="182"/>
    </row>
    <row r="443" spans="1:3" x14ac:dyDescent="0.25">
      <c r="A443" s="183"/>
      <c r="B443" s="182"/>
      <c r="C443" s="182"/>
    </row>
    <row r="444" spans="1:3" x14ac:dyDescent="0.25">
      <c r="A444" s="183"/>
      <c r="B444" s="182"/>
      <c r="C444" s="182"/>
    </row>
    <row r="445" spans="1:3" x14ac:dyDescent="0.25">
      <c r="A445" s="183"/>
      <c r="B445" s="182"/>
      <c r="C445" s="182"/>
    </row>
    <row r="446" spans="1:3" x14ac:dyDescent="0.25">
      <c r="A446" s="183"/>
      <c r="B446" s="182"/>
      <c r="C446" s="182"/>
    </row>
    <row r="447" spans="1:3" x14ac:dyDescent="0.25">
      <c r="A447" s="183"/>
      <c r="B447" s="182"/>
      <c r="C447" s="182"/>
    </row>
    <row r="448" spans="1:3" x14ac:dyDescent="0.25">
      <c r="A448" s="183"/>
      <c r="B448" s="182"/>
      <c r="C448" s="182"/>
    </row>
    <row r="449" spans="1:3" x14ac:dyDescent="0.25">
      <c r="A449" s="183"/>
      <c r="B449" s="182"/>
      <c r="C449" s="182"/>
    </row>
    <row r="450" spans="1:3" x14ac:dyDescent="0.25">
      <c r="A450" s="183"/>
      <c r="B450" s="182"/>
      <c r="C450" s="182"/>
    </row>
    <row r="451" spans="1:3" x14ac:dyDescent="0.25">
      <c r="A451" s="183"/>
      <c r="B451" s="182"/>
      <c r="C451" s="182"/>
    </row>
    <row r="452" spans="1:3" x14ac:dyDescent="0.25">
      <c r="A452" s="183"/>
      <c r="B452" s="182"/>
      <c r="C452" s="182"/>
    </row>
    <row r="453" spans="1:3" x14ac:dyDescent="0.25">
      <c r="A453" s="183"/>
      <c r="B453" s="182"/>
      <c r="C453" s="182"/>
    </row>
    <row r="454" spans="1:3" x14ac:dyDescent="0.25">
      <c r="A454" s="183"/>
      <c r="B454" s="182"/>
      <c r="C454" s="182"/>
    </row>
    <row r="455" spans="1:3" x14ac:dyDescent="0.25">
      <c r="A455" s="183"/>
      <c r="B455" s="182"/>
      <c r="C455" s="182"/>
    </row>
    <row r="456" spans="1:3" x14ac:dyDescent="0.25">
      <c r="A456" s="183"/>
      <c r="B456" s="182"/>
      <c r="C456" s="182"/>
    </row>
    <row r="457" spans="1:3" x14ac:dyDescent="0.25">
      <c r="A457" s="183"/>
      <c r="B457" s="182"/>
      <c r="C457" s="182"/>
    </row>
    <row r="458" spans="1:3" x14ac:dyDescent="0.25">
      <c r="A458" s="183"/>
      <c r="B458" s="182"/>
      <c r="C458" s="182"/>
    </row>
    <row r="459" spans="1:3" x14ac:dyDescent="0.25">
      <c r="A459" s="183"/>
      <c r="B459" s="182"/>
      <c r="C459" s="182"/>
    </row>
    <row r="460" spans="1:3" x14ac:dyDescent="0.25">
      <c r="A460" s="183"/>
      <c r="B460" s="182"/>
      <c r="C460" s="182"/>
    </row>
    <row r="461" spans="1:3" x14ac:dyDescent="0.25">
      <c r="A461" s="183"/>
      <c r="B461" s="182"/>
      <c r="C461" s="182"/>
    </row>
    <row r="462" spans="1:3" x14ac:dyDescent="0.25">
      <c r="A462" s="183"/>
      <c r="B462" s="182"/>
      <c r="C462" s="182"/>
    </row>
    <row r="463" spans="1:3" x14ac:dyDescent="0.25">
      <c r="A463" s="183"/>
      <c r="B463" s="182"/>
      <c r="C463" s="182"/>
    </row>
    <row r="464" spans="1:3" x14ac:dyDescent="0.25">
      <c r="A464" s="183"/>
      <c r="B464" s="182"/>
      <c r="C464" s="182"/>
    </row>
    <row r="465" spans="1:3" x14ac:dyDescent="0.25">
      <c r="A465" s="183"/>
      <c r="B465" s="182"/>
      <c r="C465" s="182"/>
    </row>
    <row r="466" spans="1:3" x14ac:dyDescent="0.25">
      <c r="A466" s="183"/>
      <c r="B466" s="182"/>
      <c r="C466" s="182"/>
    </row>
    <row r="467" spans="1:3" x14ac:dyDescent="0.25">
      <c r="A467" s="183"/>
      <c r="B467" s="182"/>
      <c r="C467" s="182"/>
    </row>
    <row r="468" spans="1:3" x14ac:dyDescent="0.25">
      <c r="A468" s="183"/>
      <c r="B468" s="182"/>
      <c r="C468" s="182"/>
    </row>
    <row r="469" spans="1:3" x14ac:dyDescent="0.25">
      <c r="A469" s="183"/>
      <c r="B469" s="182"/>
      <c r="C469" s="182"/>
    </row>
    <row r="470" spans="1:3" x14ac:dyDescent="0.25">
      <c r="A470" s="183"/>
      <c r="B470" s="182"/>
      <c r="C470" s="182"/>
    </row>
    <row r="471" spans="1:3" x14ac:dyDescent="0.25">
      <c r="A471" s="183"/>
      <c r="B471" s="182"/>
      <c r="C471" s="182"/>
    </row>
    <row r="472" spans="1:3" x14ac:dyDescent="0.25">
      <c r="A472" s="183"/>
      <c r="B472" s="182"/>
      <c r="C472" s="182"/>
    </row>
    <row r="473" spans="1:3" x14ac:dyDescent="0.25">
      <c r="A473" s="183"/>
      <c r="B473" s="182"/>
      <c r="C473" s="182"/>
    </row>
    <row r="474" spans="1:3" x14ac:dyDescent="0.25">
      <c r="A474" s="183"/>
      <c r="B474" s="182"/>
      <c r="C474" s="182"/>
    </row>
    <row r="475" spans="1:3" x14ac:dyDescent="0.25">
      <c r="A475" s="183"/>
      <c r="B475" s="182"/>
      <c r="C475" s="182"/>
    </row>
    <row r="476" spans="1:3" x14ac:dyDescent="0.25">
      <c r="A476" s="183"/>
      <c r="B476" s="182"/>
      <c r="C476" s="182"/>
    </row>
    <row r="477" spans="1:3" x14ac:dyDescent="0.25">
      <c r="A477" s="183"/>
      <c r="B477" s="182"/>
      <c r="C477" s="182"/>
    </row>
    <row r="478" spans="1:3" x14ac:dyDescent="0.25">
      <c r="A478" s="183"/>
      <c r="B478" s="182"/>
      <c r="C478" s="182"/>
    </row>
    <row r="479" spans="1:3" x14ac:dyDescent="0.25">
      <c r="A479" s="183"/>
      <c r="B479" s="182"/>
      <c r="C479" s="182"/>
    </row>
    <row r="480" spans="1:3" x14ac:dyDescent="0.25">
      <c r="A480" s="183"/>
      <c r="B480" s="182"/>
      <c r="C480" s="182"/>
    </row>
    <row r="481" spans="1:3" x14ac:dyDescent="0.25">
      <c r="A481" s="183"/>
      <c r="B481" s="182"/>
      <c r="C481" s="182"/>
    </row>
    <row r="482" spans="1:3" x14ac:dyDescent="0.25">
      <c r="A482" s="183"/>
      <c r="B482" s="182"/>
      <c r="C482" s="182"/>
    </row>
    <row r="483" spans="1:3" x14ac:dyDescent="0.25">
      <c r="A483" s="183"/>
      <c r="B483" s="182"/>
      <c r="C483" s="182"/>
    </row>
    <row r="484" spans="1:3" x14ac:dyDescent="0.25">
      <c r="A484" s="183"/>
      <c r="B484" s="182"/>
      <c r="C484" s="182"/>
    </row>
    <row r="485" spans="1:3" x14ac:dyDescent="0.25">
      <c r="A485" s="183"/>
      <c r="B485" s="182"/>
      <c r="C485" s="182"/>
    </row>
    <row r="486" spans="1:3" x14ac:dyDescent="0.25">
      <c r="A486" s="183"/>
      <c r="B486" s="182"/>
      <c r="C486" s="182"/>
    </row>
    <row r="487" spans="1:3" x14ac:dyDescent="0.25">
      <c r="A487" s="183"/>
      <c r="B487" s="182"/>
      <c r="C487" s="182"/>
    </row>
    <row r="488" spans="1:3" x14ac:dyDescent="0.25">
      <c r="A488" s="183"/>
      <c r="B488" s="182"/>
      <c r="C488" s="182"/>
    </row>
    <row r="489" spans="1:3" x14ac:dyDescent="0.25">
      <c r="A489" s="183"/>
      <c r="B489" s="182"/>
      <c r="C489" s="182"/>
    </row>
    <row r="490" spans="1:3" x14ac:dyDescent="0.25">
      <c r="A490" s="183"/>
      <c r="B490" s="182"/>
      <c r="C490" s="182"/>
    </row>
    <row r="491" spans="1:3" x14ac:dyDescent="0.25">
      <c r="A491" s="183"/>
      <c r="B491" s="182"/>
      <c r="C491" s="182"/>
    </row>
    <row r="492" spans="1:3" x14ac:dyDescent="0.25">
      <c r="A492" s="183"/>
      <c r="B492" s="182"/>
      <c r="C492" s="182"/>
    </row>
    <row r="493" spans="1:3" x14ac:dyDescent="0.25">
      <c r="A493" s="183"/>
      <c r="B493" s="182"/>
      <c r="C493" s="182"/>
    </row>
    <row r="494" spans="1:3" x14ac:dyDescent="0.25">
      <c r="A494" s="183"/>
      <c r="B494" s="182"/>
      <c r="C494" s="182"/>
    </row>
    <row r="495" spans="1:3" x14ac:dyDescent="0.25">
      <c r="A495" s="183"/>
      <c r="B495" s="182"/>
      <c r="C495" s="182"/>
    </row>
    <row r="496" spans="1:3" x14ac:dyDescent="0.25">
      <c r="A496" s="183"/>
      <c r="B496" s="182"/>
      <c r="C496" s="182"/>
    </row>
    <row r="497" spans="1:3" x14ac:dyDescent="0.25">
      <c r="A497" s="183"/>
      <c r="B497" s="182"/>
      <c r="C497" s="182"/>
    </row>
    <row r="498" spans="1:3" x14ac:dyDescent="0.25">
      <c r="A498" s="183"/>
      <c r="B498" s="182"/>
      <c r="C498" s="182"/>
    </row>
    <row r="499" spans="1:3" x14ac:dyDescent="0.25">
      <c r="A499" s="183"/>
      <c r="B499" s="182"/>
      <c r="C499" s="182"/>
    </row>
    <row r="500" spans="1:3" x14ac:dyDescent="0.25">
      <c r="A500" s="183"/>
      <c r="B500" s="182"/>
      <c r="C500" s="182"/>
    </row>
    <row r="501" spans="1:3" x14ac:dyDescent="0.25">
      <c r="A501" s="183"/>
      <c r="B501" s="182"/>
      <c r="C501" s="182"/>
    </row>
    <row r="502" spans="1:3" x14ac:dyDescent="0.25">
      <c r="A502" s="183"/>
      <c r="B502" s="182"/>
      <c r="C502" s="182"/>
    </row>
    <row r="503" spans="1:3" x14ac:dyDescent="0.25">
      <c r="A503" s="183"/>
      <c r="B503" s="182"/>
      <c r="C503" s="182"/>
    </row>
    <row r="504" spans="1:3" x14ac:dyDescent="0.25">
      <c r="A504" s="183"/>
      <c r="B504" s="182"/>
      <c r="C504" s="182"/>
    </row>
    <row r="505" spans="1:3" x14ac:dyDescent="0.25">
      <c r="A505" s="183"/>
      <c r="B505" s="182"/>
      <c r="C505" s="182"/>
    </row>
    <row r="506" spans="1:3" x14ac:dyDescent="0.25">
      <c r="A506" s="183"/>
      <c r="B506" s="182"/>
      <c r="C506" s="182"/>
    </row>
    <row r="507" spans="1:3" x14ac:dyDescent="0.25">
      <c r="A507" s="183"/>
      <c r="B507" s="182"/>
      <c r="C507" s="182"/>
    </row>
    <row r="508" spans="1:3" x14ac:dyDescent="0.25">
      <c r="A508" s="183"/>
      <c r="B508" s="182"/>
      <c r="C508" s="182"/>
    </row>
    <row r="509" spans="1:3" x14ac:dyDescent="0.25">
      <c r="A509" s="183"/>
      <c r="B509" s="182"/>
      <c r="C509" s="182"/>
    </row>
    <row r="510" spans="1:3" x14ac:dyDescent="0.25">
      <c r="A510" s="183"/>
      <c r="B510" s="182"/>
      <c r="C510" s="182"/>
    </row>
    <row r="511" spans="1:3" x14ac:dyDescent="0.25">
      <c r="A511" s="183"/>
      <c r="B511" s="182"/>
      <c r="C511" s="182"/>
    </row>
    <row r="512" spans="1:3" x14ac:dyDescent="0.25">
      <c r="A512" s="183"/>
      <c r="B512" s="182"/>
      <c r="C512" s="182"/>
    </row>
    <row r="513" spans="1:3" x14ac:dyDescent="0.25">
      <c r="A513" s="183"/>
      <c r="B513" s="182"/>
      <c r="C513" s="182"/>
    </row>
    <row r="514" spans="1:3" x14ac:dyDescent="0.25">
      <c r="A514" s="183"/>
      <c r="B514" s="182"/>
      <c r="C514" s="182"/>
    </row>
    <row r="515" spans="1:3" x14ac:dyDescent="0.25">
      <c r="A515" s="183"/>
      <c r="B515" s="182"/>
      <c r="C515" s="182"/>
    </row>
    <row r="516" spans="1:3" x14ac:dyDescent="0.25">
      <c r="A516" s="183"/>
      <c r="B516" s="182"/>
      <c r="C516" s="182"/>
    </row>
    <row r="517" spans="1:3" x14ac:dyDescent="0.25">
      <c r="A517" s="183"/>
      <c r="B517" s="182"/>
      <c r="C517" s="182"/>
    </row>
    <row r="518" spans="1:3" x14ac:dyDescent="0.25">
      <c r="A518" s="183"/>
      <c r="B518" s="182"/>
      <c r="C518" s="182"/>
    </row>
    <row r="519" spans="1:3" x14ac:dyDescent="0.25">
      <c r="A519" s="183"/>
      <c r="B519" s="182"/>
      <c r="C519" s="182"/>
    </row>
    <row r="520" spans="1:3" x14ac:dyDescent="0.25">
      <c r="A520" s="183"/>
      <c r="B520" s="182"/>
      <c r="C520" s="182"/>
    </row>
    <row r="521" spans="1:3" x14ac:dyDescent="0.25">
      <c r="A521" s="183"/>
      <c r="B521" s="182"/>
      <c r="C521" s="182"/>
    </row>
    <row r="522" spans="1:3" x14ac:dyDescent="0.25">
      <c r="A522" s="183"/>
      <c r="B522" s="182"/>
      <c r="C522" s="182"/>
    </row>
    <row r="523" spans="1:3" x14ac:dyDescent="0.25">
      <c r="A523" s="183"/>
      <c r="B523" s="182"/>
      <c r="C523" s="182"/>
    </row>
    <row r="524" spans="1:3" x14ac:dyDescent="0.25">
      <c r="A524" s="183"/>
      <c r="B524" s="182"/>
      <c r="C524" s="182"/>
    </row>
    <row r="525" spans="1:3" x14ac:dyDescent="0.25">
      <c r="A525" s="183"/>
      <c r="B525" s="182"/>
      <c r="C525" s="182"/>
    </row>
    <row r="526" spans="1:3" x14ac:dyDescent="0.25">
      <c r="A526" s="183"/>
      <c r="B526" s="182"/>
      <c r="C526" s="182"/>
    </row>
    <row r="527" spans="1:3" x14ac:dyDescent="0.25">
      <c r="A527" s="183"/>
      <c r="B527" s="182"/>
      <c r="C527" s="182"/>
    </row>
    <row r="528" spans="1:3" x14ac:dyDescent="0.25">
      <c r="A528" s="183"/>
      <c r="B528" s="182"/>
      <c r="C528" s="182"/>
    </row>
    <row r="529" spans="1:3" x14ac:dyDescent="0.25">
      <c r="A529" s="183"/>
      <c r="B529" s="182"/>
      <c r="C529" s="182"/>
    </row>
    <row r="530" spans="1:3" x14ac:dyDescent="0.25">
      <c r="A530" s="183"/>
      <c r="B530" s="182"/>
      <c r="C530" s="182"/>
    </row>
    <row r="531" spans="1:3" x14ac:dyDescent="0.25">
      <c r="A531" s="183"/>
      <c r="B531" s="182"/>
      <c r="C531" s="182"/>
    </row>
    <row r="532" spans="1:3" x14ac:dyDescent="0.25">
      <c r="A532" s="183"/>
      <c r="B532" s="182"/>
      <c r="C532" s="182"/>
    </row>
    <row r="533" spans="1:3" x14ac:dyDescent="0.25">
      <c r="A533" s="183"/>
      <c r="B533" s="182"/>
      <c r="C533" s="182"/>
    </row>
    <row r="534" spans="1:3" x14ac:dyDescent="0.25">
      <c r="A534" s="183"/>
      <c r="B534" s="182"/>
      <c r="C534" s="182"/>
    </row>
    <row r="535" spans="1:3" x14ac:dyDescent="0.25">
      <c r="A535" s="183"/>
      <c r="B535" s="182"/>
      <c r="C535" s="182"/>
    </row>
    <row r="536" spans="1:3" x14ac:dyDescent="0.25">
      <c r="A536" s="183"/>
      <c r="B536" s="182"/>
      <c r="C536" s="182"/>
    </row>
    <row r="537" spans="1:3" x14ac:dyDescent="0.25">
      <c r="A537" s="183"/>
      <c r="B537" s="182"/>
      <c r="C537" s="182"/>
    </row>
    <row r="538" spans="1:3" x14ac:dyDescent="0.25">
      <c r="A538" s="183"/>
      <c r="B538" s="182"/>
      <c r="C538" s="182"/>
    </row>
    <row r="539" spans="1:3" x14ac:dyDescent="0.25">
      <c r="A539" s="183"/>
      <c r="B539" s="182"/>
      <c r="C539" s="182"/>
    </row>
    <row r="540" spans="1:3" x14ac:dyDescent="0.25">
      <c r="A540" s="183"/>
      <c r="B540" s="182"/>
      <c r="C540" s="182"/>
    </row>
    <row r="541" spans="1:3" x14ac:dyDescent="0.25">
      <c r="A541" s="183"/>
      <c r="B541" s="182"/>
      <c r="C541" s="182"/>
    </row>
    <row r="542" spans="1:3" x14ac:dyDescent="0.25">
      <c r="A542" s="183"/>
      <c r="B542" s="182"/>
      <c r="C542" s="182"/>
    </row>
    <row r="543" spans="1:3" x14ac:dyDescent="0.25">
      <c r="A543" s="183"/>
      <c r="B543" s="182"/>
      <c r="C543" s="182"/>
    </row>
    <row r="544" spans="1:3" x14ac:dyDescent="0.25">
      <c r="A544" s="183"/>
      <c r="B544" s="182"/>
      <c r="C544" s="182"/>
    </row>
    <row r="545" spans="1:3" x14ac:dyDescent="0.25">
      <c r="A545" s="183"/>
      <c r="B545" s="182"/>
      <c r="C545" s="182"/>
    </row>
    <row r="546" spans="1:3" x14ac:dyDescent="0.25">
      <c r="A546" s="183"/>
      <c r="B546" s="182"/>
      <c r="C546" s="182"/>
    </row>
    <row r="547" spans="1:3" x14ac:dyDescent="0.25">
      <c r="A547" s="183"/>
      <c r="B547" s="182"/>
      <c r="C547" s="182"/>
    </row>
    <row r="548" spans="1:3" x14ac:dyDescent="0.25">
      <c r="A548" s="183"/>
      <c r="B548" s="182"/>
      <c r="C548" s="182"/>
    </row>
    <row r="549" spans="1:3" x14ac:dyDescent="0.25">
      <c r="A549" s="183"/>
      <c r="B549" s="182"/>
      <c r="C549" s="182"/>
    </row>
    <row r="550" spans="1:3" x14ac:dyDescent="0.25">
      <c r="A550" s="183"/>
      <c r="B550" s="182"/>
      <c r="C550" s="182"/>
    </row>
    <row r="551" spans="1:3" x14ac:dyDescent="0.25">
      <c r="A551" s="183"/>
      <c r="B551" s="182"/>
      <c r="C551" s="182"/>
    </row>
    <row r="552" spans="1:3" x14ac:dyDescent="0.25">
      <c r="A552" s="183"/>
      <c r="B552" s="182"/>
      <c r="C552" s="182"/>
    </row>
    <row r="553" spans="1:3" x14ac:dyDescent="0.25">
      <c r="A553" s="183"/>
      <c r="B553" s="182"/>
      <c r="C553" s="182"/>
    </row>
    <row r="554" spans="1:3" x14ac:dyDescent="0.25">
      <c r="A554" s="183"/>
      <c r="B554" s="182"/>
      <c r="C554" s="182"/>
    </row>
    <row r="555" spans="1:3" x14ac:dyDescent="0.25">
      <c r="A555" s="183"/>
      <c r="B555" s="182"/>
      <c r="C555" s="182"/>
    </row>
    <row r="556" spans="1:3" x14ac:dyDescent="0.25">
      <c r="A556" s="183"/>
      <c r="B556" s="182"/>
      <c r="C556" s="182"/>
    </row>
    <row r="557" spans="1:3" x14ac:dyDescent="0.25">
      <c r="A557" s="183"/>
      <c r="B557" s="182"/>
      <c r="C557" s="182"/>
    </row>
    <row r="558" spans="1:3" x14ac:dyDescent="0.25">
      <c r="A558" s="183"/>
      <c r="B558" s="182"/>
      <c r="C558" s="182"/>
    </row>
    <row r="559" spans="1:3" x14ac:dyDescent="0.25">
      <c r="A559" s="183"/>
      <c r="B559" s="182"/>
      <c r="C559" s="182"/>
    </row>
    <row r="560" spans="1:3" x14ac:dyDescent="0.25">
      <c r="A560" s="183"/>
      <c r="B560" s="182"/>
      <c r="C560" s="182"/>
    </row>
    <row r="561" spans="1:3" x14ac:dyDescent="0.25">
      <c r="A561" s="183"/>
      <c r="B561" s="182"/>
      <c r="C561" s="182"/>
    </row>
    <row r="562" spans="1:3" x14ac:dyDescent="0.25">
      <c r="A562" s="183"/>
      <c r="B562" s="182"/>
      <c r="C562" s="182"/>
    </row>
    <row r="563" spans="1:3" x14ac:dyDescent="0.25">
      <c r="A563" s="183"/>
      <c r="B563" s="182"/>
      <c r="C563" s="182"/>
    </row>
    <row r="564" spans="1:3" x14ac:dyDescent="0.25">
      <c r="A564" s="183"/>
      <c r="B564" s="182"/>
      <c r="C564" s="182"/>
    </row>
    <row r="565" spans="1:3" x14ac:dyDescent="0.25">
      <c r="A565" s="183"/>
      <c r="B565" s="182"/>
      <c r="C565" s="182"/>
    </row>
    <row r="566" spans="1:3" x14ac:dyDescent="0.25">
      <c r="A566" s="183"/>
      <c r="B566" s="182"/>
      <c r="C566" s="182"/>
    </row>
    <row r="567" spans="1:3" x14ac:dyDescent="0.25">
      <c r="A567" s="183"/>
      <c r="B567" s="182"/>
      <c r="C567" s="182"/>
    </row>
    <row r="568" spans="1:3" x14ac:dyDescent="0.25">
      <c r="A568" s="183"/>
      <c r="B568" s="182"/>
      <c r="C568" s="182"/>
    </row>
    <row r="569" spans="1:3" x14ac:dyDescent="0.25">
      <c r="A569" s="183"/>
      <c r="B569" s="182"/>
      <c r="C569" s="182"/>
    </row>
    <row r="570" spans="1:3" x14ac:dyDescent="0.25">
      <c r="A570" s="183"/>
      <c r="B570" s="182"/>
      <c r="C570" s="182"/>
    </row>
    <row r="571" spans="1:3" x14ac:dyDescent="0.25">
      <c r="A571" s="183"/>
      <c r="B571" s="182"/>
      <c r="C571" s="182"/>
    </row>
    <row r="572" spans="1:3" x14ac:dyDescent="0.25">
      <c r="A572" s="183"/>
      <c r="B572" s="182"/>
      <c r="C572" s="182"/>
    </row>
    <row r="573" spans="1:3" x14ac:dyDescent="0.25">
      <c r="A573" s="183"/>
      <c r="B573" s="182"/>
      <c r="C573" s="182"/>
    </row>
    <row r="574" spans="1:3" x14ac:dyDescent="0.25">
      <c r="A574" s="183"/>
      <c r="B574" s="182"/>
      <c r="C574" s="182"/>
    </row>
    <row r="575" spans="1:3" x14ac:dyDescent="0.25">
      <c r="A575" s="183"/>
      <c r="B575" s="182"/>
      <c r="C575" s="182"/>
    </row>
    <row r="576" spans="1:3" x14ac:dyDescent="0.25">
      <c r="A576" s="183"/>
      <c r="B576" s="182"/>
      <c r="C576" s="182"/>
    </row>
    <row r="577" spans="1:3" x14ac:dyDescent="0.25">
      <c r="A577" s="183"/>
      <c r="B577" s="182"/>
      <c r="C577" s="182"/>
    </row>
    <row r="578" spans="1:3" x14ac:dyDescent="0.25">
      <c r="A578" s="183"/>
      <c r="B578" s="182"/>
      <c r="C578" s="182"/>
    </row>
    <row r="579" spans="1:3" x14ac:dyDescent="0.25">
      <c r="A579" s="183"/>
      <c r="B579" s="182"/>
      <c r="C579" s="182"/>
    </row>
    <row r="580" spans="1:3" x14ac:dyDescent="0.25">
      <c r="A580" s="183"/>
      <c r="B580" s="182"/>
      <c r="C580" s="182"/>
    </row>
    <row r="581" spans="1:3" x14ac:dyDescent="0.25">
      <c r="A581" s="183"/>
      <c r="B581" s="182"/>
      <c r="C581" s="182"/>
    </row>
    <row r="582" spans="1:3" x14ac:dyDescent="0.25">
      <c r="A582" s="183"/>
      <c r="B582" s="182"/>
      <c r="C582" s="182"/>
    </row>
    <row r="583" spans="1:3" x14ac:dyDescent="0.25">
      <c r="A583" s="183"/>
      <c r="B583" s="182"/>
      <c r="C583" s="182"/>
    </row>
    <row r="584" spans="1:3" x14ac:dyDescent="0.25">
      <c r="A584" s="183"/>
      <c r="B584" s="182"/>
      <c r="C584" s="182"/>
    </row>
    <row r="585" spans="1:3" x14ac:dyDescent="0.25">
      <c r="A585" s="183"/>
      <c r="B585" s="182"/>
      <c r="C585" s="182"/>
    </row>
    <row r="586" spans="1:3" x14ac:dyDescent="0.25">
      <c r="A586" s="183"/>
      <c r="B586" s="182"/>
      <c r="C586" s="182"/>
    </row>
    <row r="587" spans="1:3" x14ac:dyDescent="0.25">
      <c r="A587" s="183"/>
      <c r="B587" s="182"/>
      <c r="C587" s="182"/>
    </row>
    <row r="588" spans="1:3" x14ac:dyDescent="0.25">
      <c r="A588" s="183"/>
      <c r="B588" s="182"/>
      <c r="C588" s="182"/>
    </row>
    <row r="589" spans="1:3" x14ac:dyDescent="0.25">
      <c r="A589" s="183"/>
      <c r="B589" s="182"/>
      <c r="C589" s="182"/>
    </row>
    <row r="590" spans="1:3" x14ac:dyDescent="0.25">
      <c r="A590" s="183"/>
      <c r="B590" s="182"/>
      <c r="C590" s="182"/>
    </row>
    <row r="591" spans="1:3" x14ac:dyDescent="0.25">
      <c r="A591" s="183"/>
      <c r="B591" s="182"/>
      <c r="C591" s="182"/>
    </row>
    <row r="592" spans="1:3" x14ac:dyDescent="0.25">
      <c r="A592" s="183"/>
      <c r="B592" s="182"/>
      <c r="C592" s="182"/>
    </row>
    <row r="593" spans="1:3" x14ac:dyDescent="0.25">
      <c r="A593" s="183"/>
      <c r="B593" s="182"/>
      <c r="C593" s="182"/>
    </row>
    <row r="594" spans="1:3" x14ac:dyDescent="0.25">
      <c r="A594" s="183"/>
      <c r="B594" s="182"/>
      <c r="C594" s="182"/>
    </row>
    <row r="595" spans="1:3" x14ac:dyDescent="0.25">
      <c r="A595" s="183"/>
      <c r="B595" s="182"/>
      <c r="C595" s="182"/>
    </row>
    <row r="596" spans="1:3" x14ac:dyDescent="0.25">
      <c r="A596" s="183"/>
      <c r="B596" s="182"/>
      <c r="C596" s="182"/>
    </row>
    <row r="597" spans="1:3" x14ac:dyDescent="0.25">
      <c r="A597" s="183"/>
      <c r="B597" s="182"/>
      <c r="C597" s="182"/>
    </row>
    <row r="598" spans="1:3" x14ac:dyDescent="0.25">
      <c r="A598" s="183"/>
      <c r="B598" s="182"/>
      <c r="C598" s="182"/>
    </row>
    <row r="599" spans="1:3" x14ac:dyDescent="0.25">
      <c r="A599" s="183"/>
      <c r="B599" s="182"/>
      <c r="C599" s="182"/>
    </row>
    <row r="600" spans="1:3" x14ac:dyDescent="0.25">
      <c r="A600" s="183"/>
      <c r="B600" s="182"/>
      <c r="C600" s="182"/>
    </row>
    <row r="601" spans="1:3" x14ac:dyDescent="0.25">
      <c r="A601" s="183"/>
      <c r="B601" s="182"/>
      <c r="C601" s="182"/>
    </row>
    <row r="602" spans="1:3" x14ac:dyDescent="0.25">
      <c r="A602" s="183"/>
      <c r="B602" s="182"/>
      <c r="C602" s="182"/>
    </row>
    <row r="603" spans="1:3" x14ac:dyDescent="0.25">
      <c r="A603" s="183"/>
      <c r="B603" s="182"/>
      <c r="C603" s="182"/>
    </row>
    <row r="604" spans="1:3" x14ac:dyDescent="0.25">
      <c r="A604" s="183"/>
      <c r="B604" s="182"/>
      <c r="C604" s="182"/>
    </row>
    <row r="605" spans="1:3" x14ac:dyDescent="0.25">
      <c r="A605" s="183"/>
      <c r="B605" s="182"/>
      <c r="C605" s="182"/>
    </row>
    <row r="606" spans="1:3" x14ac:dyDescent="0.25">
      <c r="A606" s="183"/>
      <c r="B606" s="182"/>
      <c r="C606" s="182"/>
    </row>
    <row r="607" spans="1:3" x14ac:dyDescent="0.25">
      <c r="A607" s="183"/>
      <c r="B607" s="182"/>
      <c r="C607" s="182"/>
    </row>
    <row r="608" spans="1:3" x14ac:dyDescent="0.25">
      <c r="A608" s="183"/>
      <c r="B608" s="182"/>
      <c r="C608" s="182"/>
    </row>
    <row r="609" spans="1:3" x14ac:dyDescent="0.25">
      <c r="A609" s="183"/>
      <c r="B609" s="182"/>
      <c r="C609" s="182"/>
    </row>
    <row r="610" spans="1:3" x14ac:dyDescent="0.25">
      <c r="A610" s="183"/>
      <c r="B610" s="182"/>
      <c r="C610" s="182"/>
    </row>
    <row r="611" spans="1:3" x14ac:dyDescent="0.25">
      <c r="A611" s="183"/>
      <c r="B611" s="182"/>
      <c r="C611" s="182"/>
    </row>
    <row r="612" spans="1:3" x14ac:dyDescent="0.25">
      <c r="A612" s="183"/>
      <c r="B612" s="182"/>
      <c r="C612" s="182"/>
    </row>
    <row r="613" spans="1:3" x14ac:dyDescent="0.25">
      <c r="A613" s="183"/>
      <c r="B613" s="182"/>
      <c r="C613" s="182"/>
    </row>
    <row r="614" spans="1:3" x14ac:dyDescent="0.25">
      <c r="A614" s="183"/>
      <c r="B614" s="182"/>
      <c r="C614" s="182"/>
    </row>
    <row r="615" spans="1:3" x14ac:dyDescent="0.25">
      <c r="A615" s="183"/>
      <c r="B615" s="182"/>
      <c r="C615" s="182"/>
    </row>
    <row r="616" spans="1:3" x14ac:dyDescent="0.25">
      <c r="A616" s="183"/>
      <c r="B616" s="182"/>
      <c r="C616" s="182"/>
    </row>
    <row r="617" spans="1:3" x14ac:dyDescent="0.25">
      <c r="A617" s="183"/>
      <c r="B617" s="182"/>
      <c r="C617" s="182"/>
    </row>
    <row r="618" spans="1:3" x14ac:dyDescent="0.25">
      <c r="A618" s="183"/>
      <c r="B618" s="182"/>
      <c r="C618" s="182"/>
    </row>
    <row r="619" spans="1:3" x14ac:dyDescent="0.25">
      <c r="A619" s="183"/>
      <c r="B619" s="182"/>
      <c r="C619" s="182"/>
    </row>
    <row r="620" spans="1:3" x14ac:dyDescent="0.25">
      <c r="A620" s="183"/>
      <c r="B620" s="182"/>
      <c r="C620" s="182"/>
    </row>
    <row r="621" spans="1:3" x14ac:dyDescent="0.25">
      <c r="A621" s="183"/>
      <c r="B621" s="182"/>
      <c r="C621" s="182"/>
    </row>
  </sheetData>
  <sheetProtection algorithmName="SHA-512" hashValue="fRk586sxQungAuB/XaZovsfGLzdYHPWLYlxWRrKMO+CpgeX6fMesvHzIjNJNn3coV6roUhepej8Emtit4nbeQQ==" saltValue="tuPGdXmvL9k1HwsaXAhhOg==" spinCount="100000" sheet="1" objects="1" scenarios="1"/>
  <mergeCells count="9">
    <mergeCell ref="A1:C2"/>
    <mergeCell ref="A161:C161"/>
    <mergeCell ref="A6:C6"/>
    <mergeCell ref="A77:C77"/>
    <mergeCell ref="A107:C107"/>
    <mergeCell ref="A125:C125"/>
    <mergeCell ref="A37:A39"/>
    <mergeCell ref="A40:A42"/>
    <mergeCell ref="A3:C5"/>
  </mergeCells>
  <hyperlinks>
    <hyperlink ref="A35" r:id="rId1" xr:uid="{C9D8C4EA-3DFC-4C47-A9FB-4298F0F09E56}"/>
    <hyperlink ref="C35" r:id="rId2" display="https://www2.gov.bc.ca/gov/content/industry/forestry/competitive-forest-industry/timber-pricing/forest-residue-waste" xr:uid="{F40C31FD-C94D-4106-BF06-18AD73EEBA47}"/>
    <hyperlink ref="D40" r:id="rId3" xr:uid="{0768A08A-B18E-431E-B075-D92027477C28}"/>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39997558519241921"/>
  </sheetPr>
  <dimension ref="A1:V158"/>
  <sheetViews>
    <sheetView zoomScale="90" zoomScaleNormal="90" workbookViewId="0">
      <pane ySplit="4" topLeftCell="A5" activePane="bottomLeft" state="frozen"/>
      <selection pane="bottomLeft" activeCell="L13" sqref="L13"/>
    </sheetView>
  </sheetViews>
  <sheetFormatPr defaultRowHeight="15" x14ac:dyDescent="0.25"/>
  <cols>
    <col min="1" max="1" width="6.90625" style="19" customWidth="1"/>
    <col min="2" max="2" width="9.6328125" style="19" customWidth="1"/>
    <col min="3" max="4" width="6.90625" style="19" customWidth="1"/>
    <col min="5" max="5" width="9.6328125" style="19" customWidth="1"/>
    <col min="6" max="6" width="6.90625" style="19" customWidth="1"/>
    <col min="7" max="7" width="12.81640625" style="19" customWidth="1"/>
    <col min="8" max="8" width="8.7265625" style="19"/>
    <col min="9" max="9" width="9.453125" style="19" bestFit="1" customWidth="1"/>
    <col min="10" max="16384" width="8.7265625" style="19"/>
  </cols>
  <sheetData>
    <row r="1" spans="1:22" ht="21.75" customHeight="1" thickBot="1" x14ac:dyDescent="0.3">
      <c r="A1" s="721" t="s">
        <v>29</v>
      </c>
      <c r="B1" s="722"/>
      <c r="C1" s="722"/>
      <c r="D1" s="722"/>
      <c r="E1" s="722"/>
      <c r="F1" s="722"/>
      <c r="G1" s="722"/>
      <c r="H1" s="722"/>
      <c r="I1" s="722"/>
      <c r="J1" s="722"/>
      <c r="K1" s="722"/>
      <c r="L1" s="722"/>
      <c r="M1" s="723"/>
    </row>
    <row r="2" spans="1:22" ht="18.600000000000001" customHeight="1" thickBot="1" x14ac:dyDescent="0.4">
      <c r="A2" s="731"/>
      <c r="B2" s="732"/>
      <c r="C2" s="733"/>
      <c r="D2" s="689" t="s">
        <v>30</v>
      </c>
      <c r="E2" s="690"/>
      <c r="F2" s="690"/>
      <c r="G2" s="690"/>
      <c r="H2" s="690"/>
      <c r="I2" s="690"/>
      <c r="J2" s="394">
        <f>IF(C158&gt;0,C158,K157)</f>
        <v>0</v>
      </c>
      <c r="K2" s="34"/>
      <c r="L2" s="34"/>
      <c r="M2" s="361"/>
    </row>
    <row r="3" spans="1:22" ht="40.200000000000003" customHeight="1" thickBot="1" x14ac:dyDescent="0.4">
      <c r="A3" s="738" t="s">
        <v>540</v>
      </c>
      <c r="B3" s="739"/>
      <c r="C3" s="739"/>
      <c r="D3" s="740"/>
      <c r="E3" s="740"/>
      <c r="F3" s="740"/>
      <c r="G3" s="23"/>
      <c r="H3" s="734" t="s">
        <v>541</v>
      </c>
      <c r="I3" s="735"/>
      <c r="J3" s="735"/>
      <c r="K3" s="736"/>
      <c r="L3" s="736"/>
      <c r="M3" s="737"/>
      <c r="N3" s="125"/>
      <c r="O3" s="125"/>
      <c r="P3" s="125"/>
      <c r="Q3" s="125"/>
      <c r="R3" s="125"/>
      <c r="S3" s="125"/>
      <c r="T3" s="125"/>
      <c r="U3" s="125"/>
      <c r="V3" s="125"/>
    </row>
    <row r="4" spans="1:22" ht="72.599999999999994" thickBot="1" x14ac:dyDescent="0.3">
      <c r="A4" s="301" t="s">
        <v>27</v>
      </c>
      <c r="B4" s="315" t="s">
        <v>28</v>
      </c>
      <c r="C4" s="316" t="s">
        <v>77</v>
      </c>
      <c r="D4" s="301" t="s">
        <v>27</v>
      </c>
      <c r="E4" s="313" t="s">
        <v>28</v>
      </c>
      <c r="F4" s="302" t="s">
        <v>77</v>
      </c>
      <c r="G4" s="23"/>
      <c r="H4" s="321" t="s">
        <v>542</v>
      </c>
      <c r="I4" s="331" t="s">
        <v>120</v>
      </c>
      <c r="J4" s="332" t="s">
        <v>115</v>
      </c>
      <c r="K4" s="321" t="s">
        <v>542</v>
      </c>
      <c r="L4" s="331" t="s">
        <v>120</v>
      </c>
      <c r="M4" s="333" t="s">
        <v>115</v>
      </c>
      <c r="N4" s="122"/>
      <c r="O4" s="122"/>
      <c r="P4" s="122"/>
      <c r="Q4" s="122"/>
      <c r="R4" s="122"/>
      <c r="S4" s="122"/>
      <c r="T4" s="122"/>
      <c r="U4" s="122"/>
      <c r="V4" s="122"/>
    </row>
    <row r="5" spans="1:22" ht="15.6" customHeight="1" x14ac:dyDescent="0.3">
      <c r="A5" s="290">
        <v>1</v>
      </c>
      <c r="B5" s="9"/>
      <c r="C5" s="317">
        <f>PI()*((B5/100)^2)</f>
        <v>0</v>
      </c>
      <c r="D5" s="215">
        <v>151</v>
      </c>
      <c r="E5" s="9"/>
      <c r="F5" s="317">
        <f>PI()*((E5/100)^2)</f>
        <v>0</v>
      </c>
      <c r="G5" s="23"/>
      <c r="H5" s="328">
        <v>10</v>
      </c>
      <c r="I5" s="102"/>
      <c r="J5" s="334">
        <f>(PI()*((H5/100)^2))*I5</f>
        <v>0</v>
      </c>
      <c r="K5" s="335">
        <v>110</v>
      </c>
      <c r="L5" s="102"/>
      <c r="M5" s="340">
        <f t="shared" ref="M5:M36" si="0">(PI()*((K5/100)^2))*L5</f>
        <v>0</v>
      </c>
    </row>
    <row r="6" spans="1:22" ht="15.6" x14ac:dyDescent="0.3">
      <c r="A6" s="291">
        <v>2</v>
      </c>
      <c r="B6" s="102"/>
      <c r="C6" s="318">
        <f t="shared" ref="C6:C54" si="1">PI()*((B6/100)^2)</f>
        <v>0</v>
      </c>
      <c r="D6" s="218">
        <v>152</v>
      </c>
      <c r="E6" s="4"/>
      <c r="F6" s="318">
        <f t="shared" ref="F6:F54" si="2">PI()*((E6/100)^2)</f>
        <v>0</v>
      </c>
      <c r="G6" s="23"/>
      <c r="H6" s="329">
        <v>12</v>
      </c>
      <c r="I6" s="4"/>
      <c r="J6" s="336">
        <f t="shared" ref="J6:J54" si="3">(PI()*((H6/100)^2))*I6</f>
        <v>0</v>
      </c>
      <c r="K6" s="337">
        <v>112</v>
      </c>
      <c r="L6" s="4"/>
      <c r="M6" s="341">
        <f t="shared" si="0"/>
        <v>0</v>
      </c>
    </row>
    <row r="7" spans="1:22" ht="15.6" x14ac:dyDescent="0.3">
      <c r="A7" s="291">
        <v>3</v>
      </c>
      <c r="B7" s="102"/>
      <c r="C7" s="318">
        <f t="shared" si="1"/>
        <v>0</v>
      </c>
      <c r="D7" s="218">
        <v>153</v>
      </c>
      <c r="E7" s="4"/>
      <c r="F7" s="318">
        <f t="shared" si="2"/>
        <v>0</v>
      </c>
      <c r="G7" s="23"/>
      <c r="H7" s="329">
        <v>14</v>
      </c>
      <c r="I7" s="4"/>
      <c r="J7" s="336">
        <f t="shared" si="3"/>
        <v>0</v>
      </c>
      <c r="K7" s="337">
        <v>114</v>
      </c>
      <c r="L7" s="4"/>
      <c r="M7" s="341">
        <f t="shared" si="0"/>
        <v>0</v>
      </c>
    </row>
    <row r="8" spans="1:22" ht="15.6" x14ac:dyDescent="0.3">
      <c r="A8" s="291">
        <v>4</v>
      </c>
      <c r="B8" s="102"/>
      <c r="C8" s="318">
        <f t="shared" si="1"/>
        <v>0</v>
      </c>
      <c r="D8" s="218">
        <v>154</v>
      </c>
      <c r="E8" s="4"/>
      <c r="F8" s="318">
        <f t="shared" si="2"/>
        <v>0</v>
      </c>
      <c r="G8" s="23"/>
      <c r="H8" s="329">
        <v>16</v>
      </c>
      <c r="I8" s="4"/>
      <c r="J8" s="336">
        <f t="shared" si="3"/>
        <v>0</v>
      </c>
      <c r="K8" s="337">
        <v>116</v>
      </c>
      <c r="L8" s="4"/>
      <c r="M8" s="341">
        <f t="shared" si="0"/>
        <v>0</v>
      </c>
    </row>
    <row r="9" spans="1:22" ht="15.6" x14ac:dyDescent="0.3">
      <c r="A9" s="291">
        <v>5</v>
      </c>
      <c r="B9" s="102"/>
      <c r="C9" s="318">
        <f t="shared" si="1"/>
        <v>0</v>
      </c>
      <c r="D9" s="218">
        <v>155</v>
      </c>
      <c r="E9" s="4"/>
      <c r="F9" s="318">
        <f t="shared" si="2"/>
        <v>0</v>
      </c>
      <c r="G9" s="23"/>
      <c r="H9" s="329">
        <v>18</v>
      </c>
      <c r="I9" s="4"/>
      <c r="J9" s="336">
        <f t="shared" si="3"/>
        <v>0</v>
      </c>
      <c r="K9" s="337">
        <v>118</v>
      </c>
      <c r="L9" s="4"/>
      <c r="M9" s="341">
        <f t="shared" si="0"/>
        <v>0</v>
      </c>
    </row>
    <row r="10" spans="1:22" ht="15.6" x14ac:dyDescent="0.3">
      <c r="A10" s="291">
        <v>6</v>
      </c>
      <c r="B10" s="102"/>
      <c r="C10" s="318">
        <f t="shared" si="1"/>
        <v>0</v>
      </c>
      <c r="D10" s="218">
        <v>156</v>
      </c>
      <c r="E10" s="4"/>
      <c r="F10" s="318">
        <f t="shared" si="2"/>
        <v>0</v>
      </c>
      <c r="G10" s="23"/>
      <c r="H10" s="329">
        <v>20</v>
      </c>
      <c r="I10" s="4"/>
      <c r="J10" s="336">
        <f t="shared" si="3"/>
        <v>0</v>
      </c>
      <c r="K10" s="337">
        <v>120</v>
      </c>
      <c r="L10" s="4"/>
      <c r="M10" s="341">
        <f t="shared" si="0"/>
        <v>0</v>
      </c>
    </row>
    <row r="11" spans="1:22" ht="15.6" x14ac:dyDescent="0.3">
      <c r="A11" s="291">
        <v>7</v>
      </c>
      <c r="B11" s="102"/>
      <c r="C11" s="318">
        <f t="shared" si="1"/>
        <v>0</v>
      </c>
      <c r="D11" s="218">
        <v>157</v>
      </c>
      <c r="E11" s="4"/>
      <c r="F11" s="318">
        <f t="shared" si="2"/>
        <v>0</v>
      </c>
      <c r="G11" s="23"/>
      <c r="H11" s="329">
        <v>22</v>
      </c>
      <c r="I11" s="4"/>
      <c r="J11" s="336">
        <f t="shared" si="3"/>
        <v>0</v>
      </c>
      <c r="K11" s="337">
        <v>122</v>
      </c>
      <c r="L11" s="4"/>
      <c r="M11" s="341">
        <f t="shared" si="0"/>
        <v>0</v>
      </c>
    </row>
    <row r="12" spans="1:22" ht="15.6" x14ac:dyDescent="0.3">
      <c r="A12" s="291">
        <v>8</v>
      </c>
      <c r="B12" s="102"/>
      <c r="C12" s="318">
        <f t="shared" si="1"/>
        <v>0</v>
      </c>
      <c r="D12" s="218">
        <v>158</v>
      </c>
      <c r="E12" s="4"/>
      <c r="F12" s="318">
        <f t="shared" si="2"/>
        <v>0</v>
      </c>
      <c r="G12" s="23"/>
      <c r="H12" s="329">
        <v>24</v>
      </c>
      <c r="I12" s="4"/>
      <c r="J12" s="336">
        <f t="shared" si="3"/>
        <v>0</v>
      </c>
      <c r="K12" s="337">
        <v>124</v>
      </c>
      <c r="L12" s="4"/>
      <c r="M12" s="341">
        <f t="shared" si="0"/>
        <v>0</v>
      </c>
    </row>
    <row r="13" spans="1:22" ht="15.6" x14ac:dyDescent="0.3">
      <c r="A13" s="291">
        <v>9</v>
      </c>
      <c r="B13" s="102"/>
      <c r="C13" s="318">
        <f t="shared" si="1"/>
        <v>0</v>
      </c>
      <c r="D13" s="218">
        <v>159</v>
      </c>
      <c r="E13" s="4"/>
      <c r="F13" s="318">
        <f t="shared" si="2"/>
        <v>0</v>
      </c>
      <c r="G13" s="23"/>
      <c r="H13" s="329">
        <v>26</v>
      </c>
      <c r="I13" s="4"/>
      <c r="J13" s="336">
        <f t="shared" si="3"/>
        <v>0</v>
      </c>
      <c r="K13" s="337">
        <v>126</v>
      </c>
      <c r="L13" s="4"/>
      <c r="M13" s="341">
        <f t="shared" si="0"/>
        <v>0</v>
      </c>
    </row>
    <row r="14" spans="1:22" ht="15.6" x14ac:dyDescent="0.3">
      <c r="A14" s="291">
        <v>10</v>
      </c>
      <c r="B14" s="102"/>
      <c r="C14" s="318">
        <f t="shared" si="1"/>
        <v>0</v>
      </c>
      <c r="D14" s="218">
        <v>160</v>
      </c>
      <c r="E14" s="4"/>
      <c r="F14" s="318">
        <f t="shared" si="2"/>
        <v>0</v>
      </c>
      <c r="G14" s="23"/>
      <c r="H14" s="329">
        <v>28</v>
      </c>
      <c r="I14" s="4"/>
      <c r="J14" s="336">
        <f t="shared" si="3"/>
        <v>0</v>
      </c>
      <c r="K14" s="337">
        <v>128</v>
      </c>
      <c r="L14" s="4"/>
      <c r="M14" s="341">
        <f t="shared" si="0"/>
        <v>0</v>
      </c>
    </row>
    <row r="15" spans="1:22" ht="15.6" x14ac:dyDescent="0.3">
      <c r="A15" s="291">
        <v>11</v>
      </c>
      <c r="B15" s="102"/>
      <c r="C15" s="318">
        <f t="shared" si="1"/>
        <v>0</v>
      </c>
      <c r="D15" s="218">
        <v>161</v>
      </c>
      <c r="E15" s="4"/>
      <c r="F15" s="318">
        <f t="shared" si="2"/>
        <v>0</v>
      </c>
      <c r="G15" s="23"/>
      <c r="H15" s="329">
        <v>30</v>
      </c>
      <c r="I15" s="4"/>
      <c r="J15" s="336">
        <f t="shared" si="3"/>
        <v>0</v>
      </c>
      <c r="K15" s="337">
        <v>130</v>
      </c>
      <c r="L15" s="4"/>
      <c r="M15" s="341">
        <f t="shared" si="0"/>
        <v>0</v>
      </c>
    </row>
    <row r="16" spans="1:22" ht="15.6" x14ac:dyDescent="0.3">
      <c r="A16" s="291">
        <v>12</v>
      </c>
      <c r="B16" s="102"/>
      <c r="C16" s="318">
        <f t="shared" si="1"/>
        <v>0</v>
      </c>
      <c r="D16" s="218">
        <v>162</v>
      </c>
      <c r="E16" s="4"/>
      <c r="F16" s="318">
        <f t="shared" si="2"/>
        <v>0</v>
      </c>
      <c r="G16" s="23"/>
      <c r="H16" s="329">
        <v>32</v>
      </c>
      <c r="I16" s="4"/>
      <c r="J16" s="336">
        <f t="shared" si="3"/>
        <v>0</v>
      </c>
      <c r="K16" s="337">
        <v>132</v>
      </c>
      <c r="L16" s="4"/>
      <c r="M16" s="341">
        <f t="shared" si="0"/>
        <v>0</v>
      </c>
    </row>
    <row r="17" spans="1:13" ht="15.6" x14ac:dyDescent="0.3">
      <c r="A17" s="291">
        <v>13</v>
      </c>
      <c r="B17" s="102"/>
      <c r="C17" s="318">
        <f t="shared" si="1"/>
        <v>0</v>
      </c>
      <c r="D17" s="218">
        <v>163</v>
      </c>
      <c r="E17" s="4"/>
      <c r="F17" s="318">
        <f t="shared" si="2"/>
        <v>0</v>
      </c>
      <c r="G17" s="23"/>
      <c r="H17" s="329">
        <v>34</v>
      </c>
      <c r="I17" s="4"/>
      <c r="J17" s="336">
        <f t="shared" si="3"/>
        <v>0</v>
      </c>
      <c r="K17" s="337">
        <v>134</v>
      </c>
      <c r="L17" s="4"/>
      <c r="M17" s="341">
        <f t="shared" si="0"/>
        <v>0</v>
      </c>
    </row>
    <row r="18" spans="1:13" ht="15.6" x14ac:dyDescent="0.3">
      <c r="A18" s="291">
        <v>14</v>
      </c>
      <c r="B18" s="102"/>
      <c r="C18" s="318">
        <f t="shared" si="1"/>
        <v>0</v>
      </c>
      <c r="D18" s="218">
        <v>164</v>
      </c>
      <c r="E18" s="4"/>
      <c r="F18" s="318">
        <f t="shared" si="2"/>
        <v>0</v>
      </c>
      <c r="G18" s="23"/>
      <c r="H18" s="329">
        <v>36</v>
      </c>
      <c r="I18" s="4"/>
      <c r="J18" s="336">
        <f t="shared" si="3"/>
        <v>0</v>
      </c>
      <c r="K18" s="337">
        <v>136</v>
      </c>
      <c r="L18" s="4"/>
      <c r="M18" s="341">
        <f t="shared" si="0"/>
        <v>0</v>
      </c>
    </row>
    <row r="19" spans="1:13" ht="15.6" x14ac:dyDescent="0.3">
      <c r="A19" s="291">
        <v>15</v>
      </c>
      <c r="B19" s="102"/>
      <c r="C19" s="318">
        <f t="shared" si="1"/>
        <v>0</v>
      </c>
      <c r="D19" s="218">
        <v>165</v>
      </c>
      <c r="E19" s="4"/>
      <c r="F19" s="318">
        <f t="shared" si="2"/>
        <v>0</v>
      </c>
      <c r="G19" s="23"/>
      <c r="H19" s="329">
        <v>38</v>
      </c>
      <c r="I19" s="4"/>
      <c r="J19" s="336">
        <f t="shared" si="3"/>
        <v>0</v>
      </c>
      <c r="K19" s="337">
        <v>138</v>
      </c>
      <c r="L19" s="4"/>
      <c r="M19" s="341">
        <f t="shared" si="0"/>
        <v>0</v>
      </c>
    </row>
    <row r="20" spans="1:13" ht="15.6" x14ac:dyDescent="0.3">
      <c r="A20" s="291">
        <v>16</v>
      </c>
      <c r="B20" s="102"/>
      <c r="C20" s="318">
        <f t="shared" si="1"/>
        <v>0</v>
      </c>
      <c r="D20" s="218">
        <v>166</v>
      </c>
      <c r="E20" s="4"/>
      <c r="F20" s="318">
        <f t="shared" si="2"/>
        <v>0</v>
      </c>
      <c r="G20" s="23"/>
      <c r="H20" s="329">
        <v>40</v>
      </c>
      <c r="I20" s="4"/>
      <c r="J20" s="336">
        <f t="shared" si="3"/>
        <v>0</v>
      </c>
      <c r="K20" s="337">
        <v>140</v>
      </c>
      <c r="L20" s="4"/>
      <c r="M20" s="341">
        <f t="shared" si="0"/>
        <v>0</v>
      </c>
    </row>
    <row r="21" spans="1:13" ht="15.6" x14ac:dyDescent="0.3">
      <c r="A21" s="291">
        <v>17</v>
      </c>
      <c r="B21" s="102"/>
      <c r="C21" s="318">
        <f t="shared" si="1"/>
        <v>0</v>
      </c>
      <c r="D21" s="218">
        <v>167</v>
      </c>
      <c r="E21" s="4"/>
      <c r="F21" s="318">
        <f t="shared" si="2"/>
        <v>0</v>
      </c>
      <c r="G21" s="23"/>
      <c r="H21" s="329">
        <v>42</v>
      </c>
      <c r="I21" s="4"/>
      <c r="J21" s="336">
        <f t="shared" si="3"/>
        <v>0</v>
      </c>
      <c r="K21" s="337">
        <v>142</v>
      </c>
      <c r="L21" s="4"/>
      <c r="M21" s="341">
        <f t="shared" si="0"/>
        <v>0</v>
      </c>
    </row>
    <row r="22" spans="1:13" ht="15.6" x14ac:dyDescent="0.3">
      <c r="A22" s="291">
        <v>18</v>
      </c>
      <c r="B22" s="102"/>
      <c r="C22" s="318">
        <f t="shared" si="1"/>
        <v>0</v>
      </c>
      <c r="D22" s="218">
        <v>168</v>
      </c>
      <c r="E22" s="4"/>
      <c r="F22" s="318">
        <f t="shared" si="2"/>
        <v>0</v>
      </c>
      <c r="G22" s="23"/>
      <c r="H22" s="329">
        <v>44</v>
      </c>
      <c r="I22" s="4"/>
      <c r="J22" s="336">
        <f t="shared" si="3"/>
        <v>0</v>
      </c>
      <c r="K22" s="337">
        <v>144</v>
      </c>
      <c r="L22" s="4"/>
      <c r="M22" s="341">
        <f t="shared" si="0"/>
        <v>0</v>
      </c>
    </row>
    <row r="23" spans="1:13" ht="15.6" x14ac:dyDescent="0.3">
      <c r="A23" s="291">
        <v>19</v>
      </c>
      <c r="B23" s="102"/>
      <c r="C23" s="318">
        <f t="shared" si="1"/>
        <v>0</v>
      </c>
      <c r="D23" s="218">
        <v>169</v>
      </c>
      <c r="E23" s="4"/>
      <c r="F23" s="318">
        <f t="shared" si="2"/>
        <v>0</v>
      </c>
      <c r="G23" s="23"/>
      <c r="H23" s="329">
        <v>46</v>
      </c>
      <c r="I23" s="4"/>
      <c r="J23" s="336">
        <f t="shared" si="3"/>
        <v>0</v>
      </c>
      <c r="K23" s="337">
        <v>146</v>
      </c>
      <c r="L23" s="4"/>
      <c r="M23" s="341">
        <f t="shared" si="0"/>
        <v>0</v>
      </c>
    </row>
    <row r="24" spans="1:13" ht="15.6" x14ac:dyDescent="0.3">
      <c r="A24" s="291">
        <v>20</v>
      </c>
      <c r="B24" s="102"/>
      <c r="C24" s="318">
        <f t="shared" si="1"/>
        <v>0</v>
      </c>
      <c r="D24" s="218">
        <v>170</v>
      </c>
      <c r="E24" s="4"/>
      <c r="F24" s="318">
        <f t="shared" si="2"/>
        <v>0</v>
      </c>
      <c r="G24" s="23"/>
      <c r="H24" s="329">
        <v>48</v>
      </c>
      <c r="I24" s="4"/>
      <c r="J24" s="336">
        <f t="shared" si="3"/>
        <v>0</v>
      </c>
      <c r="K24" s="337">
        <v>148</v>
      </c>
      <c r="L24" s="4"/>
      <c r="M24" s="341">
        <f t="shared" si="0"/>
        <v>0</v>
      </c>
    </row>
    <row r="25" spans="1:13" ht="15.6" x14ac:dyDescent="0.3">
      <c r="A25" s="291">
        <v>21</v>
      </c>
      <c r="B25" s="102"/>
      <c r="C25" s="318">
        <f t="shared" si="1"/>
        <v>0</v>
      </c>
      <c r="D25" s="218">
        <v>171</v>
      </c>
      <c r="E25" s="4"/>
      <c r="F25" s="318">
        <f t="shared" si="2"/>
        <v>0</v>
      </c>
      <c r="G25" s="23"/>
      <c r="H25" s="329">
        <v>50</v>
      </c>
      <c r="I25" s="4"/>
      <c r="J25" s="336">
        <f t="shared" si="3"/>
        <v>0</v>
      </c>
      <c r="K25" s="337">
        <v>150</v>
      </c>
      <c r="L25" s="4"/>
      <c r="M25" s="341">
        <f t="shared" si="0"/>
        <v>0</v>
      </c>
    </row>
    <row r="26" spans="1:13" ht="15.6" x14ac:dyDescent="0.3">
      <c r="A26" s="291">
        <v>22</v>
      </c>
      <c r="B26" s="102"/>
      <c r="C26" s="318">
        <f t="shared" si="1"/>
        <v>0</v>
      </c>
      <c r="D26" s="218">
        <v>172</v>
      </c>
      <c r="E26" s="4"/>
      <c r="F26" s="318">
        <f t="shared" si="2"/>
        <v>0</v>
      </c>
      <c r="G26" s="23"/>
      <c r="H26" s="329">
        <v>52</v>
      </c>
      <c r="I26" s="4"/>
      <c r="J26" s="336">
        <f t="shared" si="3"/>
        <v>0</v>
      </c>
      <c r="K26" s="337">
        <v>152</v>
      </c>
      <c r="L26" s="4"/>
      <c r="M26" s="341">
        <f t="shared" si="0"/>
        <v>0</v>
      </c>
    </row>
    <row r="27" spans="1:13" ht="15.6" x14ac:dyDescent="0.3">
      <c r="A27" s="291">
        <v>23</v>
      </c>
      <c r="B27" s="102"/>
      <c r="C27" s="318">
        <f t="shared" si="1"/>
        <v>0</v>
      </c>
      <c r="D27" s="218">
        <v>173</v>
      </c>
      <c r="E27" s="4"/>
      <c r="F27" s="318">
        <f t="shared" si="2"/>
        <v>0</v>
      </c>
      <c r="G27" s="23"/>
      <c r="H27" s="329">
        <v>54</v>
      </c>
      <c r="I27" s="4"/>
      <c r="J27" s="336">
        <f t="shared" si="3"/>
        <v>0</v>
      </c>
      <c r="K27" s="337">
        <v>154</v>
      </c>
      <c r="L27" s="4"/>
      <c r="M27" s="341">
        <f t="shared" si="0"/>
        <v>0</v>
      </c>
    </row>
    <row r="28" spans="1:13" ht="15.6" x14ac:dyDescent="0.3">
      <c r="A28" s="291">
        <v>24</v>
      </c>
      <c r="B28" s="102"/>
      <c r="C28" s="318">
        <f t="shared" si="1"/>
        <v>0</v>
      </c>
      <c r="D28" s="218">
        <v>174</v>
      </c>
      <c r="E28" s="4"/>
      <c r="F28" s="318">
        <f t="shared" si="2"/>
        <v>0</v>
      </c>
      <c r="G28" s="23"/>
      <c r="H28" s="329">
        <v>56</v>
      </c>
      <c r="I28" s="4"/>
      <c r="J28" s="336">
        <f t="shared" si="3"/>
        <v>0</v>
      </c>
      <c r="K28" s="337">
        <v>156</v>
      </c>
      <c r="L28" s="4"/>
      <c r="M28" s="341">
        <f t="shared" si="0"/>
        <v>0</v>
      </c>
    </row>
    <row r="29" spans="1:13" ht="15.6" x14ac:dyDescent="0.3">
      <c r="A29" s="291">
        <v>25</v>
      </c>
      <c r="B29" s="102"/>
      <c r="C29" s="318">
        <f t="shared" si="1"/>
        <v>0</v>
      </c>
      <c r="D29" s="218">
        <v>175</v>
      </c>
      <c r="E29" s="4"/>
      <c r="F29" s="318">
        <f t="shared" si="2"/>
        <v>0</v>
      </c>
      <c r="G29" s="23"/>
      <c r="H29" s="329">
        <v>58</v>
      </c>
      <c r="I29" s="4"/>
      <c r="J29" s="336">
        <f t="shared" si="3"/>
        <v>0</v>
      </c>
      <c r="K29" s="337">
        <v>158</v>
      </c>
      <c r="L29" s="4"/>
      <c r="M29" s="341">
        <f t="shared" si="0"/>
        <v>0</v>
      </c>
    </row>
    <row r="30" spans="1:13" ht="15.6" x14ac:dyDescent="0.3">
      <c r="A30" s="291">
        <v>26</v>
      </c>
      <c r="B30" s="102"/>
      <c r="C30" s="318">
        <f t="shared" si="1"/>
        <v>0</v>
      </c>
      <c r="D30" s="218">
        <v>176</v>
      </c>
      <c r="E30" s="4"/>
      <c r="F30" s="318">
        <f t="shared" si="2"/>
        <v>0</v>
      </c>
      <c r="G30" s="23"/>
      <c r="H30" s="329">
        <v>60</v>
      </c>
      <c r="I30" s="4"/>
      <c r="J30" s="336">
        <f t="shared" si="3"/>
        <v>0</v>
      </c>
      <c r="K30" s="337">
        <v>160</v>
      </c>
      <c r="L30" s="4"/>
      <c r="M30" s="341">
        <f t="shared" si="0"/>
        <v>0</v>
      </c>
    </row>
    <row r="31" spans="1:13" ht="15.6" x14ac:dyDescent="0.3">
      <c r="A31" s="291">
        <v>27</v>
      </c>
      <c r="B31" s="102"/>
      <c r="C31" s="318">
        <f t="shared" si="1"/>
        <v>0</v>
      </c>
      <c r="D31" s="218">
        <v>177</v>
      </c>
      <c r="E31" s="4"/>
      <c r="F31" s="318">
        <f t="shared" si="2"/>
        <v>0</v>
      </c>
      <c r="G31" s="23"/>
      <c r="H31" s="329">
        <v>62</v>
      </c>
      <c r="I31" s="4"/>
      <c r="J31" s="336">
        <f t="shared" si="3"/>
        <v>0</v>
      </c>
      <c r="K31" s="337">
        <v>162</v>
      </c>
      <c r="L31" s="4"/>
      <c r="M31" s="341">
        <f t="shared" si="0"/>
        <v>0</v>
      </c>
    </row>
    <row r="32" spans="1:13" ht="15.6" x14ac:dyDescent="0.3">
      <c r="A32" s="291">
        <v>28</v>
      </c>
      <c r="B32" s="102"/>
      <c r="C32" s="318">
        <f t="shared" si="1"/>
        <v>0</v>
      </c>
      <c r="D32" s="218">
        <v>178</v>
      </c>
      <c r="E32" s="4"/>
      <c r="F32" s="318">
        <f t="shared" si="2"/>
        <v>0</v>
      </c>
      <c r="G32" s="23"/>
      <c r="H32" s="329">
        <v>64</v>
      </c>
      <c r="I32" s="4"/>
      <c r="J32" s="336">
        <f t="shared" si="3"/>
        <v>0</v>
      </c>
      <c r="K32" s="337">
        <v>164</v>
      </c>
      <c r="L32" s="4"/>
      <c r="M32" s="341">
        <f t="shared" si="0"/>
        <v>0</v>
      </c>
    </row>
    <row r="33" spans="1:13" ht="15.6" x14ac:dyDescent="0.3">
      <c r="A33" s="291">
        <v>29</v>
      </c>
      <c r="B33" s="102"/>
      <c r="C33" s="318">
        <f t="shared" si="1"/>
        <v>0</v>
      </c>
      <c r="D33" s="218">
        <v>179</v>
      </c>
      <c r="E33" s="4"/>
      <c r="F33" s="318">
        <f t="shared" si="2"/>
        <v>0</v>
      </c>
      <c r="G33" s="23"/>
      <c r="H33" s="329">
        <v>66</v>
      </c>
      <c r="I33" s="4"/>
      <c r="J33" s="336">
        <f t="shared" si="3"/>
        <v>0</v>
      </c>
      <c r="K33" s="337">
        <v>166</v>
      </c>
      <c r="L33" s="4"/>
      <c r="M33" s="341">
        <f t="shared" si="0"/>
        <v>0</v>
      </c>
    </row>
    <row r="34" spans="1:13" ht="15.6" x14ac:dyDescent="0.3">
      <c r="A34" s="291">
        <v>30</v>
      </c>
      <c r="B34" s="102"/>
      <c r="C34" s="318">
        <f t="shared" si="1"/>
        <v>0</v>
      </c>
      <c r="D34" s="218">
        <v>180</v>
      </c>
      <c r="E34" s="4"/>
      <c r="F34" s="318">
        <f t="shared" si="2"/>
        <v>0</v>
      </c>
      <c r="G34" s="23"/>
      <c r="H34" s="329">
        <v>68</v>
      </c>
      <c r="I34" s="4"/>
      <c r="J34" s="336">
        <f t="shared" si="3"/>
        <v>0</v>
      </c>
      <c r="K34" s="337">
        <v>168</v>
      </c>
      <c r="L34" s="4"/>
      <c r="M34" s="341">
        <f t="shared" si="0"/>
        <v>0</v>
      </c>
    </row>
    <row r="35" spans="1:13" ht="15.6" x14ac:dyDescent="0.3">
      <c r="A35" s="291">
        <v>31</v>
      </c>
      <c r="B35" s="102"/>
      <c r="C35" s="318">
        <f t="shared" si="1"/>
        <v>0</v>
      </c>
      <c r="D35" s="218">
        <v>181</v>
      </c>
      <c r="E35" s="4"/>
      <c r="F35" s="318">
        <f t="shared" si="2"/>
        <v>0</v>
      </c>
      <c r="G35" s="23"/>
      <c r="H35" s="329">
        <v>70</v>
      </c>
      <c r="I35" s="4"/>
      <c r="J35" s="336">
        <f t="shared" si="3"/>
        <v>0</v>
      </c>
      <c r="K35" s="337">
        <v>170</v>
      </c>
      <c r="L35" s="4"/>
      <c r="M35" s="341">
        <f t="shared" si="0"/>
        <v>0</v>
      </c>
    </row>
    <row r="36" spans="1:13" ht="15.6" x14ac:dyDescent="0.3">
      <c r="A36" s="291">
        <v>32</v>
      </c>
      <c r="B36" s="102"/>
      <c r="C36" s="318">
        <f t="shared" si="1"/>
        <v>0</v>
      </c>
      <c r="D36" s="218">
        <v>182</v>
      </c>
      <c r="E36" s="4"/>
      <c r="F36" s="318">
        <f t="shared" si="2"/>
        <v>0</v>
      </c>
      <c r="G36" s="23"/>
      <c r="H36" s="329">
        <v>72</v>
      </c>
      <c r="I36" s="4"/>
      <c r="J36" s="336">
        <f t="shared" si="3"/>
        <v>0</v>
      </c>
      <c r="K36" s="337">
        <v>172</v>
      </c>
      <c r="L36" s="4"/>
      <c r="M36" s="341">
        <f t="shared" si="0"/>
        <v>0</v>
      </c>
    </row>
    <row r="37" spans="1:13" ht="15.6" x14ac:dyDescent="0.3">
      <c r="A37" s="291">
        <v>33</v>
      </c>
      <c r="B37" s="102"/>
      <c r="C37" s="318">
        <f t="shared" si="1"/>
        <v>0</v>
      </c>
      <c r="D37" s="218">
        <v>183</v>
      </c>
      <c r="E37" s="4"/>
      <c r="F37" s="318">
        <f t="shared" si="2"/>
        <v>0</v>
      </c>
      <c r="G37" s="23"/>
      <c r="H37" s="329">
        <v>74</v>
      </c>
      <c r="I37" s="4"/>
      <c r="J37" s="336">
        <f t="shared" si="3"/>
        <v>0</v>
      </c>
      <c r="K37" s="337">
        <v>174</v>
      </c>
      <c r="L37" s="4"/>
      <c r="M37" s="341">
        <f t="shared" ref="M37:M54" si="4">(PI()*((K37/100)^2))*L37</f>
        <v>0</v>
      </c>
    </row>
    <row r="38" spans="1:13" ht="15.6" x14ac:dyDescent="0.3">
      <c r="A38" s="291">
        <v>34</v>
      </c>
      <c r="B38" s="102"/>
      <c r="C38" s="318">
        <f t="shared" si="1"/>
        <v>0</v>
      </c>
      <c r="D38" s="218">
        <v>184</v>
      </c>
      <c r="E38" s="4"/>
      <c r="F38" s="318">
        <f t="shared" si="2"/>
        <v>0</v>
      </c>
      <c r="G38" s="23"/>
      <c r="H38" s="329">
        <v>76</v>
      </c>
      <c r="I38" s="4"/>
      <c r="J38" s="336">
        <f t="shared" si="3"/>
        <v>0</v>
      </c>
      <c r="K38" s="337">
        <v>176</v>
      </c>
      <c r="L38" s="4"/>
      <c r="M38" s="341">
        <f t="shared" si="4"/>
        <v>0</v>
      </c>
    </row>
    <row r="39" spans="1:13" ht="15.6" x14ac:dyDescent="0.3">
      <c r="A39" s="291">
        <v>35</v>
      </c>
      <c r="B39" s="102"/>
      <c r="C39" s="318">
        <f t="shared" si="1"/>
        <v>0</v>
      </c>
      <c r="D39" s="218">
        <v>185</v>
      </c>
      <c r="E39" s="4"/>
      <c r="F39" s="318">
        <f t="shared" si="2"/>
        <v>0</v>
      </c>
      <c r="G39" s="23"/>
      <c r="H39" s="329">
        <v>78</v>
      </c>
      <c r="I39" s="4"/>
      <c r="J39" s="336">
        <f t="shared" si="3"/>
        <v>0</v>
      </c>
      <c r="K39" s="337">
        <v>178</v>
      </c>
      <c r="L39" s="4"/>
      <c r="M39" s="341">
        <f t="shared" si="4"/>
        <v>0</v>
      </c>
    </row>
    <row r="40" spans="1:13" ht="15.6" x14ac:dyDescent="0.3">
      <c r="A40" s="291">
        <v>36</v>
      </c>
      <c r="B40" s="102"/>
      <c r="C40" s="318">
        <f t="shared" si="1"/>
        <v>0</v>
      </c>
      <c r="D40" s="218">
        <v>186</v>
      </c>
      <c r="E40" s="4"/>
      <c r="F40" s="318">
        <f t="shared" si="2"/>
        <v>0</v>
      </c>
      <c r="G40" s="23"/>
      <c r="H40" s="329">
        <v>80</v>
      </c>
      <c r="I40" s="4"/>
      <c r="J40" s="336">
        <f t="shared" si="3"/>
        <v>0</v>
      </c>
      <c r="K40" s="337">
        <v>180</v>
      </c>
      <c r="L40" s="4"/>
      <c r="M40" s="341">
        <f t="shared" si="4"/>
        <v>0</v>
      </c>
    </row>
    <row r="41" spans="1:13" ht="15.6" x14ac:dyDescent="0.3">
      <c r="A41" s="291">
        <v>37</v>
      </c>
      <c r="B41" s="102"/>
      <c r="C41" s="318">
        <f t="shared" si="1"/>
        <v>0</v>
      </c>
      <c r="D41" s="218">
        <v>187</v>
      </c>
      <c r="E41" s="4"/>
      <c r="F41" s="318">
        <f t="shared" si="2"/>
        <v>0</v>
      </c>
      <c r="G41" s="23"/>
      <c r="H41" s="329">
        <v>82</v>
      </c>
      <c r="I41" s="4"/>
      <c r="J41" s="336">
        <f t="shared" si="3"/>
        <v>0</v>
      </c>
      <c r="K41" s="337">
        <v>182</v>
      </c>
      <c r="L41" s="4"/>
      <c r="M41" s="341">
        <f t="shared" si="4"/>
        <v>0</v>
      </c>
    </row>
    <row r="42" spans="1:13" ht="15.6" x14ac:dyDescent="0.3">
      <c r="A42" s="291">
        <v>38</v>
      </c>
      <c r="B42" s="102"/>
      <c r="C42" s="318">
        <f t="shared" si="1"/>
        <v>0</v>
      </c>
      <c r="D42" s="218">
        <v>188</v>
      </c>
      <c r="E42" s="4"/>
      <c r="F42" s="318">
        <f t="shared" si="2"/>
        <v>0</v>
      </c>
      <c r="G42" s="23"/>
      <c r="H42" s="329">
        <v>84</v>
      </c>
      <c r="I42" s="4"/>
      <c r="J42" s="336">
        <f t="shared" si="3"/>
        <v>0</v>
      </c>
      <c r="K42" s="337">
        <v>184</v>
      </c>
      <c r="L42" s="4"/>
      <c r="M42" s="341">
        <f t="shared" si="4"/>
        <v>0</v>
      </c>
    </row>
    <row r="43" spans="1:13" ht="15.6" x14ac:dyDescent="0.3">
      <c r="A43" s="291">
        <v>39</v>
      </c>
      <c r="B43" s="102"/>
      <c r="C43" s="318">
        <f t="shared" si="1"/>
        <v>0</v>
      </c>
      <c r="D43" s="218">
        <v>189</v>
      </c>
      <c r="E43" s="4"/>
      <c r="F43" s="318">
        <f t="shared" si="2"/>
        <v>0</v>
      </c>
      <c r="G43" s="23"/>
      <c r="H43" s="329">
        <v>86</v>
      </c>
      <c r="I43" s="4"/>
      <c r="J43" s="336">
        <f t="shared" si="3"/>
        <v>0</v>
      </c>
      <c r="K43" s="337">
        <v>186</v>
      </c>
      <c r="L43" s="4"/>
      <c r="M43" s="341">
        <f t="shared" si="4"/>
        <v>0</v>
      </c>
    </row>
    <row r="44" spans="1:13" ht="15.6" x14ac:dyDescent="0.3">
      <c r="A44" s="291">
        <v>40</v>
      </c>
      <c r="B44" s="102"/>
      <c r="C44" s="318">
        <f t="shared" si="1"/>
        <v>0</v>
      </c>
      <c r="D44" s="218">
        <v>190</v>
      </c>
      <c r="E44" s="4"/>
      <c r="F44" s="318">
        <f t="shared" si="2"/>
        <v>0</v>
      </c>
      <c r="G44" s="23"/>
      <c r="H44" s="329">
        <v>88</v>
      </c>
      <c r="I44" s="4"/>
      <c r="J44" s="336">
        <f t="shared" si="3"/>
        <v>0</v>
      </c>
      <c r="K44" s="337">
        <v>188</v>
      </c>
      <c r="L44" s="4"/>
      <c r="M44" s="341">
        <f t="shared" si="4"/>
        <v>0</v>
      </c>
    </row>
    <row r="45" spans="1:13" ht="15.6" x14ac:dyDescent="0.3">
      <c r="A45" s="291">
        <v>41</v>
      </c>
      <c r="B45" s="102"/>
      <c r="C45" s="318">
        <f t="shared" si="1"/>
        <v>0</v>
      </c>
      <c r="D45" s="218">
        <v>191</v>
      </c>
      <c r="E45" s="4"/>
      <c r="F45" s="318">
        <f t="shared" si="2"/>
        <v>0</v>
      </c>
      <c r="G45" s="23"/>
      <c r="H45" s="329">
        <v>90</v>
      </c>
      <c r="I45" s="4"/>
      <c r="J45" s="336">
        <f t="shared" si="3"/>
        <v>0</v>
      </c>
      <c r="K45" s="337">
        <v>190</v>
      </c>
      <c r="L45" s="4"/>
      <c r="M45" s="341">
        <f t="shared" si="4"/>
        <v>0</v>
      </c>
    </row>
    <row r="46" spans="1:13" ht="15.6" x14ac:dyDescent="0.3">
      <c r="A46" s="291">
        <v>42</v>
      </c>
      <c r="B46" s="102"/>
      <c r="C46" s="318">
        <f t="shared" si="1"/>
        <v>0</v>
      </c>
      <c r="D46" s="218">
        <v>192</v>
      </c>
      <c r="E46" s="4"/>
      <c r="F46" s="318">
        <f t="shared" si="2"/>
        <v>0</v>
      </c>
      <c r="G46" s="23"/>
      <c r="H46" s="329">
        <v>92</v>
      </c>
      <c r="I46" s="4"/>
      <c r="J46" s="336">
        <f t="shared" si="3"/>
        <v>0</v>
      </c>
      <c r="K46" s="337">
        <v>192</v>
      </c>
      <c r="L46" s="4"/>
      <c r="M46" s="341">
        <f t="shared" si="4"/>
        <v>0</v>
      </c>
    </row>
    <row r="47" spans="1:13" ht="15.6" x14ac:dyDescent="0.3">
      <c r="A47" s="291">
        <v>43</v>
      </c>
      <c r="B47" s="102"/>
      <c r="C47" s="318">
        <f t="shared" si="1"/>
        <v>0</v>
      </c>
      <c r="D47" s="218">
        <v>193</v>
      </c>
      <c r="E47" s="4"/>
      <c r="F47" s="318">
        <f t="shared" si="2"/>
        <v>0</v>
      </c>
      <c r="G47" s="23"/>
      <c r="H47" s="329">
        <v>94</v>
      </c>
      <c r="I47" s="4"/>
      <c r="J47" s="336">
        <f t="shared" si="3"/>
        <v>0</v>
      </c>
      <c r="K47" s="337">
        <v>194</v>
      </c>
      <c r="L47" s="4"/>
      <c r="M47" s="341">
        <f t="shared" si="4"/>
        <v>0</v>
      </c>
    </row>
    <row r="48" spans="1:13" ht="15.6" x14ac:dyDescent="0.3">
      <c r="A48" s="291">
        <v>44</v>
      </c>
      <c r="B48" s="102"/>
      <c r="C48" s="318">
        <f t="shared" si="1"/>
        <v>0</v>
      </c>
      <c r="D48" s="218">
        <v>194</v>
      </c>
      <c r="E48" s="4"/>
      <c r="F48" s="318">
        <f t="shared" si="2"/>
        <v>0</v>
      </c>
      <c r="G48" s="23"/>
      <c r="H48" s="329">
        <v>96</v>
      </c>
      <c r="I48" s="4"/>
      <c r="J48" s="336">
        <f t="shared" si="3"/>
        <v>0</v>
      </c>
      <c r="K48" s="337">
        <v>196</v>
      </c>
      <c r="L48" s="4"/>
      <c r="M48" s="341">
        <f t="shared" si="4"/>
        <v>0</v>
      </c>
    </row>
    <row r="49" spans="1:13" ht="15.6" x14ac:dyDescent="0.3">
      <c r="A49" s="291">
        <v>45</v>
      </c>
      <c r="B49" s="102"/>
      <c r="C49" s="318">
        <f t="shared" si="1"/>
        <v>0</v>
      </c>
      <c r="D49" s="218">
        <v>195</v>
      </c>
      <c r="E49" s="4"/>
      <c r="F49" s="318">
        <f t="shared" si="2"/>
        <v>0</v>
      </c>
      <c r="G49" s="23"/>
      <c r="H49" s="329">
        <v>98</v>
      </c>
      <c r="I49" s="4"/>
      <c r="J49" s="336">
        <f t="shared" si="3"/>
        <v>0</v>
      </c>
      <c r="K49" s="337">
        <v>198</v>
      </c>
      <c r="L49" s="4"/>
      <c r="M49" s="341">
        <f t="shared" si="4"/>
        <v>0</v>
      </c>
    </row>
    <row r="50" spans="1:13" ht="15.6" x14ac:dyDescent="0.3">
      <c r="A50" s="291">
        <v>46</v>
      </c>
      <c r="B50" s="102"/>
      <c r="C50" s="318">
        <f t="shared" si="1"/>
        <v>0</v>
      </c>
      <c r="D50" s="218">
        <v>196</v>
      </c>
      <c r="E50" s="4"/>
      <c r="F50" s="318">
        <f t="shared" si="2"/>
        <v>0</v>
      </c>
      <c r="G50" s="23"/>
      <c r="H50" s="329">
        <v>100</v>
      </c>
      <c r="I50" s="4"/>
      <c r="J50" s="336">
        <f t="shared" si="3"/>
        <v>0</v>
      </c>
      <c r="K50" s="337">
        <v>200</v>
      </c>
      <c r="L50" s="4"/>
      <c r="M50" s="341">
        <f t="shared" si="4"/>
        <v>0</v>
      </c>
    </row>
    <row r="51" spans="1:13" ht="15.6" x14ac:dyDescent="0.3">
      <c r="A51" s="291">
        <v>47</v>
      </c>
      <c r="B51" s="102"/>
      <c r="C51" s="318">
        <f t="shared" si="1"/>
        <v>0</v>
      </c>
      <c r="D51" s="218">
        <v>197</v>
      </c>
      <c r="E51" s="4"/>
      <c r="F51" s="318">
        <f t="shared" si="2"/>
        <v>0</v>
      </c>
      <c r="G51" s="23"/>
      <c r="H51" s="329">
        <v>102</v>
      </c>
      <c r="I51" s="4"/>
      <c r="J51" s="336">
        <f t="shared" si="3"/>
        <v>0</v>
      </c>
      <c r="K51" s="337">
        <v>202</v>
      </c>
      <c r="L51" s="4"/>
      <c r="M51" s="341">
        <f t="shared" si="4"/>
        <v>0</v>
      </c>
    </row>
    <row r="52" spans="1:13" ht="15.6" x14ac:dyDescent="0.3">
      <c r="A52" s="291">
        <v>48</v>
      </c>
      <c r="B52" s="102"/>
      <c r="C52" s="318">
        <f t="shared" si="1"/>
        <v>0</v>
      </c>
      <c r="D52" s="218">
        <v>198</v>
      </c>
      <c r="E52" s="4"/>
      <c r="F52" s="318">
        <f t="shared" si="2"/>
        <v>0</v>
      </c>
      <c r="G52" s="23"/>
      <c r="H52" s="329">
        <v>104</v>
      </c>
      <c r="I52" s="4"/>
      <c r="J52" s="336">
        <f t="shared" si="3"/>
        <v>0</v>
      </c>
      <c r="K52" s="337">
        <v>204</v>
      </c>
      <c r="L52" s="4"/>
      <c r="M52" s="341">
        <f t="shared" si="4"/>
        <v>0</v>
      </c>
    </row>
    <row r="53" spans="1:13" ht="15.6" x14ac:dyDescent="0.3">
      <c r="A53" s="291">
        <v>49</v>
      </c>
      <c r="B53" s="102"/>
      <c r="C53" s="318">
        <f t="shared" si="1"/>
        <v>0</v>
      </c>
      <c r="D53" s="218">
        <v>199</v>
      </c>
      <c r="E53" s="4"/>
      <c r="F53" s="318">
        <f t="shared" si="2"/>
        <v>0</v>
      </c>
      <c r="G53" s="23"/>
      <c r="H53" s="329">
        <v>106</v>
      </c>
      <c r="I53" s="4"/>
      <c r="J53" s="336">
        <f t="shared" si="3"/>
        <v>0</v>
      </c>
      <c r="K53" s="337">
        <v>206</v>
      </c>
      <c r="L53" s="4"/>
      <c r="M53" s="341">
        <f t="shared" si="4"/>
        <v>0</v>
      </c>
    </row>
    <row r="54" spans="1:13" ht="16.2" thickBot="1" x14ac:dyDescent="0.35">
      <c r="A54" s="392">
        <v>50</v>
      </c>
      <c r="B54" s="393"/>
      <c r="C54" s="390">
        <f t="shared" si="1"/>
        <v>0</v>
      </c>
      <c r="D54" s="351">
        <v>200</v>
      </c>
      <c r="E54" s="101"/>
      <c r="F54" s="390">
        <f t="shared" si="2"/>
        <v>0</v>
      </c>
      <c r="G54" s="23"/>
      <c r="H54" s="330">
        <v>108</v>
      </c>
      <c r="I54" s="5"/>
      <c r="J54" s="338">
        <f t="shared" si="3"/>
        <v>0</v>
      </c>
      <c r="K54" s="339">
        <v>208</v>
      </c>
      <c r="L54" s="5"/>
      <c r="M54" s="342">
        <f t="shared" si="4"/>
        <v>0</v>
      </c>
    </row>
    <row r="55" spans="1:13" ht="15.6" x14ac:dyDescent="0.3">
      <c r="A55" s="319">
        <v>51</v>
      </c>
      <c r="B55" s="4"/>
      <c r="C55" s="391">
        <f>PI()*((B55/100)^2)</f>
        <v>0</v>
      </c>
      <c r="D55" s="218">
        <v>201</v>
      </c>
      <c r="E55" s="4"/>
      <c r="F55" s="391">
        <f>PI()*((E55/100)^2)</f>
        <v>0</v>
      </c>
      <c r="G55" s="23"/>
    </row>
    <row r="56" spans="1:13" ht="15.6" x14ac:dyDescent="0.3">
      <c r="A56" s="319">
        <v>52</v>
      </c>
      <c r="B56" s="4"/>
      <c r="C56" s="318">
        <f t="shared" ref="C56:C104" si="5">PI()*((B56/100)^2)</f>
        <v>0</v>
      </c>
      <c r="D56" s="218">
        <v>202</v>
      </c>
      <c r="E56" s="4"/>
      <c r="F56" s="318">
        <f t="shared" ref="F56:F104" si="6">PI()*((E56/100)^2)</f>
        <v>0</v>
      </c>
      <c r="G56" s="23"/>
    </row>
    <row r="57" spans="1:13" ht="15.6" x14ac:dyDescent="0.3">
      <c r="A57" s="319">
        <v>53</v>
      </c>
      <c r="B57" s="4"/>
      <c r="C57" s="318">
        <f t="shared" si="5"/>
        <v>0</v>
      </c>
      <c r="D57" s="218">
        <v>203</v>
      </c>
      <c r="E57" s="4"/>
      <c r="F57" s="318">
        <f t="shared" si="6"/>
        <v>0</v>
      </c>
      <c r="G57" s="23"/>
    </row>
    <row r="58" spans="1:13" ht="15.6" x14ac:dyDescent="0.3">
      <c r="A58" s="319">
        <v>54</v>
      </c>
      <c r="B58" s="4"/>
      <c r="C58" s="318">
        <f t="shared" si="5"/>
        <v>0</v>
      </c>
      <c r="D58" s="217">
        <v>204</v>
      </c>
      <c r="E58" s="4"/>
      <c r="F58" s="318">
        <f t="shared" si="6"/>
        <v>0</v>
      </c>
      <c r="G58" s="23"/>
    </row>
    <row r="59" spans="1:13" ht="15.6" x14ac:dyDescent="0.3">
      <c r="A59" s="319">
        <v>55</v>
      </c>
      <c r="B59" s="4"/>
      <c r="C59" s="318">
        <f t="shared" si="5"/>
        <v>0</v>
      </c>
      <c r="D59" s="218">
        <v>205</v>
      </c>
      <c r="E59" s="4"/>
      <c r="F59" s="318">
        <f t="shared" si="6"/>
        <v>0</v>
      </c>
      <c r="G59" s="23"/>
    </row>
    <row r="60" spans="1:13" ht="15.6" x14ac:dyDescent="0.3">
      <c r="A60" s="319">
        <v>56</v>
      </c>
      <c r="B60" s="4"/>
      <c r="C60" s="318">
        <f t="shared" si="5"/>
        <v>0</v>
      </c>
      <c r="D60" s="218">
        <v>206</v>
      </c>
      <c r="E60" s="4"/>
      <c r="F60" s="318">
        <f t="shared" si="6"/>
        <v>0</v>
      </c>
      <c r="G60" s="23"/>
    </row>
    <row r="61" spans="1:13" ht="15.6" x14ac:dyDescent="0.3">
      <c r="A61" s="319">
        <v>57</v>
      </c>
      <c r="B61" s="4"/>
      <c r="C61" s="318">
        <f t="shared" si="5"/>
        <v>0</v>
      </c>
      <c r="D61" s="217">
        <v>207</v>
      </c>
      <c r="E61" s="4"/>
      <c r="F61" s="318">
        <f t="shared" si="6"/>
        <v>0</v>
      </c>
      <c r="G61" s="23"/>
    </row>
    <row r="62" spans="1:13" ht="15.6" x14ac:dyDescent="0.3">
      <c r="A62" s="319">
        <v>58</v>
      </c>
      <c r="B62" s="4"/>
      <c r="C62" s="318">
        <f t="shared" si="5"/>
        <v>0</v>
      </c>
      <c r="D62" s="218">
        <v>208</v>
      </c>
      <c r="E62" s="4"/>
      <c r="F62" s="318">
        <f t="shared" si="6"/>
        <v>0</v>
      </c>
      <c r="G62" s="23"/>
    </row>
    <row r="63" spans="1:13" ht="15.6" x14ac:dyDescent="0.3">
      <c r="A63" s="319">
        <v>59</v>
      </c>
      <c r="B63" s="4"/>
      <c r="C63" s="318">
        <f t="shared" si="5"/>
        <v>0</v>
      </c>
      <c r="D63" s="218">
        <v>209</v>
      </c>
      <c r="E63" s="4"/>
      <c r="F63" s="318">
        <f t="shared" si="6"/>
        <v>0</v>
      </c>
      <c r="G63" s="23"/>
    </row>
    <row r="64" spans="1:13" ht="15.6" x14ac:dyDescent="0.3">
      <c r="A64" s="319">
        <v>60</v>
      </c>
      <c r="B64" s="4"/>
      <c r="C64" s="318">
        <f t="shared" si="5"/>
        <v>0</v>
      </c>
      <c r="D64" s="217">
        <v>210</v>
      </c>
      <c r="E64" s="4"/>
      <c r="F64" s="318">
        <f t="shared" si="6"/>
        <v>0</v>
      </c>
      <c r="G64" s="23"/>
    </row>
    <row r="65" spans="1:7" ht="15.6" x14ac:dyDescent="0.3">
      <c r="A65" s="319">
        <v>61</v>
      </c>
      <c r="B65" s="4"/>
      <c r="C65" s="318">
        <f t="shared" si="5"/>
        <v>0</v>
      </c>
      <c r="D65" s="218">
        <v>211</v>
      </c>
      <c r="E65" s="4"/>
      <c r="F65" s="318">
        <f t="shared" si="6"/>
        <v>0</v>
      </c>
      <c r="G65" s="23"/>
    </row>
    <row r="66" spans="1:7" ht="15.6" x14ac:dyDescent="0.3">
      <c r="A66" s="319">
        <v>62</v>
      </c>
      <c r="B66" s="4"/>
      <c r="C66" s="318">
        <f t="shared" si="5"/>
        <v>0</v>
      </c>
      <c r="D66" s="218">
        <v>212</v>
      </c>
      <c r="E66" s="4"/>
      <c r="F66" s="318">
        <f t="shared" si="6"/>
        <v>0</v>
      </c>
      <c r="G66" s="23"/>
    </row>
    <row r="67" spans="1:7" ht="15.6" x14ac:dyDescent="0.3">
      <c r="A67" s="319">
        <v>63</v>
      </c>
      <c r="B67" s="4"/>
      <c r="C67" s="318">
        <f t="shared" si="5"/>
        <v>0</v>
      </c>
      <c r="D67" s="217">
        <v>213</v>
      </c>
      <c r="E67" s="4"/>
      <c r="F67" s="318">
        <f t="shared" si="6"/>
        <v>0</v>
      </c>
      <c r="G67" s="23"/>
    </row>
    <row r="68" spans="1:7" ht="15.6" x14ac:dyDescent="0.3">
      <c r="A68" s="319">
        <v>64</v>
      </c>
      <c r="B68" s="4"/>
      <c r="C68" s="318">
        <f t="shared" si="5"/>
        <v>0</v>
      </c>
      <c r="D68" s="218">
        <v>214</v>
      </c>
      <c r="E68" s="4"/>
      <c r="F68" s="318">
        <f t="shared" si="6"/>
        <v>0</v>
      </c>
      <c r="G68" s="23"/>
    </row>
    <row r="69" spans="1:7" ht="15.6" x14ac:dyDescent="0.3">
      <c r="A69" s="319">
        <v>65</v>
      </c>
      <c r="B69" s="4"/>
      <c r="C69" s="318">
        <f t="shared" si="5"/>
        <v>0</v>
      </c>
      <c r="D69" s="218">
        <v>215</v>
      </c>
      <c r="E69" s="4"/>
      <c r="F69" s="318">
        <f t="shared" si="6"/>
        <v>0</v>
      </c>
      <c r="G69" s="23"/>
    </row>
    <row r="70" spans="1:7" ht="15.6" x14ac:dyDescent="0.3">
      <c r="A70" s="319">
        <v>66</v>
      </c>
      <c r="B70" s="4"/>
      <c r="C70" s="318">
        <f t="shared" si="5"/>
        <v>0</v>
      </c>
      <c r="D70" s="217">
        <v>216</v>
      </c>
      <c r="E70" s="4"/>
      <c r="F70" s="318">
        <f t="shared" si="6"/>
        <v>0</v>
      </c>
      <c r="G70" s="23"/>
    </row>
    <row r="71" spans="1:7" ht="15.6" x14ac:dyDescent="0.3">
      <c r="A71" s="319">
        <v>67</v>
      </c>
      <c r="B71" s="4"/>
      <c r="C71" s="318">
        <f t="shared" si="5"/>
        <v>0</v>
      </c>
      <c r="D71" s="218">
        <v>217</v>
      </c>
      <c r="E71" s="4"/>
      <c r="F71" s="318">
        <f t="shared" si="6"/>
        <v>0</v>
      </c>
      <c r="G71" s="23"/>
    </row>
    <row r="72" spans="1:7" ht="15.6" x14ac:dyDescent="0.3">
      <c r="A72" s="319">
        <v>68</v>
      </c>
      <c r="B72" s="4"/>
      <c r="C72" s="318">
        <f t="shared" si="5"/>
        <v>0</v>
      </c>
      <c r="D72" s="218">
        <v>218</v>
      </c>
      <c r="E72" s="4"/>
      <c r="F72" s="318">
        <f t="shared" si="6"/>
        <v>0</v>
      </c>
      <c r="G72" s="23"/>
    </row>
    <row r="73" spans="1:7" ht="15.6" x14ac:dyDescent="0.3">
      <c r="A73" s="319">
        <v>69</v>
      </c>
      <c r="B73" s="4"/>
      <c r="C73" s="318">
        <f t="shared" si="5"/>
        <v>0</v>
      </c>
      <c r="D73" s="217">
        <v>219</v>
      </c>
      <c r="E73" s="4"/>
      <c r="F73" s="318">
        <f t="shared" si="6"/>
        <v>0</v>
      </c>
      <c r="G73" s="23"/>
    </row>
    <row r="74" spans="1:7" ht="15.6" x14ac:dyDescent="0.3">
      <c r="A74" s="319">
        <v>70</v>
      </c>
      <c r="B74" s="4"/>
      <c r="C74" s="318">
        <f t="shared" si="5"/>
        <v>0</v>
      </c>
      <c r="D74" s="218">
        <v>220</v>
      </c>
      <c r="E74" s="4"/>
      <c r="F74" s="318">
        <f t="shared" si="6"/>
        <v>0</v>
      </c>
      <c r="G74" s="23"/>
    </row>
    <row r="75" spans="1:7" ht="15.6" x14ac:dyDescent="0.3">
      <c r="A75" s="319">
        <v>71</v>
      </c>
      <c r="B75" s="4"/>
      <c r="C75" s="318">
        <f t="shared" si="5"/>
        <v>0</v>
      </c>
      <c r="D75" s="218">
        <v>221</v>
      </c>
      <c r="E75" s="4"/>
      <c r="F75" s="318">
        <f t="shared" si="6"/>
        <v>0</v>
      </c>
      <c r="G75" s="23"/>
    </row>
    <row r="76" spans="1:7" ht="15.6" x14ac:dyDescent="0.3">
      <c r="A76" s="319">
        <v>72</v>
      </c>
      <c r="B76" s="4"/>
      <c r="C76" s="318">
        <f t="shared" si="5"/>
        <v>0</v>
      </c>
      <c r="D76" s="217">
        <v>222</v>
      </c>
      <c r="E76" s="4"/>
      <c r="F76" s="318">
        <f t="shared" si="6"/>
        <v>0</v>
      </c>
      <c r="G76" s="23"/>
    </row>
    <row r="77" spans="1:7" ht="15.6" x14ac:dyDescent="0.3">
      <c r="A77" s="319">
        <v>73</v>
      </c>
      <c r="B77" s="4"/>
      <c r="C77" s="318">
        <f t="shared" si="5"/>
        <v>0</v>
      </c>
      <c r="D77" s="218">
        <v>223</v>
      </c>
      <c r="E77" s="4"/>
      <c r="F77" s="318">
        <f t="shared" si="6"/>
        <v>0</v>
      </c>
      <c r="G77" s="23"/>
    </row>
    <row r="78" spans="1:7" ht="15.6" x14ac:dyDescent="0.3">
      <c r="A78" s="319">
        <v>74</v>
      </c>
      <c r="B78" s="4"/>
      <c r="C78" s="318">
        <f t="shared" si="5"/>
        <v>0</v>
      </c>
      <c r="D78" s="218">
        <v>224</v>
      </c>
      <c r="E78" s="4"/>
      <c r="F78" s="318">
        <f t="shared" si="6"/>
        <v>0</v>
      </c>
      <c r="G78" s="23"/>
    </row>
    <row r="79" spans="1:7" ht="15.6" x14ac:dyDescent="0.3">
      <c r="A79" s="319">
        <v>75</v>
      </c>
      <c r="B79" s="4"/>
      <c r="C79" s="318">
        <f t="shared" si="5"/>
        <v>0</v>
      </c>
      <c r="D79" s="217">
        <v>225</v>
      </c>
      <c r="E79" s="4"/>
      <c r="F79" s="318">
        <f t="shared" si="6"/>
        <v>0</v>
      </c>
      <c r="G79" s="23"/>
    </row>
    <row r="80" spans="1:7" ht="15.6" x14ac:dyDescent="0.3">
      <c r="A80" s="319">
        <v>76</v>
      </c>
      <c r="B80" s="4"/>
      <c r="C80" s="318">
        <f t="shared" si="5"/>
        <v>0</v>
      </c>
      <c r="D80" s="218">
        <v>226</v>
      </c>
      <c r="E80" s="4"/>
      <c r="F80" s="318">
        <f t="shared" si="6"/>
        <v>0</v>
      </c>
      <c r="G80" s="23"/>
    </row>
    <row r="81" spans="1:7" ht="15.6" x14ac:dyDescent="0.3">
      <c r="A81" s="319">
        <v>77</v>
      </c>
      <c r="B81" s="4"/>
      <c r="C81" s="318">
        <f t="shared" si="5"/>
        <v>0</v>
      </c>
      <c r="D81" s="218">
        <v>227</v>
      </c>
      <c r="E81" s="4"/>
      <c r="F81" s="318">
        <f t="shared" si="6"/>
        <v>0</v>
      </c>
      <c r="G81" s="23"/>
    </row>
    <row r="82" spans="1:7" ht="15.6" x14ac:dyDescent="0.3">
      <c r="A82" s="319">
        <v>78</v>
      </c>
      <c r="B82" s="4"/>
      <c r="C82" s="318">
        <f t="shared" si="5"/>
        <v>0</v>
      </c>
      <c r="D82" s="217">
        <v>228</v>
      </c>
      <c r="E82" s="4"/>
      <c r="F82" s="318">
        <f t="shared" si="6"/>
        <v>0</v>
      </c>
      <c r="G82" s="23"/>
    </row>
    <row r="83" spans="1:7" ht="15.6" x14ac:dyDescent="0.3">
      <c r="A83" s="319">
        <v>79</v>
      </c>
      <c r="B83" s="4"/>
      <c r="C83" s="318">
        <f t="shared" si="5"/>
        <v>0</v>
      </c>
      <c r="D83" s="218">
        <v>229</v>
      </c>
      <c r="E83" s="4"/>
      <c r="F83" s="318">
        <f t="shared" si="6"/>
        <v>0</v>
      </c>
      <c r="G83" s="23"/>
    </row>
    <row r="84" spans="1:7" ht="15.6" x14ac:dyDescent="0.3">
      <c r="A84" s="319">
        <v>80</v>
      </c>
      <c r="B84" s="4"/>
      <c r="C84" s="318">
        <f t="shared" si="5"/>
        <v>0</v>
      </c>
      <c r="D84" s="218">
        <v>230</v>
      </c>
      <c r="E84" s="4"/>
      <c r="F84" s="318">
        <f t="shared" si="6"/>
        <v>0</v>
      </c>
      <c r="G84" s="23"/>
    </row>
    <row r="85" spans="1:7" ht="15.6" x14ac:dyDescent="0.3">
      <c r="A85" s="319">
        <v>81</v>
      </c>
      <c r="B85" s="4"/>
      <c r="C85" s="318">
        <f t="shared" si="5"/>
        <v>0</v>
      </c>
      <c r="D85" s="217">
        <v>231</v>
      </c>
      <c r="E85" s="4"/>
      <c r="F85" s="318">
        <f t="shared" si="6"/>
        <v>0</v>
      </c>
      <c r="G85" s="23"/>
    </row>
    <row r="86" spans="1:7" ht="15.6" x14ac:dyDescent="0.3">
      <c r="A86" s="319">
        <v>82</v>
      </c>
      <c r="B86" s="4"/>
      <c r="C86" s="318">
        <f t="shared" si="5"/>
        <v>0</v>
      </c>
      <c r="D86" s="218">
        <v>232</v>
      </c>
      <c r="E86" s="4"/>
      <c r="F86" s="318">
        <f t="shared" si="6"/>
        <v>0</v>
      </c>
      <c r="G86" s="23"/>
    </row>
    <row r="87" spans="1:7" ht="15.6" x14ac:dyDescent="0.3">
      <c r="A87" s="319">
        <v>83</v>
      </c>
      <c r="B87" s="4"/>
      <c r="C87" s="318">
        <f t="shared" si="5"/>
        <v>0</v>
      </c>
      <c r="D87" s="218">
        <v>233</v>
      </c>
      <c r="E87" s="4"/>
      <c r="F87" s="318">
        <f t="shared" si="6"/>
        <v>0</v>
      </c>
      <c r="G87" s="23"/>
    </row>
    <row r="88" spans="1:7" ht="15.6" x14ac:dyDescent="0.3">
      <c r="A88" s="319">
        <v>84</v>
      </c>
      <c r="B88" s="4"/>
      <c r="C88" s="318">
        <f t="shared" si="5"/>
        <v>0</v>
      </c>
      <c r="D88" s="217">
        <v>234</v>
      </c>
      <c r="E88" s="4"/>
      <c r="F88" s="318">
        <f t="shared" si="6"/>
        <v>0</v>
      </c>
      <c r="G88" s="23"/>
    </row>
    <row r="89" spans="1:7" ht="15.6" x14ac:dyDescent="0.3">
      <c r="A89" s="319">
        <v>85</v>
      </c>
      <c r="B89" s="4"/>
      <c r="C89" s="318">
        <f t="shared" si="5"/>
        <v>0</v>
      </c>
      <c r="D89" s="218">
        <v>235</v>
      </c>
      <c r="E89" s="4"/>
      <c r="F89" s="318">
        <f t="shared" si="6"/>
        <v>0</v>
      </c>
      <c r="G89" s="23"/>
    </row>
    <row r="90" spans="1:7" ht="15.6" x14ac:dyDescent="0.3">
      <c r="A90" s="319">
        <v>86</v>
      </c>
      <c r="B90" s="4"/>
      <c r="C90" s="318">
        <f t="shared" si="5"/>
        <v>0</v>
      </c>
      <c r="D90" s="218">
        <v>236</v>
      </c>
      <c r="E90" s="4"/>
      <c r="F90" s="318">
        <f t="shared" si="6"/>
        <v>0</v>
      </c>
      <c r="G90" s="23"/>
    </row>
    <row r="91" spans="1:7" ht="15.6" x14ac:dyDescent="0.3">
      <c r="A91" s="319">
        <v>87</v>
      </c>
      <c r="B91" s="4"/>
      <c r="C91" s="318">
        <f t="shared" si="5"/>
        <v>0</v>
      </c>
      <c r="D91" s="217">
        <v>237</v>
      </c>
      <c r="E91" s="4"/>
      <c r="F91" s="318">
        <f t="shared" si="6"/>
        <v>0</v>
      </c>
      <c r="G91" s="23"/>
    </row>
    <row r="92" spans="1:7" ht="15.6" x14ac:dyDescent="0.3">
      <c r="A92" s="319">
        <v>88</v>
      </c>
      <c r="B92" s="4"/>
      <c r="C92" s="318">
        <f t="shared" si="5"/>
        <v>0</v>
      </c>
      <c r="D92" s="218">
        <v>238</v>
      </c>
      <c r="E92" s="4"/>
      <c r="F92" s="318">
        <f t="shared" si="6"/>
        <v>0</v>
      </c>
      <c r="G92" s="23"/>
    </row>
    <row r="93" spans="1:7" ht="15.6" x14ac:dyDescent="0.3">
      <c r="A93" s="319">
        <v>89</v>
      </c>
      <c r="B93" s="4"/>
      <c r="C93" s="318">
        <f t="shared" si="5"/>
        <v>0</v>
      </c>
      <c r="D93" s="218">
        <v>239</v>
      </c>
      <c r="E93" s="4"/>
      <c r="F93" s="318">
        <f t="shared" si="6"/>
        <v>0</v>
      </c>
      <c r="G93" s="23"/>
    </row>
    <row r="94" spans="1:7" ht="15.6" x14ac:dyDescent="0.3">
      <c r="A94" s="319">
        <v>90</v>
      </c>
      <c r="B94" s="4"/>
      <c r="C94" s="318">
        <f t="shared" si="5"/>
        <v>0</v>
      </c>
      <c r="D94" s="217">
        <v>240</v>
      </c>
      <c r="E94" s="4"/>
      <c r="F94" s="318">
        <f t="shared" si="6"/>
        <v>0</v>
      </c>
      <c r="G94" s="23"/>
    </row>
    <row r="95" spans="1:7" ht="15.6" x14ac:dyDescent="0.3">
      <c r="A95" s="319">
        <v>91</v>
      </c>
      <c r="B95" s="4"/>
      <c r="C95" s="318">
        <f t="shared" si="5"/>
        <v>0</v>
      </c>
      <c r="D95" s="218">
        <v>241</v>
      </c>
      <c r="E95" s="4"/>
      <c r="F95" s="318">
        <f t="shared" si="6"/>
        <v>0</v>
      </c>
      <c r="G95" s="23"/>
    </row>
    <row r="96" spans="1:7" ht="15.6" x14ac:dyDescent="0.3">
      <c r="A96" s="319">
        <v>92</v>
      </c>
      <c r="B96" s="4"/>
      <c r="C96" s="318">
        <f t="shared" si="5"/>
        <v>0</v>
      </c>
      <c r="D96" s="218">
        <v>242</v>
      </c>
      <c r="E96" s="4"/>
      <c r="F96" s="318">
        <f t="shared" si="6"/>
        <v>0</v>
      </c>
      <c r="G96" s="23"/>
    </row>
    <row r="97" spans="1:7" ht="15.6" x14ac:dyDescent="0.3">
      <c r="A97" s="319">
        <v>93</v>
      </c>
      <c r="B97" s="4"/>
      <c r="C97" s="318">
        <f t="shared" si="5"/>
        <v>0</v>
      </c>
      <c r="D97" s="217">
        <v>243</v>
      </c>
      <c r="E97" s="4"/>
      <c r="F97" s="318">
        <f t="shared" si="6"/>
        <v>0</v>
      </c>
      <c r="G97" s="23"/>
    </row>
    <row r="98" spans="1:7" ht="15.6" x14ac:dyDescent="0.3">
      <c r="A98" s="319">
        <v>94</v>
      </c>
      <c r="B98" s="4"/>
      <c r="C98" s="318">
        <f t="shared" si="5"/>
        <v>0</v>
      </c>
      <c r="D98" s="217">
        <v>244</v>
      </c>
      <c r="E98" s="4"/>
      <c r="F98" s="318">
        <f t="shared" si="6"/>
        <v>0</v>
      </c>
      <c r="G98" s="23"/>
    </row>
    <row r="99" spans="1:7" ht="15.6" x14ac:dyDescent="0.3">
      <c r="A99" s="319">
        <v>95</v>
      </c>
      <c r="B99" s="4"/>
      <c r="C99" s="318">
        <f t="shared" si="5"/>
        <v>0</v>
      </c>
      <c r="D99" s="218">
        <v>245</v>
      </c>
      <c r="E99" s="4"/>
      <c r="F99" s="318">
        <f t="shared" si="6"/>
        <v>0</v>
      </c>
      <c r="G99" s="23"/>
    </row>
    <row r="100" spans="1:7" ht="15.6" x14ac:dyDescent="0.3">
      <c r="A100" s="319">
        <v>96</v>
      </c>
      <c r="B100" s="4"/>
      <c r="C100" s="318">
        <f t="shared" si="5"/>
        <v>0</v>
      </c>
      <c r="D100" s="218">
        <v>246</v>
      </c>
      <c r="E100" s="4"/>
      <c r="F100" s="318">
        <f t="shared" si="6"/>
        <v>0</v>
      </c>
      <c r="G100" s="23"/>
    </row>
    <row r="101" spans="1:7" ht="15.6" x14ac:dyDescent="0.3">
      <c r="A101" s="319">
        <v>97</v>
      </c>
      <c r="B101" s="4"/>
      <c r="C101" s="318">
        <f t="shared" si="5"/>
        <v>0</v>
      </c>
      <c r="D101" s="217">
        <v>247</v>
      </c>
      <c r="E101" s="4"/>
      <c r="F101" s="318">
        <f t="shared" si="6"/>
        <v>0</v>
      </c>
      <c r="G101" s="23"/>
    </row>
    <row r="102" spans="1:7" ht="15.6" x14ac:dyDescent="0.3">
      <c r="A102" s="319">
        <v>98</v>
      </c>
      <c r="B102" s="4"/>
      <c r="C102" s="318">
        <f t="shared" si="5"/>
        <v>0</v>
      </c>
      <c r="D102" s="217">
        <v>248</v>
      </c>
      <c r="E102" s="4"/>
      <c r="F102" s="318">
        <f t="shared" si="6"/>
        <v>0</v>
      </c>
      <c r="G102" s="23"/>
    </row>
    <row r="103" spans="1:7" ht="15.6" x14ac:dyDescent="0.3">
      <c r="A103" s="319">
        <v>99</v>
      </c>
      <c r="B103" s="4"/>
      <c r="C103" s="318">
        <f t="shared" si="5"/>
        <v>0</v>
      </c>
      <c r="D103" s="217">
        <v>249</v>
      </c>
      <c r="E103" s="4"/>
      <c r="F103" s="318">
        <f t="shared" si="6"/>
        <v>0</v>
      </c>
      <c r="G103" s="23"/>
    </row>
    <row r="104" spans="1:7" ht="15.6" x14ac:dyDescent="0.3">
      <c r="A104" s="389">
        <v>100</v>
      </c>
      <c r="B104" s="101"/>
      <c r="C104" s="390">
        <f t="shared" si="5"/>
        <v>0</v>
      </c>
      <c r="D104" s="351">
        <v>250</v>
      </c>
      <c r="E104" s="101"/>
      <c r="F104" s="390">
        <f t="shared" si="6"/>
        <v>0</v>
      </c>
      <c r="G104" s="23"/>
    </row>
    <row r="105" spans="1:7" ht="15.6" x14ac:dyDescent="0.3">
      <c r="A105" s="291">
        <v>101</v>
      </c>
      <c r="B105" s="4"/>
      <c r="C105" s="391">
        <f>PI()*((B105/100)^2)</f>
        <v>0</v>
      </c>
      <c r="D105" s="218">
        <v>251</v>
      </c>
      <c r="E105" s="4"/>
      <c r="F105" s="391">
        <f>PI()*((E105/100)^2)</f>
        <v>0</v>
      </c>
      <c r="G105" s="23"/>
    </row>
    <row r="106" spans="1:7" ht="15.6" x14ac:dyDescent="0.3">
      <c r="A106" s="291">
        <v>102</v>
      </c>
      <c r="B106" s="4"/>
      <c r="C106" s="318">
        <f t="shared" ref="C106:C154" si="7">PI()*((B106/100)^2)</f>
        <v>0</v>
      </c>
      <c r="D106" s="217">
        <v>252</v>
      </c>
      <c r="E106" s="4"/>
      <c r="F106" s="318">
        <f t="shared" ref="F106:F154" si="8">PI()*((E106/100)^2)</f>
        <v>0</v>
      </c>
      <c r="G106" s="23"/>
    </row>
    <row r="107" spans="1:7" ht="15.6" x14ac:dyDescent="0.3">
      <c r="A107" s="291">
        <v>103</v>
      </c>
      <c r="B107" s="4"/>
      <c r="C107" s="318">
        <f t="shared" si="7"/>
        <v>0</v>
      </c>
      <c r="D107" s="217">
        <v>253</v>
      </c>
      <c r="E107" s="4"/>
      <c r="F107" s="318">
        <f t="shared" si="8"/>
        <v>0</v>
      </c>
      <c r="G107" s="23"/>
    </row>
    <row r="108" spans="1:7" ht="15.6" x14ac:dyDescent="0.3">
      <c r="A108" s="291">
        <v>104</v>
      </c>
      <c r="B108" s="4"/>
      <c r="C108" s="318">
        <f t="shared" si="7"/>
        <v>0</v>
      </c>
      <c r="D108" s="217">
        <v>254</v>
      </c>
      <c r="E108" s="4"/>
      <c r="F108" s="318">
        <f t="shared" si="8"/>
        <v>0</v>
      </c>
      <c r="G108" s="23"/>
    </row>
    <row r="109" spans="1:7" ht="15.6" x14ac:dyDescent="0.3">
      <c r="A109" s="291">
        <v>105</v>
      </c>
      <c r="B109" s="4"/>
      <c r="C109" s="318">
        <f t="shared" si="7"/>
        <v>0</v>
      </c>
      <c r="D109" s="218">
        <v>255</v>
      </c>
      <c r="E109" s="4"/>
      <c r="F109" s="318">
        <f t="shared" si="8"/>
        <v>0</v>
      </c>
      <c r="G109" s="23"/>
    </row>
    <row r="110" spans="1:7" ht="15.6" x14ac:dyDescent="0.3">
      <c r="A110" s="291">
        <v>106</v>
      </c>
      <c r="B110" s="4"/>
      <c r="C110" s="318">
        <f t="shared" si="7"/>
        <v>0</v>
      </c>
      <c r="D110" s="218">
        <v>256</v>
      </c>
      <c r="E110" s="4"/>
      <c r="F110" s="318">
        <f t="shared" si="8"/>
        <v>0</v>
      </c>
      <c r="G110" s="23"/>
    </row>
    <row r="111" spans="1:7" ht="15.6" x14ac:dyDescent="0.3">
      <c r="A111" s="291">
        <v>107</v>
      </c>
      <c r="B111" s="4"/>
      <c r="C111" s="318">
        <f t="shared" si="7"/>
        <v>0</v>
      </c>
      <c r="D111" s="217">
        <v>257</v>
      </c>
      <c r="E111" s="4"/>
      <c r="F111" s="318">
        <f t="shared" si="8"/>
        <v>0</v>
      </c>
      <c r="G111" s="23"/>
    </row>
    <row r="112" spans="1:7" ht="15.6" x14ac:dyDescent="0.3">
      <c r="A112" s="291">
        <v>108</v>
      </c>
      <c r="B112" s="4"/>
      <c r="C112" s="318">
        <f t="shared" si="7"/>
        <v>0</v>
      </c>
      <c r="D112" s="217">
        <v>258</v>
      </c>
      <c r="E112" s="4"/>
      <c r="F112" s="318">
        <f t="shared" si="8"/>
        <v>0</v>
      </c>
      <c r="G112" s="23"/>
    </row>
    <row r="113" spans="1:7" ht="15.6" x14ac:dyDescent="0.3">
      <c r="A113" s="291">
        <v>109</v>
      </c>
      <c r="B113" s="4"/>
      <c r="C113" s="318">
        <f t="shared" si="7"/>
        <v>0</v>
      </c>
      <c r="D113" s="218">
        <v>259</v>
      </c>
      <c r="E113" s="4"/>
      <c r="F113" s="318">
        <f t="shared" si="8"/>
        <v>0</v>
      </c>
      <c r="G113" s="23"/>
    </row>
    <row r="114" spans="1:7" ht="15.6" x14ac:dyDescent="0.3">
      <c r="A114" s="291">
        <v>110</v>
      </c>
      <c r="B114" s="4"/>
      <c r="C114" s="318">
        <f t="shared" si="7"/>
        <v>0</v>
      </c>
      <c r="D114" s="218">
        <v>260</v>
      </c>
      <c r="E114" s="4"/>
      <c r="F114" s="318">
        <f t="shared" si="8"/>
        <v>0</v>
      </c>
      <c r="G114" s="23"/>
    </row>
    <row r="115" spans="1:7" ht="15.6" x14ac:dyDescent="0.3">
      <c r="A115" s="291">
        <v>111</v>
      </c>
      <c r="B115" s="4"/>
      <c r="C115" s="318">
        <f t="shared" si="7"/>
        <v>0</v>
      </c>
      <c r="D115" s="217">
        <v>261</v>
      </c>
      <c r="E115" s="4"/>
      <c r="F115" s="318">
        <f t="shared" si="8"/>
        <v>0</v>
      </c>
      <c r="G115" s="23"/>
    </row>
    <row r="116" spans="1:7" ht="15.6" x14ac:dyDescent="0.3">
      <c r="A116" s="291">
        <v>112</v>
      </c>
      <c r="B116" s="4"/>
      <c r="C116" s="318">
        <f t="shared" si="7"/>
        <v>0</v>
      </c>
      <c r="D116" s="217">
        <v>262</v>
      </c>
      <c r="E116" s="4"/>
      <c r="F116" s="318">
        <f t="shared" si="8"/>
        <v>0</v>
      </c>
      <c r="G116" s="23"/>
    </row>
    <row r="117" spans="1:7" ht="15.6" x14ac:dyDescent="0.3">
      <c r="A117" s="291">
        <v>113</v>
      </c>
      <c r="B117" s="4"/>
      <c r="C117" s="318">
        <f t="shared" si="7"/>
        <v>0</v>
      </c>
      <c r="D117" s="217">
        <v>263</v>
      </c>
      <c r="E117" s="4"/>
      <c r="F117" s="318">
        <f t="shared" si="8"/>
        <v>0</v>
      </c>
      <c r="G117" s="23"/>
    </row>
    <row r="118" spans="1:7" ht="15.6" x14ac:dyDescent="0.3">
      <c r="A118" s="291">
        <v>114</v>
      </c>
      <c r="B118" s="4"/>
      <c r="C118" s="318">
        <f t="shared" si="7"/>
        <v>0</v>
      </c>
      <c r="D118" s="218">
        <v>264</v>
      </c>
      <c r="E118" s="4"/>
      <c r="F118" s="318">
        <f t="shared" si="8"/>
        <v>0</v>
      </c>
      <c r="G118" s="23"/>
    </row>
    <row r="119" spans="1:7" ht="15.6" x14ac:dyDescent="0.3">
      <c r="A119" s="291">
        <v>115</v>
      </c>
      <c r="B119" s="4"/>
      <c r="C119" s="318">
        <f t="shared" si="7"/>
        <v>0</v>
      </c>
      <c r="D119" s="218">
        <v>265</v>
      </c>
      <c r="E119" s="4"/>
      <c r="F119" s="318">
        <f t="shared" si="8"/>
        <v>0</v>
      </c>
      <c r="G119" s="23"/>
    </row>
    <row r="120" spans="1:7" ht="15.6" x14ac:dyDescent="0.3">
      <c r="A120" s="291">
        <v>116</v>
      </c>
      <c r="B120" s="4"/>
      <c r="C120" s="318">
        <f t="shared" si="7"/>
        <v>0</v>
      </c>
      <c r="D120" s="217">
        <v>266</v>
      </c>
      <c r="E120" s="4"/>
      <c r="F120" s="318">
        <f t="shared" si="8"/>
        <v>0</v>
      </c>
      <c r="G120" s="23"/>
    </row>
    <row r="121" spans="1:7" ht="15.6" x14ac:dyDescent="0.3">
      <c r="A121" s="291">
        <v>117</v>
      </c>
      <c r="B121" s="4"/>
      <c r="C121" s="318">
        <f t="shared" si="7"/>
        <v>0</v>
      </c>
      <c r="D121" s="217">
        <v>267</v>
      </c>
      <c r="E121" s="4"/>
      <c r="F121" s="318">
        <f t="shared" si="8"/>
        <v>0</v>
      </c>
      <c r="G121" s="23"/>
    </row>
    <row r="122" spans="1:7" ht="15.6" x14ac:dyDescent="0.3">
      <c r="A122" s="291">
        <v>118</v>
      </c>
      <c r="B122" s="4"/>
      <c r="C122" s="318">
        <f t="shared" si="7"/>
        <v>0</v>
      </c>
      <c r="D122" s="217">
        <v>268</v>
      </c>
      <c r="E122" s="4"/>
      <c r="F122" s="318">
        <f t="shared" si="8"/>
        <v>0</v>
      </c>
      <c r="G122" s="23"/>
    </row>
    <row r="123" spans="1:7" ht="15.6" x14ac:dyDescent="0.3">
      <c r="A123" s="291">
        <v>119</v>
      </c>
      <c r="B123" s="4"/>
      <c r="C123" s="318">
        <f t="shared" si="7"/>
        <v>0</v>
      </c>
      <c r="D123" s="218">
        <v>269</v>
      </c>
      <c r="E123" s="4"/>
      <c r="F123" s="318">
        <f t="shared" si="8"/>
        <v>0</v>
      </c>
      <c r="G123" s="23"/>
    </row>
    <row r="124" spans="1:7" ht="15.6" x14ac:dyDescent="0.3">
      <c r="A124" s="291">
        <v>120</v>
      </c>
      <c r="B124" s="4"/>
      <c r="C124" s="318">
        <f t="shared" si="7"/>
        <v>0</v>
      </c>
      <c r="D124" s="218">
        <v>270</v>
      </c>
      <c r="E124" s="4"/>
      <c r="F124" s="318">
        <f t="shared" si="8"/>
        <v>0</v>
      </c>
      <c r="G124" s="23"/>
    </row>
    <row r="125" spans="1:7" ht="15.6" x14ac:dyDescent="0.3">
      <c r="A125" s="291">
        <v>121</v>
      </c>
      <c r="B125" s="4"/>
      <c r="C125" s="318">
        <f t="shared" si="7"/>
        <v>0</v>
      </c>
      <c r="D125" s="217">
        <v>271</v>
      </c>
      <c r="E125" s="4"/>
      <c r="F125" s="318">
        <f t="shared" si="8"/>
        <v>0</v>
      </c>
      <c r="G125" s="23"/>
    </row>
    <row r="126" spans="1:7" ht="15.6" x14ac:dyDescent="0.3">
      <c r="A126" s="291">
        <v>122</v>
      </c>
      <c r="B126" s="4"/>
      <c r="C126" s="318">
        <f t="shared" si="7"/>
        <v>0</v>
      </c>
      <c r="D126" s="217">
        <v>272</v>
      </c>
      <c r="E126" s="4"/>
      <c r="F126" s="318">
        <f t="shared" si="8"/>
        <v>0</v>
      </c>
      <c r="G126" s="23"/>
    </row>
    <row r="127" spans="1:7" ht="15.6" x14ac:dyDescent="0.3">
      <c r="A127" s="291">
        <v>123</v>
      </c>
      <c r="B127" s="4"/>
      <c r="C127" s="318">
        <f t="shared" si="7"/>
        <v>0</v>
      </c>
      <c r="D127" s="218">
        <v>273</v>
      </c>
      <c r="E127" s="4"/>
      <c r="F127" s="318">
        <f t="shared" si="8"/>
        <v>0</v>
      </c>
      <c r="G127" s="23"/>
    </row>
    <row r="128" spans="1:7" ht="15.6" x14ac:dyDescent="0.3">
      <c r="A128" s="291">
        <v>124</v>
      </c>
      <c r="B128" s="4"/>
      <c r="C128" s="318">
        <f t="shared" si="7"/>
        <v>0</v>
      </c>
      <c r="D128" s="218">
        <v>274</v>
      </c>
      <c r="E128" s="4"/>
      <c r="F128" s="318">
        <f t="shared" si="8"/>
        <v>0</v>
      </c>
      <c r="G128" s="23"/>
    </row>
    <row r="129" spans="1:7" ht="15.6" x14ac:dyDescent="0.3">
      <c r="A129" s="291">
        <v>125</v>
      </c>
      <c r="B129" s="4"/>
      <c r="C129" s="318">
        <f t="shared" si="7"/>
        <v>0</v>
      </c>
      <c r="D129" s="217">
        <v>275</v>
      </c>
      <c r="E129" s="4"/>
      <c r="F129" s="318">
        <f t="shared" si="8"/>
        <v>0</v>
      </c>
      <c r="G129" s="23"/>
    </row>
    <row r="130" spans="1:7" ht="15.6" x14ac:dyDescent="0.3">
      <c r="A130" s="291">
        <v>126</v>
      </c>
      <c r="B130" s="4"/>
      <c r="C130" s="318">
        <f t="shared" si="7"/>
        <v>0</v>
      </c>
      <c r="D130" s="217">
        <v>276</v>
      </c>
      <c r="E130" s="4"/>
      <c r="F130" s="318">
        <f t="shared" si="8"/>
        <v>0</v>
      </c>
      <c r="G130" s="23"/>
    </row>
    <row r="131" spans="1:7" ht="15.6" x14ac:dyDescent="0.3">
      <c r="A131" s="291">
        <v>127</v>
      </c>
      <c r="B131" s="4"/>
      <c r="C131" s="318">
        <f t="shared" si="7"/>
        <v>0</v>
      </c>
      <c r="D131" s="217">
        <v>277</v>
      </c>
      <c r="E131" s="4"/>
      <c r="F131" s="318">
        <f t="shared" si="8"/>
        <v>0</v>
      </c>
      <c r="G131" s="23"/>
    </row>
    <row r="132" spans="1:7" ht="15.6" x14ac:dyDescent="0.3">
      <c r="A132" s="291">
        <v>128</v>
      </c>
      <c r="B132" s="4"/>
      <c r="C132" s="318">
        <f t="shared" si="7"/>
        <v>0</v>
      </c>
      <c r="D132" s="218">
        <v>278</v>
      </c>
      <c r="E132" s="4"/>
      <c r="F132" s="318">
        <f t="shared" si="8"/>
        <v>0</v>
      </c>
      <c r="G132" s="23"/>
    </row>
    <row r="133" spans="1:7" ht="15.6" x14ac:dyDescent="0.3">
      <c r="A133" s="291">
        <v>129</v>
      </c>
      <c r="B133" s="4"/>
      <c r="C133" s="318">
        <f t="shared" si="7"/>
        <v>0</v>
      </c>
      <c r="D133" s="218">
        <v>279</v>
      </c>
      <c r="E133" s="4"/>
      <c r="F133" s="318">
        <f t="shared" si="8"/>
        <v>0</v>
      </c>
      <c r="G133" s="23"/>
    </row>
    <row r="134" spans="1:7" ht="15.6" x14ac:dyDescent="0.3">
      <c r="A134" s="291">
        <v>130</v>
      </c>
      <c r="B134" s="4"/>
      <c r="C134" s="318">
        <f t="shared" si="7"/>
        <v>0</v>
      </c>
      <c r="D134" s="217">
        <v>280</v>
      </c>
      <c r="E134" s="4"/>
      <c r="F134" s="318">
        <f t="shared" si="8"/>
        <v>0</v>
      </c>
      <c r="G134" s="23"/>
    </row>
    <row r="135" spans="1:7" ht="15.6" x14ac:dyDescent="0.3">
      <c r="A135" s="291">
        <v>131</v>
      </c>
      <c r="B135" s="4"/>
      <c r="C135" s="318">
        <f t="shared" si="7"/>
        <v>0</v>
      </c>
      <c r="D135" s="217">
        <v>281</v>
      </c>
      <c r="E135" s="4"/>
      <c r="F135" s="318">
        <f t="shared" si="8"/>
        <v>0</v>
      </c>
      <c r="G135" s="23"/>
    </row>
    <row r="136" spans="1:7" ht="15.6" x14ac:dyDescent="0.3">
      <c r="A136" s="291">
        <v>132</v>
      </c>
      <c r="B136" s="4"/>
      <c r="C136" s="318">
        <f t="shared" si="7"/>
        <v>0</v>
      </c>
      <c r="D136" s="217">
        <v>282</v>
      </c>
      <c r="E136" s="4"/>
      <c r="F136" s="318">
        <f t="shared" si="8"/>
        <v>0</v>
      </c>
      <c r="G136" s="23"/>
    </row>
    <row r="137" spans="1:7" ht="15.6" x14ac:dyDescent="0.3">
      <c r="A137" s="291">
        <v>133</v>
      </c>
      <c r="B137" s="4"/>
      <c r="C137" s="318">
        <f t="shared" si="7"/>
        <v>0</v>
      </c>
      <c r="D137" s="218">
        <v>283</v>
      </c>
      <c r="E137" s="4"/>
      <c r="F137" s="318">
        <f t="shared" si="8"/>
        <v>0</v>
      </c>
      <c r="G137" s="23"/>
    </row>
    <row r="138" spans="1:7" ht="15.6" x14ac:dyDescent="0.3">
      <c r="A138" s="291">
        <v>134</v>
      </c>
      <c r="B138" s="4"/>
      <c r="C138" s="318">
        <f t="shared" si="7"/>
        <v>0</v>
      </c>
      <c r="D138" s="218">
        <v>284</v>
      </c>
      <c r="E138" s="4"/>
      <c r="F138" s="318">
        <f t="shared" si="8"/>
        <v>0</v>
      </c>
      <c r="G138" s="23"/>
    </row>
    <row r="139" spans="1:7" ht="15.6" x14ac:dyDescent="0.3">
      <c r="A139" s="291">
        <v>135</v>
      </c>
      <c r="B139" s="4"/>
      <c r="C139" s="318">
        <f t="shared" si="7"/>
        <v>0</v>
      </c>
      <c r="D139" s="217">
        <v>285</v>
      </c>
      <c r="E139" s="4"/>
      <c r="F139" s="318">
        <f t="shared" si="8"/>
        <v>0</v>
      </c>
      <c r="G139" s="23"/>
    </row>
    <row r="140" spans="1:7" ht="15.6" x14ac:dyDescent="0.3">
      <c r="A140" s="291">
        <v>136</v>
      </c>
      <c r="B140" s="4"/>
      <c r="C140" s="318">
        <f t="shared" si="7"/>
        <v>0</v>
      </c>
      <c r="D140" s="217">
        <v>286</v>
      </c>
      <c r="E140" s="4"/>
      <c r="F140" s="318">
        <f t="shared" si="8"/>
        <v>0</v>
      </c>
      <c r="G140" s="23"/>
    </row>
    <row r="141" spans="1:7" ht="15.6" x14ac:dyDescent="0.3">
      <c r="A141" s="291">
        <v>137</v>
      </c>
      <c r="B141" s="4"/>
      <c r="C141" s="318">
        <f t="shared" si="7"/>
        <v>0</v>
      </c>
      <c r="D141" s="218">
        <v>287</v>
      </c>
      <c r="E141" s="4"/>
      <c r="F141" s="318">
        <f t="shared" si="8"/>
        <v>0</v>
      </c>
      <c r="G141" s="23"/>
    </row>
    <row r="142" spans="1:7" ht="15.6" x14ac:dyDescent="0.3">
      <c r="A142" s="291">
        <v>138</v>
      </c>
      <c r="B142" s="4"/>
      <c r="C142" s="318">
        <f t="shared" si="7"/>
        <v>0</v>
      </c>
      <c r="D142" s="218">
        <v>288</v>
      </c>
      <c r="E142" s="4"/>
      <c r="F142" s="318">
        <f t="shared" si="8"/>
        <v>0</v>
      </c>
      <c r="G142" s="23"/>
    </row>
    <row r="143" spans="1:7" ht="15.6" x14ac:dyDescent="0.3">
      <c r="A143" s="291">
        <v>139</v>
      </c>
      <c r="B143" s="4"/>
      <c r="C143" s="318">
        <f t="shared" si="7"/>
        <v>0</v>
      </c>
      <c r="D143" s="217">
        <v>289</v>
      </c>
      <c r="E143" s="4"/>
      <c r="F143" s="318">
        <f t="shared" si="8"/>
        <v>0</v>
      </c>
      <c r="G143" s="23"/>
    </row>
    <row r="144" spans="1:7" ht="15.6" x14ac:dyDescent="0.3">
      <c r="A144" s="291">
        <v>140</v>
      </c>
      <c r="B144" s="4"/>
      <c r="C144" s="318">
        <f t="shared" si="7"/>
        <v>0</v>
      </c>
      <c r="D144" s="217">
        <v>290</v>
      </c>
      <c r="E144" s="4"/>
      <c r="F144" s="318">
        <f t="shared" si="8"/>
        <v>0</v>
      </c>
      <c r="G144" s="23"/>
    </row>
    <row r="145" spans="1:12" ht="15.6" x14ac:dyDescent="0.3">
      <c r="A145" s="291">
        <v>141</v>
      </c>
      <c r="B145" s="4"/>
      <c r="C145" s="318">
        <f t="shared" si="7"/>
        <v>0</v>
      </c>
      <c r="D145" s="217">
        <v>291</v>
      </c>
      <c r="E145" s="4"/>
      <c r="F145" s="318">
        <f t="shared" si="8"/>
        <v>0</v>
      </c>
      <c r="G145" s="23"/>
    </row>
    <row r="146" spans="1:12" ht="15.6" x14ac:dyDescent="0.3">
      <c r="A146" s="291">
        <v>142</v>
      </c>
      <c r="B146" s="4"/>
      <c r="C146" s="318">
        <f t="shared" si="7"/>
        <v>0</v>
      </c>
      <c r="D146" s="218">
        <v>292</v>
      </c>
      <c r="E146" s="4"/>
      <c r="F146" s="318">
        <f t="shared" si="8"/>
        <v>0</v>
      </c>
      <c r="G146" s="23"/>
    </row>
    <row r="147" spans="1:12" ht="15.6" x14ac:dyDescent="0.3">
      <c r="A147" s="291">
        <v>143</v>
      </c>
      <c r="B147" s="4"/>
      <c r="C147" s="318">
        <f t="shared" si="7"/>
        <v>0</v>
      </c>
      <c r="D147" s="218">
        <v>293</v>
      </c>
      <c r="E147" s="4"/>
      <c r="F147" s="318">
        <f t="shared" si="8"/>
        <v>0</v>
      </c>
      <c r="G147" s="23"/>
    </row>
    <row r="148" spans="1:12" ht="15.6" x14ac:dyDescent="0.3">
      <c r="A148" s="291">
        <v>144</v>
      </c>
      <c r="B148" s="4"/>
      <c r="C148" s="318">
        <f t="shared" si="7"/>
        <v>0</v>
      </c>
      <c r="D148" s="217">
        <v>294</v>
      </c>
      <c r="E148" s="4"/>
      <c r="F148" s="318">
        <f t="shared" si="8"/>
        <v>0</v>
      </c>
      <c r="G148" s="23"/>
    </row>
    <row r="149" spans="1:12" ht="15.6" x14ac:dyDescent="0.3">
      <c r="A149" s="291">
        <v>145</v>
      </c>
      <c r="B149" s="4"/>
      <c r="C149" s="318">
        <f t="shared" si="7"/>
        <v>0</v>
      </c>
      <c r="D149" s="217">
        <v>295</v>
      </c>
      <c r="E149" s="4"/>
      <c r="F149" s="318">
        <f t="shared" si="8"/>
        <v>0</v>
      </c>
      <c r="G149" s="23"/>
    </row>
    <row r="150" spans="1:12" ht="15.6" x14ac:dyDescent="0.3">
      <c r="A150" s="291">
        <v>146</v>
      </c>
      <c r="B150" s="4"/>
      <c r="C150" s="318">
        <f t="shared" si="7"/>
        <v>0</v>
      </c>
      <c r="D150" s="217">
        <v>296</v>
      </c>
      <c r="E150" s="4"/>
      <c r="F150" s="318">
        <f t="shared" si="8"/>
        <v>0</v>
      </c>
      <c r="G150" s="23"/>
    </row>
    <row r="151" spans="1:12" ht="15.6" x14ac:dyDescent="0.3">
      <c r="A151" s="291">
        <v>147</v>
      </c>
      <c r="B151" s="4"/>
      <c r="C151" s="318">
        <f t="shared" si="7"/>
        <v>0</v>
      </c>
      <c r="D151" s="218">
        <v>297</v>
      </c>
      <c r="E151" s="4"/>
      <c r="F151" s="318">
        <f t="shared" si="8"/>
        <v>0</v>
      </c>
      <c r="G151" s="23"/>
    </row>
    <row r="152" spans="1:12" ht="15.6" x14ac:dyDescent="0.3">
      <c r="A152" s="291">
        <v>148</v>
      </c>
      <c r="B152" s="4"/>
      <c r="C152" s="318">
        <f t="shared" si="7"/>
        <v>0</v>
      </c>
      <c r="D152" s="218">
        <v>298</v>
      </c>
      <c r="E152" s="4"/>
      <c r="F152" s="318">
        <f t="shared" si="8"/>
        <v>0</v>
      </c>
      <c r="G152" s="23"/>
    </row>
    <row r="153" spans="1:12" ht="15.6" x14ac:dyDescent="0.3">
      <c r="A153" s="291">
        <v>149</v>
      </c>
      <c r="B153" s="4"/>
      <c r="C153" s="318">
        <f t="shared" si="7"/>
        <v>0</v>
      </c>
      <c r="D153" s="217">
        <v>299</v>
      </c>
      <c r="E153" s="4"/>
      <c r="F153" s="318">
        <f t="shared" si="8"/>
        <v>0</v>
      </c>
      <c r="G153" s="23"/>
    </row>
    <row r="154" spans="1:12" ht="16.2" thickBot="1" x14ac:dyDescent="0.35">
      <c r="A154" s="293">
        <v>150</v>
      </c>
      <c r="B154" s="5"/>
      <c r="C154" s="320">
        <f t="shared" si="7"/>
        <v>0</v>
      </c>
      <c r="D154" s="217">
        <v>300</v>
      </c>
      <c r="E154" s="5"/>
      <c r="F154" s="320">
        <f t="shared" si="8"/>
        <v>0</v>
      </c>
      <c r="G154" s="23"/>
    </row>
    <row r="155" spans="1:12" ht="15.6" hidden="1" x14ac:dyDescent="0.3">
      <c r="A155" s="24"/>
      <c r="B155" s="25"/>
      <c r="C155" s="126">
        <f>SUM(C5:C154)</f>
        <v>0</v>
      </c>
      <c r="F155" s="126">
        <f>SUM(F5:F154)</f>
        <v>0</v>
      </c>
      <c r="I155" s="127">
        <f>SUM(J5:J54)/10000</f>
        <v>0</v>
      </c>
      <c r="L155" s="127">
        <f>SUM(M5:M54)/10000</f>
        <v>0</v>
      </c>
    </row>
    <row r="156" spans="1:12" hidden="1" x14ac:dyDescent="0.25">
      <c r="J156" s="28" t="s">
        <v>118</v>
      </c>
      <c r="K156" s="128">
        <f>I155+L155</f>
        <v>0</v>
      </c>
    </row>
    <row r="157" spans="1:12" ht="18" hidden="1" x14ac:dyDescent="0.35">
      <c r="A157" s="28" t="s">
        <v>117</v>
      </c>
      <c r="C157" s="729">
        <f>SUM(C155,F155)/10000</f>
        <v>0</v>
      </c>
      <c r="D157" s="730"/>
      <c r="I157" s="28" t="s">
        <v>119</v>
      </c>
      <c r="K157" s="45">
        <f>IF(AND(K156&gt;0,K156&lt;0.01),0.01,K156)</f>
        <v>0</v>
      </c>
    </row>
    <row r="158" spans="1:12" hidden="1" x14ac:dyDescent="0.25">
      <c r="A158" s="28" t="s">
        <v>119</v>
      </c>
      <c r="C158" s="45">
        <f>IF(AND(C157&gt;0,C157&lt;0.01),0.01,C157)</f>
        <v>0</v>
      </c>
    </row>
  </sheetData>
  <sheetProtection algorithmName="SHA-512" hashValue="VbDPC/xtyXCLVXZuw6CxfCnzU76zhDL3V04MHJxeXHWV5IN2qWCROH/h9KQCKTW1JjM72s/7nqnvobipYZfm3w==" saltValue="xABcsVqM44su9JfAUk/M1g==" spinCount="100000" sheet="1" objects="1" scenarios="1" selectLockedCells="1"/>
  <mergeCells count="6">
    <mergeCell ref="C157:D157"/>
    <mergeCell ref="A1:M1"/>
    <mergeCell ref="A2:C2"/>
    <mergeCell ref="D2:I2"/>
    <mergeCell ref="H3:M3"/>
    <mergeCell ref="A3:F3"/>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2"/>
    <pageSetUpPr fitToPage="1"/>
  </sheetPr>
  <dimension ref="A1:Z123"/>
  <sheetViews>
    <sheetView zoomScaleNormal="100" workbookViewId="0">
      <selection activeCell="B3" sqref="B3"/>
    </sheetView>
  </sheetViews>
  <sheetFormatPr defaultRowHeight="15.6" x14ac:dyDescent="0.3"/>
  <cols>
    <col min="1" max="1" width="15.08984375" style="19" customWidth="1"/>
    <col min="2" max="2" width="8.6328125" style="19" customWidth="1"/>
    <col min="3" max="4" width="6.6328125" style="19" customWidth="1"/>
    <col min="5" max="5" width="7.08984375" style="19" customWidth="1"/>
    <col min="6" max="6" width="6.6328125" style="19" customWidth="1"/>
    <col min="7" max="7" width="8.7265625" style="19" customWidth="1"/>
    <col min="8" max="8" width="13.08984375" style="19" customWidth="1"/>
    <col min="9" max="9" width="11.6328125" style="19" customWidth="1"/>
    <col min="10" max="10" width="13.81640625" style="19" customWidth="1"/>
    <col min="11" max="11" width="14.6328125" style="19" customWidth="1"/>
    <col min="12" max="12" width="8.7265625" style="19" customWidth="1"/>
    <col min="13" max="14" width="8.7265625" style="19"/>
    <col min="15" max="17" width="8.7265625" style="6"/>
    <col min="18" max="19" width="8.7265625" style="51"/>
    <col min="20" max="20" width="8.7265625" style="6"/>
    <col min="21" max="25" width="8.7265625" style="51"/>
    <col min="26" max="16384" width="8.7265625" style="19"/>
  </cols>
  <sheetData>
    <row r="1" spans="1:25" ht="18" customHeight="1" x14ac:dyDescent="0.35">
      <c r="A1" s="490" t="s">
        <v>549</v>
      </c>
      <c r="B1" s="491"/>
      <c r="C1" s="491"/>
      <c r="D1" s="491"/>
      <c r="E1" s="491"/>
      <c r="F1" s="491"/>
      <c r="G1" s="491"/>
      <c r="H1" s="491"/>
      <c r="I1" s="491"/>
      <c r="J1" s="491"/>
      <c r="K1" s="492"/>
      <c r="L1" s="78"/>
    </row>
    <row r="2" spans="1:25" ht="48.6" customHeight="1" thickBot="1" x14ac:dyDescent="0.4">
      <c r="A2" s="493"/>
      <c r="B2" s="494"/>
      <c r="C2" s="494"/>
      <c r="D2" s="494"/>
      <c r="E2" s="494"/>
      <c r="F2" s="494"/>
      <c r="G2" s="494"/>
      <c r="H2" s="494"/>
      <c r="I2" s="494"/>
      <c r="J2" s="494"/>
      <c r="K2" s="495"/>
      <c r="L2" s="78"/>
    </row>
    <row r="3" spans="1:25" ht="15.6" customHeight="1" x14ac:dyDescent="0.35">
      <c r="A3" s="205" t="s">
        <v>103</v>
      </c>
      <c r="B3" s="91"/>
      <c r="C3" s="487" t="s">
        <v>78</v>
      </c>
      <c r="D3" s="488"/>
      <c r="E3" s="489"/>
      <c r="F3" s="521"/>
      <c r="G3" s="521"/>
      <c r="H3" s="521"/>
      <c r="I3" s="521"/>
      <c r="J3" s="521"/>
      <c r="K3" s="522"/>
      <c r="L3" s="78"/>
      <c r="N3" s="6"/>
      <c r="Q3" s="51"/>
      <c r="S3" s="6"/>
      <c r="T3" s="51"/>
      <c r="Y3" s="19"/>
    </row>
    <row r="4" spans="1:25" x14ac:dyDescent="0.3">
      <c r="A4" s="206" t="s">
        <v>79</v>
      </c>
      <c r="B4" s="92"/>
      <c r="C4" s="484" t="s">
        <v>124</v>
      </c>
      <c r="D4" s="485"/>
      <c r="E4" s="486"/>
      <c r="F4" s="523"/>
      <c r="G4" s="524"/>
      <c r="H4" s="503" t="s">
        <v>10</v>
      </c>
      <c r="I4" s="504"/>
      <c r="J4" s="505"/>
      <c r="K4" s="94"/>
    </row>
    <row r="5" spans="1:25" ht="15.6" customHeight="1" x14ac:dyDescent="0.3">
      <c r="A5" s="206" t="s">
        <v>100</v>
      </c>
      <c r="B5" s="92"/>
      <c r="C5" s="463" t="s">
        <v>16</v>
      </c>
      <c r="D5" s="464"/>
      <c r="E5" s="465"/>
      <c r="F5" s="466"/>
      <c r="G5" s="467"/>
      <c r="H5" s="484" t="s">
        <v>506</v>
      </c>
      <c r="I5" s="485"/>
      <c r="J5" s="486"/>
      <c r="K5" s="95"/>
      <c r="N5" s="6"/>
    </row>
    <row r="6" spans="1:25" ht="15.6" customHeight="1" x14ac:dyDescent="0.3">
      <c r="A6" s="206" t="s">
        <v>80</v>
      </c>
      <c r="B6" s="92"/>
      <c r="C6" s="463" t="s">
        <v>254</v>
      </c>
      <c r="D6" s="464"/>
      <c r="E6" s="465"/>
      <c r="F6" s="466"/>
      <c r="G6" s="468"/>
      <c r="H6" s="209" t="s">
        <v>137</v>
      </c>
      <c r="I6" s="93"/>
      <c r="J6" s="209" t="s">
        <v>138</v>
      </c>
      <c r="K6" s="96"/>
      <c r="N6" s="6"/>
    </row>
    <row r="7" spans="1:25" ht="15.6" customHeight="1" x14ac:dyDescent="0.3">
      <c r="A7" s="206" t="s">
        <v>123</v>
      </c>
      <c r="B7" s="7"/>
      <c r="C7" s="472" t="s">
        <v>91</v>
      </c>
      <c r="D7" s="472"/>
      <c r="E7" s="472"/>
      <c r="F7" s="479" t="str">
        <f>IF(F8="Dry Belt",4,(IF(F8="Transition Zone",10,IF(F8="Wet Belt",20," "))))</f>
        <v xml:space="preserve"> </v>
      </c>
      <c r="G7" s="480"/>
      <c r="H7" s="209" t="s">
        <v>136</v>
      </c>
      <c r="I7" s="7"/>
      <c r="J7" s="209" t="s">
        <v>139</v>
      </c>
      <c r="K7" s="345" t="s">
        <v>501</v>
      </c>
      <c r="N7" s="6"/>
    </row>
    <row r="8" spans="1:25" ht="15.6" customHeight="1" thickBot="1" x14ac:dyDescent="0.35">
      <c r="A8" s="207" t="s">
        <v>493</v>
      </c>
      <c r="B8" s="347"/>
      <c r="C8" s="473" t="s">
        <v>125</v>
      </c>
      <c r="D8" s="473"/>
      <c r="E8" s="473"/>
      <c r="F8" s="474" t="str">
        <f>IF(M67=1,"Dry Belt",(IF(N67=1,"Transition Zone",(IF(O67=1,"Wet Belt"," ")))))</f>
        <v xml:space="preserve"> </v>
      </c>
      <c r="G8" s="475"/>
      <c r="H8" s="476" t="s">
        <v>19</v>
      </c>
      <c r="I8" s="477"/>
      <c r="J8" s="478"/>
      <c r="K8" s="98"/>
      <c r="N8" s="6"/>
    </row>
    <row r="9" spans="1:25" ht="6" customHeight="1" thickBot="1" x14ac:dyDescent="0.35">
      <c r="A9" s="469"/>
      <c r="B9" s="470"/>
      <c r="C9" s="470"/>
      <c r="D9" s="470"/>
      <c r="E9" s="470"/>
      <c r="F9" s="470"/>
      <c r="G9" s="470"/>
      <c r="H9" s="470"/>
      <c r="I9" s="470"/>
      <c r="J9" s="470"/>
      <c r="K9" s="471"/>
    </row>
    <row r="10" spans="1:25" ht="29.4" thickBot="1" x14ac:dyDescent="0.35">
      <c r="A10" s="498" t="s">
        <v>101</v>
      </c>
      <c r="B10" s="499"/>
      <c r="C10" s="499"/>
      <c r="D10" s="499"/>
      <c r="E10" s="499"/>
      <c r="F10" s="499"/>
      <c r="G10" s="500"/>
      <c r="H10" s="501" t="s">
        <v>1</v>
      </c>
      <c r="I10" s="502"/>
      <c r="J10" s="210" t="s">
        <v>0</v>
      </c>
      <c r="K10" s="211" t="s">
        <v>86</v>
      </c>
    </row>
    <row r="11" spans="1:25" x14ac:dyDescent="0.3">
      <c r="A11" s="481" t="s">
        <v>425</v>
      </c>
      <c r="B11" s="482"/>
      <c r="C11" s="482"/>
      <c r="D11" s="483"/>
      <c r="E11" s="186" t="s">
        <v>424</v>
      </c>
      <c r="F11" s="598">
        <v>0</v>
      </c>
      <c r="G11" s="599"/>
      <c r="H11" s="591" t="s">
        <v>64</v>
      </c>
      <c r="I11" s="592"/>
      <c r="J11" s="9"/>
      <c r="K11" s="212">
        <f>F19-'Interior Area Summary'!K12-'Interior Area Summary'!K13</f>
        <v>0</v>
      </c>
    </row>
    <row r="12" spans="1:25" x14ac:dyDescent="0.3">
      <c r="A12" s="456" t="s">
        <v>75</v>
      </c>
      <c r="B12" s="457"/>
      <c r="C12" s="457"/>
      <c r="D12" s="457"/>
      <c r="E12" s="458"/>
      <c r="F12" s="593">
        <v>0</v>
      </c>
      <c r="G12" s="594"/>
      <c r="H12" s="511" t="s">
        <v>65</v>
      </c>
      <c r="I12" s="512"/>
      <c r="J12" s="4"/>
      <c r="K12" s="100">
        <v>0</v>
      </c>
    </row>
    <row r="13" spans="1:25" x14ac:dyDescent="0.3">
      <c r="A13" s="456" t="s">
        <v>108</v>
      </c>
      <c r="B13" s="457"/>
      <c r="C13" s="457"/>
      <c r="D13" s="457"/>
      <c r="E13" s="458"/>
      <c r="F13" s="593">
        <v>0</v>
      </c>
      <c r="G13" s="594"/>
      <c r="H13" s="600" t="s">
        <v>66</v>
      </c>
      <c r="I13" s="545"/>
      <c r="J13" s="101"/>
      <c r="K13" s="213">
        <f>'Road Lengths and Areas'!G5-'Pull Outs and Landings'!G4</f>
        <v>0</v>
      </c>
    </row>
    <row r="14" spans="1:25" x14ac:dyDescent="0.3">
      <c r="A14" s="456" t="s">
        <v>85</v>
      </c>
      <c r="B14" s="457"/>
      <c r="C14" s="457"/>
      <c r="D14" s="457"/>
      <c r="E14" s="458"/>
      <c r="F14" s="593">
        <v>0</v>
      </c>
      <c r="G14" s="594"/>
      <c r="H14" s="601" t="s">
        <v>257</v>
      </c>
      <c r="I14" s="602"/>
      <c r="J14" s="603"/>
      <c r="K14" s="595">
        <f>SUM(K11,K12,K13)</f>
        <v>0</v>
      </c>
    </row>
    <row r="15" spans="1:25" x14ac:dyDescent="0.3">
      <c r="A15" s="456" t="s">
        <v>417</v>
      </c>
      <c r="B15" s="457"/>
      <c r="C15" s="457"/>
      <c r="D15" s="457"/>
      <c r="E15" s="458"/>
      <c r="F15" s="461">
        <f>'Road Lengths and Areas'!D4</f>
        <v>0</v>
      </c>
      <c r="G15" s="462"/>
      <c r="H15" s="542"/>
      <c r="I15" s="604"/>
      <c r="J15" s="543"/>
      <c r="K15" s="596"/>
    </row>
    <row r="16" spans="1:25" x14ac:dyDescent="0.3">
      <c r="A16" s="456" t="s">
        <v>418</v>
      </c>
      <c r="B16" s="457"/>
      <c r="C16" s="457"/>
      <c r="D16" s="457"/>
      <c r="E16" s="458"/>
      <c r="F16" s="461">
        <f>'Road Lengths and Areas'!D3</f>
        <v>0</v>
      </c>
      <c r="G16" s="462"/>
      <c r="H16" s="542"/>
      <c r="I16" s="604"/>
      <c r="J16" s="543"/>
      <c r="K16" s="596"/>
    </row>
    <row r="17" spans="1:17" x14ac:dyDescent="0.3">
      <c r="A17" s="456" t="s">
        <v>474</v>
      </c>
      <c r="B17" s="457"/>
      <c r="C17" s="457"/>
      <c r="D17" s="457"/>
      <c r="E17" s="458"/>
      <c r="F17" s="459">
        <f>'Road Lengths and Areas'!F8</f>
        <v>0</v>
      </c>
      <c r="G17" s="460"/>
      <c r="H17" s="542"/>
      <c r="I17" s="604"/>
      <c r="J17" s="543"/>
      <c r="K17" s="596"/>
    </row>
    <row r="18" spans="1:17" ht="16.2" thickBot="1" x14ac:dyDescent="0.35">
      <c r="A18" s="506" t="s">
        <v>76</v>
      </c>
      <c r="B18" s="507"/>
      <c r="C18" s="507"/>
      <c r="D18" s="507"/>
      <c r="E18" s="508"/>
      <c r="F18" s="509">
        <f>'Road Lengths and Areas'!D9+'Pull Outs and Landings'!G2</f>
        <v>0</v>
      </c>
      <c r="G18" s="510"/>
      <c r="H18" s="542"/>
      <c r="I18" s="604"/>
      <c r="J18" s="543"/>
      <c r="K18" s="596"/>
    </row>
    <row r="19" spans="1:17" ht="16.2" thickBot="1" x14ac:dyDescent="0.35">
      <c r="A19" s="498" t="s">
        <v>102</v>
      </c>
      <c r="B19" s="499"/>
      <c r="C19" s="499"/>
      <c r="D19" s="499"/>
      <c r="E19" s="608"/>
      <c r="F19" s="609">
        <f>IF(E11="Net",ROUND(F11+F14+F15+F16+F17-F18,2),ROUND(F11-F13-F12+F14+F16-F18+F17,2))</f>
        <v>0</v>
      </c>
      <c r="G19" s="610"/>
      <c r="H19" s="605"/>
      <c r="I19" s="606"/>
      <c r="J19" s="607"/>
      <c r="K19" s="597"/>
      <c r="L19" s="79"/>
      <c r="M19" s="28"/>
    </row>
    <row r="20" spans="1:17" ht="6" customHeight="1" thickBot="1" x14ac:dyDescent="0.35">
      <c r="A20" s="80"/>
      <c r="B20" s="81"/>
      <c r="C20" s="81"/>
      <c r="D20" s="81"/>
      <c r="E20" s="81"/>
      <c r="F20" s="81"/>
      <c r="G20" s="81"/>
      <c r="H20" s="82"/>
      <c r="I20" s="82"/>
      <c r="J20" s="82"/>
      <c r="K20" s="83"/>
    </row>
    <row r="21" spans="1:17" ht="16.2" customHeight="1" thickBot="1" x14ac:dyDescent="0.4">
      <c r="A21" s="588" t="s">
        <v>15</v>
      </c>
      <c r="B21" s="589"/>
      <c r="C21" s="589"/>
      <c r="D21" s="589"/>
      <c r="E21" s="589"/>
      <c r="F21" s="589"/>
      <c r="G21" s="589"/>
      <c r="H21" s="589"/>
      <c r="I21" s="589"/>
      <c r="J21" s="589"/>
      <c r="K21" s="590"/>
    </row>
    <row r="22" spans="1:17" ht="15.6" customHeight="1" x14ac:dyDescent="0.3">
      <c r="A22" s="540" t="s">
        <v>3</v>
      </c>
      <c r="B22" s="541"/>
      <c r="C22" s="546" t="s">
        <v>67</v>
      </c>
      <c r="D22" s="547"/>
      <c r="E22" s="547"/>
      <c r="F22" s="548"/>
      <c r="G22" s="551" t="s">
        <v>18</v>
      </c>
      <c r="H22" s="551" t="s">
        <v>104</v>
      </c>
      <c r="I22" s="551" t="s">
        <v>98</v>
      </c>
      <c r="J22" s="535" t="s">
        <v>106</v>
      </c>
      <c r="K22" s="549" t="s">
        <v>135</v>
      </c>
    </row>
    <row r="23" spans="1:17" ht="38.4" customHeight="1" thickBot="1" x14ac:dyDescent="0.35">
      <c r="A23" s="542"/>
      <c r="B23" s="543"/>
      <c r="C23" s="214" t="s">
        <v>70</v>
      </c>
      <c r="D23" s="214" t="s">
        <v>68</v>
      </c>
      <c r="E23" s="214" t="s">
        <v>69</v>
      </c>
      <c r="F23" s="214" t="s">
        <v>71</v>
      </c>
      <c r="G23" s="552"/>
      <c r="H23" s="552"/>
      <c r="I23" s="552"/>
      <c r="J23" s="536"/>
      <c r="K23" s="550"/>
    </row>
    <row r="24" spans="1:17" ht="15.6" customHeight="1" x14ac:dyDescent="0.3">
      <c r="A24" s="531" t="s">
        <v>4</v>
      </c>
      <c r="B24" s="532"/>
      <c r="C24" s="16"/>
      <c r="D24" s="16"/>
      <c r="E24" s="9"/>
      <c r="F24" s="9"/>
      <c r="G24" s="219">
        <f>IF(G25+G26++G27+G28+G29+G30+G32+G31+G33&gt;=F19,0,F19-G25-G26-G27-G28-G29-G30-G31-G32-G33)</f>
        <v>0</v>
      </c>
      <c r="H24" s="106"/>
      <c r="I24" s="224" t="e">
        <f>ROUND(SQRT(((G24-'Road Lengths and Areas'!G3-'Road Lengths and Areas'!G6)/H24)*10000),0)</f>
        <v>#DIV/0!</v>
      </c>
      <c r="J24" s="106"/>
      <c r="K24" s="229">
        <f>ROUND(J24*K8,0)</f>
        <v>0</v>
      </c>
      <c r="L24" s="454" t="s">
        <v>495</v>
      </c>
      <c r="N24" s="79"/>
    </row>
    <row r="25" spans="1:17" ht="15.75" customHeight="1" thickBot="1" x14ac:dyDescent="0.35">
      <c r="A25" s="544" t="s">
        <v>5</v>
      </c>
      <c r="B25" s="545"/>
      <c r="C25" s="30"/>
      <c r="D25" s="30"/>
      <c r="E25" s="101"/>
      <c r="F25" s="101"/>
      <c r="G25" s="220">
        <f>IF('Roadside Stratum'!$G$4&gt;0,'Roadside Stratum'!$G$4-'Pile Stratum 1'!L2-'Pile Stratum 2'!L2-'Cold Decks'!K3,0)</f>
        <v>0</v>
      </c>
      <c r="H25" s="107"/>
      <c r="I25" s="225" t="e">
        <f>ROUND('Roadside Stratum'!G3/H25,0)</f>
        <v>#DIV/0!</v>
      </c>
      <c r="J25" s="107"/>
      <c r="K25" s="230">
        <f>ROUND(J25*K8,0)</f>
        <v>0</v>
      </c>
      <c r="L25" s="455"/>
      <c r="N25" s="84"/>
      <c r="Q25" s="48"/>
    </row>
    <row r="26" spans="1:17" ht="15.75" customHeight="1" x14ac:dyDescent="0.3">
      <c r="A26" s="530" t="str">
        <f>'Pile Stratum 1'!E1</f>
        <v>Roadside Piles</v>
      </c>
      <c r="B26" s="530"/>
      <c r="C26" s="7"/>
      <c r="D26" s="7"/>
      <c r="E26" s="4"/>
      <c r="F26" s="4"/>
      <c r="G26" s="221">
        <f>'Pile Stratum 1'!D2</f>
        <v>0</v>
      </c>
      <c r="H26" s="108"/>
      <c r="I26" s="226" t="e">
        <f>IF(K26/H26&lt;1,1,ROUND(K26/H26,0))</f>
        <v>#DIV/0!</v>
      </c>
      <c r="J26" s="216" t="s">
        <v>13</v>
      </c>
      <c r="K26" s="229">
        <f>'Pile Stratum 1'!Q2</f>
        <v>0</v>
      </c>
      <c r="L26" s="232" t="str">
        <f>IF(OR(B8="",K26="",K26=0),"",MOD(DAY(B8)-1,K26)+1)</f>
        <v/>
      </c>
      <c r="N26" s="84"/>
      <c r="Q26" s="48"/>
    </row>
    <row r="27" spans="1:17" ht="16.2" thickBot="1" x14ac:dyDescent="0.35">
      <c r="A27" s="530" t="str">
        <f>'Pile Stratum 2'!E1</f>
        <v>Dispersed Piles</v>
      </c>
      <c r="B27" s="530"/>
      <c r="C27" s="7"/>
      <c r="D27" s="7"/>
      <c r="E27" s="4"/>
      <c r="F27" s="4"/>
      <c r="G27" s="221">
        <f>'Pile Stratum 2'!D2</f>
        <v>0</v>
      </c>
      <c r="H27" s="108"/>
      <c r="I27" s="226" t="e">
        <f>IF(K27/H27&lt;1,1,ROUND(K27/H27,0))</f>
        <v>#DIV/0!</v>
      </c>
      <c r="J27" s="228" t="s">
        <v>13</v>
      </c>
      <c r="K27" s="235">
        <f>'Pile Stratum 2'!Q2</f>
        <v>0</v>
      </c>
      <c r="L27" s="234" t="str">
        <f>IF(OR(B8="",K27="",K27=0),"",MOD(DAY(B8)-1,K27)+1)</f>
        <v/>
      </c>
      <c r="M27" s="84"/>
      <c r="N27" s="84"/>
      <c r="Q27" s="48"/>
    </row>
    <row r="28" spans="1:17" x14ac:dyDescent="0.3">
      <c r="A28" s="533" t="str">
        <f>'Cold Decks'!A1</f>
        <v>Cold Deck Stratum</v>
      </c>
      <c r="B28" s="534"/>
      <c r="C28" s="8"/>
      <c r="D28" s="8"/>
      <c r="E28" s="102"/>
      <c r="F28" s="102"/>
      <c r="G28" s="222">
        <f>'Cold Decks'!$H$2</f>
        <v>0</v>
      </c>
      <c r="H28" s="537"/>
      <c r="I28" s="538"/>
      <c r="J28" s="538"/>
      <c r="K28" s="539"/>
      <c r="M28" s="84"/>
      <c r="N28" s="84"/>
      <c r="Q28" s="48"/>
    </row>
    <row r="29" spans="1:17" x14ac:dyDescent="0.3">
      <c r="A29" s="529" t="s">
        <v>23</v>
      </c>
      <c r="B29" s="530"/>
      <c r="C29" s="7"/>
      <c r="D29" s="7"/>
      <c r="E29" s="4"/>
      <c r="F29" s="4"/>
      <c r="G29" s="223">
        <f>'Individual Standing Trees'!$J$2</f>
        <v>0</v>
      </c>
      <c r="H29" s="537"/>
      <c r="I29" s="538"/>
      <c r="J29" s="538"/>
      <c r="K29" s="539"/>
      <c r="M29" s="84"/>
      <c r="N29" s="84"/>
      <c r="Q29" s="48"/>
    </row>
    <row r="30" spans="1:17" x14ac:dyDescent="0.3">
      <c r="A30" s="529" t="s">
        <v>25</v>
      </c>
      <c r="B30" s="530"/>
      <c r="C30" s="7"/>
      <c r="D30" s="7"/>
      <c r="E30" s="4"/>
      <c r="F30" s="4"/>
      <c r="G30" s="99">
        <v>0</v>
      </c>
      <c r="H30" s="4"/>
      <c r="I30" s="4"/>
      <c r="J30" s="4"/>
      <c r="K30" s="103"/>
      <c r="M30" s="84"/>
      <c r="N30" s="84"/>
      <c r="Q30" s="48"/>
    </row>
    <row r="31" spans="1:17" x14ac:dyDescent="0.3">
      <c r="A31" s="525" t="s">
        <v>26</v>
      </c>
      <c r="B31" s="526"/>
      <c r="C31" s="4"/>
      <c r="D31" s="7"/>
      <c r="E31" s="4"/>
      <c r="F31" s="4"/>
      <c r="G31" s="99">
        <v>0</v>
      </c>
      <c r="H31" s="4"/>
      <c r="I31" s="4"/>
      <c r="J31" s="4"/>
      <c r="K31" s="103"/>
      <c r="M31" s="84"/>
      <c r="N31" s="84"/>
      <c r="Q31" s="48"/>
    </row>
    <row r="32" spans="1:17" x14ac:dyDescent="0.3">
      <c r="A32" s="525" t="s">
        <v>26</v>
      </c>
      <c r="B32" s="526"/>
      <c r="C32" s="4"/>
      <c r="D32" s="7"/>
      <c r="E32" s="4"/>
      <c r="F32" s="4"/>
      <c r="G32" s="99">
        <v>0</v>
      </c>
      <c r="H32" s="4"/>
      <c r="I32" s="4"/>
      <c r="J32" s="4"/>
      <c r="K32" s="103"/>
      <c r="N32" s="79"/>
      <c r="Q32" s="48"/>
    </row>
    <row r="33" spans="1:18" ht="16.2" thickBot="1" x14ac:dyDescent="0.35">
      <c r="A33" s="527" t="s">
        <v>26</v>
      </c>
      <c r="B33" s="528"/>
      <c r="C33" s="5"/>
      <c r="D33" s="10"/>
      <c r="E33" s="5"/>
      <c r="F33" s="5"/>
      <c r="G33" s="104">
        <v>0</v>
      </c>
      <c r="H33" s="5"/>
      <c r="I33" s="5"/>
      <c r="J33" s="5"/>
      <c r="K33" s="105"/>
      <c r="N33" s="79"/>
      <c r="Q33" s="48"/>
    </row>
    <row r="34" spans="1:18" ht="16.2" thickBot="1" x14ac:dyDescent="0.35">
      <c r="A34" s="498" t="s">
        <v>107</v>
      </c>
      <c r="B34" s="499"/>
      <c r="C34" s="499"/>
      <c r="D34" s="499"/>
      <c r="E34" s="499"/>
      <c r="F34" s="559"/>
      <c r="G34" s="227">
        <f>SUM(G24:G33)</f>
        <v>0</v>
      </c>
      <c r="H34" s="585"/>
      <c r="I34" s="586"/>
      <c r="J34" s="586"/>
      <c r="K34" s="587"/>
      <c r="M34" s="28"/>
      <c r="N34" s="84"/>
      <c r="Q34" s="48"/>
    </row>
    <row r="35" spans="1:18" ht="6" customHeight="1" thickBot="1" x14ac:dyDescent="0.35">
      <c r="A35" s="579"/>
      <c r="B35" s="580"/>
      <c r="C35" s="580"/>
      <c r="D35" s="580"/>
      <c r="E35" s="580"/>
      <c r="F35" s="580"/>
      <c r="G35" s="580"/>
      <c r="H35" s="580"/>
      <c r="I35" s="580"/>
      <c r="J35" s="580"/>
      <c r="K35" s="581"/>
      <c r="Q35" s="85"/>
      <c r="R35" s="86"/>
    </row>
    <row r="36" spans="1:18" ht="15.6" customHeight="1" thickBot="1" x14ac:dyDescent="0.4">
      <c r="A36" s="556" t="s">
        <v>12</v>
      </c>
      <c r="B36" s="557"/>
      <c r="C36" s="557"/>
      <c r="D36" s="557"/>
      <c r="E36" s="557"/>
      <c r="F36" s="557"/>
      <c r="G36" s="558"/>
      <c r="H36" s="582" t="s">
        <v>7</v>
      </c>
      <c r="I36" s="582"/>
      <c r="J36" s="582"/>
      <c r="K36" s="583"/>
      <c r="Q36" s="48"/>
    </row>
    <row r="37" spans="1:18" x14ac:dyDescent="0.3">
      <c r="A37" s="553" t="s">
        <v>88</v>
      </c>
      <c r="B37" s="554"/>
      <c r="C37" s="554"/>
      <c r="D37" s="554"/>
      <c r="E37" s="554"/>
      <c r="F37" s="554"/>
      <c r="G37" s="555"/>
      <c r="H37" s="489" t="s">
        <v>9</v>
      </c>
      <c r="I37" s="584"/>
      <c r="J37" s="584"/>
      <c r="K37" s="109"/>
      <c r="M37" s="28"/>
      <c r="Q37" s="48"/>
    </row>
    <row r="38" spans="1:18" x14ac:dyDescent="0.3">
      <c r="A38" s="553" t="s">
        <v>89</v>
      </c>
      <c r="B38" s="554"/>
      <c r="C38" s="554"/>
      <c r="D38" s="554"/>
      <c r="E38" s="554"/>
      <c r="F38" s="554"/>
      <c r="G38" s="555"/>
      <c r="H38" s="486" t="s">
        <v>11</v>
      </c>
      <c r="I38" s="578"/>
      <c r="J38" s="578"/>
      <c r="K38" s="103"/>
      <c r="Q38" s="48"/>
    </row>
    <row r="39" spans="1:18" x14ac:dyDescent="0.3">
      <c r="A39" s="513" t="s">
        <v>90</v>
      </c>
      <c r="B39" s="514"/>
      <c r="C39" s="514"/>
      <c r="D39" s="514"/>
      <c r="E39" s="514"/>
      <c r="F39" s="514"/>
      <c r="G39" s="515"/>
      <c r="H39" s="519" t="s">
        <v>14</v>
      </c>
      <c r="I39" s="520"/>
      <c r="J39" s="520"/>
      <c r="K39" s="103"/>
    </row>
    <row r="40" spans="1:18" ht="30" customHeight="1" thickBot="1" x14ac:dyDescent="0.35">
      <c r="A40" s="516" t="s">
        <v>31</v>
      </c>
      <c r="B40" s="517"/>
      <c r="C40" s="517"/>
      <c r="D40" s="517"/>
      <c r="E40" s="517"/>
      <c r="F40" s="517"/>
      <c r="G40" s="518"/>
      <c r="H40" s="496" t="s">
        <v>470</v>
      </c>
      <c r="I40" s="497"/>
      <c r="J40" s="497"/>
      <c r="K40" s="110"/>
      <c r="M40" s="28"/>
    </row>
    <row r="41" spans="1:18" x14ac:dyDescent="0.3">
      <c r="A41" s="563" t="s">
        <v>6</v>
      </c>
      <c r="B41" s="564"/>
      <c r="C41" s="569"/>
      <c r="D41" s="570"/>
      <c r="E41" s="570"/>
      <c r="F41" s="570"/>
      <c r="G41" s="570"/>
      <c r="H41" s="570"/>
      <c r="I41" s="570"/>
      <c r="J41" s="570"/>
      <c r="K41" s="571"/>
      <c r="Q41" s="87"/>
      <c r="R41" s="86"/>
    </row>
    <row r="42" spans="1:18" x14ac:dyDescent="0.3">
      <c r="A42" s="565"/>
      <c r="B42" s="566"/>
      <c r="C42" s="572"/>
      <c r="D42" s="573"/>
      <c r="E42" s="573"/>
      <c r="F42" s="573"/>
      <c r="G42" s="573"/>
      <c r="H42" s="573"/>
      <c r="I42" s="573"/>
      <c r="J42" s="573"/>
      <c r="K42" s="574"/>
      <c r="O42" s="51"/>
      <c r="P42" s="51"/>
      <c r="Q42" s="48"/>
    </row>
    <row r="43" spans="1:18" x14ac:dyDescent="0.3">
      <c r="A43" s="565"/>
      <c r="B43" s="566"/>
      <c r="C43" s="572"/>
      <c r="D43" s="573"/>
      <c r="E43" s="573"/>
      <c r="F43" s="573"/>
      <c r="G43" s="573"/>
      <c r="H43" s="573"/>
      <c r="I43" s="573"/>
      <c r="J43" s="573"/>
      <c r="K43" s="574"/>
      <c r="L43" s="6"/>
      <c r="O43" s="51"/>
      <c r="P43" s="51"/>
      <c r="Q43" s="48"/>
    </row>
    <row r="44" spans="1:18" ht="16.2" thickBot="1" x14ac:dyDescent="0.35">
      <c r="A44" s="567"/>
      <c r="B44" s="568"/>
      <c r="C44" s="575"/>
      <c r="D44" s="576"/>
      <c r="E44" s="576"/>
      <c r="F44" s="576"/>
      <c r="G44" s="576"/>
      <c r="H44" s="576"/>
      <c r="I44" s="576"/>
      <c r="J44" s="576"/>
      <c r="K44" s="577"/>
      <c r="L44" s="6"/>
      <c r="O44" s="51"/>
      <c r="P44" s="51"/>
    </row>
    <row r="45" spans="1:18" ht="16.2" thickBot="1" x14ac:dyDescent="0.35">
      <c r="A45" s="560" t="s">
        <v>22</v>
      </c>
      <c r="B45" s="561"/>
      <c r="C45" s="561"/>
      <c r="D45" s="561"/>
      <c r="E45" s="561"/>
      <c r="F45" s="561"/>
      <c r="G45" s="561"/>
      <c r="H45" s="561"/>
      <c r="I45" s="561"/>
      <c r="J45" s="561"/>
      <c r="K45" s="562"/>
      <c r="L45" s="6"/>
      <c r="O45" s="51"/>
      <c r="P45" s="51"/>
    </row>
    <row r="46" spans="1:18" x14ac:dyDescent="0.3">
      <c r="L46" s="6"/>
    </row>
    <row r="67" spans="1:26" x14ac:dyDescent="0.3">
      <c r="A67" s="88"/>
      <c r="B67" s="88"/>
      <c r="C67" s="88"/>
      <c r="D67" s="88"/>
      <c r="E67" s="88"/>
      <c r="F67" s="88"/>
      <c r="G67" s="88"/>
      <c r="H67" s="88"/>
      <c r="I67" s="88"/>
      <c r="J67" s="88"/>
      <c r="K67" s="88"/>
      <c r="M67" s="19">
        <f>COUNTIF(M69:M87,L69)</f>
        <v>0</v>
      </c>
      <c r="N67" s="19">
        <f>COUNTIF(N69:N112,L69)</f>
        <v>0</v>
      </c>
      <c r="O67" s="19">
        <f>COUNTIF(O69:O119,L69)</f>
        <v>0</v>
      </c>
      <c r="P67" s="89"/>
      <c r="Q67" s="89"/>
      <c r="R67" s="90"/>
      <c r="S67" s="90"/>
      <c r="T67" s="89"/>
      <c r="U67" s="90"/>
      <c r="V67" s="90"/>
      <c r="W67" s="90"/>
      <c r="X67" s="90"/>
      <c r="Y67" s="90"/>
      <c r="Z67" s="88"/>
    </row>
    <row r="68" spans="1:26" x14ac:dyDescent="0.3">
      <c r="A68" s="88"/>
      <c r="B68" s="88"/>
      <c r="C68" s="88"/>
      <c r="D68" s="88"/>
      <c r="E68" s="88"/>
      <c r="F68" s="88"/>
      <c r="G68" s="88"/>
      <c r="H68" s="88"/>
      <c r="I68" s="88"/>
      <c r="J68" s="88"/>
      <c r="K68" s="88"/>
      <c r="M68" s="19">
        <v>4</v>
      </c>
      <c r="N68" s="19">
        <v>10</v>
      </c>
      <c r="O68" s="19">
        <v>20</v>
      </c>
      <c r="P68" s="89"/>
      <c r="Q68" s="89"/>
      <c r="R68" s="90"/>
      <c r="S68" s="90"/>
      <c r="T68" s="89"/>
      <c r="U68" s="90"/>
      <c r="V68" s="90"/>
      <c r="W68" s="90"/>
      <c r="X68" s="90"/>
      <c r="Y68" s="90"/>
      <c r="Z68" s="88"/>
    </row>
    <row r="69" spans="1:26" x14ac:dyDescent="0.3">
      <c r="A69" s="88"/>
      <c r="B69" s="88"/>
      <c r="C69" s="88"/>
      <c r="D69" s="88"/>
      <c r="E69" s="88"/>
      <c r="F69" s="88"/>
      <c r="G69" s="88"/>
      <c r="H69" s="88"/>
      <c r="I69" s="88"/>
      <c r="J69" s="88"/>
      <c r="K69" s="88"/>
      <c r="L69" s="19" t="str">
        <f>CONCATENATE(F5,F6)</f>
        <v/>
      </c>
      <c r="M69" s="19" t="s">
        <v>140</v>
      </c>
      <c r="N69" s="19" t="s">
        <v>141</v>
      </c>
      <c r="O69" s="19" t="s">
        <v>142</v>
      </c>
      <c r="P69" s="89"/>
      <c r="Q69" s="89"/>
      <c r="R69" s="90"/>
      <c r="S69" s="90"/>
      <c r="T69" s="89"/>
      <c r="U69" s="90"/>
      <c r="V69" s="90"/>
      <c r="W69" s="90"/>
      <c r="X69" s="90"/>
      <c r="Y69" s="90"/>
      <c r="Z69" s="88"/>
    </row>
    <row r="70" spans="1:26" x14ac:dyDescent="0.3">
      <c r="A70" s="88"/>
      <c r="B70" s="88"/>
      <c r="C70" s="88"/>
      <c r="D70" s="88"/>
      <c r="E70" s="88"/>
      <c r="F70" s="88"/>
      <c r="G70" s="88"/>
      <c r="H70" s="88"/>
      <c r="I70" s="88"/>
      <c r="J70" s="88"/>
      <c r="K70" s="88"/>
      <c r="M70" s="19" t="s">
        <v>143</v>
      </c>
      <c r="N70" s="19" t="s">
        <v>144</v>
      </c>
      <c r="O70" s="19" t="s">
        <v>145</v>
      </c>
      <c r="P70" s="89"/>
      <c r="Q70" s="89"/>
      <c r="R70" s="90"/>
      <c r="S70" s="90"/>
      <c r="T70" s="89"/>
      <c r="U70" s="90"/>
      <c r="V70" s="90"/>
      <c r="W70" s="90"/>
      <c r="X70" s="90"/>
      <c r="Y70" s="90"/>
      <c r="Z70" s="88"/>
    </row>
    <row r="71" spans="1:26" x14ac:dyDescent="0.3">
      <c r="A71" s="88"/>
      <c r="B71" s="88"/>
      <c r="C71" s="88"/>
      <c r="D71" s="88"/>
      <c r="E71" s="88"/>
      <c r="F71" s="88"/>
      <c r="G71" s="88"/>
      <c r="H71" s="88"/>
      <c r="I71" s="88"/>
      <c r="J71" s="88"/>
      <c r="K71" s="88"/>
      <c r="M71" s="19" t="s">
        <v>146</v>
      </c>
      <c r="N71" s="19" t="s">
        <v>147</v>
      </c>
      <c r="O71" s="19" t="s">
        <v>148</v>
      </c>
      <c r="P71" s="89"/>
      <c r="Q71" s="89"/>
      <c r="R71" s="90"/>
      <c r="S71" s="90"/>
      <c r="T71" s="89"/>
      <c r="U71" s="90"/>
      <c r="V71" s="90"/>
      <c r="W71" s="90"/>
      <c r="X71" s="90"/>
      <c r="Y71" s="90"/>
      <c r="Z71" s="88"/>
    </row>
    <row r="72" spans="1:26" x14ac:dyDescent="0.3">
      <c r="A72" s="88"/>
      <c r="B72" s="88"/>
      <c r="C72" s="88"/>
      <c r="D72" s="88"/>
      <c r="E72" s="88"/>
      <c r="F72" s="88"/>
      <c r="G72" s="88"/>
      <c r="H72" s="88"/>
      <c r="I72" s="88"/>
      <c r="J72" s="88"/>
      <c r="K72" s="88"/>
      <c r="M72" s="19" t="s">
        <v>149</v>
      </c>
      <c r="N72" s="19" t="s">
        <v>150</v>
      </c>
      <c r="O72" s="19" t="s">
        <v>151</v>
      </c>
      <c r="P72" s="89"/>
      <c r="Q72" s="89"/>
      <c r="R72" s="90"/>
      <c r="S72" s="90"/>
      <c r="T72" s="89"/>
      <c r="U72" s="90"/>
      <c r="V72" s="90"/>
      <c r="W72" s="90"/>
      <c r="X72" s="90"/>
      <c r="Y72" s="90"/>
      <c r="Z72" s="88"/>
    </row>
    <row r="73" spans="1:26" x14ac:dyDescent="0.3">
      <c r="A73" s="88"/>
      <c r="B73" s="88"/>
      <c r="C73" s="88"/>
      <c r="D73" s="88"/>
      <c r="E73" s="88"/>
      <c r="F73" s="88"/>
      <c r="G73" s="88"/>
      <c r="H73" s="88"/>
      <c r="I73" s="88"/>
      <c r="J73" s="88"/>
      <c r="K73" s="88"/>
      <c r="M73" s="19" t="s">
        <v>152</v>
      </c>
      <c r="N73" s="19" t="s">
        <v>153</v>
      </c>
      <c r="O73" s="19" t="s">
        <v>154</v>
      </c>
      <c r="P73" s="89"/>
      <c r="Q73" s="89"/>
      <c r="R73" s="90"/>
      <c r="S73" s="90"/>
      <c r="T73" s="89"/>
      <c r="U73" s="90"/>
      <c r="V73" s="90"/>
      <c r="W73" s="90"/>
      <c r="X73" s="90"/>
      <c r="Y73" s="90"/>
      <c r="Z73" s="88"/>
    </row>
    <row r="74" spans="1:26" x14ac:dyDescent="0.3">
      <c r="A74" s="88"/>
      <c r="B74" s="88"/>
      <c r="C74" s="88"/>
      <c r="D74" s="88"/>
      <c r="E74" s="88"/>
      <c r="F74" s="88"/>
      <c r="G74" s="88"/>
      <c r="H74" s="88"/>
      <c r="I74" s="88"/>
      <c r="J74" s="88"/>
      <c r="K74" s="88"/>
      <c r="M74" s="19" t="s">
        <v>155</v>
      </c>
      <c r="N74" s="19" t="s">
        <v>156</v>
      </c>
      <c r="O74" s="19" t="s">
        <v>157</v>
      </c>
      <c r="P74" s="89"/>
      <c r="Q74" s="89"/>
      <c r="R74" s="90"/>
      <c r="S74" s="90"/>
      <c r="T74" s="89"/>
      <c r="U74" s="90"/>
      <c r="V74" s="90"/>
      <c r="W74" s="90"/>
      <c r="X74" s="90"/>
      <c r="Y74" s="90"/>
      <c r="Z74" s="88"/>
    </row>
    <row r="75" spans="1:26" x14ac:dyDescent="0.3">
      <c r="A75" s="88"/>
      <c r="B75" s="88"/>
      <c r="C75" s="88"/>
      <c r="D75" s="88"/>
      <c r="E75" s="88"/>
      <c r="F75" s="88"/>
      <c r="G75" s="88"/>
      <c r="H75" s="88"/>
      <c r="I75" s="88"/>
      <c r="J75" s="88"/>
      <c r="K75" s="88"/>
      <c r="M75" s="19" t="s">
        <v>158</v>
      </c>
      <c r="N75" s="19" t="s">
        <v>159</v>
      </c>
      <c r="O75" s="19" t="s">
        <v>160</v>
      </c>
      <c r="P75" s="89"/>
      <c r="Q75" s="89"/>
      <c r="R75" s="90"/>
      <c r="S75" s="90"/>
      <c r="T75" s="89"/>
      <c r="U75" s="90"/>
      <c r="V75" s="90"/>
      <c r="W75" s="90"/>
      <c r="X75" s="90"/>
      <c r="Y75" s="90"/>
      <c r="Z75" s="88"/>
    </row>
    <row r="76" spans="1:26" x14ac:dyDescent="0.3">
      <c r="A76" s="88"/>
      <c r="B76" s="88"/>
      <c r="C76" s="88"/>
      <c r="D76" s="88"/>
      <c r="E76" s="88"/>
      <c r="F76" s="88"/>
      <c r="G76" s="88"/>
      <c r="H76" s="88"/>
      <c r="I76" s="88"/>
      <c r="J76" s="88"/>
      <c r="K76" s="88"/>
      <c r="M76" s="19" t="s">
        <v>161</v>
      </c>
      <c r="N76" s="19" t="s">
        <v>162</v>
      </c>
      <c r="O76" s="19" t="s">
        <v>163</v>
      </c>
      <c r="P76" s="89"/>
      <c r="Q76" s="89"/>
      <c r="R76" s="90"/>
      <c r="S76" s="90"/>
      <c r="T76" s="89"/>
      <c r="U76" s="90"/>
      <c r="V76" s="90"/>
      <c r="W76" s="90"/>
      <c r="X76" s="90"/>
      <c r="Y76" s="90"/>
      <c r="Z76" s="88"/>
    </row>
    <row r="77" spans="1:26" x14ac:dyDescent="0.3">
      <c r="A77" s="88"/>
      <c r="B77" s="88"/>
      <c r="C77" s="88"/>
      <c r="D77" s="88"/>
      <c r="E77" s="88"/>
      <c r="F77" s="88"/>
      <c r="G77" s="88"/>
      <c r="H77" s="88"/>
      <c r="I77" s="88"/>
      <c r="J77" s="88"/>
      <c r="K77" s="88"/>
      <c r="M77" s="19" t="s">
        <v>164</v>
      </c>
      <c r="N77" s="19" t="s">
        <v>165</v>
      </c>
      <c r="O77" s="19" t="s">
        <v>166</v>
      </c>
      <c r="P77" s="89"/>
      <c r="Q77" s="89"/>
      <c r="R77" s="90"/>
      <c r="S77" s="90"/>
      <c r="T77" s="89"/>
      <c r="U77" s="90"/>
      <c r="V77" s="90"/>
      <c r="W77" s="90"/>
      <c r="X77" s="90"/>
      <c r="Y77" s="90"/>
      <c r="Z77" s="88"/>
    </row>
    <row r="78" spans="1:26" x14ac:dyDescent="0.3">
      <c r="A78" s="88"/>
      <c r="B78" s="88"/>
      <c r="C78" s="88"/>
      <c r="D78" s="88"/>
      <c r="E78" s="88"/>
      <c r="F78" s="88"/>
      <c r="G78" s="88"/>
      <c r="H78" s="88"/>
      <c r="I78" s="88"/>
      <c r="J78" s="88"/>
      <c r="K78" s="88"/>
      <c r="M78" s="19" t="s">
        <v>167</v>
      </c>
      <c r="N78" s="19" t="s">
        <v>168</v>
      </c>
      <c r="O78" s="19" t="s">
        <v>169</v>
      </c>
      <c r="P78" s="89"/>
      <c r="Q78" s="89"/>
      <c r="R78" s="90"/>
      <c r="S78" s="90"/>
      <c r="T78" s="89"/>
      <c r="U78" s="90"/>
      <c r="V78" s="90"/>
      <c r="W78" s="90"/>
      <c r="X78" s="90"/>
      <c r="Y78" s="90"/>
      <c r="Z78" s="88"/>
    </row>
    <row r="79" spans="1:26" x14ac:dyDescent="0.3">
      <c r="A79" s="88"/>
      <c r="B79" s="88"/>
      <c r="C79" s="88"/>
      <c r="D79" s="88"/>
      <c r="E79" s="88"/>
      <c r="F79" s="88"/>
      <c r="G79" s="88"/>
      <c r="H79" s="88"/>
      <c r="I79" s="88"/>
      <c r="J79" s="88"/>
      <c r="K79" s="88"/>
      <c r="M79" s="19" t="s">
        <v>170</v>
      </c>
      <c r="N79" s="19" t="s">
        <v>171</v>
      </c>
      <c r="O79" s="19" t="s">
        <v>172</v>
      </c>
      <c r="P79" s="89"/>
      <c r="Q79" s="89"/>
      <c r="R79" s="90"/>
      <c r="S79" s="90"/>
      <c r="T79" s="89"/>
      <c r="U79" s="90"/>
      <c r="V79" s="90"/>
      <c r="W79" s="90"/>
      <c r="X79" s="90"/>
      <c r="Y79" s="90"/>
      <c r="Z79" s="88"/>
    </row>
    <row r="80" spans="1:26" x14ac:dyDescent="0.3">
      <c r="A80" s="88"/>
      <c r="B80" s="88"/>
      <c r="C80" s="88"/>
      <c r="D80" s="88"/>
      <c r="E80" s="88"/>
      <c r="F80" s="88"/>
      <c r="G80" s="88"/>
      <c r="H80" s="88"/>
      <c r="I80" s="88"/>
      <c r="J80" s="88"/>
      <c r="K80" s="88"/>
      <c r="M80" s="19" t="s">
        <v>173</v>
      </c>
      <c r="N80" s="19" t="s">
        <v>174</v>
      </c>
      <c r="O80" s="19" t="s">
        <v>175</v>
      </c>
      <c r="P80" s="89"/>
      <c r="Q80" s="89"/>
      <c r="R80" s="90"/>
      <c r="S80" s="90"/>
      <c r="T80" s="89"/>
      <c r="U80" s="90"/>
      <c r="V80" s="90"/>
      <c r="W80" s="90"/>
      <c r="X80" s="90"/>
      <c r="Y80" s="90"/>
      <c r="Z80" s="88"/>
    </row>
    <row r="81" spans="1:26" x14ac:dyDescent="0.3">
      <c r="A81" s="88"/>
      <c r="B81" s="88"/>
      <c r="C81" s="88"/>
      <c r="D81" s="88"/>
      <c r="E81" s="88"/>
      <c r="F81" s="88"/>
      <c r="G81" s="88"/>
      <c r="H81" s="88"/>
      <c r="I81" s="88"/>
      <c r="J81" s="88"/>
      <c r="K81" s="88"/>
      <c r="M81" s="19" t="s">
        <v>176</v>
      </c>
      <c r="N81" s="19" t="s">
        <v>177</v>
      </c>
      <c r="O81" s="19" t="s">
        <v>178</v>
      </c>
      <c r="P81" s="89"/>
      <c r="Q81" s="89"/>
      <c r="R81" s="90"/>
      <c r="S81" s="90"/>
      <c r="T81" s="89"/>
      <c r="U81" s="90"/>
      <c r="V81" s="90"/>
      <c r="W81" s="90"/>
      <c r="X81" s="90"/>
      <c r="Y81" s="90"/>
      <c r="Z81" s="88"/>
    </row>
    <row r="82" spans="1:26" x14ac:dyDescent="0.3">
      <c r="A82" s="88"/>
      <c r="B82" s="88"/>
      <c r="C82" s="88"/>
      <c r="D82" s="88"/>
      <c r="E82" s="88"/>
      <c r="F82" s="88"/>
      <c r="G82" s="88"/>
      <c r="H82" s="88"/>
      <c r="I82" s="88"/>
      <c r="J82" s="88"/>
      <c r="K82" s="88"/>
      <c r="M82" s="19" t="s">
        <v>179</v>
      </c>
      <c r="N82" s="19" t="s">
        <v>180</v>
      </c>
      <c r="O82" s="19" t="s">
        <v>181</v>
      </c>
      <c r="P82" s="89"/>
      <c r="Q82" s="89"/>
      <c r="R82" s="90"/>
      <c r="S82" s="90"/>
      <c r="T82" s="89"/>
      <c r="U82" s="90"/>
      <c r="V82" s="90"/>
      <c r="W82" s="90"/>
      <c r="X82" s="90"/>
      <c r="Y82" s="90"/>
      <c r="Z82" s="88"/>
    </row>
    <row r="83" spans="1:26" x14ac:dyDescent="0.3">
      <c r="A83" s="88"/>
      <c r="B83" s="88"/>
      <c r="C83" s="88"/>
      <c r="D83" s="88"/>
      <c r="E83" s="88"/>
      <c r="F83" s="88"/>
      <c r="G83" s="88"/>
      <c r="H83" s="88"/>
      <c r="I83" s="88"/>
      <c r="J83" s="88"/>
      <c r="K83" s="88"/>
      <c r="M83" s="19" t="s">
        <v>182</v>
      </c>
      <c r="N83" s="19" t="s">
        <v>183</v>
      </c>
      <c r="O83" s="19" t="s">
        <v>184</v>
      </c>
      <c r="P83" s="89"/>
      <c r="Q83" s="89"/>
      <c r="R83" s="90"/>
      <c r="S83" s="90"/>
      <c r="T83" s="89"/>
      <c r="U83" s="90"/>
      <c r="V83" s="90"/>
      <c r="W83" s="90"/>
      <c r="X83" s="90"/>
      <c r="Y83" s="90"/>
      <c r="Z83" s="88"/>
    </row>
    <row r="84" spans="1:26" x14ac:dyDescent="0.3">
      <c r="A84" s="88"/>
      <c r="B84" s="88"/>
      <c r="C84" s="88"/>
      <c r="D84" s="88"/>
      <c r="E84" s="88"/>
      <c r="F84" s="88"/>
      <c r="G84" s="88"/>
      <c r="H84" s="88"/>
      <c r="I84" s="88"/>
      <c r="J84" s="88"/>
      <c r="K84" s="88"/>
      <c r="M84" s="19" t="s">
        <v>185</v>
      </c>
      <c r="N84" s="19" t="s">
        <v>186</v>
      </c>
      <c r="O84" s="19" t="s">
        <v>187</v>
      </c>
      <c r="P84" s="89"/>
      <c r="Q84" s="89"/>
      <c r="R84" s="90"/>
      <c r="S84" s="90"/>
      <c r="T84" s="89"/>
      <c r="U84" s="90"/>
      <c r="V84" s="90"/>
      <c r="W84" s="90"/>
      <c r="X84" s="90"/>
      <c r="Y84" s="90"/>
      <c r="Z84" s="88"/>
    </row>
    <row r="85" spans="1:26" x14ac:dyDescent="0.3">
      <c r="A85" s="88"/>
      <c r="B85" s="88"/>
      <c r="C85" s="88"/>
      <c r="D85" s="88"/>
      <c r="E85" s="88"/>
      <c r="F85" s="88"/>
      <c r="G85" s="88"/>
      <c r="H85" s="88"/>
      <c r="I85" s="88"/>
      <c r="J85" s="88"/>
      <c r="K85" s="88"/>
      <c r="M85" s="19" t="s">
        <v>188</v>
      </c>
      <c r="N85" s="19" t="s">
        <v>189</v>
      </c>
      <c r="O85" s="19" t="s">
        <v>190</v>
      </c>
      <c r="P85" s="89"/>
      <c r="Q85" s="89"/>
      <c r="R85" s="90"/>
      <c r="S85" s="90"/>
      <c r="T85" s="89"/>
      <c r="U85" s="90"/>
      <c r="V85" s="90"/>
      <c r="W85" s="90"/>
      <c r="X85" s="90"/>
      <c r="Y85" s="90"/>
      <c r="Z85" s="88"/>
    </row>
    <row r="86" spans="1:26" x14ac:dyDescent="0.3">
      <c r="A86" s="88"/>
      <c r="B86" s="88"/>
      <c r="C86" s="88"/>
      <c r="D86" s="88"/>
      <c r="E86" s="88"/>
      <c r="F86" s="88"/>
      <c r="G86" s="88"/>
      <c r="H86" s="88"/>
      <c r="I86" s="88"/>
      <c r="J86" s="88"/>
      <c r="K86" s="88"/>
      <c r="M86" s="19" t="s">
        <v>191</v>
      </c>
      <c r="N86" s="19" t="s">
        <v>192</v>
      </c>
      <c r="O86" s="19" t="s">
        <v>193</v>
      </c>
      <c r="P86" s="89"/>
      <c r="Q86" s="89"/>
      <c r="R86" s="90"/>
      <c r="S86" s="90"/>
      <c r="T86" s="89"/>
      <c r="U86" s="90"/>
      <c r="V86" s="90"/>
      <c r="W86" s="90"/>
      <c r="X86" s="90"/>
      <c r="Y86" s="90"/>
      <c r="Z86" s="88"/>
    </row>
    <row r="87" spans="1:26" x14ac:dyDescent="0.3">
      <c r="A87" s="88"/>
      <c r="B87" s="88"/>
      <c r="C87" s="88"/>
      <c r="D87" s="88"/>
      <c r="E87" s="88"/>
      <c r="F87" s="88"/>
      <c r="G87" s="88"/>
      <c r="H87" s="88"/>
      <c r="I87" s="88"/>
      <c r="J87" s="88"/>
      <c r="K87" s="88"/>
      <c r="M87" s="19" t="s">
        <v>194</v>
      </c>
      <c r="N87" s="19" t="s">
        <v>195</v>
      </c>
      <c r="O87" s="19" t="s">
        <v>196</v>
      </c>
      <c r="P87" s="89"/>
      <c r="Q87" s="89"/>
      <c r="R87" s="90"/>
      <c r="S87" s="90"/>
      <c r="T87" s="89"/>
      <c r="U87" s="90"/>
      <c r="V87" s="90"/>
      <c r="W87" s="90"/>
      <c r="X87" s="90"/>
      <c r="Y87" s="90"/>
      <c r="Z87" s="88"/>
    </row>
    <row r="88" spans="1:26" x14ac:dyDescent="0.3">
      <c r="A88" s="88"/>
      <c r="B88" s="88"/>
      <c r="C88" s="88"/>
      <c r="D88" s="88"/>
      <c r="E88" s="88"/>
      <c r="F88" s="88"/>
      <c r="G88" s="88"/>
      <c r="H88" s="88"/>
      <c r="I88" s="88"/>
      <c r="J88" s="88"/>
      <c r="K88" s="88"/>
      <c r="N88" s="19" t="s">
        <v>197</v>
      </c>
      <c r="O88" s="19" t="s">
        <v>198</v>
      </c>
      <c r="P88" s="89"/>
      <c r="Q88" s="89"/>
      <c r="R88" s="90"/>
      <c r="S88" s="90"/>
      <c r="T88" s="89"/>
      <c r="U88" s="90"/>
      <c r="V88" s="90"/>
      <c r="W88" s="90"/>
      <c r="X88" s="90"/>
      <c r="Y88" s="90"/>
      <c r="Z88" s="88"/>
    </row>
    <row r="89" spans="1:26" x14ac:dyDescent="0.3">
      <c r="A89" s="88"/>
      <c r="B89" s="88"/>
      <c r="C89" s="88"/>
      <c r="D89" s="88"/>
      <c r="E89" s="88"/>
      <c r="F89" s="88"/>
      <c r="G89" s="88"/>
      <c r="H89" s="88"/>
      <c r="I89" s="88"/>
      <c r="J89" s="88"/>
      <c r="K89" s="88"/>
      <c r="N89" s="19" t="s">
        <v>199</v>
      </c>
      <c r="O89" s="19" t="s">
        <v>200</v>
      </c>
      <c r="P89" s="89"/>
      <c r="Q89" s="89"/>
      <c r="R89" s="90"/>
      <c r="S89" s="90"/>
      <c r="T89" s="89"/>
      <c r="U89" s="90"/>
      <c r="V89" s="90"/>
      <c r="W89" s="90"/>
      <c r="X89" s="90"/>
      <c r="Y89" s="90"/>
      <c r="Z89" s="88"/>
    </row>
    <row r="90" spans="1:26" x14ac:dyDescent="0.3">
      <c r="A90" s="88"/>
      <c r="B90" s="88"/>
      <c r="C90" s="88"/>
      <c r="D90" s="88"/>
      <c r="E90" s="88"/>
      <c r="F90" s="88"/>
      <c r="G90" s="88"/>
      <c r="H90" s="88"/>
      <c r="I90" s="88"/>
      <c r="J90" s="88"/>
      <c r="K90" s="88"/>
      <c r="N90" s="19" t="s">
        <v>201</v>
      </c>
      <c r="O90" s="19" t="s">
        <v>202</v>
      </c>
      <c r="P90" s="89"/>
      <c r="Q90" s="89"/>
      <c r="R90" s="90"/>
      <c r="S90" s="90"/>
      <c r="T90" s="89"/>
      <c r="U90" s="90"/>
      <c r="V90" s="90"/>
      <c r="W90" s="90"/>
      <c r="X90" s="90"/>
      <c r="Y90" s="90"/>
      <c r="Z90" s="88"/>
    </row>
    <row r="91" spans="1:26" x14ac:dyDescent="0.3">
      <c r="A91" s="88"/>
      <c r="B91" s="88"/>
      <c r="C91" s="88"/>
      <c r="D91" s="88"/>
      <c r="E91" s="88"/>
      <c r="F91" s="88"/>
      <c r="G91" s="88"/>
      <c r="H91" s="88"/>
      <c r="I91" s="88"/>
      <c r="J91" s="88"/>
      <c r="K91" s="88"/>
      <c r="N91" s="19" t="s">
        <v>203</v>
      </c>
      <c r="O91" s="19" t="s">
        <v>204</v>
      </c>
      <c r="P91" s="89"/>
      <c r="Q91" s="89"/>
      <c r="R91" s="90"/>
      <c r="S91" s="90"/>
      <c r="T91" s="89"/>
      <c r="U91" s="90"/>
      <c r="V91" s="90"/>
      <c r="W91" s="90"/>
      <c r="X91" s="90"/>
      <c r="Y91" s="90"/>
      <c r="Z91" s="88"/>
    </row>
    <row r="92" spans="1:26" x14ac:dyDescent="0.3">
      <c r="A92" s="88"/>
      <c r="B92" s="88"/>
      <c r="C92" s="88"/>
      <c r="D92" s="88"/>
      <c r="E92" s="88"/>
      <c r="F92" s="88"/>
      <c r="G92" s="88"/>
      <c r="H92" s="88"/>
      <c r="I92" s="88"/>
      <c r="J92" s="88"/>
      <c r="K92" s="88"/>
      <c r="N92" s="19" t="s">
        <v>205</v>
      </c>
      <c r="O92" s="19" t="s">
        <v>206</v>
      </c>
      <c r="P92" s="89"/>
      <c r="Q92" s="89"/>
      <c r="R92" s="90"/>
      <c r="S92" s="90"/>
      <c r="T92" s="89"/>
      <c r="U92" s="90"/>
      <c r="V92" s="90"/>
      <c r="W92" s="90"/>
      <c r="X92" s="90"/>
      <c r="Y92" s="90"/>
      <c r="Z92" s="88"/>
    </row>
    <row r="93" spans="1:26" x14ac:dyDescent="0.3">
      <c r="A93" s="88"/>
      <c r="B93" s="88"/>
      <c r="C93" s="88"/>
      <c r="D93" s="88"/>
      <c r="E93" s="88"/>
      <c r="F93" s="88"/>
      <c r="G93" s="88"/>
      <c r="H93" s="88"/>
      <c r="I93" s="88"/>
      <c r="J93" s="88"/>
      <c r="K93" s="88"/>
      <c r="N93" s="19" t="s">
        <v>207</v>
      </c>
      <c r="O93" s="19" t="s">
        <v>208</v>
      </c>
      <c r="P93" s="89"/>
      <c r="Q93" s="89"/>
      <c r="R93" s="90"/>
      <c r="S93" s="90"/>
      <c r="T93" s="89"/>
      <c r="U93" s="90"/>
      <c r="V93" s="90"/>
      <c r="W93" s="90"/>
      <c r="X93" s="90"/>
      <c r="Y93" s="90"/>
      <c r="Z93" s="88"/>
    </row>
    <row r="94" spans="1:26" x14ac:dyDescent="0.3">
      <c r="A94" s="88"/>
      <c r="B94" s="88"/>
      <c r="C94" s="88"/>
      <c r="D94" s="88"/>
      <c r="E94" s="88"/>
      <c r="F94" s="88"/>
      <c r="G94" s="88"/>
      <c r="H94" s="88"/>
      <c r="I94" s="88"/>
      <c r="J94" s="88"/>
      <c r="K94" s="88"/>
      <c r="N94" s="19" t="s">
        <v>209</v>
      </c>
      <c r="O94" s="19" t="s">
        <v>210</v>
      </c>
      <c r="P94" s="89"/>
      <c r="Q94" s="89"/>
      <c r="R94" s="90"/>
      <c r="S94" s="90"/>
      <c r="T94" s="89"/>
      <c r="U94" s="90"/>
      <c r="V94" s="90"/>
      <c r="W94" s="90"/>
      <c r="X94" s="90"/>
      <c r="Y94" s="90"/>
      <c r="Z94" s="88"/>
    </row>
    <row r="95" spans="1:26" x14ac:dyDescent="0.3">
      <c r="A95" s="88"/>
      <c r="B95" s="88"/>
      <c r="C95" s="88"/>
      <c r="D95" s="88"/>
      <c r="E95" s="88"/>
      <c r="F95" s="88"/>
      <c r="G95" s="88"/>
      <c r="H95" s="88"/>
      <c r="I95" s="88"/>
      <c r="J95" s="88"/>
      <c r="K95" s="88"/>
      <c r="N95" s="19" t="s">
        <v>211</v>
      </c>
      <c r="O95" s="19" t="s">
        <v>212</v>
      </c>
      <c r="P95" s="89"/>
      <c r="Q95" s="89"/>
      <c r="R95" s="90"/>
      <c r="S95" s="90"/>
      <c r="T95" s="89"/>
      <c r="U95" s="90"/>
      <c r="V95" s="90"/>
      <c r="W95" s="90"/>
      <c r="X95" s="90"/>
      <c r="Y95" s="90"/>
      <c r="Z95" s="88"/>
    </row>
    <row r="96" spans="1:26" x14ac:dyDescent="0.3">
      <c r="A96" s="88"/>
      <c r="B96" s="88"/>
      <c r="C96" s="88"/>
      <c r="D96" s="88"/>
      <c r="E96" s="88"/>
      <c r="F96" s="88"/>
      <c r="G96" s="88"/>
      <c r="H96" s="88"/>
      <c r="I96" s="88"/>
      <c r="J96" s="88"/>
      <c r="K96" s="88"/>
      <c r="N96" s="19" t="s">
        <v>213</v>
      </c>
      <c r="O96" s="19" t="s">
        <v>214</v>
      </c>
      <c r="P96" s="89"/>
      <c r="Q96" s="89"/>
      <c r="R96" s="90"/>
      <c r="S96" s="90"/>
      <c r="T96" s="89"/>
      <c r="U96" s="90"/>
      <c r="V96" s="90"/>
      <c r="W96" s="90"/>
      <c r="X96" s="90"/>
      <c r="Y96" s="90"/>
      <c r="Z96" s="88"/>
    </row>
    <row r="97" spans="1:26" x14ac:dyDescent="0.3">
      <c r="A97" s="88"/>
      <c r="B97" s="88"/>
      <c r="C97" s="88"/>
      <c r="D97" s="88"/>
      <c r="E97" s="88"/>
      <c r="F97" s="88"/>
      <c r="G97" s="88"/>
      <c r="H97" s="88"/>
      <c r="I97" s="88"/>
      <c r="J97" s="88"/>
      <c r="K97" s="88"/>
      <c r="N97" s="19" t="s">
        <v>215</v>
      </c>
      <c r="O97" s="19" t="s">
        <v>216</v>
      </c>
      <c r="P97" s="89"/>
      <c r="Q97" s="89"/>
      <c r="R97" s="90"/>
      <c r="S97" s="90"/>
      <c r="T97" s="89"/>
      <c r="U97" s="90"/>
      <c r="V97" s="90"/>
      <c r="W97" s="90"/>
      <c r="X97" s="90"/>
      <c r="Y97" s="90"/>
      <c r="Z97" s="88"/>
    </row>
    <row r="98" spans="1:26" x14ac:dyDescent="0.3">
      <c r="A98" s="88"/>
      <c r="B98" s="88"/>
      <c r="C98" s="88"/>
      <c r="D98" s="88"/>
      <c r="E98" s="88"/>
      <c r="F98" s="88"/>
      <c r="G98" s="88"/>
      <c r="H98" s="88"/>
      <c r="I98" s="88"/>
      <c r="J98" s="88"/>
      <c r="K98" s="88"/>
      <c r="N98" s="19" t="s">
        <v>217</v>
      </c>
      <c r="O98" s="19" t="s">
        <v>218</v>
      </c>
      <c r="P98" s="89"/>
      <c r="Q98" s="89"/>
      <c r="R98" s="90"/>
      <c r="S98" s="90"/>
      <c r="T98" s="89"/>
      <c r="U98" s="90"/>
      <c r="V98" s="90"/>
      <c r="W98" s="90"/>
      <c r="X98" s="90"/>
      <c r="Y98" s="90"/>
      <c r="Z98" s="88"/>
    </row>
    <row r="99" spans="1:26" x14ac:dyDescent="0.3">
      <c r="A99" s="88"/>
      <c r="B99" s="88"/>
      <c r="C99" s="88"/>
      <c r="D99" s="88"/>
      <c r="E99" s="88"/>
      <c r="F99" s="88"/>
      <c r="G99" s="88"/>
      <c r="H99" s="88"/>
      <c r="I99" s="88"/>
      <c r="J99" s="88"/>
      <c r="K99" s="88"/>
      <c r="N99" s="19" t="s">
        <v>219</v>
      </c>
      <c r="O99" s="19" t="s">
        <v>220</v>
      </c>
      <c r="P99" s="89"/>
      <c r="Q99" s="89"/>
      <c r="R99" s="90"/>
      <c r="S99" s="90"/>
      <c r="T99" s="89"/>
      <c r="U99" s="90"/>
      <c r="V99" s="90"/>
      <c r="W99" s="90"/>
      <c r="X99" s="90"/>
      <c r="Y99" s="90"/>
      <c r="Z99" s="88"/>
    </row>
    <row r="100" spans="1:26" x14ac:dyDescent="0.3">
      <c r="A100" s="88"/>
      <c r="B100" s="88"/>
      <c r="C100" s="88"/>
      <c r="D100" s="88"/>
      <c r="E100" s="88"/>
      <c r="F100" s="88"/>
      <c r="G100" s="88"/>
      <c r="H100" s="88"/>
      <c r="I100" s="88"/>
      <c r="J100" s="88"/>
      <c r="K100" s="88"/>
      <c r="N100" s="19" t="s">
        <v>221</v>
      </c>
      <c r="O100" s="19" t="s">
        <v>222</v>
      </c>
      <c r="P100" s="89"/>
      <c r="Q100" s="89"/>
      <c r="R100" s="90"/>
      <c r="S100" s="90"/>
      <c r="T100" s="89"/>
      <c r="U100" s="90"/>
      <c r="V100" s="90"/>
      <c r="W100" s="90"/>
      <c r="X100" s="90"/>
      <c r="Y100" s="90"/>
      <c r="Z100" s="88"/>
    </row>
    <row r="101" spans="1:26" x14ac:dyDescent="0.3">
      <c r="A101" s="88"/>
      <c r="B101" s="88"/>
      <c r="C101" s="88"/>
      <c r="D101" s="88"/>
      <c r="E101" s="88"/>
      <c r="F101" s="88"/>
      <c r="G101" s="88"/>
      <c r="H101" s="88"/>
      <c r="I101" s="88"/>
      <c r="J101" s="88"/>
      <c r="K101" s="88"/>
      <c r="N101" s="19" t="s">
        <v>223</v>
      </c>
      <c r="O101" s="19" t="s">
        <v>224</v>
      </c>
      <c r="P101" s="89"/>
      <c r="Q101" s="89"/>
      <c r="R101" s="90"/>
      <c r="S101" s="90"/>
      <c r="T101" s="89"/>
      <c r="U101" s="90"/>
      <c r="V101" s="90"/>
      <c r="W101" s="90"/>
      <c r="X101" s="90"/>
      <c r="Y101" s="90"/>
      <c r="Z101" s="88"/>
    </row>
    <row r="102" spans="1:26" x14ac:dyDescent="0.3">
      <c r="A102" s="88"/>
      <c r="B102" s="88"/>
      <c r="C102" s="88"/>
      <c r="D102" s="88"/>
      <c r="E102" s="88"/>
      <c r="F102" s="88"/>
      <c r="G102" s="88"/>
      <c r="H102" s="88"/>
      <c r="I102" s="88"/>
      <c r="J102" s="88"/>
      <c r="K102" s="88"/>
      <c r="N102" s="19" t="s">
        <v>225</v>
      </c>
      <c r="O102" s="19" t="s">
        <v>226</v>
      </c>
      <c r="P102" s="89"/>
      <c r="Q102" s="89"/>
      <c r="R102" s="90"/>
      <c r="S102" s="90"/>
      <c r="T102" s="89"/>
      <c r="U102" s="90"/>
      <c r="V102" s="90"/>
      <c r="W102" s="90"/>
      <c r="X102" s="90"/>
      <c r="Y102" s="90"/>
      <c r="Z102" s="88"/>
    </row>
    <row r="103" spans="1:26" x14ac:dyDescent="0.3">
      <c r="A103" s="88"/>
      <c r="B103" s="88"/>
      <c r="C103" s="88"/>
      <c r="D103" s="88"/>
      <c r="E103" s="88"/>
      <c r="F103" s="88"/>
      <c r="G103" s="88"/>
      <c r="H103" s="88"/>
      <c r="I103" s="88"/>
      <c r="J103" s="88"/>
      <c r="K103" s="88"/>
      <c r="N103" s="19" t="s">
        <v>227</v>
      </c>
      <c r="O103" s="19" t="s">
        <v>228</v>
      </c>
      <c r="P103" s="89"/>
      <c r="Q103" s="89"/>
      <c r="R103" s="90"/>
      <c r="S103" s="90"/>
      <c r="T103" s="89"/>
      <c r="U103" s="90"/>
      <c r="V103" s="90"/>
      <c r="W103" s="90"/>
      <c r="X103" s="90"/>
      <c r="Y103" s="90"/>
      <c r="Z103" s="88"/>
    </row>
    <row r="104" spans="1:26" x14ac:dyDescent="0.3">
      <c r="A104" s="88"/>
      <c r="B104" s="88"/>
      <c r="C104" s="88"/>
      <c r="D104" s="88"/>
      <c r="E104" s="88"/>
      <c r="F104" s="88"/>
      <c r="G104" s="88"/>
      <c r="H104" s="88"/>
      <c r="I104" s="88"/>
      <c r="J104" s="88"/>
      <c r="K104" s="88"/>
      <c r="N104" s="19" t="s">
        <v>229</v>
      </c>
      <c r="O104" s="19" t="s">
        <v>230</v>
      </c>
      <c r="P104" s="89"/>
      <c r="Q104" s="89"/>
      <c r="R104" s="90"/>
      <c r="S104" s="90"/>
      <c r="T104" s="89"/>
      <c r="U104" s="90"/>
      <c r="V104" s="90"/>
      <c r="W104" s="90"/>
      <c r="X104" s="90"/>
      <c r="Y104" s="90"/>
      <c r="Z104" s="88"/>
    </row>
    <row r="105" spans="1:26" x14ac:dyDescent="0.3">
      <c r="A105" s="88"/>
      <c r="B105" s="88"/>
      <c r="C105" s="88"/>
      <c r="D105" s="88"/>
      <c r="E105" s="88"/>
      <c r="F105" s="88"/>
      <c r="G105" s="88"/>
      <c r="H105" s="88"/>
      <c r="I105" s="88"/>
      <c r="J105" s="88"/>
      <c r="K105" s="88"/>
      <c r="N105" s="19" t="s">
        <v>231</v>
      </c>
      <c r="O105" s="19" t="s">
        <v>232</v>
      </c>
      <c r="P105" s="89"/>
      <c r="Q105" s="89"/>
      <c r="R105" s="90"/>
      <c r="S105" s="90"/>
      <c r="T105" s="89"/>
      <c r="U105" s="90"/>
      <c r="V105" s="90"/>
      <c r="W105" s="90"/>
      <c r="X105" s="90"/>
      <c r="Y105" s="90"/>
      <c r="Z105" s="88"/>
    </row>
    <row r="106" spans="1:26" x14ac:dyDescent="0.3">
      <c r="A106" s="88"/>
      <c r="B106" s="88"/>
      <c r="C106" s="88"/>
      <c r="D106" s="88"/>
      <c r="E106" s="88"/>
      <c r="F106" s="88"/>
      <c r="G106" s="88"/>
      <c r="H106" s="88"/>
      <c r="I106" s="88"/>
      <c r="J106" s="88"/>
      <c r="K106" s="88"/>
      <c r="N106" s="19" t="s">
        <v>233</v>
      </c>
      <c r="O106" s="19" t="s">
        <v>234</v>
      </c>
      <c r="P106" s="89"/>
      <c r="Q106" s="89"/>
      <c r="R106" s="90"/>
      <c r="S106" s="90"/>
      <c r="T106" s="89"/>
      <c r="U106" s="90"/>
      <c r="V106" s="90"/>
      <c r="W106" s="90"/>
      <c r="X106" s="90"/>
      <c r="Y106" s="90"/>
      <c r="Z106" s="88"/>
    </row>
    <row r="107" spans="1:26" x14ac:dyDescent="0.3">
      <c r="A107" s="88"/>
      <c r="B107" s="88"/>
      <c r="C107" s="88"/>
      <c r="D107" s="88"/>
      <c r="E107" s="88"/>
      <c r="F107" s="88"/>
      <c r="G107" s="88"/>
      <c r="H107" s="88"/>
      <c r="I107" s="88"/>
      <c r="J107" s="88"/>
      <c r="K107" s="88"/>
      <c r="N107" s="19" t="s">
        <v>235</v>
      </c>
      <c r="O107" s="19" t="s">
        <v>236</v>
      </c>
      <c r="P107" s="89"/>
      <c r="Q107" s="89"/>
      <c r="R107" s="90"/>
      <c r="S107" s="90"/>
      <c r="T107" s="89"/>
      <c r="U107" s="90"/>
      <c r="V107" s="90"/>
      <c r="W107" s="90"/>
      <c r="X107" s="90"/>
      <c r="Y107" s="90"/>
      <c r="Z107" s="88"/>
    </row>
    <row r="108" spans="1:26" x14ac:dyDescent="0.3">
      <c r="A108" s="88"/>
      <c r="B108" s="88"/>
      <c r="C108" s="88"/>
      <c r="D108" s="88"/>
      <c r="E108" s="88"/>
      <c r="F108" s="88"/>
      <c r="G108" s="88"/>
      <c r="H108" s="88"/>
      <c r="I108" s="88"/>
      <c r="J108" s="88"/>
      <c r="K108" s="88"/>
      <c r="N108" s="19" t="s">
        <v>237</v>
      </c>
      <c r="O108" s="19" t="s">
        <v>238</v>
      </c>
      <c r="P108" s="89"/>
      <c r="Q108" s="89"/>
      <c r="R108" s="90"/>
      <c r="S108" s="90"/>
      <c r="T108" s="89"/>
      <c r="U108" s="90"/>
      <c r="V108" s="90"/>
      <c r="W108" s="90"/>
      <c r="X108" s="90"/>
      <c r="Y108" s="90"/>
      <c r="Z108" s="88"/>
    </row>
    <row r="109" spans="1:26" x14ac:dyDescent="0.3">
      <c r="A109" s="88"/>
      <c r="B109" s="88"/>
      <c r="C109" s="88"/>
      <c r="D109" s="88"/>
      <c r="E109" s="88"/>
      <c r="F109" s="88"/>
      <c r="G109" s="88"/>
      <c r="H109" s="88"/>
      <c r="I109" s="88"/>
      <c r="J109" s="88"/>
      <c r="K109" s="88"/>
      <c r="N109" s="19" t="s">
        <v>239</v>
      </c>
      <c r="O109" s="19" t="s">
        <v>240</v>
      </c>
      <c r="P109" s="89"/>
      <c r="Q109" s="89"/>
      <c r="R109" s="90"/>
      <c r="S109" s="90"/>
      <c r="T109" s="89"/>
      <c r="U109" s="90"/>
      <c r="V109" s="90"/>
      <c r="W109" s="90"/>
      <c r="X109" s="90"/>
      <c r="Y109" s="90"/>
      <c r="Z109" s="88"/>
    </row>
    <row r="110" spans="1:26" x14ac:dyDescent="0.3">
      <c r="A110" s="88"/>
      <c r="B110" s="88"/>
      <c r="C110" s="88"/>
      <c r="D110" s="88"/>
      <c r="E110" s="88"/>
      <c r="F110" s="88"/>
      <c r="G110" s="88"/>
      <c r="H110" s="88"/>
      <c r="I110" s="88"/>
      <c r="J110" s="88"/>
      <c r="K110" s="88"/>
      <c r="N110" s="19" t="s">
        <v>241</v>
      </c>
      <c r="O110" s="19" t="s">
        <v>242</v>
      </c>
      <c r="P110" s="89"/>
      <c r="Q110" s="89"/>
      <c r="R110" s="90"/>
      <c r="S110" s="90"/>
      <c r="T110" s="89"/>
      <c r="U110" s="90"/>
      <c r="V110" s="90"/>
      <c r="W110" s="90"/>
      <c r="X110" s="90"/>
      <c r="Y110" s="90"/>
      <c r="Z110" s="88"/>
    </row>
    <row r="111" spans="1:26" x14ac:dyDescent="0.3">
      <c r="A111" s="88"/>
      <c r="B111" s="88"/>
      <c r="C111" s="88"/>
      <c r="D111" s="88"/>
      <c r="E111" s="88"/>
      <c r="F111" s="88"/>
      <c r="G111" s="88"/>
      <c r="H111" s="88"/>
      <c r="I111" s="88"/>
      <c r="J111" s="88"/>
      <c r="K111" s="88"/>
      <c r="N111" s="19" t="s">
        <v>243</v>
      </c>
      <c r="O111" s="19" t="s">
        <v>244</v>
      </c>
      <c r="P111" s="89"/>
      <c r="Q111" s="89"/>
      <c r="R111" s="90"/>
      <c r="S111" s="90"/>
      <c r="T111" s="89"/>
      <c r="U111" s="90"/>
      <c r="V111" s="90"/>
      <c r="W111" s="90"/>
      <c r="X111" s="90"/>
      <c r="Y111" s="90"/>
      <c r="Z111" s="88"/>
    </row>
    <row r="112" spans="1:26" x14ac:dyDescent="0.3">
      <c r="A112" s="88"/>
      <c r="B112" s="88"/>
      <c r="C112" s="88"/>
      <c r="D112" s="88"/>
      <c r="E112" s="88"/>
      <c r="F112" s="88"/>
      <c r="G112" s="88"/>
      <c r="H112" s="88"/>
      <c r="I112" s="88"/>
      <c r="J112" s="88"/>
      <c r="K112" s="88"/>
      <c r="N112" s="19" t="s">
        <v>245</v>
      </c>
      <c r="O112" s="19" t="s">
        <v>246</v>
      </c>
      <c r="P112" s="89"/>
      <c r="Q112" s="89"/>
      <c r="R112" s="90"/>
      <c r="S112" s="90"/>
      <c r="T112" s="89"/>
      <c r="U112" s="90"/>
      <c r="V112" s="90"/>
      <c r="W112" s="90"/>
      <c r="X112" s="90"/>
      <c r="Y112" s="90"/>
      <c r="Z112" s="88"/>
    </row>
    <row r="113" spans="1:26" x14ac:dyDescent="0.3">
      <c r="A113" s="88"/>
      <c r="B113" s="88"/>
      <c r="C113" s="88"/>
      <c r="D113" s="88"/>
      <c r="E113" s="88"/>
      <c r="F113" s="88"/>
      <c r="G113" s="88"/>
      <c r="H113" s="88"/>
      <c r="I113" s="88"/>
      <c r="J113" s="88"/>
      <c r="K113" s="88"/>
      <c r="O113" s="19" t="s">
        <v>247</v>
      </c>
      <c r="P113" s="89"/>
      <c r="Q113" s="89"/>
      <c r="R113" s="90"/>
      <c r="S113" s="90"/>
      <c r="T113" s="89"/>
      <c r="U113" s="90"/>
      <c r="V113" s="90"/>
      <c r="W113" s="90"/>
      <c r="X113" s="90"/>
      <c r="Y113" s="90"/>
      <c r="Z113" s="88"/>
    </row>
    <row r="114" spans="1:26" x14ac:dyDescent="0.3">
      <c r="A114" s="88"/>
      <c r="B114" s="88"/>
      <c r="C114" s="88"/>
      <c r="D114" s="88"/>
      <c r="E114" s="88"/>
      <c r="F114" s="88"/>
      <c r="G114" s="88"/>
      <c r="H114" s="88"/>
      <c r="I114" s="88"/>
      <c r="J114" s="88"/>
      <c r="K114" s="88"/>
      <c r="O114" s="19" t="s">
        <v>248</v>
      </c>
      <c r="P114" s="89"/>
      <c r="Q114" s="89"/>
      <c r="R114" s="90"/>
      <c r="S114" s="90"/>
      <c r="T114" s="89"/>
      <c r="U114" s="90"/>
      <c r="V114" s="90"/>
      <c r="W114" s="90"/>
      <c r="X114" s="90"/>
      <c r="Y114" s="90"/>
      <c r="Z114" s="88"/>
    </row>
    <row r="115" spans="1:26" x14ac:dyDescent="0.3">
      <c r="A115" s="88"/>
      <c r="B115" s="88"/>
      <c r="C115" s="88"/>
      <c r="D115" s="88"/>
      <c r="E115" s="88"/>
      <c r="F115" s="88"/>
      <c r="G115" s="88"/>
      <c r="H115" s="88"/>
      <c r="I115" s="88"/>
      <c r="J115" s="88"/>
      <c r="K115" s="88"/>
      <c r="O115" s="19" t="s">
        <v>249</v>
      </c>
      <c r="P115" s="89"/>
      <c r="Q115" s="89"/>
      <c r="R115" s="90"/>
      <c r="S115" s="90"/>
      <c r="T115" s="89"/>
      <c r="U115" s="90"/>
      <c r="V115" s="90"/>
      <c r="W115" s="90"/>
      <c r="X115" s="90"/>
      <c r="Y115" s="90"/>
      <c r="Z115" s="88"/>
    </row>
    <row r="116" spans="1:26" x14ac:dyDescent="0.3">
      <c r="A116" s="88"/>
      <c r="B116" s="88"/>
      <c r="C116" s="88"/>
      <c r="D116" s="88"/>
      <c r="E116" s="88"/>
      <c r="F116" s="88"/>
      <c r="G116" s="88"/>
      <c r="H116" s="88"/>
      <c r="I116" s="88"/>
      <c r="J116" s="88"/>
      <c r="K116" s="88"/>
      <c r="O116" s="19" t="s">
        <v>250</v>
      </c>
      <c r="P116" s="89"/>
      <c r="Q116" s="89"/>
      <c r="R116" s="90"/>
      <c r="S116" s="90"/>
      <c r="T116" s="89"/>
      <c r="U116" s="90"/>
      <c r="V116" s="90"/>
      <c r="W116" s="90"/>
      <c r="X116" s="90"/>
      <c r="Y116" s="90"/>
      <c r="Z116" s="88"/>
    </row>
    <row r="117" spans="1:26" x14ac:dyDescent="0.3">
      <c r="A117" s="88"/>
      <c r="B117" s="88"/>
      <c r="C117" s="88"/>
      <c r="D117" s="88"/>
      <c r="E117" s="88"/>
      <c r="F117" s="88"/>
      <c r="G117" s="88"/>
      <c r="H117" s="88"/>
      <c r="I117" s="88"/>
      <c r="J117" s="88"/>
      <c r="K117" s="88"/>
      <c r="O117" s="19" t="s">
        <v>251</v>
      </c>
      <c r="P117" s="89"/>
      <c r="Q117" s="89"/>
      <c r="R117" s="90"/>
      <c r="S117" s="90"/>
      <c r="T117" s="89"/>
      <c r="U117" s="90"/>
      <c r="V117" s="90"/>
      <c r="W117" s="90"/>
      <c r="X117" s="90"/>
      <c r="Y117" s="90"/>
      <c r="Z117" s="88"/>
    </row>
    <row r="118" spans="1:26" x14ac:dyDescent="0.3">
      <c r="A118" s="88"/>
      <c r="B118" s="88"/>
      <c r="C118" s="88"/>
      <c r="D118" s="88"/>
      <c r="E118" s="88"/>
      <c r="F118" s="88"/>
      <c r="G118" s="88"/>
      <c r="H118" s="88"/>
      <c r="I118" s="88"/>
      <c r="J118" s="88"/>
      <c r="K118" s="88"/>
      <c r="O118" s="19" t="s">
        <v>252</v>
      </c>
      <c r="P118" s="89"/>
      <c r="Q118" s="89"/>
      <c r="R118" s="90"/>
      <c r="S118" s="90"/>
      <c r="T118" s="89"/>
      <c r="U118" s="90"/>
      <c r="V118" s="90"/>
      <c r="W118" s="90"/>
      <c r="X118" s="90"/>
      <c r="Y118" s="90"/>
      <c r="Z118" s="88"/>
    </row>
    <row r="119" spans="1:26" x14ac:dyDescent="0.3">
      <c r="A119" s="88"/>
      <c r="B119" s="88"/>
      <c r="C119" s="88"/>
      <c r="D119" s="88"/>
      <c r="E119" s="88"/>
      <c r="F119" s="88"/>
      <c r="G119" s="88"/>
      <c r="H119" s="88"/>
      <c r="I119" s="88"/>
      <c r="J119" s="88"/>
      <c r="K119" s="88"/>
      <c r="O119" s="19" t="s">
        <v>253</v>
      </c>
      <c r="P119" s="89"/>
      <c r="Q119" s="89"/>
      <c r="R119" s="90"/>
      <c r="S119" s="90"/>
      <c r="T119" s="89"/>
      <c r="U119" s="90"/>
      <c r="V119" s="90"/>
      <c r="W119" s="90"/>
      <c r="X119" s="90"/>
      <c r="Y119" s="90"/>
      <c r="Z119" s="88"/>
    </row>
    <row r="120" spans="1:26" x14ac:dyDescent="0.3">
      <c r="A120" s="88"/>
      <c r="B120" s="88"/>
      <c r="C120" s="88"/>
      <c r="D120" s="88"/>
      <c r="E120" s="88"/>
      <c r="F120" s="88"/>
      <c r="G120" s="88"/>
      <c r="H120" s="88"/>
      <c r="I120" s="88"/>
      <c r="J120" s="88"/>
      <c r="K120" s="88"/>
      <c r="L120" s="88"/>
      <c r="M120" s="88"/>
      <c r="N120" s="88"/>
      <c r="O120" s="89"/>
      <c r="P120" s="89"/>
      <c r="Q120" s="89"/>
      <c r="R120" s="90"/>
      <c r="S120" s="90"/>
      <c r="T120" s="89"/>
      <c r="U120" s="90"/>
      <c r="V120" s="90"/>
      <c r="W120" s="90"/>
      <c r="X120" s="90"/>
      <c r="Y120" s="90"/>
      <c r="Z120" s="88"/>
    </row>
    <row r="121" spans="1:26" x14ac:dyDescent="0.3">
      <c r="A121" s="88"/>
      <c r="B121" s="88"/>
      <c r="C121" s="88"/>
      <c r="D121" s="88"/>
      <c r="E121" s="88"/>
      <c r="F121" s="88"/>
      <c r="G121" s="88"/>
      <c r="H121" s="88"/>
      <c r="I121" s="88"/>
      <c r="J121" s="88"/>
      <c r="K121" s="88"/>
      <c r="L121" s="88"/>
      <c r="M121" s="88"/>
      <c r="N121" s="88"/>
      <c r="O121" s="89"/>
      <c r="P121" s="89"/>
      <c r="Q121" s="89"/>
      <c r="R121" s="90"/>
      <c r="S121" s="90"/>
      <c r="T121" s="89"/>
      <c r="U121" s="90"/>
      <c r="V121" s="90"/>
      <c r="W121" s="90"/>
      <c r="X121" s="90"/>
      <c r="Y121" s="90"/>
      <c r="Z121" s="88"/>
    </row>
    <row r="122" spans="1:26" x14ac:dyDescent="0.3">
      <c r="A122" s="88"/>
      <c r="B122" s="88"/>
      <c r="C122" s="88"/>
      <c r="D122" s="88"/>
      <c r="E122" s="88"/>
      <c r="F122" s="88"/>
      <c r="G122" s="88"/>
      <c r="H122" s="88"/>
      <c r="I122" s="88"/>
      <c r="J122" s="88"/>
      <c r="K122" s="88"/>
      <c r="L122" s="88"/>
      <c r="M122" s="88"/>
      <c r="N122" s="88"/>
      <c r="O122" s="89"/>
      <c r="P122" s="89"/>
      <c r="Q122" s="89"/>
      <c r="R122" s="90"/>
      <c r="S122" s="90"/>
      <c r="T122" s="89"/>
      <c r="U122" s="90"/>
      <c r="V122" s="90"/>
      <c r="W122" s="90"/>
      <c r="X122" s="90"/>
      <c r="Y122" s="90"/>
      <c r="Z122" s="88"/>
    </row>
    <row r="123" spans="1:26" x14ac:dyDescent="0.3">
      <c r="A123" s="88"/>
      <c r="B123" s="88"/>
      <c r="C123" s="88"/>
      <c r="D123" s="88"/>
      <c r="E123" s="88"/>
      <c r="F123" s="88"/>
      <c r="G123" s="88"/>
      <c r="H123" s="88"/>
      <c r="I123" s="88"/>
      <c r="J123" s="88"/>
      <c r="K123" s="88"/>
      <c r="L123" s="88"/>
      <c r="M123" s="88"/>
      <c r="N123" s="88"/>
      <c r="O123" s="89"/>
      <c r="P123" s="89"/>
      <c r="Q123" s="89"/>
      <c r="R123" s="90"/>
      <c r="S123" s="90"/>
      <c r="T123" s="89"/>
      <c r="U123" s="90"/>
      <c r="V123" s="90"/>
      <c r="W123" s="90"/>
      <c r="X123" s="90"/>
      <c r="Y123" s="90"/>
      <c r="Z123" s="88"/>
    </row>
  </sheetData>
  <sheetProtection algorithmName="SHA-512" hashValue="QkIlpHwu7m5YbnJESl88oBRHIekxLPRpAp4xx5LiFcN3Lab2Jzopi4lk6y9MBRf9XKnNKiWaMoyUyZvVJcl8bA==" saltValue="kHI1zRQhGA1Pt79h/0gp4w==" spinCount="100000" sheet="1" objects="1" scenarios="1" selectLockedCells="1"/>
  <mergeCells count="78">
    <mergeCell ref="A21:K21"/>
    <mergeCell ref="H11:I11"/>
    <mergeCell ref="A14:E14"/>
    <mergeCell ref="F14:G14"/>
    <mergeCell ref="A13:E13"/>
    <mergeCell ref="F13:G13"/>
    <mergeCell ref="A16:E16"/>
    <mergeCell ref="K14:K19"/>
    <mergeCell ref="A12:E12"/>
    <mergeCell ref="F11:G11"/>
    <mergeCell ref="F12:G12"/>
    <mergeCell ref="H13:I13"/>
    <mergeCell ref="H14:J19"/>
    <mergeCell ref="A19:E19"/>
    <mergeCell ref="F19:G19"/>
    <mergeCell ref="A15:E15"/>
    <mergeCell ref="A38:G38"/>
    <mergeCell ref="A37:G37"/>
    <mergeCell ref="A36:G36"/>
    <mergeCell ref="A34:F34"/>
    <mergeCell ref="A45:K45"/>
    <mergeCell ref="A41:B44"/>
    <mergeCell ref="C41:K44"/>
    <mergeCell ref="H38:J38"/>
    <mergeCell ref="A35:K35"/>
    <mergeCell ref="H36:K36"/>
    <mergeCell ref="H37:J37"/>
    <mergeCell ref="H34:K34"/>
    <mergeCell ref="J22:J23"/>
    <mergeCell ref="H28:K29"/>
    <mergeCell ref="A22:B23"/>
    <mergeCell ref="A25:B25"/>
    <mergeCell ref="A26:B26"/>
    <mergeCell ref="A27:B27"/>
    <mergeCell ref="C22:F22"/>
    <mergeCell ref="K22:K23"/>
    <mergeCell ref="H22:H23"/>
    <mergeCell ref="I22:I23"/>
    <mergeCell ref="G22:G23"/>
    <mergeCell ref="A32:B32"/>
    <mergeCell ref="A33:B33"/>
    <mergeCell ref="A29:B29"/>
    <mergeCell ref="A30:B30"/>
    <mergeCell ref="A24:B24"/>
    <mergeCell ref="A31:B31"/>
    <mergeCell ref="A28:B28"/>
    <mergeCell ref="C3:E3"/>
    <mergeCell ref="A1:K2"/>
    <mergeCell ref="H40:J40"/>
    <mergeCell ref="A10:G10"/>
    <mergeCell ref="F16:G16"/>
    <mergeCell ref="H10:I10"/>
    <mergeCell ref="H4:J4"/>
    <mergeCell ref="A18:E18"/>
    <mergeCell ref="F18:G18"/>
    <mergeCell ref="H12:I12"/>
    <mergeCell ref="A39:G39"/>
    <mergeCell ref="A40:G40"/>
    <mergeCell ref="H39:J39"/>
    <mergeCell ref="F3:K3"/>
    <mergeCell ref="F4:G4"/>
    <mergeCell ref="C4:E4"/>
    <mergeCell ref="L24:L25"/>
    <mergeCell ref="A17:E17"/>
    <mergeCell ref="F17:G17"/>
    <mergeCell ref="F15:G15"/>
    <mergeCell ref="C5:E5"/>
    <mergeCell ref="C6:E6"/>
    <mergeCell ref="F5:G5"/>
    <mergeCell ref="F6:G6"/>
    <mergeCell ref="A9:K9"/>
    <mergeCell ref="C7:E7"/>
    <mergeCell ref="C8:E8"/>
    <mergeCell ref="F8:G8"/>
    <mergeCell ref="H8:J8"/>
    <mergeCell ref="F7:G7"/>
    <mergeCell ref="A11:D11"/>
    <mergeCell ref="H5:J5"/>
  </mergeCells>
  <phoneticPr fontId="25" type="noConversion"/>
  <dataValidations count="26">
    <dataValidation type="list" allowBlank="1" showInputMessage="1" showErrorMessage="1" sqref="K8" xr:uid="{00000000-0002-0000-0000-000000000000}">
      <formula1>"10%,20%,30%,40%,50%,60%,70%,80%,90%"</formula1>
    </dataValidation>
    <dataValidation type="list" allowBlank="1" showInputMessage="1" showErrorMessage="1" sqref="F5" xr:uid="{00000000-0002-0000-0000-000003000000}">
      <formula1>"IDF, PP, BG, ESSF, ICH, MS, BWBS, SBS, SBPS, CDF, SWB, MH, CWH"</formula1>
    </dataValidation>
    <dataValidation type="date" operator="greaterThan" allowBlank="1" showInputMessage="1" showErrorMessage="1" sqref="K5" xr:uid="{FDC7CE02-8BF8-4015-9A6C-281FF2EE8339}">
      <formula1>36526</formula1>
    </dataValidation>
    <dataValidation type="list" allowBlank="1" showInputMessage="1" showErrorMessage="1" sqref="C24" xr:uid="{499E202A-4BA9-4A8A-B245-5FC6081D1C06}">
      <formula1>"S, D"</formula1>
    </dataValidation>
    <dataValidation type="list" allowBlank="1" showInputMessage="1" showErrorMessage="1" sqref="D24:D28 C31:C32 D31:D33" xr:uid="{AD260EB6-C9C9-4529-AB25-853075690A0F}">
      <formula1>"C,R,S,G,B,T,P,M,H,W,O"</formula1>
    </dataValidation>
    <dataValidation type="list" allowBlank="1" showInputMessage="1" showErrorMessage="1" sqref="E31:E33" xr:uid="{9C0D4C73-1521-4CC4-A215-2326826B2EBC}">
      <formula1>"0,1,2,3,4,5,6,7,8,9,"</formula1>
    </dataValidation>
    <dataValidation type="list" allowBlank="1" showInputMessage="1" showErrorMessage="1" sqref="F24:F28 F31:F33" xr:uid="{F9E071A4-124F-4AB7-A971-C081AF91EB76}">
      <formula1>"X,L,M,H"</formula1>
    </dataValidation>
    <dataValidation type="list" allowBlank="1" showInputMessage="1" showErrorMessage="1" sqref="C25 E29:E30" xr:uid="{1C37FB4E-AE22-46CA-B491-934A5DCC97F0}">
      <formula1>"R"</formula1>
    </dataValidation>
    <dataValidation type="list" allowBlank="1" showInputMessage="1" showErrorMessage="1" sqref="C26:C27" xr:uid="{66D67F71-827A-404C-8E62-74BC5AACBCF6}">
      <formula1>"P"</formula1>
    </dataValidation>
    <dataValidation type="list" allowBlank="1" showInputMessage="1" showErrorMessage="1" sqref="C28" xr:uid="{01A729BF-A662-4338-B8A2-F252C935CCF2}">
      <formula1>"C"</formula1>
    </dataValidation>
    <dataValidation type="list" allowBlank="1" showInputMessage="1" showErrorMessage="1" sqref="C29:C30" xr:uid="{8ECF4DB2-8F3D-4921-9754-A8CFCB91DCCD}">
      <formula1>"S"</formula1>
    </dataValidation>
    <dataValidation type="list" allowBlank="1" showInputMessage="1" showErrorMessage="1" sqref="D29:D30" xr:uid="{F11CF508-D4FF-4223-8F7D-CC743C1DABAB}">
      <formula1>"T"</formula1>
    </dataValidation>
    <dataValidation type="list" allowBlank="1" showInputMessage="1" showErrorMessage="1" sqref="F29:F30 E28" xr:uid="{5122C2E7-0E1E-4C6B-B39D-CD2E1D219134}">
      <formula1>"E,S"</formula1>
    </dataValidation>
    <dataValidation type="list" allowBlank="1" showInputMessage="1" showErrorMessage="1" sqref="C31:C33" xr:uid="{C0DF3996-E6EF-4E97-AC1A-011FC58B35E9}">
      <formula1>"D,F,G,H,S,T,L,R,W,C,P,O"</formula1>
    </dataValidation>
    <dataValidation type="list" allowBlank="1" showInputMessage="1" showErrorMessage="1" sqref="K4" xr:uid="{E5CDCACE-3E52-443B-B239-4A017865C2EF}">
      <formula1>"Aggregate Ratio, Aggregate SRS, Single Block Ratio, Single Block SRS"</formula1>
    </dataValidation>
    <dataValidation type="list" allowBlank="1" showInputMessage="1" showErrorMessage="1" sqref="E27" xr:uid="{5ED2673C-EBC8-4227-8423-C1DCD627F6C3}">
      <formula1>"0,R,E"</formula1>
    </dataValidation>
    <dataValidation type="list" allowBlank="1" showInputMessage="1" showErrorMessage="1" sqref="B7" xr:uid="{1DE4FBF1-CED5-472C-A12A-D97FD5B5B130}">
      <formula1>"DCC, DCS, DFN, DKA, DKM, DMH, DMK, DND, DOS, DPC, DPG, DQU, DRM, DSE, DSS, DVA"</formula1>
    </dataValidation>
    <dataValidation type="list" allowBlank="1" showInputMessage="1" showErrorMessage="1" sqref="E24" xr:uid="{6A1A0E98-2927-4C70-A37C-FF7D5EC2FCD3}">
      <formula1>"2"</formula1>
    </dataValidation>
    <dataValidation type="list" allowBlank="1" showInputMessage="1" showErrorMessage="1" sqref="E25" xr:uid="{D61AC5E4-CABD-4689-A4B5-3B4D72F95A08}">
      <formula1>"0"</formula1>
    </dataValidation>
    <dataValidation type="list" operator="greaterThan" allowBlank="1" showInputMessage="1" showErrorMessage="1" sqref="K7" xr:uid="{8645ED54-F467-452A-BF7A-D2D31C2E5540}">
      <formula1>"Normal"</formula1>
    </dataValidation>
    <dataValidation type="list" allowBlank="1" showInputMessage="1" showErrorMessage="1" sqref="I7" xr:uid="{F8A494C0-E89B-4EDE-8919-D38FD5926AD0}">
      <formula1>"Complete, Incomplete"</formula1>
    </dataValidation>
    <dataValidation type="list" allowBlank="1" showInputMessage="1" showErrorMessage="1" sqref="F6:G6" xr:uid="{3BE0C0A4-B4A0-4DB3-AC15-58AA37DA83EA}">
      <formula1>"dc, dc1, dc2, dc3, dcw, dh, dk, dkw, dm, ds, dv, dvw, dw, mc, mh, mk, mk1, mk2, mk3, mk4, mk5, mm, mmw, ms, mv, mw, mww, un, vc, vcw, vh, vk, vm, vv, wc, wcw, wh, wk, wk1, wk2, wk3, wkw, wm, wmw, ws, wv, ww, xc, xcw, xh, xk, xm, xv, xvw, xw, xx"</formula1>
    </dataValidation>
    <dataValidation operator="greaterThan" allowBlank="1" showInputMessage="1" showErrorMessage="1" sqref="K6" xr:uid="{39EBD07F-A4D9-4FB3-8888-EE98E1E8974E}"/>
    <dataValidation type="list" allowBlank="1" showInputMessage="1" showErrorMessage="1" sqref="E11" xr:uid="{6C73920F-6AED-4364-816B-9F980EC460FE}">
      <formula1>"Net, Gross"</formula1>
    </dataValidation>
    <dataValidation type="date" operator="greaterThan" allowBlank="1" showInputMessage="1" showErrorMessage="1" sqref="B8" xr:uid="{DFBFFBFA-2703-4F25-AB61-87FDF4558F65}">
      <formula1>43831</formula1>
    </dataValidation>
    <dataValidation type="list" allowBlank="1" showInputMessage="1" showErrorMessage="1" sqref="E26" xr:uid="{3B345CA9-6948-4C4E-81FA-E1EB0B499D7E}">
      <formula1>"0,R,E"</formula1>
    </dataValidation>
  </dataValidations>
  <hyperlinks>
    <hyperlink ref="A36:G36" location="'Road Lengths and Areas'!A1" display="To calculate road lengths and areas click here" xr:uid="{00000000-0004-0000-0000-000000000000}"/>
    <hyperlink ref="A37:G37" location="'Pile Stratum 1'!A1" display="To calculate pile stratum 1 areas click here" xr:uid="{00000000-0004-0000-0000-000001000000}"/>
    <hyperlink ref="A38:G38" location="'Pile Stratum 2'!A1" display="To calculate pile stratum 2 areas click here" xr:uid="{00000000-0004-0000-0000-000002000000}"/>
    <hyperlink ref="A39:G39" location="'Cold Decks'!A1" display="To calculate cold deck stratum area click here" xr:uid="{00000000-0004-0000-0000-000003000000}"/>
    <hyperlink ref="A40:G40" location="'Individual Standing Trees'!A1" display="To calculate individual standing tree stratum area click here" xr:uid="{00000000-0004-0000-0000-000004000000}"/>
    <hyperlink ref="H8" r:id="rId1" xr:uid="{1B6BA5C0-501C-400B-8E47-E06AB4C3D9B7}"/>
  </hyperlinks>
  <pageMargins left="0.7" right="0.7" top="0.75" bottom="0.75" header="0.3" footer="0.3"/>
  <pageSetup scale="76" orientation="portrait" r:id="rId2"/>
  <ignoredErrors>
    <ignoredError sqref="I25" evalError="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81135-9493-476B-8937-1D87B9055168}">
  <sheetPr codeName="Sheet7">
    <tabColor theme="3" tint="0.79998168889431442"/>
  </sheetPr>
  <dimension ref="A1:Z124"/>
  <sheetViews>
    <sheetView workbookViewId="0">
      <selection activeCell="K40" sqref="K40:K41"/>
    </sheetView>
  </sheetViews>
  <sheetFormatPr defaultRowHeight="15.6" x14ac:dyDescent="0.3"/>
  <cols>
    <col min="1" max="1" width="15.1796875" style="19" customWidth="1"/>
    <col min="2" max="2" width="8.6328125" style="19" customWidth="1"/>
    <col min="3" max="4" width="6.6328125" style="19" customWidth="1"/>
    <col min="5" max="5" width="7.08984375" style="19" customWidth="1"/>
    <col min="6" max="6" width="6.6328125" style="19" customWidth="1"/>
    <col min="7" max="7" width="8.7265625" style="19"/>
    <col min="8" max="8" width="14.7265625" style="19" customWidth="1"/>
    <col min="9" max="9" width="11.6328125" style="19" customWidth="1"/>
    <col min="10" max="10" width="17.453125" style="19" customWidth="1"/>
    <col min="11" max="11" width="14.6328125" style="19" customWidth="1"/>
    <col min="12" max="14" width="8.7265625" style="19"/>
    <col min="15" max="17" width="8.7265625" style="6"/>
    <col min="18" max="19" width="8.7265625" style="51"/>
    <col min="20" max="20" width="8.7265625" style="6"/>
    <col min="21" max="25" width="8.7265625" style="51"/>
    <col min="26" max="16384" width="8.7265625" style="19"/>
  </cols>
  <sheetData>
    <row r="1" spans="1:25" ht="18" customHeight="1" x14ac:dyDescent="0.35">
      <c r="A1" s="615" t="s">
        <v>550</v>
      </c>
      <c r="B1" s="616"/>
      <c r="C1" s="616"/>
      <c r="D1" s="616"/>
      <c r="E1" s="616"/>
      <c r="F1" s="616"/>
      <c r="G1" s="616"/>
      <c r="H1" s="616"/>
      <c r="I1" s="616"/>
      <c r="J1" s="616"/>
      <c r="K1" s="617"/>
      <c r="L1" s="78"/>
    </row>
    <row r="2" spans="1:25" ht="49.8" customHeight="1" thickBot="1" x14ac:dyDescent="0.4">
      <c r="A2" s="618"/>
      <c r="B2" s="619"/>
      <c r="C2" s="619"/>
      <c r="D2" s="619"/>
      <c r="E2" s="619"/>
      <c r="F2" s="619"/>
      <c r="G2" s="619"/>
      <c r="H2" s="619"/>
      <c r="I2" s="619"/>
      <c r="J2" s="619"/>
      <c r="K2" s="620"/>
      <c r="L2" s="78"/>
    </row>
    <row r="3" spans="1:25" ht="15.6" customHeight="1" x14ac:dyDescent="0.35">
      <c r="A3" s="205" t="s">
        <v>103</v>
      </c>
      <c r="B3" s="91"/>
      <c r="C3" s="487" t="s">
        <v>78</v>
      </c>
      <c r="D3" s="488"/>
      <c r="E3" s="489"/>
      <c r="F3" s="521"/>
      <c r="G3" s="521"/>
      <c r="H3" s="521"/>
      <c r="I3" s="521"/>
      <c r="J3" s="521"/>
      <c r="K3" s="522"/>
      <c r="L3" s="78"/>
      <c r="N3" s="6"/>
      <c r="Q3" s="51"/>
      <c r="S3" s="6"/>
      <c r="T3" s="51"/>
      <c r="Y3" s="19"/>
    </row>
    <row r="4" spans="1:25" x14ac:dyDescent="0.3">
      <c r="A4" s="206" t="s">
        <v>79</v>
      </c>
      <c r="B4" s="92"/>
      <c r="C4" s="484" t="s">
        <v>124</v>
      </c>
      <c r="D4" s="485"/>
      <c r="E4" s="486"/>
      <c r="F4" s="523"/>
      <c r="G4" s="524"/>
      <c r="H4" s="343" t="s">
        <v>503</v>
      </c>
      <c r="I4" s="346">
        <v>0</v>
      </c>
      <c r="J4" s="344" t="s">
        <v>500</v>
      </c>
      <c r="K4" s="95"/>
    </row>
    <row r="5" spans="1:25" ht="15.6" customHeight="1" x14ac:dyDescent="0.3">
      <c r="A5" s="206" t="s">
        <v>100</v>
      </c>
      <c r="B5" s="92"/>
      <c r="C5" s="463" t="s">
        <v>491</v>
      </c>
      <c r="D5" s="464"/>
      <c r="E5" s="465"/>
      <c r="F5" s="466"/>
      <c r="G5" s="467"/>
      <c r="H5" s="344" t="s">
        <v>502</v>
      </c>
      <c r="I5" s="100">
        <v>0</v>
      </c>
      <c r="J5" s="343" t="s">
        <v>10</v>
      </c>
      <c r="K5" s="94"/>
      <c r="N5" s="6"/>
    </row>
    <row r="6" spans="1:25" ht="15.6" customHeight="1" x14ac:dyDescent="0.3">
      <c r="A6" s="206" t="s">
        <v>80</v>
      </c>
      <c r="B6" s="92"/>
      <c r="C6" s="463" t="s">
        <v>492</v>
      </c>
      <c r="D6" s="464"/>
      <c r="E6" s="465"/>
      <c r="F6" s="466"/>
      <c r="G6" s="467"/>
      <c r="H6" s="344" t="s">
        <v>504</v>
      </c>
      <c r="I6" s="100">
        <v>0</v>
      </c>
      <c r="J6" s="208" t="s">
        <v>499</v>
      </c>
      <c r="K6" s="97"/>
      <c r="N6" s="6"/>
    </row>
    <row r="7" spans="1:25" ht="15.6" customHeight="1" x14ac:dyDescent="0.3">
      <c r="A7" s="206" t="s">
        <v>123</v>
      </c>
      <c r="B7" s="7"/>
      <c r="C7" s="484" t="s">
        <v>91</v>
      </c>
      <c r="D7" s="485"/>
      <c r="E7" s="486"/>
      <c r="F7" s="613" t="str">
        <f>IF(F6="Yes", 35, IF(AND(F6="No", F5="Immature"),10,IF(AND(F6="No", F5="Mature"),((I4+I6)*25+I5*10)/(I4+I5+I6),"")))</f>
        <v/>
      </c>
      <c r="G7" s="614"/>
      <c r="H7" s="209" t="s">
        <v>137</v>
      </c>
      <c r="I7" s="93"/>
      <c r="J7" s="209" t="s">
        <v>138</v>
      </c>
      <c r="K7" s="96"/>
      <c r="N7" s="6"/>
    </row>
    <row r="8" spans="1:25" ht="15.6" customHeight="1" thickBot="1" x14ac:dyDescent="0.35">
      <c r="A8" s="207" t="s">
        <v>493</v>
      </c>
      <c r="B8" s="347"/>
      <c r="C8" s="473" t="s">
        <v>494</v>
      </c>
      <c r="D8" s="473"/>
      <c r="E8" s="473"/>
      <c r="F8" s="611"/>
      <c r="G8" s="612"/>
      <c r="H8" s="209" t="s">
        <v>136</v>
      </c>
      <c r="I8" s="7"/>
      <c r="J8" s="209" t="s">
        <v>498</v>
      </c>
      <c r="K8" s="97"/>
      <c r="N8" s="6"/>
    </row>
    <row r="9" spans="1:25" ht="15.6" customHeight="1" thickBot="1" x14ac:dyDescent="0.35">
      <c r="A9" s="498"/>
      <c r="B9" s="499"/>
      <c r="C9" s="499"/>
      <c r="D9" s="499"/>
      <c r="E9" s="499"/>
      <c r="F9" s="499"/>
      <c r="G9" s="500"/>
      <c r="H9" s="477" t="s">
        <v>19</v>
      </c>
      <c r="I9" s="477"/>
      <c r="J9" s="478"/>
      <c r="K9" s="98"/>
      <c r="N9" s="6"/>
    </row>
    <row r="10" spans="1:25" ht="6" customHeight="1" thickBot="1" x14ac:dyDescent="0.35">
      <c r="A10" s="469"/>
      <c r="B10" s="470"/>
      <c r="C10" s="470"/>
      <c r="D10" s="470"/>
      <c r="E10" s="470"/>
      <c r="F10" s="470"/>
      <c r="G10" s="470"/>
      <c r="H10" s="470"/>
      <c r="I10" s="470"/>
      <c r="J10" s="470"/>
      <c r="K10" s="471"/>
    </row>
    <row r="11" spans="1:25" ht="29.4" thickBot="1" x14ac:dyDescent="0.35">
      <c r="A11" s="498" t="s">
        <v>101</v>
      </c>
      <c r="B11" s="499"/>
      <c r="C11" s="499"/>
      <c r="D11" s="499"/>
      <c r="E11" s="499"/>
      <c r="F11" s="499"/>
      <c r="G11" s="500"/>
      <c r="H11" s="501" t="s">
        <v>1</v>
      </c>
      <c r="I11" s="502"/>
      <c r="J11" s="210" t="s">
        <v>0</v>
      </c>
      <c r="K11" s="211" t="s">
        <v>86</v>
      </c>
    </row>
    <row r="12" spans="1:25" x14ac:dyDescent="0.3">
      <c r="A12" s="481" t="s">
        <v>425</v>
      </c>
      <c r="B12" s="482"/>
      <c r="C12" s="482"/>
      <c r="D12" s="483"/>
      <c r="E12" s="186" t="s">
        <v>424</v>
      </c>
      <c r="F12" s="598">
        <v>0</v>
      </c>
      <c r="G12" s="599"/>
      <c r="H12" s="591" t="s">
        <v>64</v>
      </c>
      <c r="I12" s="592"/>
      <c r="J12" s="9"/>
      <c r="K12" s="212">
        <f>F20-K14-K13</f>
        <v>0</v>
      </c>
    </row>
    <row r="13" spans="1:25" x14ac:dyDescent="0.3">
      <c r="A13" s="456" t="s">
        <v>75</v>
      </c>
      <c r="B13" s="457"/>
      <c r="C13" s="457"/>
      <c r="D13" s="457"/>
      <c r="E13" s="458"/>
      <c r="F13" s="593">
        <v>0</v>
      </c>
      <c r="G13" s="594"/>
      <c r="H13" s="511" t="s">
        <v>65</v>
      </c>
      <c r="I13" s="512"/>
      <c r="J13" s="4"/>
      <c r="K13" s="100">
        <v>0</v>
      </c>
    </row>
    <row r="14" spans="1:25" x14ac:dyDescent="0.3">
      <c r="A14" s="456" t="s">
        <v>108</v>
      </c>
      <c r="B14" s="457"/>
      <c r="C14" s="457"/>
      <c r="D14" s="457"/>
      <c r="E14" s="458"/>
      <c r="F14" s="593">
        <v>0</v>
      </c>
      <c r="G14" s="594"/>
      <c r="H14" s="600" t="s">
        <v>66</v>
      </c>
      <c r="I14" s="545"/>
      <c r="J14" s="101"/>
      <c r="K14" s="213">
        <f>'Road Lengths and Areas'!G5-'Pull Outs and Landings'!G4</f>
        <v>0</v>
      </c>
    </row>
    <row r="15" spans="1:25" x14ac:dyDescent="0.3">
      <c r="A15" s="456" t="s">
        <v>85</v>
      </c>
      <c r="B15" s="457"/>
      <c r="C15" s="457"/>
      <c r="D15" s="457"/>
      <c r="E15" s="458"/>
      <c r="F15" s="593">
        <v>0</v>
      </c>
      <c r="G15" s="594"/>
      <c r="H15" s="601" t="s">
        <v>257</v>
      </c>
      <c r="I15" s="602"/>
      <c r="J15" s="603"/>
      <c r="K15" s="595">
        <f>SUM(K12,K13,K14)</f>
        <v>0</v>
      </c>
    </row>
    <row r="16" spans="1:25" x14ac:dyDescent="0.3">
      <c r="A16" s="456" t="s">
        <v>417</v>
      </c>
      <c r="B16" s="457"/>
      <c r="C16" s="457"/>
      <c r="D16" s="457"/>
      <c r="E16" s="458"/>
      <c r="F16" s="461">
        <f>'Road Lengths and Areas'!D4</f>
        <v>0</v>
      </c>
      <c r="G16" s="462"/>
      <c r="H16" s="542"/>
      <c r="I16" s="604"/>
      <c r="J16" s="543"/>
      <c r="K16" s="596"/>
    </row>
    <row r="17" spans="1:17" x14ac:dyDescent="0.3">
      <c r="A17" s="456" t="s">
        <v>418</v>
      </c>
      <c r="B17" s="457"/>
      <c r="C17" s="457"/>
      <c r="D17" s="457"/>
      <c r="E17" s="458"/>
      <c r="F17" s="461">
        <f>'Road Lengths and Areas'!D3</f>
        <v>0</v>
      </c>
      <c r="G17" s="462"/>
      <c r="H17" s="542"/>
      <c r="I17" s="604"/>
      <c r="J17" s="543"/>
      <c r="K17" s="596"/>
    </row>
    <row r="18" spans="1:17" x14ac:dyDescent="0.3">
      <c r="A18" s="456" t="s">
        <v>474</v>
      </c>
      <c r="B18" s="457"/>
      <c r="C18" s="457"/>
      <c r="D18" s="457"/>
      <c r="E18" s="458"/>
      <c r="F18" s="459">
        <f>'Road Lengths and Areas'!F8</f>
        <v>0</v>
      </c>
      <c r="G18" s="460"/>
      <c r="H18" s="542"/>
      <c r="I18" s="604"/>
      <c r="J18" s="543"/>
      <c r="K18" s="596"/>
    </row>
    <row r="19" spans="1:17" ht="16.2" thickBot="1" x14ac:dyDescent="0.35">
      <c r="A19" s="506" t="s">
        <v>76</v>
      </c>
      <c r="B19" s="507"/>
      <c r="C19" s="507"/>
      <c r="D19" s="507"/>
      <c r="E19" s="508"/>
      <c r="F19" s="509">
        <f>'Road Lengths and Areas'!D9+'Pull Outs and Landings'!G2</f>
        <v>0</v>
      </c>
      <c r="G19" s="510"/>
      <c r="H19" s="542"/>
      <c r="I19" s="604"/>
      <c r="J19" s="543"/>
      <c r="K19" s="596"/>
    </row>
    <row r="20" spans="1:17" ht="16.2" thickBot="1" x14ac:dyDescent="0.35">
      <c r="A20" s="498" t="s">
        <v>102</v>
      </c>
      <c r="B20" s="499"/>
      <c r="C20" s="499"/>
      <c r="D20" s="499"/>
      <c r="E20" s="608"/>
      <c r="F20" s="609">
        <f>IF(E12="Net",ROUND(F12+F15+F16+F17+F18-F19,2),ROUND(F12-F14-F13+F15+F17-F19+F18,2))</f>
        <v>0</v>
      </c>
      <c r="G20" s="610"/>
      <c r="H20" s="605"/>
      <c r="I20" s="606"/>
      <c r="J20" s="607"/>
      <c r="K20" s="597"/>
      <c r="L20" s="79"/>
      <c r="M20" s="28"/>
    </row>
    <row r="21" spans="1:17" ht="6" customHeight="1" thickBot="1" x14ac:dyDescent="0.35">
      <c r="A21" s="80"/>
      <c r="B21" s="81"/>
      <c r="C21" s="81"/>
      <c r="D21" s="81"/>
      <c r="E21" s="81"/>
      <c r="F21" s="81"/>
      <c r="G21" s="81"/>
      <c r="H21" s="82"/>
      <c r="I21" s="82"/>
      <c r="J21" s="82"/>
      <c r="K21" s="83"/>
    </row>
    <row r="22" spans="1:17" ht="16.2" customHeight="1" thickBot="1" x14ac:dyDescent="0.4">
      <c r="A22" s="588" t="s">
        <v>15</v>
      </c>
      <c r="B22" s="589"/>
      <c r="C22" s="589"/>
      <c r="D22" s="589"/>
      <c r="E22" s="589"/>
      <c r="F22" s="589"/>
      <c r="G22" s="589"/>
      <c r="H22" s="589"/>
      <c r="I22" s="589"/>
      <c r="J22" s="589"/>
      <c r="K22" s="590"/>
    </row>
    <row r="23" spans="1:17" ht="15.6" customHeight="1" x14ac:dyDescent="0.3">
      <c r="A23" s="540" t="s">
        <v>3</v>
      </c>
      <c r="B23" s="541"/>
      <c r="C23" s="546" t="s">
        <v>67</v>
      </c>
      <c r="D23" s="547"/>
      <c r="E23" s="547"/>
      <c r="F23" s="548"/>
      <c r="G23" s="551" t="s">
        <v>18</v>
      </c>
      <c r="H23" s="551" t="s">
        <v>104</v>
      </c>
      <c r="I23" s="551" t="s">
        <v>98</v>
      </c>
      <c r="J23" s="535" t="s">
        <v>106</v>
      </c>
      <c r="K23" s="549" t="s">
        <v>135</v>
      </c>
    </row>
    <row r="24" spans="1:17" ht="38.4" customHeight="1" thickBot="1" x14ac:dyDescent="0.35">
      <c r="A24" s="542"/>
      <c r="B24" s="543"/>
      <c r="C24" s="214" t="s">
        <v>70</v>
      </c>
      <c r="D24" s="214" t="s">
        <v>68</v>
      </c>
      <c r="E24" s="214" t="s">
        <v>69</v>
      </c>
      <c r="F24" s="214" t="s">
        <v>71</v>
      </c>
      <c r="G24" s="552"/>
      <c r="H24" s="552"/>
      <c r="I24" s="552"/>
      <c r="J24" s="536"/>
      <c r="K24" s="550"/>
    </row>
    <row r="25" spans="1:17" ht="15.6" customHeight="1" x14ac:dyDescent="0.3">
      <c r="A25" s="531" t="s">
        <v>4</v>
      </c>
      <c r="B25" s="532"/>
      <c r="C25" s="16"/>
      <c r="D25" s="16"/>
      <c r="E25" s="9"/>
      <c r="F25" s="9"/>
      <c r="G25" s="219">
        <f>IF(G26+G27++G28+G29+G30+G31+G33+G32+G34&gt;=F20,0,F20-G26-G27-G28-G29-G30-G31-G32-G33-G34)</f>
        <v>0</v>
      </c>
      <c r="H25" s="106"/>
      <c r="I25" s="224" t="e">
        <f>ROUND(SQRT(((G25-'Road Lengths and Areas'!G3-'Road Lengths and Areas'!G6)/H25)*10000),0)</f>
        <v>#DIV/0!</v>
      </c>
      <c r="J25" s="106"/>
      <c r="K25" s="229">
        <f>ROUND(J25*K9,0)</f>
        <v>0</v>
      </c>
      <c r="L25" s="454" t="s">
        <v>495</v>
      </c>
      <c r="N25" s="79"/>
    </row>
    <row r="26" spans="1:17" ht="15.75" customHeight="1" thickBot="1" x14ac:dyDescent="0.35">
      <c r="A26" s="544" t="s">
        <v>5</v>
      </c>
      <c r="B26" s="545"/>
      <c r="C26" s="30"/>
      <c r="D26" s="30"/>
      <c r="E26" s="101"/>
      <c r="F26" s="101"/>
      <c r="G26" s="220">
        <f>IF('Roadside Stratum'!$G$4&gt;0,'Roadside Stratum'!$G$4-'Pile Stratum 1'!L2-'Pile Stratum 2'!L2-'Cold Decks'!K3,0)</f>
        <v>0</v>
      </c>
      <c r="H26" s="107"/>
      <c r="I26" s="225" t="e">
        <f>ROUND('Roadside Stratum'!G3/H26,0)</f>
        <v>#DIV/0!</v>
      </c>
      <c r="J26" s="107"/>
      <c r="K26" s="230">
        <f>ROUND(J26*K9,0)</f>
        <v>0</v>
      </c>
      <c r="L26" s="455"/>
      <c r="N26" s="84"/>
      <c r="Q26" s="48"/>
    </row>
    <row r="27" spans="1:17" ht="15.75" customHeight="1" x14ac:dyDescent="0.3">
      <c r="A27" s="530" t="str">
        <f>'Pile Stratum 1'!E1</f>
        <v>Roadside Piles</v>
      </c>
      <c r="B27" s="530"/>
      <c r="C27" s="7"/>
      <c r="D27" s="7"/>
      <c r="E27" s="4"/>
      <c r="F27" s="4"/>
      <c r="G27" s="221">
        <f>'Pile Stratum 1'!D2</f>
        <v>0</v>
      </c>
      <c r="H27" s="108"/>
      <c r="I27" s="226" t="e">
        <f>IF(K27/H27&lt;1,1,ROUND(K27/H27,0))</f>
        <v>#DIV/0!</v>
      </c>
      <c r="J27" s="216" t="s">
        <v>13</v>
      </c>
      <c r="K27" s="231">
        <f>'Pile Stratum 1'!Q2</f>
        <v>0</v>
      </c>
      <c r="L27" s="232" t="str">
        <f>IF(OR(B8="",K27="",K27=0),"",MOD(DAY(B8)-1,K27)+1)</f>
        <v/>
      </c>
      <c r="N27" s="84"/>
      <c r="Q27" s="48"/>
    </row>
    <row r="28" spans="1:17" ht="16.2" thickBot="1" x14ac:dyDescent="0.35">
      <c r="A28" s="530" t="str">
        <f>'Pile Stratum 2'!E1</f>
        <v>Dispersed Piles</v>
      </c>
      <c r="B28" s="530"/>
      <c r="C28" s="7"/>
      <c r="D28" s="7"/>
      <c r="E28" s="4"/>
      <c r="F28" s="4"/>
      <c r="G28" s="221">
        <f>'Pile Stratum 2'!D2</f>
        <v>0</v>
      </c>
      <c r="H28" s="108"/>
      <c r="I28" s="226" t="e">
        <f>IF(K28/H28&lt;1,1,ROUND(K28/H28,0))</f>
        <v>#DIV/0!</v>
      </c>
      <c r="J28" s="228" t="s">
        <v>13</v>
      </c>
      <c r="K28" s="233">
        <f>'Pile Stratum 2'!Q2</f>
        <v>0</v>
      </c>
      <c r="L28" s="234" t="str">
        <f>IF(OR(B8="",K28="",K28=0),"",MOD(DAY(B8)-1,K28)+1)</f>
        <v/>
      </c>
      <c r="M28" s="84"/>
      <c r="N28" s="84"/>
      <c r="Q28" s="48"/>
    </row>
    <row r="29" spans="1:17" x14ac:dyDescent="0.3">
      <c r="A29" s="533" t="str">
        <f>'Cold Decks'!A1</f>
        <v>Cold Deck Stratum</v>
      </c>
      <c r="B29" s="534"/>
      <c r="C29" s="8"/>
      <c r="D29" s="8"/>
      <c r="E29" s="102"/>
      <c r="F29" s="102"/>
      <c r="G29" s="222">
        <f>'Cold Decks'!$H$2</f>
        <v>0</v>
      </c>
      <c r="H29" s="537"/>
      <c r="I29" s="538"/>
      <c r="J29" s="538"/>
      <c r="K29" s="539"/>
      <c r="M29" s="84"/>
      <c r="N29" s="84"/>
      <c r="Q29" s="48"/>
    </row>
    <row r="30" spans="1:17" x14ac:dyDescent="0.3">
      <c r="A30" s="529" t="s">
        <v>23</v>
      </c>
      <c r="B30" s="530"/>
      <c r="C30" s="7"/>
      <c r="D30" s="7"/>
      <c r="E30" s="4"/>
      <c r="F30" s="4"/>
      <c r="G30" s="223">
        <f>'Individual Standing Trees'!$J$2</f>
        <v>0</v>
      </c>
      <c r="H30" s="537"/>
      <c r="I30" s="538"/>
      <c r="J30" s="538"/>
      <c r="K30" s="539"/>
      <c r="M30" s="84"/>
      <c r="N30" s="84"/>
      <c r="Q30" s="48"/>
    </row>
    <row r="31" spans="1:17" x14ac:dyDescent="0.3">
      <c r="A31" s="529" t="s">
        <v>25</v>
      </c>
      <c r="B31" s="530"/>
      <c r="C31" s="7"/>
      <c r="D31" s="7"/>
      <c r="E31" s="4"/>
      <c r="F31" s="4"/>
      <c r="G31" s="99">
        <v>0</v>
      </c>
      <c r="H31" s="4"/>
      <c r="I31" s="4"/>
      <c r="J31" s="4"/>
      <c r="K31" s="103"/>
      <c r="M31" s="84"/>
      <c r="N31" s="84"/>
      <c r="Q31" s="48"/>
    </row>
    <row r="32" spans="1:17" x14ac:dyDescent="0.3">
      <c r="A32" s="525" t="s">
        <v>26</v>
      </c>
      <c r="B32" s="526"/>
      <c r="C32" s="4"/>
      <c r="D32" s="7"/>
      <c r="E32" s="4"/>
      <c r="F32" s="4"/>
      <c r="G32" s="99">
        <v>0</v>
      </c>
      <c r="H32" s="4"/>
      <c r="I32" s="4"/>
      <c r="J32" s="4"/>
      <c r="K32" s="103"/>
      <c r="M32" s="84"/>
      <c r="N32" s="84"/>
      <c r="Q32" s="48"/>
    </row>
    <row r="33" spans="1:18" x14ac:dyDescent="0.3">
      <c r="A33" s="525" t="s">
        <v>26</v>
      </c>
      <c r="B33" s="526"/>
      <c r="C33" s="4"/>
      <c r="D33" s="7"/>
      <c r="E33" s="4"/>
      <c r="F33" s="4"/>
      <c r="G33" s="99">
        <v>0</v>
      </c>
      <c r="H33" s="4"/>
      <c r="I33" s="4"/>
      <c r="J33" s="4"/>
      <c r="K33" s="103"/>
      <c r="N33" s="79"/>
      <c r="Q33" s="48"/>
    </row>
    <row r="34" spans="1:18" ht="16.2" thickBot="1" x14ac:dyDescent="0.35">
      <c r="A34" s="527" t="s">
        <v>26</v>
      </c>
      <c r="B34" s="528"/>
      <c r="C34" s="5"/>
      <c r="D34" s="10"/>
      <c r="E34" s="5"/>
      <c r="F34" s="5"/>
      <c r="G34" s="104">
        <v>0</v>
      </c>
      <c r="H34" s="5"/>
      <c r="I34" s="5"/>
      <c r="J34" s="5"/>
      <c r="K34" s="105"/>
      <c r="N34" s="79"/>
      <c r="Q34" s="48"/>
    </row>
    <row r="35" spans="1:18" ht="16.2" thickBot="1" x14ac:dyDescent="0.35">
      <c r="A35" s="498" t="s">
        <v>107</v>
      </c>
      <c r="B35" s="499"/>
      <c r="C35" s="499"/>
      <c r="D35" s="499"/>
      <c r="E35" s="499"/>
      <c r="F35" s="559"/>
      <c r="G35" s="227">
        <f>SUM(G25:G34)</f>
        <v>0</v>
      </c>
      <c r="H35" s="585"/>
      <c r="I35" s="586"/>
      <c r="J35" s="586"/>
      <c r="K35" s="587"/>
      <c r="M35" s="28"/>
      <c r="N35" s="84"/>
      <c r="Q35" s="48"/>
    </row>
    <row r="36" spans="1:18" ht="6" customHeight="1" thickBot="1" x14ac:dyDescent="0.35">
      <c r="A36" s="579"/>
      <c r="B36" s="580"/>
      <c r="C36" s="580"/>
      <c r="D36" s="580"/>
      <c r="E36" s="580"/>
      <c r="F36" s="580"/>
      <c r="G36" s="580"/>
      <c r="H36" s="580"/>
      <c r="I36" s="580"/>
      <c r="J36" s="580"/>
      <c r="K36" s="581"/>
      <c r="Q36" s="85"/>
      <c r="R36" s="86"/>
    </row>
    <row r="37" spans="1:18" ht="15.6" customHeight="1" thickBot="1" x14ac:dyDescent="0.4">
      <c r="A37" s="556" t="s">
        <v>12</v>
      </c>
      <c r="B37" s="557"/>
      <c r="C37" s="557"/>
      <c r="D37" s="557"/>
      <c r="E37" s="557"/>
      <c r="F37" s="557"/>
      <c r="G37" s="558"/>
      <c r="H37" s="582" t="s">
        <v>7</v>
      </c>
      <c r="I37" s="582"/>
      <c r="J37" s="582"/>
      <c r="K37" s="583"/>
      <c r="Q37" s="48"/>
    </row>
    <row r="38" spans="1:18" x14ac:dyDescent="0.3">
      <c r="A38" s="553" t="s">
        <v>88</v>
      </c>
      <c r="B38" s="554"/>
      <c r="C38" s="554"/>
      <c r="D38" s="554"/>
      <c r="E38" s="554"/>
      <c r="F38" s="554"/>
      <c r="G38" s="555"/>
      <c r="H38" s="489" t="s">
        <v>9</v>
      </c>
      <c r="I38" s="584"/>
      <c r="J38" s="584"/>
      <c r="K38" s="109"/>
      <c r="M38" s="28"/>
      <c r="Q38" s="48"/>
    </row>
    <row r="39" spans="1:18" x14ac:dyDescent="0.3">
      <c r="A39" s="553" t="s">
        <v>89</v>
      </c>
      <c r="B39" s="554"/>
      <c r="C39" s="554"/>
      <c r="D39" s="554"/>
      <c r="E39" s="554"/>
      <c r="F39" s="554"/>
      <c r="G39" s="555"/>
      <c r="H39" s="486" t="s">
        <v>11</v>
      </c>
      <c r="I39" s="578"/>
      <c r="J39" s="578"/>
      <c r="K39" s="103"/>
      <c r="Q39" s="48"/>
    </row>
    <row r="40" spans="1:18" x14ac:dyDescent="0.3">
      <c r="A40" s="513" t="s">
        <v>90</v>
      </c>
      <c r="B40" s="514"/>
      <c r="C40" s="514"/>
      <c r="D40" s="514"/>
      <c r="E40" s="514"/>
      <c r="F40" s="514"/>
      <c r="G40" s="515"/>
      <c r="H40" s="519" t="s">
        <v>14</v>
      </c>
      <c r="I40" s="520"/>
      <c r="J40" s="520"/>
      <c r="K40" s="103"/>
    </row>
    <row r="41" spans="1:18" ht="30" customHeight="1" thickBot="1" x14ac:dyDescent="0.35">
      <c r="A41" s="516" t="s">
        <v>31</v>
      </c>
      <c r="B41" s="517"/>
      <c r="C41" s="517"/>
      <c r="D41" s="517"/>
      <c r="E41" s="517"/>
      <c r="F41" s="517"/>
      <c r="G41" s="518"/>
      <c r="H41" s="496" t="s">
        <v>470</v>
      </c>
      <c r="I41" s="497"/>
      <c r="J41" s="497"/>
      <c r="K41" s="110"/>
      <c r="M41" s="28"/>
    </row>
    <row r="42" spans="1:18" x14ac:dyDescent="0.3">
      <c r="A42" s="563" t="s">
        <v>6</v>
      </c>
      <c r="B42" s="564"/>
      <c r="C42" s="569"/>
      <c r="D42" s="570"/>
      <c r="E42" s="570"/>
      <c r="F42" s="570"/>
      <c r="G42" s="570"/>
      <c r="H42" s="570"/>
      <c r="I42" s="570"/>
      <c r="J42" s="570"/>
      <c r="K42" s="571"/>
      <c r="Q42" s="87"/>
      <c r="R42" s="86"/>
    </row>
    <row r="43" spans="1:18" x14ac:dyDescent="0.3">
      <c r="A43" s="565"/>
      <c r="B43" s="566"/>
      <c r="C43" s="572"/>
      <c r="D43" s="573"/>
      <c r="E43" s="573"/>
      <c r="F43" s="573"/>
      <c r="G43" s="573"/>
      <c r="H43" s="573"/>
      <c r="I43" s="573"/>
      <c r="J43" s="573"/>
      <c r="K43" s="574"/>
      <c r="O43" s="51"/>
      <c r="P43" s="51"/>
      <c r="Q43" s="48"/>
    </row>
    <row r="44" spans="1:18" x14ac:dyDescent="0.3">
      <c r="A44" s="565"/>
      <c r="B44" s="566"/>
      <c r="C44" s="572"/>
      <c r="D44" s="573"/>
      <c r="E44" s="573"/>
      <c r="F44" s="573"/>
      <c r="G44" s="573"/>
      <c r="H44" s="573"/>
      <c r="I44" s="573"/>
      <c r="J44" s="573"/>
      <c r="K44" s="574"/>
      <c r="L44" s="6"/>
      <c r="O44" s="51"/>
      <c r="P44" s="51"/>
      <c r="Q44" s="48"/>
    </row>
    <row r="45" spans="1:18" ht="16.2" thickBot="1" x14ac:dyDescent="0.35">
      <c r="A45" s="567"/>
      <c r="B45" s="568"/>
      <c r="C45" s="575"/>
      <c r="D45" s="576"/>
      <c r="E45" s="576"/>
      <c r="F45" s="576"/>
      <c r="G45" s="576"/>
      <c r="H45" s="576"/>
      <c r="I45" s="576"/>
      <c r="J45" s="576"/>
      <c r="K45" s="577"/>
      <c r="L45" s="6"/>
      <c r="O45" s="51"/>
      <c r="P45" s="51"/>
    </row>
    <row r="46" spans="1:18" ht="16.2" thickBot="1" x14ac:dyDescent="0.35">
      <c r="A46" s="560" t="s">
        <v>22</v>
      </c>
      <c r="B46" s="561"/>
      <c r="C46" s="561"/>
      <c r="D46" s="561"/>
      <c r="E46" s="561"/>
      <c r="F46" s="561"/>
      <c r="G46" s="561"/>
      <c r="H46" s="561"/>
      <c r="I46" s="561"/>
      <c r="J46" s="561"/>
      <c r="K46" s="562"/>
      <c r="L46" s="6"/>
      <c r="O46" s="51"/>
      <c r="P46" s="51"/>
    </row>
    <row r="47" spans="1:18" x14ac:dyDescent="0.3">
      <c r="L47" s="6"/>
    </row>
    <row r="68" spans="1:26" x14ac:dyDescent="0.3">
      <c r="A68" s="88"/>
      <c r="B68" s="88"/>
      <c r="C68" s="88"/>
      <c r="D68" s="88"/>
      <c r="E68" s="88"/>
      <c r="F68" s="88"/>
      <c r="G68" s="88"/>
      <c r="H68" s="88"/>
      <c r="I68" s="88"/>
      <c r="J68" s="88"/>
      <c r="K68" s="88"/>
      <c r="M68" s="19">
        <f>COUNTIF(M70:M88,L70)</f>
        <v>0</v>
      </c>
      <c r="N68" s="19">
        <f>COUNTIF(N70:N113,L70)</f>
        <v>0</v>
      </c>
      <c r="O68" s="19">
        <f>COUNTIF(O70:O120,L70)</f>
        <v>0</v>
      </c>
      <c r="P68" s="89"/>
      <c r="Q68" s="89"/>
      <c r="R68" s="90"/>
      <c r="S68" s="90"/>
      <c r="T68" s="89"/>
      <c r="U68" s="90"/>
      <c r="V68" s="90"/>
      <c r="W68" s="90"/>
      <c r="X68" s="90"/>
      <c r="Y68" s="90"/>
      <c r="Z68" s="88"/>
    </row>
    <row r="69" spans="1:26" x14ac:dyDescent="0.3">
      <c r="A69" s="88"/>
      <c r="B69" s="88"/>
      <c r="C69" s="88"/>
      <c r="D69" s="88"/>
      <c r="E69" s="88"/>
      <c r="F69" s="88"/>
      <c r="G69" s="88"/>
      <c r="H69" s="88"/>
      <c r="I69" s="88"/>
      <c r="J69" s="88"/>
      <c r="K69" s="88"/>
      <c r="M69" s="19">
        <v>4</v>
      </c>
      <c r="N69" s="19">
        <v>10</v>
      </c>
      <c r="O69" s="19">
        <v>20</v>
      </c>
      <c r="P69" s="89"/>
      <c r="Q69" s="89"/>
      <c r="R69" s="90"/>
      <c r="S69" s="90"/>
      <c r="T69" s="89"/>
      <c r="U69" s="90"/>
      <c r="V69" s="90"/>
      <c r="W69" s="90"/>
      <c r="X69" s="90"/>
      <c r="Y69" s="90"/>
      <c r="Z69" s="88"/>
    </row>
    <row r="70" spans="1:26" x14ac:dyDescent="0.3">
      <c r="A70" s="88"/>
      <c r="B70" s="88"/>
      <c r="C70" s="88"/>
      <c r="D70" s="88"/>
      <c r="E70" s="88"/>
      <c r="F70" s="88"/>
      <c r="G70" s="88"/>
      <c r="H70" s="88"/>
      <c r="I70" s="88"/>
      <c r="J70" s="88"/>
      <c r="K70" s="88"/>
      <c r="L70" s="19" t="str">
        <f>CONCATENATE(F5,F6)</f>
        <v/>
      </c>
      <c r="M70" s="19" t="s">
        <v>140</v>
      </c>
      <c r="N70" s="19" t="s">
        <v>141</v>
      </c>
      <c r="O70" s="19" t="s">
        <v>142</v>
      </c>
      <c r="P70" s="89"/>
      <c r="Q70" s="89"/>
      <c r="R70" s="90"/>
      <c r="S70" s="90"/>
      <c r="T70" s="89"/>
      <c r="U70" s="90"/>
      <c r="V70" s="90"/>
      <c r="W70" s="90"/>
      <c r="X70" s="90"/>
      <c r="Y70" s="90"/>
      <c r="Z70" s="88"/>
    </row>
    <row r="71" spans="1:26" x14ac:dyDescent="0.3">
      <c r="A71" s="88"/>
      <c r="B71" s="88"/>
      <c r="C71" s="88"/>
      <c r="D71" s="88"/>
      <c r="E71" s="88"/>
      <c r="F71" s="88"/>
      <c r="G71" s="88"/>
      <c r="H71" s="88"/>
      <c r="I71" s="88"/>
      <c r="J71" s="88"/>
      <c r="K71" s="88"/>
      <c r="M71" s="19" t="s">
        <v>143</v>
      </c>
      <c r="N71" s="19" t="s">
        <v>144</v>
      </c>
      <c r="O71" s="19" t="s">
        <v>145</v>
      </c>
      <c r="P71" s="89"/>
      <c r="Q71" s="89"/>
      <c r="R71" s="90"/>
      <c r="S71" s="90"/>
      <c r="T71" s="89"/>
      <c r="U71" s="90"/>
      <c r="V71" s="90"/>
      <c r="W71" s="90"/>
      <c r="X71" s="90"/>
      <c r="Y71" s="90"/>
      <c r="Z71" s="88"/>
    </row>
    <row r="72" spans="1:26" x14ac:dyDescent="0.3">
      <c r="A72" s="88"/>
      <c r="B72" s="88"/>
      <c r="C72" s="88"/>
      <c r="D72" s="88"/>
      <c r="E72" s="88"/>
      <c r="F72" s="88"/>
      <c r="G72" s="88"/>
      <c r="H72" s="88"/>
      <c r="I72" s="88"/>
      <c r="J72" s="88"/>
      <c r="K72" s="88"/>
      <c r="M72" s="19" t="s">
        <v>146</v>
      </c>
      <c r="N72" s="19" t="s">
        <v>147</v>
      </c>
      <c r="O72" s="19" t="s">
        <v>148</v>
      </c>
      <c r="P72" s="89"/>
      <c r="Q72" s="89"/>
      <c r="R72" s="90"/>
      <c r="S72" s="90"/>
      <c r="T72" s="89"/>
      <c r="U72" s="90"/>
      <c r="V72" s="90"/>
      <c r="W72" s="90"/>
      <c r="X72" s="90"/>
      <c r="Y72" s="90"/>
      <c r="Z72" s="88"/>
    </row>
    <row r="73" spans="1:26" x14ac:dyDescent="0.3">
      <c r="A73" s="88"/>
      <c r="B73" s="88"/>
      <c r="C73" s="88"/>
      <c r="D73" s="88"/>
      <c r="E73" s="88"/>
      <c r="F73" s="88"/>
      <c r="G73" s="88"/>
      <c r="H73" s="88"/>
      <c r="I73" s="88"/>
      <c r="J73" s="88"/>
      <c r="K73" s="88"/>
      <c r="M73" s="19" t="s">
        <v>149</v>
      </c>
      <c r="N73" s="19" t="s">
        <v>150</v>
      </c>
      <c r="O73" s="19" t="s">
        <v>151</v>
      </c>
      <c r="P73" s="89"/>
      <c r="Q73" s="89"/>
      <c r="R73" s="90"/>
      <c r="S73" s="90"/>
      <c r="T73" s="89"/>
      <c r="U73" s="90"/>
      <c r="V73" s="90"/>
      <c r="W73" s="90"/>
      <c r="X73" s="90"/>
      <c r="Y73" s="90"/>
      <c r="Z73" s="88"/>
    </row>
    <row r="74" spans="1:26" x14ac:dyDescent="0.3">
      <c r="A74" s="88"/>
      <c r="B74" s="88"/>
      <c r="C74" s="88"/>
      <c r="D74" s="88"/>
      <c r="E74" s="88"/>
      <c r="F74" s="88"/>
      <c r="G74" s="88"/>
      <c r="H74" s="88"/>
      <c r="I74" s="88"/>
      <c r="J74" s="88"/>
      <c r="K74" s="88"/>
      <c r="M74" s="19" t="s">
        <v>152</v>
      </c>
      <c r="N74" s="19" t="s">
        <v>153</v>
      </c>
      <c r="O74" s="19" t="s">
        <v>154</v>
      </c>
      <c r="P74" s="89"/>
      <c r="Q74" s="89"/>
      <c r="R74" s="90"/>
      <c r="S74" s="90"/>
      <c r="T74" s="89"/>
      <c r="U74" s="90"/>
      <c r="V74" s="90"/>
      <c r="W74" s="90"/>
      <c r="X74" s="90"/>
      <c r="Y74" s="90"/>
      <c r="Z74" s="88"/>
    </row>
    <row r="75" spans="1:26" x14ac:dyDescent="0.3">
      <c r="A75" s="88"/>
      <c r="B75" s="88"/>
      <c r="C75" s="88"/>
      <c r="D75" s="88"/>
      <c r="E75" s="88"/>
      <c r="F75" s="88"/>
      <c r="G75" s="88"/>
      <c r="H75" s="88"/>
      <c r="I75" s="88"/>
      <c r="J75" s="88"/>
      <c r="K75" s="88"/>
      <c r="M75" s="19" t="s">
        <v>155</v>
      </c>
      <c r="N75" s="19" t="s">
        <v>156</v>
      </c>
      <c r="O75" s="19" t="s">
        <v>157</v>
      </c>
      <c r="P75" s="89"/>
      <c r="Q75" s="89"/>
      <c r="R75" s="90"/>
      <c r="S75" s="90"/>
      <c r="T75" s="89"/>
      <c r="U75" s="90"/>
      <c r="V75" s="90"/>
      <c r="W75" s="90"/>
      <c r="X75" s="90"/>
      <c r="Y75" s="90"/>
      <c r="Z75" s="88"/>
    </row>
    <row r="76" spans="1:26" x14ac:dyDescent="0.3">
      <c r="A76" s="88"/>
      <c r="B76" s="88"/>
      <c r="C76" s="88"/>
      <c r="D76" s="88"/>
      <c r="E76" s="88"/>
      <c r="F76" s="88"/>
      <c r="G76" s="88"/>
      <c r="H76" s="88"/>
      <c r="I76" s="88"/>
      <c r="J76" s="88"/>
      <c r="K76" s="88"/>
      <c r="M76" s="19" t="s">
        <v>158</v>
      </c>
      <c r="N76" s="19" t="s">
        <v>159</v>
      </c>
      <c r="O76" s="19" t="s">
        <v>160</v>
      </c>
      <c r="P76" s="89"/>
      <c r="Q76" s="89"/>
      <c r="R76" s="90"/>
      <c r="S76" s="90"/>
      <c r="T76" s="89"/>
      <c r="U76" s="90"/>
      <c r="V76" s="90"/>
      <c r="W76" s="90"/>
      <c r="X76" s="90"/>
      <c r="Y76" s="90"/>
      <c r="Z76" s="88"/>
    </row>
    <row r="77" spans="1:26" x14ac:dyDescent="0.3">
      <c r="A77" s="88"/>
      <c r="B77" s="88"/>
      <c r="C77" s="88"/>
      <c r="D77" s="88"/>
      <c r="E77" s="88"/>
      <c r="F77" s="88"/>
      <c r="G77" s="88"/>
      <c r="H77" s="88"/>
      <c r="I77" s="88"/>
      <c r="J77" s="88"/>
      <c r="K77" s="88"/>
      <c r="M77" s="19" t="s">
        <v>161</v>
      </c>
      <c r="N77" s="19" t="s">
        <v>162</v>
      </c>
      <c r="O77" s="19" t="s">
        <v>163</v>
      </c>
      <c r="P77" s="89"/>
      <c r="Q77" s="89"/>
      <c r="R77" s="90"/>
      <c r="S77" s="90"/>
      <c r="T77" s="89"/>
      <c r="U77" s="90"/>
      <c r="V77" s="90"/>
      <c r="W77" s="90"/>
      <c r="X77" s="90"/>
      <c r="Y77" s="90"/>
      <c r="Z77" s="88"/>
    </row>
    <row r="78" spans="1:26" x14ac:dyDescent="0.3">
      <c r="A78" s="88"/>
      <c r="B78" s="88"/>
      <c r="C78" s="88"/>
      <c r="D78" s="88"/>
      <c r="E78" s="88"/>
      <c r="F78" s="88"/>
      <c r="G78" s="88"/>
      <c r="H78" s="88"/>
      <c r="I78" s="88"/>
      <c r="J78" s="88"/>
      <c r="K78" s="88"/>
      <c r="M78" s="19" t="s">
        <v>164</v>
      </c>
      <c r="N78" s="19" t="s">
        <v>165</v>
      </c>
      <c r="O78" s="19" t="s">
        <v>166</v>
      </c>
      <c r="P78" s="89"/>
      <c r="Q78" s="89"/>
      <c r="R78" s="90"/>
      <c r="S78" s="90"/>
      <c r="T78" s="89"/>
      <c r="U78" s="90"/>
      <c r="V78" s="90"/>
      <c r="W78" s="90"/>
      <c r="X78" s="90"/>
      <c r="Y78" s="90"/>
      <c r="Z78" s="88"/>
    </row>
    <row r="79" spans="1:26" x14ac:dyDescent="0.3">
      <c r="A79" s="88"/>
      <c r="B79" s="88"/>
      <c r="C79" s="88"/>
      <c r="D79" s="88"/>
      <c r="E79" s="88"/>
      <c r="F79" s="88"/>
      <c r="G79" s="88"/>
      <c r="H79" s="88"/>
      <c r="I79" s="88"/>
      <c r="J79" s="88"/>
      <c r="K79" s="88"/>
      <c r="M79" s="19" t="s">
        <v>167</v>
      </c>
      <c r="N79" s="19" t="s">
        <v>168</v>
      </c>
      <c r="O79" s="19" t="s">
        <v>169</v>
      </c>
      <c r="P79" s="89"/>
      <c r="Q79" s="89"/>
      <c r="R79" s="90"/>
      <c r="S79" s="90"/>
      <c r="T79" s="89"/>
      <c r="U79" s="90"/>
      <c r="V79" s="90"/>
      <c r="W79" s="90"/>
      <c r="X79" s="90"/>
      <c r="Y79" s="90"/>
      <c r="Z79" s="88"/>
    </row>
    <row r="80" spans="1:26" x14ac:dyDescent="0.3">
      <c r="A80" s="88"/>
      <c r="B80" s="88"/>
      <c r="C80" s="88"/>
      <c r="D80" s="88"/>
      <c r="E80" s="88"/>
      <c r="F80" s="88"/>
      <c r="G80" s="88"/>
      <c r="H80" s="88"/>
      <c r="I80" s="88"/>
      <c r="J80" s="88"/>
      <c r="K80" s="88"/>
      <c r="M80" s="19" t="s">
        <v>170</v>
      </c>
      <c r="N80" s="19" t="s">
        <v>171</v>
      </c>
      <c r="O80" s="19" t="s">
        <v>172</v>
      </c>
      <c r="P80" s="89"/>
      <c r="Q80" s="89"/>
      <c r="R80" s="90"/>
      <c r="S80" s="90"/>
      <c r="T80" s="89"/>
      <c r="U80" s="90"/>
      <c r="V80" s="90"/>
      <c r="W80" s="90"/>
      <c r="X80" s="90"/>
      <c r="Y80" s="90"/>
      <c r="Z80" s="88"/>
    </row>
    <row r="81" spans="1:26" x14ac:dyDescent="0.3">
      <c r="A81" s="88"/>
      <c r="B81" s="88"/>
      <c r="C81" s="88"/>
      <c r="D81" s="88"/>
      <c r="E81" s="88"/>
      <c r="F81" s="88"/>
      <c r="G81" s="88"/>
      <c r="H81" s="88"/>
      <c r="I81" s="88"/>
      <c r="J81" s="88"/>
      <c r="K81" s="88"/>
      <c r="M81" s="19" t="s">
        <v>173</v>
      </c>
      <c r="N81" s="19" t="s">
        <v>174</v>
      </c>
      <c r="O81" s="19" t="s">
        <v>175</v>
      </c>
      <c r="P81" s="89"/>
      <c r="Q81" s="89"/>
      <c r="R81" s="90"/>
      <c r="S81" s="90"/>
      <c r="T81" s="89"/>
      <c r="U81" s="90"/>
      <c r="V81" s="90"/>
      <c r="W81" s="90"/>
      <c r="X81" s="90"/>
      <c r="Y81" s="90"/>
      <c r="Z81" s="88"/>
    </row>
    <row r="82" spans="1:26" x14ac:dyDescent="0.3">
      <c r="A82" s="88"/>
      <c r="B82" s="88"/>
      <c r="C82" s="88"/>
      <c r="D82" s="88"/>
      <c r="E82" s="88"/>
      <c r="F82" s="88"/>
      <c r="G82" s="88"/>
      <c r="H82" s="88"/>
      <c r="I82" s="88"/>
      <c r="J82" s="88"/>
      <c r="K82" s="88"/>
      <c r="M82" s="19" t="s">
        <v>176</v>
      </c>
      <c r="N82" s="19" t="s">
        <v>177</v>
      </c>
      <c r="O82" s="19" t="s">
        <v>178</v>
      </c>
      <c r="P82" s="89"/>
      <c r="Q82" s="89"/>
      <c r="R82" s="90"/>
      <c r="S82" s="90"/>
      <c r="T82" s="89"/>
      <c r="U82" s="90"/>
      <c r="V82" s="90"/>
      <c r="W82" s="90"/>
      <c r="X82" s="90"/>
      <c r="Y82" s="90"/>
      <c r="Z82" s="88"/>
    </row>
    <row r="83" spans="1:26" x14ac:dyDescent="0.3">
      <c r="A83" s="88"/>
      <c r="B83" s="88"/>
      <c r="C83" s="88"/>
      <c r="D83" s="88"/>
      <c r="E83" s="88"/>
      <c r="F83" s="88"/>
      <c r="G83" s="88"/>
      <c r="H83" s="88"/>
      <c r="I83" s="88"/>
      <c r="J83" s="88"/>
      <c r="K83" s="88"/>
      <c r="M83" s="19" t="s">
        <v>179</v>
      </c>
      <c r="N83" s="19" t="s">
        <v>180</v>
      </c>
      <c r="O83" s="19" t="s">
        <v>181</v>
      </c>
      <c r="P83" s="89"/>
      <c r="Q83" s="89"/>
      <c r="R83" s="90"/>
      <c r="S83" s="90"/>
      <c r="T83" s="89"/>
      <c r="U83" s="90"/>
      <c r="V83" s="90"/>
      <c r="W83" s="90"/>
      <c r="X83" s="90"/>
      <c r="Y83" s="90"/>
      <c r="Z83" s="88"/>
    </row>
    <row r="84" spans="1:26" x14ac:dyDescent="0.3">
      <c r="A84" s="88"/>
      <c r="B84" s="88"/>
      <c r="C84" s="88"/>
      <c r="D84" s="88"/>
      <c r="E84" s="88"/>
      <c r="F84" s="88"/>
      <c r="G84" s="88"/>
      <c r="H84" s="88"/>
      <c r="I84" s="88"/>
      <c r="J84" s="88"/>
      <c r="K84" s="88"/>
      <c r="M84" s="19" t="s">
        <v>182</v>
      </c>
      <c r="N84" s="19" t="s">
        <v>183</v>
      </c>
      <c r="O84" s="19" t="s">
        <v>184</v>
      </c>
      <c r="P84" s="89"/>
      <c r="Q84" s="89"/>
      <c r="R84" s="90"/>
      <c r="S84" s="90"/>
      <c r="T84" s="89"/>
      <c r="U84" s="90"/>
      <c r="V84" s="90"/>
      <c r="W84" s="90"/>
      <c r="X84" s="90"/>
      <c r="Y84" s="90"/>
      <c r="Z84" s="88"/>
    </row>
    <row r="85" spans="1:26" x14ac:dyDescent="0.3">
      <c r="A85" s="88"/>
      <c r="B85" s="88"/>
      <c r="C85" s="88"/>
      <c r="D85" s="88"/>
      <c r="E85" s="88"/>
      <c r="F85" s="88"/>
      <c r="G85" s="88"/>
      <c r="H85" s="88"/>
      <c r="I85" s="88"/>
      <c r="J85" s="88"/>
      <c r="K85" s="88"/>
      <c r="M85" s="19" t="s">
        <v>185</v>
      </c>
      <c r="N85" s="19" t="s">
        <v>186</v>
      </c>
      <c r="O85" s="19" t="s">
        <v>187</v>
      </c>
      <c r="P85" s="89"/>
      <c r="Q85" s="89"/>
      <c r="R85" s="90"/>
      <c r="S85" s="90"/>
      <c r="T85" s="89"/>
      <c r="U85" s="90"/>
      <c r="V85" s="90"/>
      <c r="W85" s="90"/>
      <c r="X85" s="90"/>
      <c r="Y85" s="90"/>
      <c r="Z85" s="88"/>
    </row>
    <row r="86" spans="1:26" x14ac:dyDescent="0.3">
      <c r="A86" s="88"/>
      <c r="B86" s="88"/>
      <c r="C86" s="88"/>
      <c r="D86" s="88"/>
      <c r="E86" s="88"/>
      <c r="F86" s="88"/>
      <c r="G86" s="88"/>
      <c r="H86" s="88"/>
      <c r="I86" s="88"/>
      <c r="J86" s="88"/>
      <c r="K86" s="88"/>
      <c r="M86" s="19" t="s">
        <v>188</v>
      </c>
      <c r="N86" s="19" t="s">
        <v>189</v>
      </c>
      <c r="O86" s="19" t="s">
        <v>190</v>
      </c>
      <c r="P86" s="89"/>
      <c r="Q86" s="89"/>
      <c r="R86" s="90"/>
      <c r="S86" s="90"/>
      <c r="T86" s="89"/>
      <c r="U86" s="90"/>
      <c r="V86" s="90"/>
      <c r="W86" s="90"/>
      <c r="X86" s="90"/>
      <c r="Y86" s="90"/>
      <c r="Z86" s="88"/>
    </row>
    <row r="87" spans="1:26" x14ac:dyDescent="0.3">
      <c r="A87" s="88"/>
      <c r="B87" s="88"/>
      <c r="C87" s="88"/>
      <c r="D87" s="88"/>
      <c r="E87" s="88"/>
      <c r="F87" s="88"/>
      <c r="G87" s="88"/>
      <c r="H87" s="88"/>
      <c r="I87" s="88"/>
      <c r="J87" s="88"/>
      <c r="K87" s="88"/>
      <c r="M87" s="19" t="s">
        <v>191</v>
      </c>
      <c r="N87" s="19" t="s">
        <v>192</v>
      </c>
      <c r="O87" s="19" t="s">
        <v>193</v>
      </c>
      <c r="P87" s="89"/>
      <c r="Q87" s="89"/>
      <c r="R87" s="90"/>
      <c r="S87" s="90"/>
      <c r="T87" s="89"/>
      <c r="U87" s="90"/>
      <c r="V87" s="90"/>
      <c r="W87" s="90"/>
      <c r="X87" s="90"/>
      <c r="Y87" s="90"/>
      <c r="Z87" s="88"/>
    </row>
    <row r="88" spans="1:26" x14ac:dyDescent="0.3">
      <c r="A88" s="88"/>
      <c r="B88" s="88"/>
      <c r="C88" s="88"/>
      <c r="D88" s="88"/>
      <c r="E88" s="88"/>
      <c r="F88" s="88"/>
      <c r="G88" s="88"/>
      <c r="H88" s="88"/>
      <c r="I88" s="88"/>
      <c r="J88" s="88"/>
      <c r="K88" s="88"/>
      <c r="M88" s="19" t="s">
        <v>194</v>
      </c>
      <c r="N88" s="19" t="s">
        <v>195</v>
      </c>
      <c r="O88" s="19" t="s">
        <v>196</v>
      </c>
      <c r="P88" s="89"/>
      <c r="Q88" s="89"/>
      <c r="R88" s="90"/>
      <c r="S88" s="90"/>
      <c r="T88" s="89"/>
      <c r="U88" s="90"/>
      <c r="V88" s="90"/>
      <c r="W88" s="90"/>
      <c r="X88" s="90"/>
      <c r="Y88" s="90"/>
      <c r="Z88" s="88"/>
    </row>
    <row r="89" spans="1:26" x14ac:dyDescent="0.3">
      <c r="A89" s="88"/>
      <c r="B89" s="88"/>
      <c r="C89" s="88"/>
      <c r="D89" s="88"/>
      <c r="E89" s="88"/>
      <c r="F89" s="88"/>
      <c r="G89" s="88"/>
      <c r="H89" s="88"/>
      <c r="I89" s="88"/>
      <c r="J89" s="88"/>
      <c r="K89" s="88"/>
      <c r="N89" s="19" t="s">
        <v>197</v>
      </c>
      <c r="O89" s="19" t="s">
        <v>198</v>
      </c>
      <c r="P89" s="89"/>
      <c r="Q89" s="89"/>
      <c r="R89" s="90"/>
      <c r="S89" s="90"/>
      <c r="T89" s="89"/>
      <c r="U89" s="90"/>
      <c r="V89" s="90"/>
      <c r="W89" s="90"/>
      <c r="X89" s="90"/>
      <c r="Y89" s="90"/>
      <c r="Z89" s="88"/>
    </row>
    <row r="90" spans="1:26" x14ac:dyDescent="0.3">
      <c r="A90" s="88"/>
      <c r="B90" s="88"/>
      <c r="C90" s="88"/>
      <c r="D90" s="88"/>
      <c r="E90" s="88"/>
      <c r="F90" s="88"/>
      <c r="G90" s="88"/>
      <c r="H90" s="88"/>
      <c r="I90" s="88"/>
      <c r="J90" s="88"/>
      <c r="K90" s="88"/>
      <c r="N90" s="19" t="s">
        <v>199</v>
      </c>
      <c r="O90" s="19" t="s">
        <v>200</v>
      </c>
      <c r="P90" s="89"/>
      <c r="Q90" s="89"/>
      <c r="R90" s="90"/>
      <c r="S90" s="90"/>
      <c r="T90" s="89"/>
      <c r="U90" s="90"/>
      <c r="V90" s="90"/>
      <c r="W90" s="90"/>
      <c r="X90" s="90"/>
      <c r="Y90" s="90"/>
      <c r="Z90" s="88"/>
    </row>
    <row r="91" spans="1:26" x14ac:dyDescent="0.3">
      <c r="A91" s="88"/>
      <c r="B91" s="88"/>
      <c r="C91" s="88"/>
      <c r="D91" s="88"/>
      <c r="E91" s="88"/>
      <c r="F91" s="88"/>
      <c r="G91" s="88"/>
      <c r="H91" s="88"/>
      <c r="I91" s="88"/>
      <c r="J91" s="88"/>
      <c r="K91" s="88"/>
      <c r="N91" s="19" t="s">
        <v>201</v>
      </c>
      <c r="O91" s="19" t="s">
        <v>202</v>
      </c>
      <c r="P91" s="89"/>
      <c r="Q91" s="89"/>
      <c r="R91" s="90"/>
      <c r="S91" s="90"/>
      <c r="T91" s="89"/>
      <c r="U91" s="90"/>
      <c r="V91" s="90"/>
      <c r="W91" s="90"/>
      <c r="X91" s="90"/>
      <c r="Y91" s="90"/>
      <c r="Z91" s="88"/>
    </row>
    <row r="92" spans="1:26" x14ac:dyDescent="0.3">
      <c r="A92" s="88"/>
      <c r="B92" s="88"/>
      <c r="C92" s="88"/>
      <c r="D92" s="88"/>
      <c r="E92" s="88"/>
      <c r="F92" s="88"/>
      <c r="G92" s="88"/>
      <c r="H92" s="88"/>
      <c r="I92" s="88"/>
      <c r="J92" s="88"/>
      <c r="K92" s="88"/>
      <c r="N92" s="19" t="s">
        <v>203</v>
      </c>
      <c r="O92" s="19" t="s">
        <v>204</v>
      </c>
      <c r="P92" s="89"/>
      <c r="Q92" s="89"/>
      <c r="R92" s="90"/>
      <c r="S92" s="90"/>
      <c r="T92" s="89"/>
      <c r="U92" s="90"/>
      <c r="V92" s="90"/>
      <c r="W92" s="90"/>
      <c r="X92" s="90"/>
      <c r="Y92" s="90"/>
      <c r="Z92" s="88"/>
    </row>
    <row r="93" spans="1:26" x14ac:dyDescent="0.3">
      <c r="A93" s="88"/>
      <c r="B93" s="88"/>
      <c r="C93" s="88"/>
      <c r="D93" s="88"/>
      <c r="E93" s="88"/>
      <c r="F93" s="88"/>
      <c r="G93" s="88"/>
      <c r="H93" s="88"/>
      <c r="I93" s="88"/>
      <c r="J93" s="88"/>
      <c r="K93" s="88"/>
      <c r="N93" s="19" t="s">
        <v>205</v>
      </c>
      <c r="O93" s="19" t="s">
        <v>206</v>
      </c>
      <c r="P93" s="89"/>
      <c r="Q93" s="89"/>
      <c r="R93" s="90"/>
      <c r="S93" s="90"/>
      <c r="T93" s="89"/>
      <c r="U93" s="90"/>
      <c r="V93" s="90"/>
      <c r="W93" s="90"/>
      <c r="X93" s="90"/>
      <c r="Y93" s="90"/>
      <c r="Z93" s="88"/>
    </row>
    <row r="94" spans="1:26" x14ac:dyDescent="0.3">
      <c r="A94" s="88"/>
      <c r="B94" s="88"/>
      <c r="C94" s="88"/>
      <c r="D94" s="88"/>
      <c r="E94" s="88"/>
      <c r="F94" s="88"/>
      <c r="G94" s="88"/>
      <c r="H94" s="88"/>
      <c r="I94" s="88"/>
      <c r="J94" s="88"/>
      <c r="K94" s="88"/>
      <c r="N94" s="19" t="s">
        <v>207</v>
      </c>
      <c r="O94" s="19" t="s">
        <v>208</v>
      </c>
      <c r="P94" s="89"/>
      <c r="Q94" s="89"/>
      <c r="R94" s="90"/>
      <c r="S94" s="90"/>
      <c r="T94" s="89"/>
      <c r="U94" s="90"/>
      <c r="V94" s="90"/>
      <c r="W94" s="90"/>
      <c r="X94" s="90"/>
      <c r="Y94" s="90"/>
      <c r="Z94" s="88"/>
    </row>
    <row r="95" spans="1:26" x14ac:dyDescent="0.3">
      <c r="A95" s="88"/>
      <c r="B95" s="88"/>
      <c r="C95" s="88"/>
      <c r="D95" s="88"/>
      <c r="E95" s="88"/>
      <c r="F95" s="88"/>
      <c r="G95" s="88"/>
      <c r="H95" s="88"/>
      <c r="I95" s="88"/>
      <c r="J95" s="88"/>
      <c r="K95" s="88"/>
      <c r="N95" s="19" t="s">
        <v>209</v>
      </c>
      <c r="O95" s="19" t="s">
        <v>210</v>
      </c>
      <c r="P95" s="89"/>
      <c r="Q95" s="89"/>
      <c r="R95" s="90"/>
      <c r="S95" s="90"/>
      <c r="T95" s="89"/>
      <c r="U95" s="90"/>
      <c r="V95" s="90"/>
      <c r="W95" s="90"/>
      <c r="X95" s="90"/>
      <c r="Y95" s="90"/>
      <c r="Z95" s="88"/>
    </row>
    <row r="96" spans="1:26" x14ac:dyDescent="0.3">
      <c r="A96" s="88"/>
      <c r="B96" s="88"/>
      <c r="C96" s="88"/>
      <c r="D96" s="88"/>
      <c r="E96" s="88"/>
      <c r="F96" s="88"/>
      <c r="G96" s="88"/>
      <c r="H96" s="88"/>
      <c r="I96" s="88"/>
      <c r="J96" s="88"/>
      <c r="K96" s="88"/>
      <c r="N96" s="19" t="s">
        <v>211</v>
      </c>
      <c r="O96" s="19" t="s">
        <v>212</v>
      </c>
      <c r="P96" s="89"/>
      <c r="Q96" s="89"/>
      <c r="R96" s="90"/>
      <c r="S96" s="90"/>
      <c r="T96" s="89"/>
      <c r="U96" s="90"/>
      <c r="V96" s="90"/>
      <c r="W96" s="90"/>
      <c r="X96" s="90"/>
      <c r="Y96" s="90"/>
      <c r="Z96" s="88"/>
    </row>
    <row r="97" spans="1:26" x14ac:dyDescent="0.3">
      <c r="A97" s="88"/>
      <c r="B97" s="88"/>
      <c r="C97" s="88"/>
      <c r="D97" s="88"/>
      <c r="E97" s="88"/>
      <c r="F97" s="88"/>
      <c r="G97" s="88"/>
      <c r="H97" s="88"/>
      <c r="I97" s="88"/>
      <c r="J97" s="88"/>
      <c r="K97" s="88"/>
      <c r="N97" s="19" t="s">
        <v>213</v>
      </c>
      <c r="O97" s="19" t="s">
        <v>214</v>
      </c>
      <c r="P97" s="89"/>
      <c r="Q97" s="89"/>
      <c r="R97" s="90"/>
      <c r="S97" s="90"/>
      <c r="T97" s="89"/>
      <c r="U97" s="90"/>
      <c r="V97" s="90"/>
      <c r="W97" s="90"/>
      <c r="X97" s="90"/>
      <c r="Y97" s="90"/>
      <c r="Z97" s="88"/>
    </row>
    <row r="98" spans="1:26" x14ac:dyDescent="0.3">
      <c r="A98" s="88"/>
      <c r="B98" s="88"/>
      <c r="C98" s="88"/>
      <c r="D98" s="88"/>
      <c r="E98" s="88"/>
      <c r="F98" s="88"/>
      <c r="G98" s="88"/>
      <c r="H98" s="88"/>
      <c r="I98" s="88"/>
      <c r="J98" s="88"/>
      <c r="K98" s="88"/>
      <c r="N98" s="19" t="s">
        <v>215</v>
      </c>
      <c r="O98" s="19" t="s">
        <v>216</v>
      </c>
      <c r="P98" s="89"/>
      <c r="Q98" s="89"/>
      <c r="R98" s="90"/>
      <c r="S98" s="90"/>
      <c r="T98" s="89"/>
      <c r="U98" s="90"/>
      <c r="V98" s="90"/>
      <c r="W98" s="90"/>
      <c r="X98" s="90"/>
      <c r="Y98" s="90"/>
      <c r="Z98" s="88"/>
    </row>
    <row r="99" spans="1:26" x14ac:dyDescent="0.3">
      <c r="A99" s="88"/>
      <c r="B99" s="88"/>
      <c r="C99" s="88"/>
      <c r="D99" s="88"/>
      <c r="E99" s="88"/>
      <c r="F99" s="88"/>
      <c r="G99" s="88"/>
      <c r="H99" s="88"/>
      <c r="I99" s="88"/>
      <c r="J99" s="88"/>
      <c r="K99" s="88"/>
      <c r="N99" s="19" t="s">
        <v>217</v>
      </c>
      <c r="O99" s="19" t="s">
        <v>218</v>
      </c>
      <c r="P99" s="89"/>
      <c r="Q99" s="89"/>
      <c r="R99" s="90"/>
      <c r="S99" s="90"/>
      <c r="T99" s="89"/>
      <c r="U99" s="90"/>
      <c r="V99" s="90"/>
      <c r="W99" s="90"/>
      <c r="X99" s="90"/>
      <c r="Y99" s="90"/>
      <c r="Z99" s="88"/>
    </row>
    <row r="100" spans="1:26" x14ac:dyDescent="0.3">
      <c r="A100" s="88"/>
      <c r="B100" s="88"/>
      <c r="C100" s="88"/>
      <c r="D100" s="88"/>
      <c r="E100" s="88"/>
      <c r="F100" s="88"/>
      <c r="G100" s="88"/>
      <c r="H100" s="88"/>
      <c r="I100" s="88"/>
      <c r="J100" s="88"/>
      <c r="K100" s="88"/>
      <c r="N100" s="19" t="s">
        <v>219</v>
      </c>
      <c r="O100" s="19" t="s">
        <v>220</v>
      </c>
      <c r="P100" s="89"/>
      <c r="Q100" s="89"/>
      <c r="R100" s="90"/>
      <c r="S100" s="90"/>
      <c r="T100" s="89"/>
      <c r="U100" s="90"/>
      <c r="V100" s="90"/>
      <c r="W100" s="90"/>
      <c r="X100" s="90"/>
      <c r="Y100" s="90"/>
      <c r="Z100" s="88"/>
    </row>
    <row r="101" spans="1:26" x14ac:dyDescent="0.3">
      <c r="A101" s="88"/>
      <c r="B101" s="88"/>
      <c r="C101" s="88"/>
      <c r="D101" s="88"/>
      <c r="E101" s="88"/>
      <c r="F101" s="88"/>
      <c r="G101" s="88"/>
      <c r="H101" s="88"/>
      <c r="I101" s="88"/>
      <c r="J101" s="88"/>
      <c r="K101" s="88"/>
      <c r="N101" s="19" t="s">
        <v>221</v>
      </c>
      <c r="O101" s="19" t="s">
        <v>222</v>
      </c>
      <c r="P101" s="89"/>
      <c r="Q101" s="89"/>
      <c r="R101" s="90"/>
      <c r="S101" s="90"/>
      <c r="T101" s="89"/>
      <c r="U101" s="90"/>
      <c r="V101" s="90"/>
      <c r="W101" s="90"/>
      <c r="X101" s="90"/>
      <c r="Y101" s="90"/>
      <c r="Z101" s="88"/>
    </row>
    <row r="102" spans="1:26" x14ac:dyDescent="0.3">
      <c r="A102" s="88"/>
      <c r="B102" s="88"/>
      <c r="C102" s="88"/>
      <c r="D102" s="88"/>
      <c r="E102" s="88"/>
      <c r="F102" s="88"/>
      <c r="G102" s="88"/>
      <c r="H102" s="88"/>
      <c r="I102" s="88"/>
      <c r="J102" s="88"/>
      <c r="K102" s="88"/>
      <c r="N102" s="19" t="s">
        <v>223</v>
      </c>
      <c r="O102" s="19" t="s">
        <v>224</v>
      </c>
      <c r="P102" s="89"/>
      <c r="Q102" s="89"/>
      <c r="R102" s="90"/>
      <c r="S102" s="90"/>
      <c r="T102" s="89"/>
      <c r="U102" s="90"/>
      <c r="V102" s="90"/>
      <c r="W102" s="90"/>
      <c r="X102" s="90"/>
      <c r="Y102" s="90"/>
      <c r="Z102" s="88"/>
    </row>
    <row r="103" spans="1:26" x14ac:dyDescent="0.3">
      <c r="A103" s="88"/>
      <c r="B103" s="88"/>
      <c r="C103" s="88"/>
      <c r="D103" s="88"/>
      <c r="E103" s="88"/>
      <c r="F103" s="88"/>
      <c r="G103" s="88"/>
      <c r="H103" s="88"/>
      <c r="I103" s="88"/>
      <c r="J103" s="88"/>
      <c r="K103" s="88"/>
      <c r="N103" s="19" t="s">
        <v>225</v>
      </c>
      <c r="O103" s="19" t="s">
        <v>226</v>
      </c>
      <c r="P103" s="89"/>
      <c r="Q103" s="89"/>
      <c r="R103" s="90"/>
      <c r="S103" s="90"/>
      <c r="T103" s="89"/>
      <c r="U103" s="90"/>
      <c r="V103" s="90"/>
      <c r="W103" s="90"/>
      <c r="X103" s="90"/>
      <c r="Y103" s="90"/>
      <c r="Z103" s="88"/>
    </row>
    <row r="104" spans="1:26" x14ac:dyDescent="0.3">
      <c r="A104" s="88"/>
      <c r="B104" s="88"/>
      <c r="C104" s="88"/>
      <c r="D104" s="88"/>
      <c r="E104" s="88"/>
      <c r="F104" s="88"/>
      <c r="G104" s="88"/>
      <c r="H104" s="88"/>
      <c r="I104" s="88"/>
      <c r="J104" s="88"/>
      <c r="K104" s="88"/>
      <c r="N104" s="19" t="s">
        <v>227</v>
      </c>
      <c r="O104" s="19" t="s">
        <v>228</v>
      </c>
      <c r="P104" s="89"/>
      <c r="Q104" s="89"/>
      <c r="R104" s="90"/>
      <c r="S104" s="90"/>
      <c r="T104" s="89"/>
      <c r="U104" s="90"/>
      <c r="V104" s="90"/>
      <c r="W104" s="90"/>
      <c r="X104" s="90"/>
      <c r="Y104" s="90"/>
      <c r="Z104" s="88"/>
    </row>
    <row r="105" spans="1:26" x14ac:dyDescent="0.3">
      <c r="A105" s="88"/>
      <c r="B105" s="88"/>
      <c r="C105" s="88"/>
      <c r="D105" s="88"/>
      <c r="E105" s="88"/>
      <c r="F105" s="88"/>
      <c r="G105" s="88"/>
      <c r="H105" s="88"/>
      <c r="I105" s="88"/>
      <c r="J105" s="88"/>
      <c r="K105" s="88"/>
      <c r="N105" s="19" t="s">
        <v>229</v>
      </c>
      <c r="O105" s="19" t="s">
        <v>230</v>
      </c>
      <c r="P105" s="89"/>
      <c r="Q105" s="89"/>
      <c r="R105" s="90"/>
      <c r="S105" s="90"/>
      <c r="T105" s="89"/>
      <c r="U105" s="90"/>
      <c r="V105" s="90"/>
      <c r="W105" s="90"/>
      <c r="X105" s="90"/>
      <c r="Y105" s="90"/>
      <c r="Z105" s="88"/>
    </row>
    <row r="106" spans="1:26" x14ac:dyDescent="0.3">
      <c r="A106" s="88"/>
      <c r="B106" s="88"/>
      <c r="C106" s="88"/>
      <c r="D106" s="88"/>
      <c r="E106" s="88"/>
      <c r="F106" s="88"/>
      <c r="G106" s="88"/>
      <c r="H106" s="88"/>
      <c r="I106" s="88"/>
      <c r="J106" s="88"/>
      <c r="K106" s="88"/>
      <c r="N106" s="19" t="s">
        <v>231</v>
      </c>
      <c r="O106" s="19" t="s">
        <v>232</v>
      </c>
      <c r="P106" s="89"/>
      <c r="Q106" s="89"/>
      <c r="R106" s="90"/>
      <c r="S106" s="90"/>
      <c r="T106" s="89"/>
      <c r="U106" s="90"/>
      <c r="V106" s="90"/>
      <c r="W106" s="90"/>
      <c r="X106" s="90"/>
      <c r="Y106" s="90"/>
      <c r="Z106" s="88"/>
    </row>
    <row r="107" spans="1:26" x14ac:dyDescent="0.3">
      <c r="A107" s="88"/>
      <c r="B107" s="88"/>
      <c r="C107" s="88"/>
      <c r="D107" s="88"/>
      <c r="E107" s="88"/>
      <c r="F107" s="88"/>
      <c r="G107" s="88"/>
      <c r="H107" s="88"/>
      <c r="I107" s="88"/>
      <c r="J107" s="88"/>
      <c r="K107" s="88"/>
      <c r="N107" s="19" t="s">
        <v>233</v>
      </c>
      <c r="O107" s="19" t="s">
        <v>234</v>
      </c>
      <c r="P107" s="89"/>
      <c r="Q107" s="89"/>
      <c r="R107" s="90"/>
      <c r="S107" s="90"/>
      <c r="T107" s="89"/>
      <c r="U107" s="90"/>
      <c r="V107" s="90"/>
      <c r="W107" s="90"/>
      <c r="X107" s="90"/>
      <c r="Y107" s="90"/>
      <c r="Z107" s="88"/>
    </row>
    <row r="108" spans="1:26" x14ac:dyDescent="0.3">
      <c r="A108" s="88"/>
      <c r="B108" s="88"/>
      <c r="C108" s="88"/>
      <c r="D108" s="88"/>
      <c r="E108" s="88"/>
      <c r="F108" s="88"/>
      <c r="G108" s="88"/>
      <c r="H108" s="88"/>
      <c r="I108" s="88"/>
      <c r="J108" s="88"/>
      <c r="K108" s="88"/>
      <c r="N108" s="19" t="s">
        <v>235</v>
      </c>
      <c r="O108" s="19" t="s">
        <v>236</v>
      </c>
      <c r="P108" s="89"/>
      <c r="Q108" s="89"/>
      <c r="R108" s="90"/>
      <c r="S108" s="90"/>
      <c r="T108" s="89"/>
      <c r="U108" s="90"/>
      <c r="V108" s="90"/>
      <c r="W108" s="90"/>
      <c r="X108" s="90"/>
      <c r="Y108" s="90"/>
      <c r="Z108" s="88"/>
    </row>
    <row r="109" spans="1:26" x14ac:dyDescent="0.3">
      <c r="A109" s="88"/>
      <c r="B109" s="88"/>
      <c r="C109" s="88"/>
      <c r="D109" s="88"/>
      <c r="E109" s="88"/>
      <c r="F109" s="88"/>
      <c r="G109" s="88"/>
      <c r="H109" s="88"/>
      <c r="I109" s="88"/>
      <c r="J109" s="88"/>
      <c r="K109" s="88"/>
      <c r="N109" s="19" t="s">
        <v>237</v>
      </c>
      <c r="O109" s="19" t="s">
        <v>238</v>
      </c>
      <c r="P109" s="89"/>
      <c r="Q109" s="89"/>
      <c r="R109" s="90"/>
      <c r="S109" s="90"/>
      <c r="T109" s="89"/>
      <c r="U109" s="90"/>
      <c r="V109" s="90"/>
      <c r="W109" s="90"/>
      <c r="X109" s="90"/>
      <c r="Y109" s="90"/>
      <c r="Z109" s="88"/>
    </row>
    <row r="110" spans="1:26" x14ac:dyDescent="0.3">
      <c r="A110" s="88"/>
      <c r="B110" s="88"/>
      <c r="C110" s="88"/>
      <c r="D110" s="88"/>
      <c r="E110" s="88"/>
      <c r="F110" s="88"/>
      <c r="G110" s="88"/>
      <c r="H110" s="88"/>
      <c r="I110" s="88"/>
      <c r="J110" s="88"/>
      <c r="K110" s="88"/>
      <c r="N110" s="19" t="s">
        <v>239</v>
      </c>
      <c r="O110" s="19" t="s">
        <v>240</v>
      </c>
      <c r="P110" s="89"/>
      <c r="Q110" s="89"/>
      <c r="R110" s="90"/>
      <c r="S110" s="90"/>
      <c r="T110" s="89"/>
      <c r="U110" s="90"/>
      <c r="V110" s="90"/>
      <c r="W110" s="90"/>
      <c r="X110" s="90"/>
      <c r="Y110" s="90"/>
      <c r="Z110" s="88"/>
    </row>
    <row r="111" spans="1:26" x14ac:dyDescent="0.3">
      <c r="A111" s="88"/>
      <c r="B111" s="88"/>
      <c r="C111" s="88"/>
      <c r="D111" s="88"/>
      <c r="E111" s="88"/>
      <c r="F111" s="88"/>
      <c r="G111" s="88"/>
      <c r="H111" s="88"/>
      <c r="I111" s="88"/>
      <c r="J111" s="88"/>
      <c r="K111" s="88"/>
      <c r="N111" s="19" t="s">
        <v>241</v>
      </c>
      <c r="O111" s="19" t="s">
        <v>242</v>
      </c>
      <c r="P111" s="89"/>
      <c r="Q111" s="89"/>
      <c r="R111" s="90"/>
      <c r="S111" s="90"/>
      <c r="T111" s="89"/>
      <c r="U111" s="90"/>
      <c r="V111" s="90"/>
      <c r="W111" s="90"/>
      <c r="X111" s="90"/>
      <c r="Y111" s="90"/>
      <c r="Z111" s="88"/>
    </row>
    <row r="112" spans="1:26" x14ac:dyDescent="0.3">
      <c r="A112" s="88"/>
      <c r="B112" s="88"/>
      <c r="C112" s="88"/>
      <c r="D112" s="88"/>
      <c r="E112" s="88"/>
      <c r="F112" s="88"/>
      <c r="G112" s="88"/>
      <c r="H112" s="88"/>
      <c r="I112" s="88"/>
      <c r="J112" s="88"/>
      <c r="K112" s="88"/>
      <c r="N112" s="19" t="s">
        <v>243</v>
      </c>
      <c r="O112" s="19" t="s">
        <v>244</v>
      </c>
      <c r="P112" s="89"/>
      <c r="Q112" s="89"/>
      <c r="R112" s="90"/>
      <c r="S112" s="90"/>
      <c r="T112" s="89"/>
      <c r="U112" s="90"/>
      <c r="V112" s="90"/>
      <c r="W112" s="90"/>
      <c r="X112" s="90"/>
      <c r="Y112" s="90"/>
      <c r="Z112" s="88"/>
    </row>
    <row r="113" spans="1:26" x14ac:dyDescent="0.3">
      <c r="A113" s="88"/>
      <c r="B113" s="88"/>
      <c r="C113" s="88"/>
      <c r="D113" s="88"/>
      <c r="E113" s="88"/>
      <c r="F113" s="88"/>
      <c r="G113" s="88"/>
      <c r="H113" s="88"/>
      <c r="I113" s="88"/>
      <c r="J113" s="88"/>
      <c r="K113" s="88"/>
      <c r="N113" s="19" t="s">
        <v>245</v>
      </c>
      <c r="O113" s="19" t="s">
        <v>246</v>
      </c>
      <c r="P113" s="89"/>
      <c r="Q113" s="89"/>
      <c r="R113" s="90"/>
      <c r="S113" s="90"/>
      <c r="T113" s="89"/>
      <c r="U113" s="90"/>
      <c r="V113" s="90"/>
      <c r="W113" s="90"/>
      <c r="X113" s="90"/>
      <c r="Y113" s="90"/>
      <c r="Z113" s="88"/>
    </row>
    <row r="114" spans="1:26" x14ac:dyDescent="0.3">
      <c r="A114" s="88"/>
      <c r="B114" s="88"/>
      <c r="C114" s="88"/>
      <c r="D114" s="88"/>
      <c r="E114" s="88"/>
      <c r="F114" s="88"/>
      <c r="G114" s="88"/>
      <c r="H114" s="88"/>
      <c r="I114" s="88"/>
      <c r="J114" s="88"/>
      <c r="K114" s="88"/>
      <c r="O114" s="19" t="s">
        <v>247</v>
      </c>
      <c r="P114" s="89"/>
      <c r="Q114" s="89"/>
      <c r="R114" s="90"/>
      <c r="S114" s="90"/>
      <c r="T114" s="89"/>
      <c r="U114" s="90"/>
      <c r="V114" s="90"/>
      <c r="W114" s="90"/>
      <c r="X114" s="90"/>
      <c r="Y114" s="90"/>
      <c r="Z114" s="88"/>
    </row>
    <row r="115" spans="1:26" x14ac:dyDescent="0.3">
      <c r="A115" s="88"/>
      <c r="B115" s="88"/>
      <c r="C115" s="88"/>
      <c r="D115" s="88"/>
      <c r="E115" s="88"/>
      <c r="F115" s="88"/>
      <c r="G115" s="88"/>
      <c r="H115" s="88"/>
      <c r="I115" s="88"/>
      <c r="J115" s="88"/>
      <c r="K115" s="88"/>
      <c r="O115" s="19" t="s">
        <v>248</v>
      </c>
      <c r="P115" s="89"/>
      <c r="Q115" s="89"/>
      <c r="R115" s="90"/>
      <c r="S115" s="90"/>
      <c r="T115" s="89"/>
      <c r="U115" s="90"/>
      <c r="V115" s="90"/>
      <c r="W115" s="90"/>
      <c r="X115" s="90"/>
      <c r="Y115" s="90"/>
      <c r="Z115" s="88"/>
    </row>
    <row r="116" spans="1:26" x14ac:dyDescent="0.3">
      <c r="A116" s="88"/>
      <c r="B116" s="88"/>
      <c r="C116" s="88"/>
      <c r="D116" s="88"/>
      <c r="E116" s="88"/>
      <c r="F116" s="88"/>
      <c r="G116" s="88"/>
      <c r="H116" s="88"/>
      <c r="I116" s="88"/>
      <c r="J116" s="88"/>
      <c r="K116" s="88"/>
      <c r="O116" s="19" t="s">
        <v>249</v>
      </c>
      <c r="P116" s="89"/>
      <c r="Q116" s="89"/>
      <c r="R116" s="90"/>
      <c r="S116" s="90"/>
      <c r="T116" s="89"/>
      <c r="U116" s="90"/>
      <c r="V116" s="90"/>
      <c r="W116" s="90"/>
      <c r="X116" s="90"/>
      <c r="Y116" s="90"/>
      <c r="Z116" s="88"/>
    </row>
    <row r="117" spans="1:26" x14ac:dyDescent="0.3">
      <c r="A117" s="88"/>
      <c r="B117" s="88"/>
      <c r="C117" s="88"/>
      <c r="D117" s="88"/>
      <c r="E117" s="88"/>
      <c r="F117" s="88"/>
      <c r="G117" s="88"/>
      <c r="H117" s="88"/>
      <c r="I117" s="88"/>
      <c r="J117" s="88"/>
      <c r="K117" s="88"/>
      <c r="O117" s="19" t="s">
        <v>250</v>
      </c>
      <c r="P117" s="89"/>
      <c r="Q117" s="89"/>
      <c r="R117" s="90"/>
      <c r="S117" s="90"/>
      <c r="T117" s="89"/>
      <c r="U117" s="90"/>
      <c r="V117" s="90"/>
      <c r="W117" s="90"/>
      <c r="X117" s="90"/>
      <c r="Y117" s="90"/>
      <c r="Z117" s="88"/>
    </row>
    <row r="118" spans="1:26" x14ac:dyDescent="0.3">
      <c r="A118" s="88"/>
      <c r="B118" s="88"/>
      <c r="C118" s="88"/>
      <c r="D118" s="88"/>
      <c r="E118" s="88"/>
      <c r="F118" s="88"/>
      <c r="G118" s="88"/>
      <c r="H118" s="88"/>
      <c r="I118" s="88"/>
      <c r="J118" s="88"/>
      <c r="K118" s="88"/>
      <c r="O118" s="19" t="s">
        <v>251</v>
      </c>
      <c r="P118" s="89"/>
      <c r="Q118" s="89"/>
      <c r="R118" s="90"/>
      <c r="S118" s="90"/>
      <c r="T118" s="89"/>
      <c r="U118" s="90"/>
      <c r="V118" s="90"/>
      <c r="W118" s="90"/>
      <c r="X118" s="90"/>
      <c r="Y118" s="90"/>
      <c r="Z118" s="88"/>
    </row>
    <row r="119" spans="1:26" x14ac:dyDescent="0.3">
      <c r="A119" s="88"/>
      <c r="B119" s="88"/>
      <c r="C119" s="88"/>
      <c r="D119" s="88"/>
      <c r="E119" s="88"/>
      <c r="F119" s="88"/>
      <c r="G119" s="88"/>
      <c r="H119" s="88"/>
      <c r="I119" s="88"/>
      <c r="J119" s="88"/>
      <c r="K119" s="88"/>
      <c r="O119" s="19" t="s">
        <v>252</v>
      </c>
      <c r="P119" s="89"/>
      <c r="Q119" s="89"/>
      <c r="R119" s="90"/>
      <c r="S119" s="90"/>
      <c r="T119" s="89"/>
      <c r="U119" s="90"/>
      <c r="V119" s="90"/>
      <c r="W119" s="90"/>
      <c r="X119" s="90"/>
      <c r="Y119" s="90"/>
      <c r="Z119" s="88"/>
    </row>
    <row r="120" spans="1:26" x14ac:dyDescent="0.3">
      <c r="A120" s="88"/>
      <c r="B120" s="88"/>
      <c r="C120" s="88"/>
      <c r="D120" s="88"/>
      <c r="E120" s="88"/>
      <c r="F120" s="88"/>
      <c r="G120" s="88"/>
      <c r="H120" s="88"/>
      <c r="I120" s="88"/>
      <c r="J120" s="88"/>
      <c r="K120" s="88"/>
      <c r="O120" s="19" t="s">
        <v>253</v>
      </c>
      <c r="P120" s="89"/>
      <c r="Q120" s="89"/>
      <c r="R120" s="90"/>
      <c r="S120" s="90"/>
      <c r="T120" s="89"/>
      <c r="U120" s="90"/>
      <c r="V120" s="90"/>
      <c r="W120" s="90"/>
      <c r="X120" s="90"/>
      <c r="Y120" s="90"/>
      <c r="Z120" s="88"/>
    </row>
    <row r="121" spans="1:26" x14ac:dyDescent="0.3">
      <c r="A121" s="88"/>
      <c r="B121" s="88"/>
      <c r="C121" s="88"/>
      <c r="D121" s="88"/>
      <c r="E121" s="88"/>
      <c r="F121" s="88"/>
      <c r="G121" s="88"/>
      <c r="H121" s="88"/>
      <c r="I121" s="88"/>
      <c r="J121" s="88"/>
      <c r="K121" s="88"/>
      <c r="L121" s="88"/>
      <c r="M121" s="88"/>
      <c r="N121" s="88"/>
      <c r="O121" s="89"/>
      <c r="P121" s="89"/>
      <c r="Q121" s="89"/>
      <c r="R121" s="90"/>
      <c r="S121" s="90"/>
      <c r="T121" s="89"/>
      <c r="U121" s="90"/>
      <c r="V121" s="90"/>
      <c r="W121" s="90"/>
      <c r="X121" s="90"/>
      <c r="Y121" s="90"/>
      <c r="Z121" s="88"/>
    </row>
    <row r="122" spans="1:26" x14ac:dyDescent="0.3">
      <c r="A122" s="88"/>
      <c r="B122" s="88"/>
      <c r="C122" s="88"/>
      <c r="D122" s="88"/>
      <c r="E122" s="88"/>
      <c r="F122" s="88"/>
      <c r="G122" s="88"/>
      <c r="H122" s="88"/>
      <c r="I122" s="88"/>
      <c r="J122" s="88"/>
      <c r="K122" s="88"/>
      <c r="L122" s="88"/>
      <c r="M122" s="88"/>
      <c r="N122" s="88"/>
      <c r="O122" s="89"/>
      <c r="P122" s="89"/>
      <c r="Q122" s="89"/>
      <c r="R122" s="90"/>
      <c r="S122" s="90"/>
      <c r="T122" s="89"/>
      <c r="U122" s="90"/>
      <c r="V122" s="90"/>
      <c r="W122" s="90"/>
      <c r="X122" s="90"/>
      <c r="Y122" s="90"/>
      <c r="Z122" s="88"/>
    </row>
    <row r="123" spans="1:26" x14ac:dyDescent="0.3">
      <c r="A123" s="88"/>
      <c r="B123" s="88"/>
      <c r="C123" s="88"/>
      <c r="D123" s="88"/>
      <c r="E123" s="88"/>
      <c r="F123" s="88"/>
      <c r="G123" s="88"/>
      <c r="H123" s="88"/>
      <c r="I123" s="88"/>
      <c r="J123" s="88"/>
      <c r="K123" s="88"/>
      <c r="L123" s="88"/>
      <c r="M123" s="88"/>
      <c r="N123" s="88"/>
      <c r="O123" s="89"/>
      <c r="P123" s="89"/>
      <c r="Q123" s="89"/>
      <c r="R123" s="90"/>
      <c r="S123" s="90"/>
      <c r="T123" s="89"/>
      <c r="U123" s="90"/>
      <c r="V123" s="90"/>
      <c r="W123" s="90"/>
      <c r="X123" s="90"/>
      <c r="Y123" s="90"/>
      <c r="Z123" s="88"/>
    </row>
    <row r="124" spans="1:26" x14ac:dyDescent="0.3">
      <c r="A124" s="88"/>
      <c r="B124" s="88"/>
      <c r="C124" s="88"/>
      <c r="D124" s="88"/>
      <c r="E124" s="88"/>
      <c r="F124" s="88"/>
      <c r="G124" s="88"/>
      <c r="H124" s="88"/>
      <c r="I124" s="88"/>
      <c r="J124" s="88"/>
      <c r="K124" s="88"/>
      <c r="L124" s="88"/>
      <c r="M124" s="88"/>
      <c r="N124" s="88"/>
      <c r="O124" s="89"/>
      <c r="P124" s="89"/>
      <c r="Q124" s="89"/>
      <c r="R124" s="90"/>
      <c r="S124" s="90"/>
      <c r="T124" s="89"/>
      <c r="U124" s="90"/>
      <c r="V124" s="90"/>
      <c r="W124" s="90"/>
      <c r="X124" s="90"/>
      <c r="Y124" s="90"/>
      <c r="Z124" s="88"/>
    </row>
  </sheetData>
  <sheetProtection algorithmName="SHA-512" hashValue="S+VEBVPrg7si+dLiYsSfu6lFHalCJQmfjINvdwQAN4UaZRoYAIfkBSN+mX5zluVAX3xz17BRPnIRIfRaHZ5DGQ==" saltValue="I8HNmcc8C+kY6qo+5ZfsWQ==" spinCount="100000" sheet="1" objects="1" scenarios="1" selectLockedCells="1"/>
  <mergeCells count="77">
    <mergeCell ref="A1:K2"/>
    <mergeCell ref="C3:E3"/>
    <mergeCell ref="F3:K3"/>
    <mergeCell ref="C4:E4"/>
    <mergeCell ref="F4:G4"/>
    <mergeCell ref="C5:E5"/>
    <mergeCell ref="F5:G5"/>
    <mergeCell ref="C6:E6"/>
    <mergeCell ref="F6:G6"/>
    <mergeCell ref="C7:E7"/>
    <mergeCell ref="F7:G7"/>
    <mergeCell ref="H9:J9"/>
    <mergeCell ref="A10:K10"/>
    <mergeCell ref="A11:G11"/>
    <mergeCell ref="H11:I11"/>
    <mergeCell ref="A9:G9"/>
    <mergeCell ref="A12:D12"/>
    <mergeCell ref="F12:G12"/>
    <mergeCell ref="H12:I12"/>
    <mergeCell ref="A13:E13"/>
    <mergeCell ref="F13:G13"/>
    <mergeCell ref="H13:I13"/>
    <mergeCell ref="A14:E14"/>
    <mergeCell ref="F14:G14"/>
    <mergeCell ref="H14:I14"/>
    <mergeCell ref="A15:E15"/>
    <mergeCell ref="F15:G15"/>
    <mergeCell ref="H15:J20"/>
    <mergeCell ref="F20:G20"/>
    <mergeCell ref="K15:K20"/>
    <mergeCell ref="A16:E16"/>
    <mergeCell ref="F16:G16"/>
    <mergeCell ref="A17:E17"/>
    <mergeCell ref="F17:G17"/>
    <mergeCell ref="A18:E18"/>
    <mergeCell ref="F18:G18"/>
    <mergeCell ref="A19:E19"/>
    <mergeCell ref="F19:G19"/>
    <mergeCell ref="A20:E20"/>
    <mergeCell ref="H29:K30"/>
    <mergeCell ref="A30:B30"/>
    <mergeCell ref="A22:K22"/>
    <mergeCell ref="A23:B24"/>
    <mergeCell ref="C23:F23"/>
    <mergeCell ref="G23:G24"/>
    <mergeCell ref="H23:H24"/>
    <mergeCell ref="I23:I24"/>
    <mergeCell ref="J23:J24"/>
    <mergeCell ref="K23:K24"/>
    <mergeCell ref="A25:B25"/>
    <mergeCell ref="A26:B26"/>
    <mergeCell ref="A27:B27"/>
    <mergeCell ref="A28:B28"/>
    <mergeCell ref="A29:B29"/>
    <mergeCell ref="H39:J39"/>
    <mergeCell ref="A31:B31"/>
    <mergeCell ref="A32:B32"/>
    <mergeCell ref="A33:B33"/>
    <mergeCell ref="A34:B34"/>
    <mergeCell ref="A35:F35"/>
    <mergeCell ref="H35:K35"/>
    <mergeCell ref="A46:K46"/>
    <mergeCell ref="L25:L26"/>
    <mergeCell ref="C8:E8"/>
    <mergeCell ref="F8:G8"/>
    <mergeCell ref="A40:G40"/>
    <mergeCell ref="H40:J40"/>
    <mergeCell ref="A41:G41"/>
    <mergeCell ref="H41:J41"/>
    <mergeCell ref="A42:B45"/>
    <mergeCell ref="C42:K45"/>
    <mergeCell ref="A36:K36"/>
    <mergeCell ref="A37:G37"/>
    <mergeCell ref="H37:K37"/>
    <mergeCell ref="A38:G38"/>
    <mergeCell ref="H38:J38"/>
    <mergeCell ref="A39:G39"/>
  </mergeCells>
  <dataValidations count="25">
    <dataValidation type="list" allowBlank="1" showInputMessage="1" showErrorMessage="1" sqref="E12" xr:uid="{27622E8D-F657-4BE9-AAFF-8023F512A4CB}">
      <formula1>"Net, Gross"</formula1>
    </dataValidation>
    <dataValidation operator="greaterThan" allowBlank="1" showInputMessage="1" showErrorMessage="1" sqref="K7 I5:I6" xr:uid="{1ED8FAFE-62E1-4F8B-BFE2-633FFCFDCAEF}"/>
    <dataValidation type="list" allowBlank="1" showInputMessage="1" showErrorMessage="1" sqref="I8" xr:uid="{80AE385F-5130-41FE-82CE-14DDEEE9D61C}">
      <formula1>"Complete, Incomplete"</formula1>
    </dataValidation>
    <dataValidation type="date" operator="greaterThan" allowBlank="1" showInputMessage="1" showErrorMessage="1" sqref="K4 K8 K6" xr:uid="{1F3ED598-04E0-4677-AC02-47DD74FADE32}">
      <formula1>36526</formula1>
    </dataValidation>
    <dataValidation type="list" allowBlank="1" showInputMessage="1" showErrorMessage="1" sqref="E26" xr:uid="{3E6ED0D2-9212-41C6-ADBE-726D67AB1DF1}">
      <formula1>"0"</formula1>
    </dataValidation>
    <dataValidation type="list" allowBlank="1" showInputMessage="1" showErrorMessage="1" sqref="E25" xr:uid="{26DB44E6-DEE3-4123-84B4-1DE9C90D600F}">
      <formula1>"2"</formula1>
    </dataValidation>
    <dataValidation type="list" allowBlank="1" showInputMessage="1" showErrorMessage="1" sqref="B7" xr:uid="{81F38AC1-DDA8-4AB4-ABC0-89D53A2B6827}">
      <formula1>"DCK,DCR,DKM,DNI,DQC,DSC,DSI,DSQ"</formula1>
    </dataValidation>
    <dataValidation type="list" allowBlank="1" showInputMessage="1" showErrorMessage="1" sqref="E28" xr:uid="{F360C30E-AE94-40EB-8C58-DFA492EE4CF1}">
      <formula1>"0,R,E"</formula1>
    </dataValidation>
    <dataValidation type="list" allowBlank="1" showInputMessage="1" showErrorMessage="1" sqref="K5" xr:uid="{9ABC3A35-9122-46C0-9F89-8C7ADD4E2BBD}">
      <formula1>"Aggregate Ratio, Aggregate SRS, Single Block Ratio, Single Block SRS"</formula1>
    </dataValidation>
    <dataValidation type="list" allowBlank="1" showInputMessage="1" showErrorMessage="1" sqref="C32:C34" xr:uid="{6BF62A85-8F4B-4E6D-8F67-2E693BC6DA6A}">
      <formula1>"D,F,G,H,S,T,L,R,W,C,P,O"</formula1>
    </dataValidation>
    <dataValidation type="list" allowBlank="1" showInputMessage="1" showErrorMessage="1" sqref="F30:F31 E29" xr:uid="{B7C30292-70B2-469A-B994-24066DF66C53}">
      <formula1>"E,S"</formula1>
    </dataValidation>
    <dataValidation type="list" allowBlank="1" showInputMessage="1" showErrorMessage="1" sqref="D30:D31" xr:uid="{2625F372-C7FF-47D6-B56B-8D5064843D3C}">
      <formula1>"T"</formula1>
    </dataValidation>
    <dataValidation type="list" allowBlank="1" showInputMessage="1" showErrorMessage="1" sqref="C30:C31" xr:uid="{01FA8D26-C254-420A-BBA2-577E642BB2CB}">
      <formula1>"S"</formula1>
    </dataValidation>
    <dataValidation type="list" allowBlank="1" showInputMessage="1" showErrorMessage="1" sqref="C29" xr:uid="{9D9808AB-526C-441D-B806-62E99C0F8F8C}">
      <formula1>"C"</formula1>
    </dataValidation>
    <dataValidation type="list" allowBlank="1" showInputMessage="1" showErrorMessage="1" sqref="C27:C28" xr:uid="{B03AD8FF-75A4-4B9A-AA5F-9B262FA427BA}">
      <formula1>"P"</formula1>
    </dataValidation>
    <dataValidation type="list" allowBlank="1" showInputMessage="1" showErrorMessage="1" sqref="C26 E30:E31" xr:uid="{497585DC-D7AA-42DF-AAC7-C8D3AE2FC705}">
      <formula1>"R"</formula1>
    </dataValidation>
    <dataValidation type="list" allowBlank="1" showInputMessage="1" showErrorMessage="1" sqref="F25:F29 F32:F34" xr:uid="{1C53C227-B039-4FAA-B0DD-E2FA41CB34BC}">
      <formula1>"X,L,M,H"</formula1>
    </dataValidation>
    <dataValidation type="list" allowBlank="1" showInputMessage="1" showErrorMessage="1" sqref="E32:E34" xr:uid="{FF81FA22-45CE-4229-8498-79812D3954E2}">
      <formula1>"0,1,2,3,4,5,6,7,8,9,"</formula1>
    </dataValidation>
    <dataValidation type="list" allowBlank="1" showInputMessage="1" showErrorMessage="1" sqref="D25:D29 C32:C33 D32:D34" xr:uid="{0EECFDA6-119B-4AE2-A72B-7E73518B839D}">
      <formula1>"C,R,S,G,B,T,P,M,H,W,O"</formula1>
    </dataValidation>
    <dataValidation type="list" allowBlank="1" showInputMessage="1" showErrorMessage="1" sqref="C25" xr:uid="{C89BF1CC-C856-451E-8A2D-AEF90DEEEFD9}">
      <formula1>"S, D"</formula1>
    </dataValidation>
    <dataValidation type="list" allowBlank="1" showInputMessage="1" showErrorMessage="1" sqref="K9" xr:uid="{598A0A83-D35D-4570-BF90-76BC4B44F702}">
      <formula1>"10%,20%,30%,40%,50%,60%,70%,80%,90%"</formula1>
    </dataValidation>
    <dataValidation type="list" allowBlank="1" showInputMessage="1" showErrorMessage="1" sqref="F5" xr:uid="{1FC6DDE2-97C3-4BBD-B91F-6005C85444F3}">
      <formula1>"Immature, Mature"</formula1>
    </dataValidation>
    <dataValidation type="list" allowBlank="1" showInputMessage="1" showErrorMessage="1" sqref="F6 F8:G8" xr:uid="{93E3CB43-6E3F-4AB5-A7C8-F58ABFAB4A13}">
      <formula1>"No, Yes"</formula1>
    </dataValidation>
    <dataValidation type="date" operator="greaterThan" allowBlank="1" showInputMessage="1" showErrorMessage="1" sqref="B8" xr:uid="{4C518385-CE89-4635-9E60-AD0A34394618}">
      <formula1>43831</formula1>
    </dataValidation>
    <dataValidation type="list" allowBlank="1" showInputMessage="1" showErrorMessage="1" sqref="E27" xr:uid="{7B285803-70E4-4F42-A7A2-DED83925A608}">
      <formula1>"0,R,E"</formula1>
    </dataValidation>
  </dataValidations>
  <hyperlinks>
    <hyperlink ref="A37:G37" location="'Road Lengths and Areas'!A1" display="To calculate road lengths and areas click here" xr:uid="{FB646B12-3049-484C-B970-B2934D3E63CC}"/>
    <hyperlink ref="A38:G38" location="'Pile Stratum 1'!A1" display="To calculate pile stratum 1 areas click here" xr:uid="{4E02EAD9-43DD-476A-B078-FCC3FBBDF6AC}"/>
    <hyperlink ref="A39:G39" location="'Pile Stratum 2'!A1" display="To calculate pile stratum 2 areas click here" xr:uid="{4DD2E026-3DDC-4BB5-B312-CDE0670E76EE}"/>
    <hyperlink ref="A40:G40" location="'Cold Decks'!A1" display="To calculate cold deck stratum area click here" xr:uid="{2F08B4AD-D18E-414B-8260-4A3BBD6B9B64}"/>
    <hyperlink ref="A41:G41" location="'Individual Standing Trees'!A1" display="To calculate individual standing tree stratum area click here" xr:uid="{226CCB07-3AD2-4D83-9259-F08E7F0A7E50}"/>
    <hyperlink ref="H9" r:id="rId1" xr:uid="{C1F8FE06-AAD8-4014-8A9D-50F0D22E0D59}"/>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E531A-C42C-4C34-A574-A7A8060FF58C}">
  <sheetPr codeName="Sheet8">
    <tabColor theme="8" tint="-0.249977111117893"/>
  </sheetPr>
  <dimension ref="A1:BD104"/>
  <sheetViews>
    <sheetView zoomScale="80" zoomScaleNormal="80" workbookViewId="0">
      <pane ySplit="10" topLeftCell="A11" activePane="bottomLeft" state="frozen"/>
      <selection pane="bottomLeft" activeCell="A14" sqref="A14"/>
    </sheetView>
  </sheetViews>
  <sheetFormatPr defaultRowHeight="15.6" x14ac:dyDescent="0.3"/>
  <cols>
    <col min="1" max="3" width="17.08984375" style="48" customWidth="1"/>
    <col min="4" max="4" width="16.453125" style="48" customWidth="1"/>
    <col min="5" max="5" width="13.08984375" style="48" customWidth="1"/>
    <col min="6" max="6" width="11.6328125" style="48" customWidth="1"/>
    <col min="7" max="7" width="14.26953125" style="48" customWidth="1"/>
    <col min="8" max="8" width="11.26953125" style="48" customWidth="1"/>
    <col min="9" max="9" width="13" style="48" customWidth="1"/>
    <col min="10" max="10" width="14.54296875" style="48" customWidth="1"/>
    <col min="11" max="16" width="14.54296875" style="117" hidden="1" customWidth="1"/>
    <col min="17" max="22" width="14.54296875" style="189" hidden="1" customWidth="1"/>
    <col min="23" max="34" width="14.54296875" style="117" hidden="1" customWidth="1"/>
    <col min="35" max="35" width="11.36328125" style="48" customWidth="1"/>
    <col min="36" max="37" width="11.26953125" style="48" customWidth="1"/>
    <col min="38" max="38" width="17.1796875" style="117" hidden="1" customWidth="1"/>
    <col min="39" max="39" width="11.26953125" style="118" customWidth="1"/>
    <col min="40" max="40" width="11.26953125" style="48" customWidth="1"/>
    <col min="41" max="41" width="11.36328125" style="48" hidden="1" customWidth="1"/>
    <col min="42" max="42" width="11.36328125" style="117" hidden="1" customWidth="1"/>
    <col min="43" max="45" width="11.26953125" style="48" customWidth="1"/>
    <col min="46" max="46" width="11.81640625" style="48" customWidth="1"/>
    <col min="47" max="48" width="11.26953125" style="48" customWidth="1"/>
    <col min="49" max="49" width="14.54296875" style="48" customWidth="1"/>
    <col min="50" max="50" width="13.54296875" style="48" customWidth="1"/>
    <col min="51" max="51" width="11.81640625" style="48" customWidth="1"/>
    <col min="52" max="56" width="8.7265625" style="48"/>
    <col min="57" max="16384" width="8.7265625" style="19"/>
  </cols>
  <sheetData>
    <row r="1" spans="1:56" ht="21.6" customHeight="1" thickBot="1" x14ac:dyDescent="0.5">
      <c r="A1" s="637" t="s">
        <v>52</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638"/>
      <c r="AI1" s="638"/>
      <c r="AJ1" s="639"/>
      <c r="AK1" s="639"/>
      <c r="AL1" s="639"/>
      <c r="AM1" s="639"/>
      <c r="AN1" s="639"/>
      <c r="AO1" s="639"/>
      <c r="AP1" s="639"/>
      <c r="AQ1" s="751"/>
    </row>
    <row r="2" spans="1:56" ht="49.8" customHeight="1" thickBot="1" x14ac:dyDescent="0.4">
      <c r="A2" s="498" t="s">
        <v>443</v>
      </c>
      <c r="B2" s="499"/>
      <c r="C2" s="608"/>
      <c r="D2" s="236" t="s">
        <v>471</v>
      </c>
      <c r="E2" s="237" t="s">
        <v>472</v>
      </c>
      <c r="F2" s="238" t="s">
        <v>473</v>
      </c>
      <c r="G2" s="239" t="s">
        <v>480</v>
      </c>
      <c r="H2" s="531" t="s">
        <v>9</v>
      </c>
      <c r="I2" s="532"/>
      <c r="J2" s="532"/>
      <c r="K2" s="240"/>
      <c r="L2" s="240"/>
      <c r="M2" s="240"/>
      <c r="N2" s="240"/>
      <c r="O2" s="240"/>
      <c r="P2" s="241"/>
      <c r="Q2" s="242"/>
      <c r="R2" s="242"/>
      <c r="S2" s="242"/>
      <c r="T2" s="242"/>
      <c r="U2" s="242"/>
      <c r="V2" s="242"/>
      <c r="W2" s="242"/>
      <c r="X2" s="242"/>
      <c r="Y2" s="242"/>
      <c r="Z2" s="242"/>
      <c r="AA2" s="242"/>
      <c r="AB2" s="242"/>
      <c r="AC2" s="242"/>
      <c r="AD2" s="242"/>
      <c r="AE2" s="531" t="s">
        <v>9</v>
      </c>
      <c r="AF2" s="532"/>
      <c r="AG2" s="532"/>
      <c r="AH2" s="640">
        <f>'Interior Area Summary'!L39</f>
        <v>0</v>
      </c>
      <c r="AI2" s="348">
        <f>IF(OR('Interior Area Summary'!K37=0,'Interior Area Summary'!K37="Blank"),'Coast Area Summary'!K38,'Interior Area Summary'!K37)</f>
        <v>0</v>
      </c>
      <c r="AJ2" s="644" t="s">
        <v>99</v>
      </c>
      <c r="AK2" s="644"/>
      <c r="AL2" s="644"/>
      <c r="AM2" s="644"/>
      <c r="AN2" s="644"/>
      <c r="AO2" s="645"/>
      <c r="AP2" s="748"/>
      <c r="AQ2" s="751"/>
    </row>
    <row r="3" spans="1:56" ht="15.6" customHeight="1" x14ac:dyDescent="0.35">
      <c r="A3" s="649" t="s">
        <v>444</v>
      </c>
      <c r="B3" s="650"/>
      <c r="C3" s="651"/>
      <c r="D3" s="243">
        <f>SUM(L11:L104)</f>
        <v>0</v>
      </c>
      <c r="E3" s="243">
        <f>SUM(M11:M104)</f>
        <v>0</v>
      </c>
      <c r="F3" s="244">
        <f>SUM(O11:O104)</f>
        <v>0</v>
      </c>
      <c r="G3" s="245">
        <f>SUM(N11:N104,P11:P104)</f>
        <v>0</v>
      </c>
      <c r="H3" s="206" t="s">
        <v>11</v>
      </c>
      <c r="I3" s="208"/>
      <c r="J3" s="208"/>
      <c r="K3" s="208"/>
      <c r="L3" s="208"/>
      <c r="M3" s="208"/>
      <c r="N3" s="208"/>
      <c r="O3" s="208"/>
      <c r="P3" s="246"/>
      <c r="Q3" s="247"/>
      <c r="R3" s="247"/>
      <c r="S3" s="247"/>
      <c r="T3" s="247"/>
      <c r="U3" s="247"/>
      <c r="V3" s="247"/>
      <c r="W3" s="247"/>
      <c r="X3" s="247"/>
      <c r="Y3" s="247"/>
      <c r="Z3" s="247"/>
      <c r="AA3" s="247"/>
      <c r="AB3" s="247"/>
      <c r="AC3" s="247"/>
      <c r="AD3" s="247"/>
      <c r="AE3" s="206" t="s">
        <v>11</v>
      </c>
      <c r="AF3" s="208"/>
      <c r="AG3" s="208"/>
      <c r="AH3" s="641"/>
      <c r="AI3" s="232">
        <f>IF(OR('Interior Area Summary'!K38=0,'Interior Area Summary'!K38="Blank"),'Coast Area Summary'!K39,'Interior Area Summary'!K38)</f>
        <v>0</v>
      </c>
      <c r="AJ3" s="745"/>
      <c r="AK3" s="745"/>
      <c r="AL3" s="745"/>
      <c r="AM3" s="745"/>
      <c r="AN3" s="745"/>
      <c r="AO3" s="646"/>
      <c r="AP3" s="749"/>
      <c r="AQ3" s="751"/>
    </row>
    <row r="4" spans="1:56" s="111" customFormat="1" ht="15.6" customHeight="1" x14ac:dyDescent="0.35">
      <c r="A4" s="636" t="s">
        <v>445</v>
      </c>
      <c r="B4" s="485"/>
      <c r="C4" s="486"/>
      <c r="D4" s="248">
        <f>SUM(R11:R104)</f>
        <v>0</v>
      </c>
      <c r="E4" s="248">
        <f>SUM(S11:S104)</f>
        <v>0</v>
      </c>
      <c r="F4" s="249">
        <f>SUM(U11:U104)</f>
        <v>0</v>
      </c>
      <c r="G4" s="250">
        <f>SUM(T11:T104,V11:V104)</f>
        <v>0</v>
      </c>
      <c r="H4" s="642" t="s">
        <v>14</v>
      </c>
      <c r="I4" s="643"/>
      <c r="J4" s="643"/>
      <c r="K4" s="251"/>
      <c r="L4" s="251"/>
      <c r="M4" s="251"/>
      <c r="N4" s="251"/>
      <c r="O4" s="251"/>
      <c r="P4" s="246"/>
      <c r="Q4" s="247"/>
      <c r="R4" s="247"/>
      <c r="S4" s="247"/>
      <c r="T4" s="247"/>
      <c r="U4" s="247"/>
      <c r="V4" s="247"/>
      <c r="W4" s="247"/>
      <c r="X4" s="247"/>
      <c r="Y4" s="247"/>
      <c r="Z4" s="247"/>
      <c r="AA4" s="247"/>
      <c r="AB4" s="247"/>
      <c r="AC4" s="247"/>
      <c r="AD4" s="247"/>
      <c r="AE4" s="642" t="s">
        <v>14</v>
      </c>
      <c r="AF4" s="643"/>
      <c r="AG4" s="643"/>
      <c r="AH4" s="641"/>
      <c r="AI4" s="232">
        <f>IF(OR('Interior Area Summary'!K39=0,'Interior Area Summary'!K39="Blank"),'Coast Area Summary'!K40,'Interior Area Summary'!K39)</f>
        <v>0</v>
      </c>
      <c r="AJ4" s="745"/>
      <c r="AK4" s="745"/>
      <c r="AL4" s="745"/>
      <c r="AM4" s="745"/>
      <c r="AN4" s="745"/>
      <c r="AO4" s="646"/>
      <c r="AP4" s="749"/>
      <c r="AQ4" s="752"/>
      <c r="AR4" s="51"/>
      <c r="AS4" s="51"/>
      <c r="AT4" s="51"/>
      <c r="AU4" s="51"/>
      <c r="AV4" s="51"/>
      <c r="AW4" s="51"/>
      <c r="AX4" s="51"/>
      <c r="AY4" s="51"/>
      <c r="AZ4" s="51"/>
      <c r="BA4" s="51"/>
      <c r="BB4" s="51"/>
      <c r="BC4" s="51"/>
      <c r="BD4" s="51"/>
    </row>
    <row r="5" spans="1:56" s="111" customFormat="1" ht="15.6" customHeight="1" x14ac:dyDescent="0.35">
      <c r="A5" s="636" t="s">
        <v>446</v>
      </c>
      <c r="B5" s="485"/>
      <c r="C5" s="486"/>
      <c r="D5" s="248">
        <f>SUM(D3:D4)</f>
        <v>0</v>
      </c>
      <c r="E5" s="248">
        <f>SUM(E3:E4)</f>
        <v>0</v>
      </c>
      <c r="F5" s="249">
        <f>SUM(F3:F4)</f>
        <v>0</v>
      </c>
      <c r="G5" s="250">
        <f>SUM(G3:G4)</f>
        <v>0</v>
      </c>
      <c r="H5" s="630" t="s">
        <v>470</v>
      </c>
      <c r="I5" s="631"/>
      <c r="J5" s="631"/>
      <c r="K5" s="208"/>
      <c r="L5" s="208"/>
      <c r="M5" s="208"/>
      <c r="N5" s="208"/>
      <c r="O5" s="208"/>
      <c r="P5" s="252"/>
      <c r="Q5" s="252"/>
      <c r="R5" s="252"/>
      <c r="S5" s="252"/>
      <c r="T5" s="252"/>
      <c r="U5" s="252"/>
      <c r="V5" s="252"/>
      <c r="W5" s="252"/>
      <c r="X5" s="252"/>
      <c r="Y5" s="252"/>
      <c r="Z5" s="252"/>
      <c r="AA5" s="252"/>
      <c r="AB5" s="252"/>
      <c r="AC5" s="252"/>
      <c r="AD5" s="252"/>
      <c r="AE5" s="630" t="s">
        <v>470</v>
      </c>
      <c r="AF5" s="631"/>
      <c r="AG5" s="631"/>
      <c r="AH5" s="252"/>
      <c r="AI5" s="634">
        <f>IF(OR('Interior Area Summary'!K40=0,'Interior Area Summary'!K40="Blank"),'Coast Area Summary'!K41,'Interior Area Summary'!K40)</f>
        <v>0</v>
      </c>
      <c r="AJ5" s="745"/>
      <c r="AK5" s="745"/>
      <c r="AL5" s="745"/>
      <c r="AM5" s="745"/>
      <c r="AN5" s="745"/>
      <c r="AO5" s="646"/>
      <c r="AP5" s="749"/>
      <c r="AQ5" s="752"/>
      <c r="AR5" s="51"/>
      <c r="AS5" s="51"/>
      <c r="AT5" s="51"/>
      <c r="AU5" s="51"/>
      <c r="AV5" s="51"/>
      <c r="AW5" s="51"/>
      <c r="AX5" s="51"/>
      <c r="AY5" s="51"/>
      <c r="AZ5" s="51"/>
      <c r="BA5" s="51"/>
      <c r="BB5" s="51"/>
      <c r="BC5" s="51"/>
      <c r="BD5" s="51"/>
    </row>
    <row r="6" spans="1:56" s="111" customFormat="1" ht="15.6" customHeight="1" thickBot="1" x14ac:dyDescent="0.4">
      <c r="A6" s="636" t="s">
        <v>447</v>
      </c>
      <c r="B6" s="485"/>
      <c r="C6" s="486"/>
      <c r="D6" s="248">
        <f>SUM(X11:X104)</f>
        <v>0</v>
      </c>
      <c r="E6" s="248">
        <f>SUM(Y11:Y104)</f>
        <v>0</v>
      </c>
      <c r="F6" s="249">
        <f>SUM(AA11:AA104)</f>
        <v>0</v>
      </c>
      <c r="G6" s="250">
        <f>SUM(Z11:Z104,AB11:AB104)</f>
        <v>0</v>
      </c>
      <c r="H6" s="632"/>
      <c r="I6" s="633"/>
      <c r="J6" s="633"/>
      <c r="K6" s="253"/>
      <c r="L6" s="253"/>
      <c r="M6" s="253"/>
      <c r="N6" s="253"/>
      <c r="O6" s="253"/>
      <c r="P6" s="254"/>
      <c r="Q6" s="254"/>
      <c r="R6" s="254"/>
      <c r="S6" s="254"/>
      <c r="T6" s="254"/>
      <c r="U6" s="254"/>
      <c r="V6" s="254"/>
      <c r="W6" s="254"/>
      <c r="X6" s="254"/>
      <c r="Y6" s="254"/>
      <c r="Z6" s="254"/>
      <c r="AA6" s="254"/>
      <c r="AB6" s="254"/>
      <c r="AC6" s="254"/>
      <c r="AD6" s="254"/>
      <c r="AE6" s="632"/>
      <c r="AF6" s="633"/>
      <c r="AG6" s="633"/>
      <c r="AH6" s="254"/>
      <c r="AI6" s="635"/>
      <c r="AJ6" s="647"/>
      <c r="AK6" s="647"/>
      <c r="AL6" s="647"/>
      <c r="AM6" s="647"/>
      <c r="AN6" s="647"/>
      <c r="AO6" s="648"/>
      <c r="AP6" s="749"/>
      <c r="AQ6" s="752"/>
      <c r="AR6" s="51"/>
      <c r="AS6" s="51"/>
      <c r="AT6" s="51"/>
      <c r="AU6" s="51"/>
      <c r="AV6" s="51"/>
      <c r="AW6" s="51"/>
      <c r="AX6" s="51"/>
      <c r="AY6" s="51"/>
      <c r="AZ6" s="51"/>
      <c r="BA6" s="51"/>
      <c r="BB6" s="51"/>
      <c r="BC6" s="51"/>
      <c r="BD6" s="51"/>
    </row>
    <row r="7" spans="1:56" ht="15.6" customHeight="1" thickBot="1" x14ac:dyDescent="0.4">
      <c r="A7" s="636" t="s">
        <v>448</v>
      </c>
      <c r="B7" s="485"/>
      <c r="C7" s="486"/>
      <c r="D7" s="248">
        <f>SUM(AD11:AD104)</f>
        <v>0</v>
      </c>
      <c r="E7" s="248">
        <f>SUM(AE11:AE104)</f>
        <v>0</v>
      </c>
      <c r="F7" s="249">
        <f>SUM(AG11:AG104)</f>
        <v>0</v>
      </c>
      <c r="G7" s="250">
        <f>SUM(AF11:AF104,AH11:AH104)</f>
        <v>0</v>
      </c>
      <c r="H7" s="746"/>
      <c r="I7" s="746"/>
      <c r="J7" s="746"/>
      <c r="K7" s="746" t="s">
        <v>488</v>
      </c>
      <c r="L7" s="746"/>
      <c r="M7" s="747">
        <f>SUM(N11:N104,P11:P104,Z11:Z104,AB11:AB104)</f>
        <v>0</v>
      </c>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255"/>
      <c r="AP7" s="750"/>
      <c r="AQ7" s="751"/>
    </row>
    <row r="8" spans="1:56" ht="15.6" customHeight="1" thickBot="1" x14ac:dyDescent="0.4">
      <c r="A8" s="621" t="s">
        <v>449</v>
      </c>
      <c r="B8" s="622"/>
      <c r="C8" s="623"/>
      <c r="D8" s="256">
        <f>SUM(D6:D7)</f>
        <v>0</v>
      </c>
      <c r="E8" s="256">
        <f>SUM(E6:E7)</f>
        <v>0</v>
      </c>
      <c r="F8" s="257">
        <f>SUM(F6:F7)</f>
        <v>0</v>
      </c>
      <c r="G8" s="258">
        <f>SUM(G6:G7)</f>
        <v>0</v>
      </c>
      <c r="H8" s="746"/>
      <c r="I8" s="746"/>
      <c r="J8" s="746"/>
      <c r="K8" s="746"/>
      <c r="L8" s="746"/>
      <c r="M8" s="746"/>
      <c r="N8" s="746"/>
      <c r="O8" s="746"/>
      <c r="P8" s="746"/>
      <c r="Q8" s="746"/>
      <c r="R8" s="746"/>
      <c r="S8" s="746"/>
      <c r="T8" s="746"/>
      <c r="U8" s="746"/>
      <c r="V8" s="746"/>
      <c r="W8" s="746"/>
      <c r="X8" s="746"/>
      <c r="Y8" s="746"/>
      <c r="Z8" s="746"/>
      <c r="AA8" s="746"/>
      <c r="AB8" s="746"/>
      <c r="AC8" s="746"/>
      <c r="AD8" s="746"/>
      <c r="AE8" s="746"/>
      <c r="AF8" s="746"/>
      <c r="AG8" s="746"/>
      <c r="AH8" s="746"/>
      <c r="AI8" s="746"/>
      <c r="AJ8" s="746"/>
      <c r="AK8" s="746"/>
      <c r="AL8" s="746"/>
      <c r="AM8" s="746"/>
      <c r="AN8" s="746"/>
      <c r="AO8" s="255"/>
      <c r="AP8" s="749"/>
      <c r="AQ8" s="751"/>
    </row>
    <row r="9" spans="1:56" ht="15.6" customHeight="1" thickBot="1" x14ac:dyDescent="0.4">
      <c r="A9" s="624" t="s">
        <v>72</v>
      </c>
      <c r="B9" s="625"/>
      <c r="C9" s="626"/>
      <c r="D9" s="627">
        <f>SUM(AJ11:AJ104)</f>
        <v>0</v>
      </c>
      <c r="E9" s="628"/>
      <c r="F9" s="62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259"/>
      <c r="AL9" s="259"/>
      <c r="AM9" s="259"/>
      <c r="AN9" s="259"/>
      <c r="AO9" s="260"/>
      <c r="AP9" s="750"/>
      <c r="AQ9" s="751"/>
    </row>
    <row r="10" spans="1:56" ht="45.6" customHeight="1" thickBot="1" x14ac:dyDescent="0.35">
      <c r="A10" s="261" t="s">
        <v>73</v>
      </c>
      <c r="B10" s="262" t="s">
        <v>481</v>
      </c>
      <c r="C10" s="263" t="s">
        <v>87</v>
      </c>
      <c r="D10" s="263" t="s">
        <v>56</v>
      </c>
      <c r="E10" s="264" t="s">
        <v>55</v>
      </c>
      <c r="F10" s="261" t="s">
        <v>54</v>
      </c>
      <c r="G10" s="263" t="s">
        <v>53</v>
      </c>
      <c r="H10" s="263" t="s">
        <v>32</v>
      </c>
      <c r="I10" s="263" t="s">
        <v>74</v>
      </c>
      <c r="J10" s="263" t="s">
        <v>35</v>
      </c>
      <c r="K10" s="263" t="s">
        <v>36</v>
      </c>
      <c r="L10" s="263" t="s">
        <v>423</v>
      </c>
      <c r="M10" s="263" t="s">
        <v>450</v>
      </c>
      <c r="N10" s="263" t="s">
        <v>454</v>
      </c>
      <c r="O10" s="263" t="s">
        <v>451</v>
      </c>
      <c r="P10" s="263" t="s">
        <v>455</v>
      </c>
      <c r="Q10" s="263" t="s">
        <v>37</v>
      </c>
      <c r="R10" s="263" t="s">
        <v>38</v>
      </c>
      <c r="S10" s="263" t="s">
        <v>452</v>
      </c>
      <c r="T10" s="263" t="s">
        <v>456</v>
      </c>
      <c r="U10" s="263" t="s">
        <v>453</v>
      </c>
      <c r="V10" s="263" t="s">
        <v>457</v>
      </c>
      <c r="W10" s="263" t="s">
        <v>458</v>
      </c>
      <c r="X10" s="263" t="s">
        <v>462</v>
      </c>
      <c r="Y10" s="263" t="s">
        <v>459</v>
      </c>
      <c r="Z10" s="263" t="s">
        <v>460</v>
      </c>
      <c r="AA10" s="263" t="s">
        <v>461</v>
      </c>
      <c r="AB10" s="263" t="s">
        <v>463</v>
      </c>
      <c r="AC10" s="263" t="s">
        <v>464</v>
      </c>
      <c r="AD10" s="263" t="s">
        <v>465</v>
      </c>
      <c r="AE10" s="263" t="s">
        <v>466</v>
      </c>
      <c r="AF10" s="263" t="s">
        <v>467</v>
      </c>
      <c r="AG10" s="263" t="s">
        <v>468</v>
      </c>
      <c r="AH10" s="263" t="s">
        <v>469</v>
      </c>
      <c r="AI10" s="263" t="s">
        <v>475</v>
      </c>
      <c r="AJ10" s="263" t="s">
        <v>2</v>
      </c>
      <c r="AK10" s="263" t="s">
        <v>39</v>
      </c>
      <c r="AL10" s="263" t="s">
        <v>43</v>
      </c>
      <c r="AM10" s="264" t="s">
        <v>421</v>
      </c>
      <c r="AN10" s="263" t="s">
        <v>420</v>
      </c>
      <c r="AO10" s="743" t="s">
        <v>40</v>
      </c>
      <c r="AP10" s="744" t="s">
        <v>419</v>
      </c>
      <c r="AQ10" s="112"/>
      <c r="AR10" s="112"/>
      <c r="AS10" s="112"/>
      <c r="AT10" s="112"/>
      <c r="AU10" s="112"/>
      <c r="AV10" s="112"/>
      <c r="AW10" s="112"/>
      <c r="AX10" s="112"/>
      <c r="AY10" s="112"/>
      <c r="AZ10" s="112"/>
      <c r="BA10" s="112"/>
      <c r="BB10" s="112"/>
      <c r="BC10" s="112"/>
      <c r="BD10" s="112"/>
    </row>
    <row r="11" spans="1:56" ht="16.2" thickBot="1" x14ac:dyDescent="0.35">
      <c r="A11" s="15"/>
      <c r="B11" s="16"/>
      <c r="C11" s="16"/>
      <c r="D11" s="16"/>
      <c r="E11" s="16"/>
      <c r="F11" s="16"/>
      <c r="G11" s="16"/>
      <c r="H11" s="266">
        <f t="shared" ref="H11:H20" si="0">G11-F11</f>
        <v>0</v>
      </c>
      <c r="I11" s="16"/>
      <c r="J11" s="16"/>
      <c r="K11" s="192">
        <f>IF(AND(C11="Yes", D11="External"),(H11*$AI$3)/10000,0)</f>
        <v>0</v>
      </c>
      <c r="L11" s="192">
        <f>IF($I$11="One Sided",K11/2,K11)</f>
        <v>0</v>
      </c>
      <c r="M11" s="192">
        <f>IF($B$11="Yes",L11,0)</f>
        <v>0</v>
      </c>
      <c r="N11" s="192">
        <f>IF(AND(B11="Yes",C11="Yes",D11="External"),M11-AJ11,0)</f>
        <v>0</v>
      </c>
      <c r="O11" s="192">
        <f>IF(B11="No",L11,0)</f>
        <v>0</v>
      </c>
      <c r="P11" s="192">
        <f>IF(AND(B11="No",C11="Yes",D11="External"),O11-AJ11,0)</f>
        <v>0</v>
      </c>
      <c r="Q11" s="349">
        <f>IF(AND(C11="Yes",D11="Internal"),(H11*$AI$5)/10000,0)</f>
        <v>0</v>
      </c>
      <c r="R11" s="193">
        <f t="shared" ref="R11:R42" si="1">IF(I11="One Sided",Q11/2,Q11)</f>
        <v>0</v>
      </c>
      <c r="S11" s="193">
        <f>IF(B11="Yes",R11,0)</f>
        <v>0</v>
      </c>
      <c r="T11" s="193">
        <f>IF(AND(B11="Yes",C11="Yes",D11="Internal"),S11-AJ11,0)</f>
        <v>0</v>
      </c>
      <c r="U11" s="193">
        <f>IF(B11="No",R11,0)</f>
        <v>0</v>
      </c>
      <c r="V11" s="193">
        <f>IF(AND(B11="No",C11="Yes",D11="Internal"),U11-AJ11,0)</f>
        <v>0</v>
      </c>
      <c r="W11" s="192">
        <f>IF(AND(C11="No", D11="External"),(H11*$AI$3)/10000,0)</f>
        <v>0</v>
      </c>
      <c r="X11" s="192">
        <f>IF(I11="One Sided",W11/2,W11)</f>
        <v>0</v>
      </c>
      <c r="Y11" s="192">
        <f>IF(B11="Yes",X11,0)</f>
        <v>0</v>
      </c>
      <c r="Z11" s="192">
        <f>IF(AND(B11="Yes",C11="No",D11="External"),X11-AJ11,0)</f>
        <v>0</v>
      </c>
      <c r="AA11" s="192">
        <f>IF(B11="No",X11,0)</f>
        <v>0</v>
      </c>
      <c r="AB11" s="192">
        <f>IF(AND(B11="No",C11="No",D11="External"),AA11-AJ11,0)</f>
        <v>0</v>
      </c>
      <c r="AC11" s="192">
        <f>IF(AND(C11="No",D11="Internal"),(H11*$AI$5)/10000,0)</f>
        <v>0</v>
      </c>
      <c r="AD11" s="192">
        <f>IF(I11="One Sided",AC11/2,AC11)</f>
        <v>0</v>
      </c>
      <c r="AE11" s="192">
        <f>IF(B11="Yes",AD11,0)</f>
        <v>0</v>
      </c>
      <c r="AF11" s="192">
        <f>IF(AND(B11="Yes",C11="No",D11="Internal"),AE11-AJ11,0)</f>
        <v>0</v>
      </c>
      <c r="AG11" s="192">
        <f>IF(B11="No",AD11,0)</f>
        <v>0</v>
      </c>
      <c r="AH11" s="192">
        <f>IF(AND(B11="No",C11="No",D11="Internal"),AG11-AJ11,0)</f>
        <v>0</v>
      </c>
      <c r="AI11" s="269">
        <f t="shared" ref="AI11:AI42" si="2">IF(AND(J11="Present",C11="Yes"),(L11+R11),0)</f>
        <v>0</v>
      </c>
      <c r="AJ11" s="269">
        <f t="shared" ref="AJ11:AJ42" si="3">IF(I11="One Sided",AP11/2,AP11)</f>
        <v>0</v>
      </c>
      <c r="AK11" s="269">
        <f t="shared" ref="AK11:AK42" si="4">IF(AND(J11="Present",C11="Yes"),(L11+R11)-AJ11,L11+R11)</f>
        <v>0</v>
      </c>
      <c r="AL11" s="350">
        <f>IF(D11="External",(H11*$AI$3)/10000,0)</f>
        <v>0</v>
      </c>
      <c r="AM11" s="270">
        <f t="shared" ref="AM11:AM42" si="5">IF(I11="One Sided",AL11/2,AL11)</f>
        <v>0</v>
      </c>
      <c r="AN11" s="269">
        <f t="shared" ref="AN11:AN42" si="6">IF(AND(J11="Present",C11="Yes",D11="Internal"),(AI11-AJ11),0)</f>
        <v>0</v>
      </c>
      <c r="AO11" s="194">
        <f t="shared" ref="AO11:AO42" si="7">IF(AND(J11="Present",D11="External"),AM11-AJ11,AM11)</f>
        <v>0</v>
      </c>
      <c r="AP11" s="113">
        <f>IF(J11="Present",(H11*$AI$2)/10000,0)</f>
        <v>0</v>
      </c>
      <c r="AQ11" s="114"/>
    </row>
    <row r="12" spans="1:56" ht="16.2" thickBot="1" x14ac:dyDescent="0.35">
      <c r="A12" s="11"/>
      <c r="B12" s="7"/>
      <c r="C12" s="7"/>
      <c r="D12" s="7"/>
      <c r="E12" s="7"/>
      <c r="F12" s="7"/>
      <c r="G12" s="7"/>
      <c r="H12" s="267">
        <f t="shared" si="0"/>
        <v>0</v>
      </c>
      <c r="I12" s="7"/>
      <c r="J12" s="7"/>
      <c r="K12" s="192">
        <f t="shared" ref="K12:K75" si="8">IF(AND(C12="Yes", D12="External"),(H12*$AI$3)/10000,0)</f>
        <v>0</v>
      </c>
      <c r="L12" s="115">
        <f t="shared" ref="L12:L75" si="9">IF(I12="One Sided",K12/2,K12)</f>
        <v>0</v>
      </c>
      <c r="M12" s="115">
        <f>IF(B12="Yes",L12,0)</f>
        <v>0</v>
      </c>
      <c r="N12" s="115">
        <f t="shared" ref="N12:N75" si="10">IF(AND(B12="Yes",C12="Yes",D12="External"),M12-AJ12,0)</f>
        <v>0</v>
      </c>
      <c r="O12" s="115">
        <f t="shared" ref="O12:O75" si="11">IF(B12="No",L12,0)</f>
        <v>0</v>
      </c>
      <c r="P12" s="115">
        <f t="shared" ref="P12:P75" si="12">IF(AND(B12="No",C12="Yes",D12="External"),O12-AJ12,0)</f>
        <v>0</v>
      </c>
      <c r="Q12" s="190">
        <f>IF(AND(C12="Yes",D12="Internal"),(H12*$AI$5)/10000,0)</f>
        <v>0</v>
      </c>
      <c r="R12" s="190">
        <f t="shared" si="1"/>
        <v>0</v>
      </c>
      <c r="S12" s="190">
        <f t="shared" ref="S12:S75" si="13">IF(B12="Yes",R12,0)</f>
        <v>0</v>
      </c>
      <c r="T12" s="190">
        <f t="shared" ref="T12:T75" si="14">IF(AND(B12="Yes",C12="Yes",D12="Internal"),S12-AJ12,0)</f>
        <v>0</v>
      </c>
      <c r="U12" s="190">
        <f t="shared" ref="U12:U75" si="15">IF(B12="No",R12,0)</f>
        <v>0</v>
      </c>
      <c r="V12" s="190">
        <f t="shared" ref="V12:V75" si="16">IF(AND(B12="No",C12="Yes",D12="Internal"),U12-AJ12,0)</f>
        <v>0</v>
      </c>
      <c r="W12" s="192">
        <f t="shared" ref="W12:W75" si="17">IF(AND(C12="No", D12="External"),(H12*$AI$3)/10000,0)</f>
        <v>0</v>
      </c>
      <c r="X12" s="115">
        <f t="shared" ref="X12:X75" si="18">IF(I12="One Sided",W12/2,W12)</f>
        <v>0</v>
      </c>
      <c r="Y12" s="115">
        <f t="shared" ref="Y12:Y75" si="19">IF(B12="Yes",X12,0)</f>
        <v>0</v>
      </c>
      <c r="Z12" s="115">
        <f>IF(AND(B12="Yes",C12="No",D12="External"),X12-AJ12,0)</f>
        <v>0</v>
      </c>
      <c r="AA12" s="115">
        <f t="shared" ref="AA12:AA75" si="20">IF(B12="No",X12,0)</f>
        <v>0</v>
      </c>
      <c r="AB12" s="115">
        <f t="shared" ref="AB12:AB75" si="21">IF(AND(B12="No",C12="No",D12="External"),AA12-AJ12,0)</f>
        <v>0</v>
      </c>
      <c r="AC12" s="192">
        <f t="shared" ref="AC12:AC75" si="22">IF(AND(C12="No",D12="Internal"),(H12*$AI$5)/10000,0)</f>
        <v>0</v>
      </c>
      <c r="AD12" s="115">
        <f t="shared" ref="AD12:AD75" si="23">IF(I12="One Sided",AC12/2,AC12)</f>
        <v>0</v>
      </c>
      <c r="AE12" s="115">
        <f t="shared" ref="AE12:AE75" si="24">IF(B12="Yes",AD12,0)</f>
        <v>0</v>
      </c>
      <c r="AF12" s="115">
        <f t="shared" ref="AF12:AF75" si="25">IF(AND(B12="Yes",C12="No",D12="Internal"),AE12-AJ12,0)</f>
        <v>0</v>
      </c>
      <c r="AG12" s="115">
        <f t="shared" ref="AG12:AG75" si="26">IF(B12="No",AD12,0)</f>
        <v>0</v>
      </c>
      <c r="AH12" s="115">
        <f t="shared" ref="AH12:AH75" si="27">IF(AND(B12="No",C12="No",D12="Internal"),AG12-AJ12,0)</f>
        <v>0</v>
      </c>
      <c r="AI12" s="271">
        <f t="shared" si="2"/>
        <v>0</v>
      </c>
      <c r="AJ12" s="271">
        <f t="shared" si="3"/>
        <v>0</v>
      </c>
      <c r="AK12" s="271">
        <f t="shared" si="4"/>
        <v>0</v>
      </c>
      <c r="AL12" s="272">
        <f>IF(D12="External",(H12*$AI$3)/10000,0)</f>
        <v>0</v>
      </c>
      <c r="AM12" s="272">
        <f t="shared" si="5"/>
        <v>0</v>
      </c>
      <c r="AN12" s="271">
        <f t="shared" si="6"/>
        <v>0</v>
      </c>
      <c r="AO12" s="195">
        <f t="shared" si="7"/>
        <v>0</v>
      </c>
      <c r="AP12" s="113">
        <f t="shared" ref="AP12:AP75" si="28">IF(J12="Present",(H12*$AI$2)/10000,0)</f>
        <v>0</v>
      </c>
      <c r="AQ12" s="114"/>
    </row>
    <row r="13" spans="1:56" ht="16.2" thickBot="1" x14ac:dyDescent="0.35">
      <c r="A13" s="11"/>
      <c r="B13" s="7"/>
      <c r="C13" s="7"/>
      <c r="D13" s="7"/>
      <c r="E13" s="7"/>
      <c r="F13" s="7"/>
      <c r="G13" s="7"/>
      <c r="H13" s="267">
        <f t="shared" si="0"/>
        <v>0</v>
      </c>
      <c r="I13" s="7"/>
      <c r="J13" s="7"/>
      <c r="K13" s="192">
        <f t="shared" si="8"/>
        <v>0</v>
      </c>
      <c r="L13" s="115">
        <f t="shared" si="9"/>
        <v>0</v>
      </c>
      <c r="M13" s="115">
        <f t="shared" ref="M13:M76" si="29">IF(B13="Yes",L13,0)</f>
        <v>0</v>
      </c>
      <c r="N13" s="115">
        <f t="shared" si="10"/>
        <v>0</v>
      </c>
      <c r="O13" s="115">
        <f t="shared" si="11"/>
        <v>0</v>
      </c>
      <c r="P13" s="115">
        <f t="shared" si="12"/>
        <v>0</v>
      </c>
      <c r="Q13" s="190">
        <f t="shared" ref="Q13:Q76" si="30">IF(AND(C13="Yes",D13="Internal"),(H13*$AI$5)/10000,0)</f>
        <v>0</v>
      </c>
      <c r="R13" s="190">
        <f t="shared" si="1"/>
        <v>0</v>
      </c>
      <c r="S13" s="190">
        <f t="shared" si="13"/>
        <v>0</v>
      </c>
      <c r="T13" s="190">
        <f t="shared" si="14"/>
        <v>0</v>
      </c>
      <c r="U13" s="190">
        <f t="shared" si="15"/>
        <v>0</v>
      </c>
      <c r="V13" s="190">
        <f t="shared" si="16"/>
        <v>0</v>
      </c>
      <c r="W13" s="192">
        <f t="shared" si="17"/>
        <v>0</v>
      </c>
      <c r="X13" s="115">
        <f t="shared" si="18"/>
        <v>0</v>
      </c>
      <c r="Y13" s="115">
        <f t="shared" si="19"/>
        <v>0</v>
      </c>
      <c r="Z13" s="115">
        <f>IF(AND(B13="Yes",C13="No",D13="External"),X13-AJ13,0)</f>
        <v>0</v>
      </c>
      <c r="AA13" s="115">
        <f t="shared" si="20"/>
        <v>0</v>
      </c>
      <c r="AB13" s="115">
        <f t="shared" si="21"/>
        <v>0</v>
      </c>
      <c r="AC13" s="192">
        <f t="shared" si="22"/>
        <v>0</v>
      </c>
      <c r="AD13" s="115">
        <f t="shared" si="23"/>
        <v>0</v>
      </c>
      <c r="AE13" s="115">
        <f t="shared" si="24"/>
        <v>0</v>
      </c>
      <c r="AF13" s="115">
        <f t="shared" si="25"/>
        <v>0</v>
      </c>
      <c r="AG13" s="115">
        <f t="shared" si="26"/>
        <v>0</v>
      </c>
      <c r="AH13" s="115">
        <f t="shared" si="27"/>
        <v>0</v>
      </c>
      <c r="AI13" s="271">
        <f t="shared" si="2"/>
        <v>0</v>
      </c>
      <c r="AJ13" s="271">
        <f t="shared" si="3"/>
        <v>0</v>
      </c>
      <c r="AK13" s="271">
        <f t="shared" si="4"/>
        <v>0</v>
      </c>
      <c r="AL13" s="272">
        <f t="shared" ref="AL13:AL76" si="31">IF(D13="External",(H13*$AI$3)/10000,0)</f>
        <v>0</v>
      </c>
      <c r="AM13" s="272">
        <f t="shared" si="5"/>
        <v>0</v>
      </c>
      <c r="AN13" s="271">
        <f t="shared" si="6"/>
        <v>0</v>
      </c>
      <c r="AO13" s="195">
        <f t="shared" si="7"/>
        <v>0</v>
      </c>
      <c r="AP13" s="113">
        <f t="shared" si="28"/>
        <v>0</v>
      </c>
      <c r="AQ13" s="114"/>
    </row>
    <row r="14" spans="1:56" ht="16.2" thickBot="1" x14ac:dyDescent="0.35">
      <c r="A14" s="11"/>
      <c r="B14" s="7"/>
      <c r="C14" s="7"/>
      <c r="D14" s="7"/>
      <c r="E14" s="7"/>
      <c r="F14" s="7"/>
      <c r="G14" s="7"/>
      <c r="H14" s="267">
        <f t="shared" si="0"/>
        <v>0</v>
      </c>
      <c r="I14" s="7"/>
      <c r="J14" s="7"/>
      <c r="K14" s="192">
        <f t="shared" si="8"/>
        <v>0</v>
      </c>
      <c r="L14" s="115">
        <f t="shared" si="9"/>
        <v>0</v>
      </c>
      <c r="M14" s="115">
        <f t="shared" si="29"/>
        <v>0</v>
      </c>
      <c r="N14" s="115">
        <f t="shared" si="10"/>
        <v>0</v>
      </c>
      <c r="O14" s="115">
        <f t="shared" si="11"/>
        <v>0</v>
      </c>
      <c r="P14" s="115">
        <f t="shared" si="12"/>
        <v>0</v>
      </c>
      <c r="Q14" s="190">
        <f t="shared" si="30"/>
        <v>0</v>
      </c>
      <c r="R14" s="190">
        <f t="shared" si="1"/>
        <v>0</v>
      </c>
      <c r="S14" s="190">
        <f t="shared" si="13"/>
        <v>0</v>
      </c>
      <c r="T14" s="190">
        <f t="shared" si="14"/>
        <v>0</v>
      </c>
      <c r="U14" s="190">
        <f t="shared" si="15"/>
        <v>0</v>
      </c>
      <c r="V14" s="190">
        <f t="shared" si="16"/>
        <v>0</v>
      </c>
      <c r="W14" s="192">
        <f t="shared" si="17"/>
        <v>0</v>
      </c>
      <c r="X14" s="115">
        <f t="shared" si="18"/>
        <v>0</v>
      </c>
      <c r="Y14" s="115">
        <f t="shared" si="19"/>
        <v>0</v>
      </c>
      <c r="Z14" s="115">
        <f>IF(AND(B14="Yes",C14="No",D14="External"),X14-AJ14,0)</f>
        <v>0</v>
      </c>
      <c r="AA14" s="115">
        <f t="shared" si="20"/>
        <v>0</v>
      </c>
      <c r="AB14" s="115">
        <f t="shared" si="21"/>
        <v>0</v>
      </c>
      <c r="AC14" s="192">
        <f t="shared" si="22"/>
        <v>0</v>
      </c>
      <c r="AD14" s="115">
        <f t="shared" si="23"/>
        <v>0</v>
      </c>
      <c r="AE14" s="115">
        <f t="shared" si="24"/>
        <v>0</v>
      </c>
      <c r="AF14" s="115">
        <f t="shared" si="25"/>
        <v>0</v>
      </c>
      <c r="AG14" s="115">
        <f t="shared" si="26"/>
        <v>0</v>
      </c>
      <c r="AH14" s="115">
        <f t="shared" si="27"/>
        <v>0</v>
      </c>
      <c r="AI14" s="271">
        <f t="shared" si="2"/>
        <v>0</v>
      </c>
      <c r="AJ14" s="271">
        <f t="shared" si="3"/>
        <v>0</v>
      </c>
      <c r="AK14" s="271">
        <f t="shared" si="4"/>
        <v>0</v>
      </c>
      <c r="AL14" s="272">
        <f t="shared" si="31"/>
        <v>0</v>
      </c>
      <c r="AM14" s="272">
        <f t="shared" si="5"/>
        <v>0</v>
      </c>
      <c r="AN14" s="271">
        <f t="shared" si="6"/>
        <v>0</v>
      </c>
      <c r="AO14" s="195">
        <f t="shared" si="7"/>
        <v>0</v>
      </c>
      <c r="AP14" s="113">
        <f t="shared" si="28"/>
        <v>0</v>
      </c>
      <c r="AQ14" s="114"/>
    </row>
    <row r="15" spans="1:56" ht="16.2" thickBot="1" x14ac:dyDescent="0.35">
      <c r="A15" s="11"/>
      <c r="B15" s="7"/>
      <c r="C15" s="7"/>
      <c r="D15" s="7"/>
      <c r="E15" s="7"/>
      <c r="F15" s="7"/>
      <c r="G15" s="7"/>
      <c r="H15" s="267">
        <f t="shared" si="0"/>
        <v>0</v>
      </c>
      <c r="I15" s="7"/>
      <c r="J15" s="7"/>
      <c r="K15" s="192">
        <f t="shared" si="8"/>
        <v>0</v>
      </c>
      <c r="L15" s="115">
        <f t="shared" si="9"/>
        <v>0</v>
      </c>
      <c r="M15" s="115">
        <f t="shared" si="29"/>
        <v>0</v>
      </c>
      <c r="N15" s="115">
        <f t="shared" si="10"/>
        <v>0</v>
      </c>
      <c r="O15" s="115">
        <f t="shared" si="11"/>
        <v>0</v>
      </c>
      <c r="P15" s="115">
        <f t="shared" si="12"/>
        <v>0</v>
      </c>
      <c r="Q15" s="190">
        <f t="shared" si="30"/>
        <v>0</v>
      </c>
      <c r="R15" s="190">
        <f t="shared" si="1"/>
        <v>0</v>
      </c>
      <c r="S15" s="190">
        <f t="shared" si="13"/>
        <v>0</v>
      </c>
      <c r="T15" s="190">
        <f t="shared" si="14"/>
        <v>0</v>
      </c>
      <c r="U15" s="190">
        <f t="shared" si="15"/>
        <v>0</v>
      </c>
      <c r="V15" s="190">
        <f t="shared" si="16"/>
        <v>0</v>
      </c>
      <c r="W15" s="192">
        <f t="shared" si="17"/>
        <v>0</v>
      </c>
      <c r="X15" s="115">
        <f t="shared" si="18"/>
        <v>0</v>
      </c>
      <c r="Y15" s="115">
        <f t="shared" si="19"/>
        <v>0</v>
      </c>
      <c r="Z15" s="115">
        <f>IF(AND(B15="Yes",C15="No",D15="External"),Y15-AJ15,0)</f>
        <v>0</v>
      </c>
      <c r="AA15" s="115">
        <f t="shared" si="20"/>
        <v>0</v>
      </c>
      <c r="AB15" s="115">
        <f t="shared" si="21"/>
        <v>0</v>
      </c>
      <c r="AC15" s="192">
        <f t="shared" si="22"/>
        <v>0</v>
      </c>
      <c r="AD15" s="115">
        <f t="shared" si="23"/>
        <v>0</v>
      </c>
      <c r="AE15" s="115">
        <f t="shared" si="24"/>
        <v>0</v>
      </c>
      <c r="AF15" s="115">
        <f t="shared" si="25"/>
        <v>0</v>
      </c>
      <c r="AG15" s="115">
        <f t="shared" si="26"/>
        <v>0</v>
      </c>
      <c r="AH15" s="115">
        <f t="shared" si="27"/>
        <v>0</v>
      </c>
      <c r="AI15" s="271">
        <f t="shared" si="2"/>
        <v>0</v>
      </c>
      <c r="AJ15" s="271">
        <f t="shared" si="3"/>
        <v>0</v>
      </c>
      <c r="AK15" s="271">
        <f t="shared" si="4"/>
        <v>0</v>
      </c>
      <c r="AL15" s="272">
        <f t="shared" si="31"/>
        <v>0</v>
      </c>
      <c r="AM15" s="272">
        <f t="shared" si="5"/>
        <v>0</v>
      </c>
      <c r="AN15" s="271">
        <f t="shared" si="6"/>
        <v>0</v>
      </c>
      <c r="AO15" s="195">
        <f t="shared" si="7"/>
        <v>0</v>
      </c>
      <c r="AP15" s="113">
        <f t="shared" si="28"/>
        <v>0</v>
      </c>
      <c r="AQ15" s="114"/>
    </row>
    <row r="16" spans="1:56" ht="16.2" thickBot="1" x14ac:dyDescent="0.35">
      <c r="A16" s="11"/>
      <c r="B16" s="7"/>
      <c r="C16" s="7"/>
      <c r="D16" s="7"/>
      <c r="E16" s="7"/>
      <c r="F16" s="7"/>
      <c r="G16" s="7"/>
      <c r="H16" s="267">
        <f t="shared" si="0"/>
        <v>0</v>
      </c>
      <c r="I16" s="7"/>
      <c r="J16" s="7"/>
      <c r="K16" s="192">
        <f t="shared" si="8"/>
        <v>0</v>
      </c>
      <c r="L16" s="115">
        <f t="shared" si="9"/>
        <v>0</v>
      </c>
      <c r="M16" s="115">
        <f t="shared" si="29"/>
        <v>0</v>
      </c>
      <c r="N16" s="115">
        <f t="shared" si="10"/>
        <v>0</v>
      </c>
      <c r="O16" s="115">
        <f t="shared" si="11"/>
        <v>0</v>
      </c>
      <c r="P16" s="115">
        <f t="shared" si="12"/>
        <v>0</v>
      </c>
      <c r="Q16" s="190">
        <f t="shared" si="30"/>
        <v>0</v>
      </c>
      <c r="R16" s="190">
        <f t="shared" si="1"/>
        <v>0</v>
      </c>
      <c r="S16" s="190">
        <f t="shared" si="13"/>
        <v>0</v>
      </c>
      <c r="T16" s="190">
        <f t="shared" si="14"/>
        <v>0</v>
      </c>
      <c r="U16" s="190">
        <f t="shared" si="15"/>
        <v>0</v>
      </c>
      <c r="V16" s="190">
        <f t="shared" si="16"/>
        <v>0</v>
      </c>
      <c r="W16" s="192">
        <f t="shared" si="17"/>
        <v>0</v>
      </c>
      <c r="X16" s="115">
        <f t="shared" si="18"/>
        <v>0</v>
      </c>
      <c r="Y16" s="115">
        <f t="shared" si="19"/>
        <v>0</v>
      </c>
      <c r="Z16" s="115">
        <f t="shared" ref="Z16:Z47" si="32">IF(AND(B16="Yes",C16="No",D16="External"),X16-AJ16,0)</f>
        <v>0</v>
      </c>
      <c r="AA16" s="115">
        <f t="shared" si="20"/>
        <v>0</v>
      </c>
      <c r="AB16" s="115">
        <f t="shared" si="21"/>
        <v>0</v>
      </c>
      <c r="AC16" s="192">
        <f t="shared" si="22"/>
        <v>0</v>
      </c>
      <c r="AD16" s="115">
        <f t="shared" si="23"/>
        <v>0</v>
      </c>
      <c r="AE16" s="115">
        <f t="shared" si="24"/>
        <v>0</v>
      </c>
      <c r="AF16" s="115">
        <f t="shared" si="25"/>
        <v>0</v>
      </c>
      <c r="AG16" s="115">
        <f t="shared" si="26"/>
        <v>0</v>
      </c>
      <c r="AH16" s="115">
        <f t="shared" si="27"/>
        <v>0</v>
      </c>
      <c r="AI16" s="271">
        <f t="shared" si="2"/>
        <v>0</v>
      </c>
      <c r="AJ16" s="271">
        <f t="shared" si="3"/>
        <v>0</v>
      </c>
      <c r="AK16" s="271">
        <f t="shared" si="4"/>
        <v>0</v>
      </c>
      <c r="AL16" s="272">
        <f t="shared" si="31"/>
        <v>0</v>
      </c>
      <c r="AM16" s="272">
        <f t="shared" si="5"/>
        <v>0</v>
      </c>
      <c r="AN16" s="271">
        <f t="shared" si="6"/>
        <v>0</v>
      </c>
      <c r="AO16" s="195">
        <f t="shared" si="7"/>
        <v>0</v>
      </c>
      <c r="AP16" s="113">
        <f t="shared" si="28"/>
        <v>0</v>
      </c>
      <c r="AQ16" s="114"/>
    </row>
    <row r="17" spans="1:43" ht="16.2" thickBot="1" x14ac:dyDescent="0.35">
      <c r="A17" s="11"/>
      <c r="B17" s="7"/>
      <c r="C17" s="7"/>
      <c r="D17" s="7"/>
      <c r="E17" s="7"/>
      <c r="F17" s="7"/>
      <c r="G17" s="7"/>
      <c r="H17" s="267">
        <f t="shared" si="0"/>
        <v>0</v>
      </c>
      <c r="I17" s="7"/>
      <c r="J17" s="7"/>
      <c r="K17" s="192">
        <f t="shared" si="8"/>
        <v>0</v>
      </c>
      <c r="L17" s="115">
        <f t="shared" si="9"/>
        <v>0</v>
      </c>
      <c r="M17" s="115">
        <f t="shared" si="29"/>
        <v>0</v>
      </c>
      <c r="N17" s="115">
        <f t="shared" si="10"/>
        <v>0</v>
      </c>
      <c r="O17" s="115">
        <f t="shared" si="11"/>
        <v>0</v>
      </c>
      <c r="P17" s="115">
        <f t="shared" si="12"/>
        <v>0</v>
      </c>
      <c r="Q17" s="190">
        <f t="shared" si="30"/>
        <v>0</v>
      </c>
      <c r="R17" s="190">
        <f t="shared" si="1"/>
        <v>0</v>
      </c>
      <c r="S17" s="190">
        <f t="shared" si="13"/>
        <v>0</v>
      </c>
      <c r="T17" s="190">
        <f t="shared" si="14"/>
        <v>0</v>
      </c>
      <c r="U17" s="190">
        <f t="shared" si="15"/>
        <v>0</v>
      </c>
      <c r="V17" s="190">
        <f t="shared" si="16"/>
        <v>0</v>
      </c>
      <c r="W17" s="192">
        <f t="shared" si="17"/>
        <v>0</v>
      </c>
      <c r="X17" s="115">
        <f t="shared" si="18"/>
        <v>0</v>
      </c>
      <c r="Y17" s="115">
        <f t="shared" si="19"/>
        <v>0</v>
      </c>
      <c r="Z17" s="115">
        <f t="shared" si="32"/>
        <v>0</v>
      </c>
      <c r="AA17" s="115">
        <f t="shared" si="20"/>
        <v>0</v>
      </c>
      <c r="AB17" s="115">
        <f t="shared" si="21"/>
        <v>0</v>
      </c>
      <c r="AC17" s="192">
        <f t="shared" si="22"/>
        <v>0</v>
      </c>
      <c r="AD17" s="115">
        <f t="shared" si="23"/>
        <v>0</v>
      </c>
      <c r="AE17" s="115">
        <f t="shared" si="24"/>
        <v>0</v>
      </c>
      <c r="AF17" s="115">
        <f t="shared" si="25"/>
        <v>0</v>
      </c>
      <c r="AG17" s="115">
        <f t="shared" si="26"/>
        <v>0</v>
      </c>
      <c r="AH17" s="115">
        <f t="shared" si="27"/>
        <v>0</v>
      </c>
      <c r="AI17" s="271">
        <f t="shared" si="2"/>
        <v>0</v>
      </c>
      <c r="AJ17" s="271">
        <f t="shared" si="3"/>
        <v>0</v>
      </c>
      <c r="AK17" s="271">
        <f t="shared" si="4"/>
        <v>0</v>
      </c>
      <c r="AL17" s="272">
        <f t="shared" si="31"/>
        <v>0</v>
      </c>
      <c r="AM17" s="272">
        <f t="shared" si="5"/>
        <v>0</v>
      </c>
      <c r="AN17" s="271">
        <f t="shared" si="6"/>
        <v>0</v>
      </c>
      <c r="AO17" s="195">
        <f t="shared" si="7"/>
        <v>0</v>
      </c>
      <c r="AP17" s="113">
        <f t="shared" si="28"/>
        <v>0</v>
      </c>
      <c r="AQ17" s="114"/>
    </row>
    <row r="18" spans="1:43" ht="16.2" thickBot="1" x14ac:dyDescent="0.35">
      <c r="A18" s="11"/>
      <c r="B18" s="7"/>
      <c r="C18" s="7"/>
      <c r="D18" s="7"/>
      <c r="E18" s="7"/>
      <c r="F18" s="7"/>
      <c r="G18" s="7"/>
      <c r="H18" s="267">
        <f t="shared" si="0"/>
        <v>0</v>
      </c>
      <c r="I18" s="7"/>
      <c r="J18" s="7"/>
      <c r="K18" s="192">
        <f t="shared" si="8"/>
        <v>0</v>
      </c>
      <c r="L18" s="115">
        <f t="shared" si="9"/>
        <v>0</v>
      </c>
      <c r="M18" s="115">
        <f t="shared" si="29"/>
        <v>0</v>
      </c>
      <c r="N18" s="115">
        <f t="shared" si="10"/>
        <v>0</v>
      </c>
      <c r="O18" s="115">
        <f t="shared" si="11"/>
        <v>0</v>
      </c>
      <c r="P18" s="115">
        <f t="shared" si="12"/>
        <v>0</v>
      </c>
      <c r="Q18" s="190">
        <f t="shared" si="30"/>
        <v>0</v>
      </c>
      <c r="R18" s="190">
        <f t="shared" si="1"/>
        <v>0</v>
      </c>
      <c r="S18" s="190">
        <f t="shared" si="13"/>
        <v>0</v>
      </c>
      <c r="T18" s="190">
        <f t="shared" si="14"/>
        <v>0</v>
      </c>
      <c r="U18" s="190">
        <f t="shared" si="15"/>
        <v>0</v>
      </c>
      <c r="V18" s="190">
        <f t="shared" si="16"/>
        <v>0</v>
      </c>
      <c r="W18" s="192">
        <f t="shared" si="17"/>
        <v>0</v>
      </c>
      <c r="X18" s="115">
        <f t="shared" si="18"/>
        <v>0</v>
      </c>
      <c r="Y18" s="115">
        <f t="shared" si="19"/>
        <v>0</v>
      </c>
      <c r="Z18" s="115">
        <f t="shared" si="32"/>
        <v>0</v>
      </c>
      <c r="AA18" s="115">
        <f t="shared" si="20"/>
        <v>0</v>
      </c>
      <c r="AB18" s="115">
        <f t="shared" si="21"/>
        <v>0</v>
      </c>
      <c r="AC18" s="192">
        <f t="shared" si="22"/>
        <v>0</v>
      </c>
      <c r="AD18" s="115">
        <f t="shared" si="23"/>
        <v>0</v>
      </c>
      <c r="AE18" s="115">
        <f t="shared" si="24"/>
        <v>0</v>
      </c>
      <c r="AF18" s="115">
        <f t="shared" si="25"/>
        <v>0</v>
      </c>
      <c r="AG18" s="115">
        <f t="shared" si="26"/>
        <v>0</v>
      </c>
      <c r="AH18" s="115">
        <f t="shared" si="27"/>
        <v>0</v>
      </c>
      <c r="AI18" s="271">
        <f t="shared" si="2"/>
        <v>0</v>
      </c>
      <c r="AJ18" s="271">
        <f t="shared" si="3"/>
        <v>0</v>
      </c>
      <c r="AK18" s="271">
        <f t="shared" si="4"/>
        <v>0</v>
      </c>
      <c r="AL18" s="272">
        <f t="shared" si="31"/>
        <v>0</v>
      </c>
      <c r="AM18" s="272">
        <f t="shared" si="5"/>
        <v>0</v>
      </c>
      <c r="AN18" s="271">
        <f t="shared" si="6"/>
        <v>0</v>
      </c>
      <c r="AO18" s="195">
        <f t="shared" si="7"/>
        <v>0</v>
      </c>
      <c r="AP18" s="113">
        <f t="shared" si="28"/>
        <v>0</v>
      </c>
      <c r="AQ18" s="114"/>
    </row>
    <row r="19" spans="1:43" ht="16.2" thickBot="1" x14ac:dyDescent="0.35">
      <c r="A19" s="11"/>
      <c r="B19" s="7"/>
      <c r="C19" s="7"/>
      <c r="D19" s="7"/>
      <c r="E19" s="7"/>
      <c r="F19" s="7"/>
      <c r="G19" s="7"/>
      <c r="H19" s="267">
        <f t="shared" si="0"/>
        <v>0</v>
      </c>
      <c r="I19" s="7"/>
      <c r="J19" s="7"/>
      <c r="K19" s="192">
        <f t="shared" si="8"/>
        <v>0</v>
      </c>
      <c r="L19" s="115">
        <f t="shared" si="9"/>
        <v>0</v>
      </c>
      <c r="M19" s="115">
        <f t="shared" si="29"/>
        <v>0</v>
      </c>
      <c r="N19" s="115">
        <f t="shared" si="10"/>
        <v>0</v>
      </c>
      <c r="O19" s="115">
        <f t="shared" si="11"/>
        <v>0</v>
      </c>
      <c r="P19" s="115">
        <f t="shared" si="12"/>
        <v>0</v>
      </c>
      <c r="Q19" s="190">
        <f t="shared" si="30"/>
        <v>0</v>
      </c>
      <c r="R19" s="190">
        <f t="shared" si="1"/>
        <v>0</v>
      </c>
      <c r="S19" s="190">
        <f t="shared" si="13"/>
        <v>0</v>
      </c>
      <c r="T19" s="190">
        <f t="shared" si="14"/>
        <v>0</v>
      </c>
      <c r="U19" s="190">
        <f t="shared" si="15"/>
        <v>0</v>
      </c>
      <c r="V19" s="190">
        <f t="shared" si="16"/>
        <v>0</v>
      </c>
      <c r="W19" s="192">
        <f t="shared" si="17"/>
        <v>0</v>
      </c>
      <c r="X19" s="115">
        <f t="shared" si="18"/>
        <v>0</v>
      </c>
      <c r="Y19" s="115">
        <f t="shared" si="19"/>
        <v>0</v>
      </c>
      <c r="Z19" s="115">
        <f t="shared" si="32"/>
        <v>0</v>
      </c>
      <c r="AA19" s="115">
        <f t="shared" si="20"/>
        <v>0</v>
      </c>
      <c r="AB19" s="115">
        <f t="shared" si="21"/>
        <v>0</v>
      </c>
      <c r="AC19" s="192">
        <f t="shared" si="22"/>
        <v>0</v>
      </c>
      <c r="AD19" s="115">
        <f t="shared" si="23"/>
        <v>0</v>
      </c>
      <c r="AE19" s="115">
        <f t="shared" si="24"/>
        <v>0</v>
      </c>
      <c r="AF19" s="115">
        <f t="shared" si="25"/>
        <v>0</v>
      </c>
      <c r="AG19" s="115">
        <f t="shared" si="26"/>
        <v>0</v>
      </c>
      <c r="AH19" s="115">
        <f t="shared" si="27"/>
        <v>0</v>
      </c>
      <c r="AI19" s="271">
        <f t="shared" si="2"/>
        <v>0</v>
      </c>
      <c r="AJ19" s="271">
        <f t="shared" si="3"/>
        <v>0</v>
      </c>
      <c r="AK19" s="271">
        <f t="shared" si="4"/>
        <v>0</v>
      </c>
      <c r="AL19" s="272">
        <f t="shared" si="31"/>
        <v>0</v>
      </c>
      <c r="AM19" s="272">
        <f t="shared" si="5"/>
        <v>0</v>
      </c>
      <c r="AN19" s="271">
        <f t="shared" si="6"/>
        <v>0</v>
      </c>
      <c r="AO19" s="195">
        <f t="shared" si="7"/>
        <v>0</v>
      </c>
      <c r="AP19" s="113">
        <f t="shared" si="28"/>
        <v>0</v>
      </c>
      <c r="AQ19" s="114"/>
    </row>
    <row r="20" spans="1:43" ht="16.2" thickBot="1" x14ac:dyDescent="0.35">
      <c r="A20" s="11"/>
      <c r="B20" s="7"/>
      <c r="C20" s="7"/>
      <c r="D20" s="7"/>
      <c r="E20" s="7"/>
      <c r="F20" s="7"/>
      <c r="G20" s="7"/>
      <c r="H20" s="267">
        <f t="shared" si="0"/>
        <v>0</v>
      </c>
      <c r="I20" s="7"/>
      <c r="J20" s="7"/>
      <c r="K20" s="192">
        <f t="shared" si="8"/>
        <v>0</v>
      </c>
      <c r="L20" s="115">
        <f t="shared" si="9"/>
        <v>0</v>
      </c>
      <c r="M20" s="115">
        <f t="shared" si="29"/>
        <v>0</v>
      </c>
      <c r="N20" s="115">
        <f t="shared" si="10"/>
        <v>0</v>
      </c>
      <c r="O20" s="115">
        <f t="shared" si="11"/>
        <v>0</v>
      </c>
      <c r="P20" s="115">
        <f t="shared" si="12"/>
        <v>0</v>
      </c>
      <c r="Q20" s="190">
        <f t="shared" si="30"/>
        <v>0</v>
      </c>
      <c r="R20" s="190">
        <f t="shared" si="1"/>
        <v>0</v>
      </c>
      <c r="S20" s="190">
        <f t="shared" si="13"/>
        <v>0</v>
      </c>
      <c r="T20" s="190">
        <f t="shared" si="14"/>
        <v>0</v>
      </c>
      <c r="U20" s="190">
        <f t="shared" si="15"/>
        <v>0</v>
      </c>
      <c r="V20" s="190">
        <f t="shared" si="16"/>
        <v>0</v>
      </c>
      <c r="W20" s="192">
        <f t="shared" si="17"/>
        <v>0</v>
      </c>
      <c r="X20" s="115">
        <f t="shared" si="18"/>
        <v>0</v>
      </c>
      <c r="Y20" s="115">
        <f t="shared" si="19"/>
        <v>0</v>
      </c>
      <c r="Z20" s="115">
        <f t="shared" si="32"/>
        <v>0</v>
      </c>
      <c r="AA20" s="115">
        <f t="shared" si="20"/>
        <v>0</v>
      </c>
      <c r="AB20" s="115">
        <f t="shared" si="21"/>
        <v>0</v>
      </c>
      <c r="AC20" s="192">
        <f t="shared" si="22"/>
        <v>0</v>
      </c>
      <c r="AD20" s="115">
        <f t="shared" si="23"/>
        <v>0</v>
      </c>
      <c r="AE20" s="115">
        <f t="shared" si="24"/>
        <v>0</v>
      </c>
      <c r="AF20" s="115">
        <f t="shared" si="25"/>
        <v>0</v>
      </c>
      <c r="AG20" s="115">
        <f t="shared" si="26"/>
        <v>0</v>
      </c>
      <c r="AH20" s="115">
        <f t="shared" si="27"/>
        <v>0</v>
      </c>
      <c r="AI20" s="271">
        <f t="shared" si="2"/>
        <v>0</v>
      </c>
      <c r="AJ20" s="271">
        <f t="shared" si="3"/>
        <v>0</v>
      </c>
      <c r="AK20" s="271">
        <f t="shared" si="4"/>
        <v>0</v>
      </c>
      <c r="AL20" s="272">
        <f t="shared" si="31"/>
        <v>0</v>
      </c>
      <c r="AM20" s="272">
        <f t="shared" si="5"/>
        <v>0</v>
      </c>
      <c r="AN20" s="271">
        <f t="shared" si="6"/>
        <v>0</v>
      </c>
      <c r="AO20" s="195">
        <f t="shared" si="7"/>
        <v>0</v>
      </c>
      <c r="AP20" s="113">
        <f t="shared" si="28"/>
        <v>0</v>
      </c>
      <c r="AQ20" s="114"/>
    </row>
    <row r="21" spans="1:43" ht="16.2" thickBot="1" x14ac:dyDescent="0.35">
      <c r="A21" s="11"/>
      <c r="B21" s="7"/>
      <c r="C21" s="7"/>
      <c r="D21" s="7"/>
      <c r="E21" s="7"/>
      <c r="F21" s="7"/>
      <c r="G21" s="7"/>
      <c r="H21" s="267">
        <f t="shared" ref="H21:H84" si="33">G21-F21</f>
        <v>0</v>
      </c>
      <c r="I21" s="7"/>
      <c r="J21" s="7"/>
      <c r="K21" s="192">
        <f t="shared" si="8"/>
        <v>0</v>
      </c>
      <c r="L21" s="115">
        <f t="shared" si="9"/>
        <v>0</v>
      </c>
      <c r="M21" s="115">
        <f t="shared" si="29"/>
        <v>0</v>
      </c>
      <c r="N21" s="115">
        <f t="shared" si="10"/>
        <v>0</v>
      </c>
      <c r="O21" s="115">
        <f t="shared" si="11"/>
        <v>0</v>
      </c>
      <c r="P21" s="115">
        <f t="shared" si="12"/>
        <v>0</v>
      </c>
      <c r="Q21" s="190">
        <f t="shared" si="30"/>
        <v>0</v>
      </c>
      <c r="R21" s="190">
        <f t="shared" si="1"/>
        <v>0</v>
      </c>
      <c r="S21" s="190">
        <f t="shared" si="13"/>
        <v>0</v>
      </c>
      <c r="T21" s="190">
        <f t="shared" si="14"/>
        <v>0</v>
      </c>
      <c r="U21" s="190">
        <f t="shared" si="15"/>
        <v>0</v>
      </c>
      <c r="V21" s="190">
        <f t="shared" si="16"/>
        <v>0</v>
      </c>
      <c r="W21" s="192">
        <f t="shared" si="17"/>
        <v>0</v>
      </c>
      <c r="X21" s="115">
        <f t="shared" si="18"/>
        <v>0</v>
      </c>
      <c r="Y21" s="115">
        <f t="shared" si="19"/>
        <v>0</v>
      </c>
      <c r="Z21" s="115">
        <f t="shared" si="32"/>
        <v>0</v>
      </c>
      <c r="AA21" s="115">
        <f t="shared" si="20"/>
        <v>0</v>
      </c>
      <c r="AB21" s="115">
        <f t="shared" si="21"/>
        <v>0</v>
      </c>
      <c r="AC21" s="192">
        <f t="shared" si="22"/>
        <v>0</v>
      </c>
      <c r="AD21" s="115">
        <f t="shared" si="23"/>
        <v>0</v>
      </c>
      <c r="AE21" s="115">
        <f t="shared" si="24"/>
        <v>0</v>
      </c>
      <c r="AF21" s="115">
        <f t="shared" si="25"/>
        <v>0</v>
      </c>
      <c r="AG21" s="115">
        <f t="shared" si="26"/>
        <v>0</v>
      </c>
      <c r="AH21" s="115">
        <f t="shared" si="27"/>
        <v>0</v>
      </c>
      <c r="AI21" s="271">
        <f t="shared" si="2"/>
        <v>0</v>
      </c>
      <c r="AJ21" s="271">
        <f t="shared" si="3"/>
        <v>0</v>
      </c>
      <c r="AK21" s="271">
        <f t="shared" si="4"/>
        <v>0</v>
      </c>
      <c r="AL21" s="272">
        <f t="shared" si="31"/>
        <v>0</v>
      </c>
      <c r="AM21" s="272">
        <f t="shared" si="5"/>
        <v>0</v>
      </c>
      <c r="AN21" s="271">
        <f t="shared" si="6"/>
        <v>0</v>
      </c>
      <c r="AO21" s="195">
        <f t="shared" si="7"/>
        <v>0</v>
      </c>
      <c r="AP21" s="113">
        <f t="shared" si="28"/>
        <v>0</v>
      </c>
      <c r="AQ21" s="114"/>
    </row>
    <row r="22" spans="1:43" ht="16.2" thickBot="1" x14ac:dyDescent="0.35">
      <c r="A22" s="11"/>
      <c r="B22" s="7"/>
      <c r="C22" s="7"/>
      <c r="D22" s="7"/>
      <c r="E22" s="7"/>
      <c r="F22" s="7"/>
      <c r="G22" s="7"/>
      <c r="H22" s="267">
        <f t="shared" si="33"/>
        <v>0</v>
      </c>
      <c r="I22" s="7"/>
      <c r="J22" s="7"/>
      <c r="K22" s="192">
        <f t="shared" si="8"/>
        <v>0</v>
      </c>
      <c r="L22" s="115">
        <f t="shared" si="9"/>
        <v>0</v>
      </c>
      <c r="M22" s="115">
        <f t="shared" si="29"/>
        <v>0</v>
      </c>
      <c r="N22" s="115">
        <f t="shared" si="10"/>
        <v>0</v>
      </c>
      <c r="O22" s="115">
        <f t="shared" si="11"/>
        <v>0</v>
      </c>
      <c r="P22" s="115">
        <f t="shared" si="12"/>
        <v>0</v>
      </c>
      <c r="Q22" s="190">
        <f t="shared" si="30"/>
        <v>0</v>
      </c>
      <c r="R22" s="190">
        <f t="shared" si="1"/>
        <v>0</v>
      </c>
      <c r="S22" s="190">
        <f t="shared" si="13"/>
        <v>0</v>
      </c>
      <c r="T22" s="190">
        <f t="shared" si="14"/>
        <v>0</v>
      </c>
      <c r="U22" s="190">
        <f t="shared" si="15"/>
        <v>0</v>
      </c>
      <c r="V22" s="190">
        <f t="shared" si="16"/>
        <v>0</v>
      </c>
      <c r="W22" s="192">
        <f t="shared" si="17"/>
        <v>0</v>
      </c>
      <c r="X22" s="115">
        <f t="shared" si="18"/>
        <v>0</v>
      </c>
      <c r="Y22" s="115">
        <f t="shared" si="19"/>
        <v>0</v>
      </c>
      <c r="Z22" s="115">
        <f t="shared" si="32"/>
        <v>0</v>
      </c>
      <c r="AA22" s="115">
        <f t="shared" si="20"/>
        <v>0</v>
      </c>
      <c r="AB22" s="115">
        <f t="shared" si="21"/>
        <v>0</v>
      </c>
      <c r="AC22" s="192">
        <f t="shared" si="22"/>
        <v>0</v>
      </c>
      <c r="AD22" s="115">
        <f t="shared" si="23"/>
        <v>0</v>
      </c>
      <c r="AE22" s="115">
        <f t="shared" si="24"/>
        <v>0</v>
      </c>
      <c r="AF22" s="115">
        <f t="shared" si="25"/>
        <v>0</v>
      </c>
      <c r="AG22" s="115">
        <f t="shared" si="26"/>
        <v>0</v>
      </c>
      <c r="AH22" s="115">
        <f t="shared" si="27"/>
        <v>0</v>
      </c>
      <c r="AI22" s="271">
        <f t="shared" si="2"/>
        <v>0</v>
      </c>
      <c r="AJ22" s="271">
        <f t="shared" si="3"/>
        <v>0</v>
      </c>
      <c r="AK22" s="271">
        <f t="shared" si="4"/>
        <v>0</v>
      </c>
      <c r="AL22" s="272">
        <f t="shared" si="31"/>
        <v>0</v>
      </c>
      <c r="AM22" s="272">
        <f t="shared" si="5"/>
        <v>0</v>
      </c>
      <c r="AN22" s="271">
        <f t="shared" si="6"/>
        <v>0</v>
      </c>
      <c r="AO22" s="195">
        <f t="shared" si="7"/>
        <v>0</v>
      </c>
      <c r="AP22" s="113">
        <f t="shared" si="28"/>
        <v>0</v>
      </c>
      <c r="AQ22" s="114"/>
    </row>
    <row r="23" spans="1:43" ht="16.2" thickBot="1" x14ac:dyDescent="0.35">
      <c r="A23" s="11"/>
      <c r="B23" s="7"/>
      <c r="C23" s="7"/>
      <c r="D23" s="7"/>
      <c r="E23" s="7"/>
      <c r="F23" s="7"/>
      <c r="G23" s="7"/>
      <c r="H23" s="267">
        <f t="shared" si="33"/>
        <v>0</v>
      </c>
      <c r="I23" s="7"/>
      <c r="J23" s="7"/>
      <c r="K23" s="192">
        <f t="shared" si="8"/>
        <v>0</v>
      </c>
      <c r="L23" s="115">
        <f t="shared" si="9"/>
        <v>0</v>
      </c>
      <c r="M23" s="115">
        <f t="shared" si="29"/>
        <v>0</v>
      </c>
      <c r="N23" s="115">
        <f t="shared" si="10"/>
        <v>0</v>
      </c>
      <c r="O23" s="115">
        <f t="shared" si="11"/>
        <v>0</v>
      </c>
      <c r="P23" s="115">
        <f t="shared" si="12"/>
        <v>0</v>
      </c>
      <c r="Q23" s="190">
        <f t="shared" si="30"/>
        <v>0</v>
      </c>
      <c r="R23" s="190">
        <f t="shared" si="1"/>
        <v>0</v>
      </c>
      <c r="S23" s="190">
        <f t="shared" si="13"/>
        <v>0</v>
      </c>
      <c r="T23" s="190">
        <f t="shared" si="14"/>
        <v>0</v>
      </c>
      <c r="U23" s="190">
        <f t="shared" si="15"/>
        <v>0</v>
      </c>
      <c r="V23" s="190">
        <f t="shared" si="16"/>
        <v>0</v>
      </c>
      <c r="W23" s="192">
        <f t="shared" si="17"/>
        <v>0</v>
      </c>
      <c r="X23" s="115">
        <f t="shared" si="18"/>
        <v>0</v>
      </c>
      <c r="Y23" s="115">
        <f t="shared" si="19"/>
        <v>0</v>
      </c>
      <c r="Z23" s="115">
        <f t="shared" si="32"/>
        <v>0</v>
      </c>
      <c r="AA23" s="115">
        <f t="shared" si="20"/>
        <v>0</v>
      </c>
      <c r="AB23" s="115">
        <f t="shared" si="21"/>
        <v>0</v>
      </c>
      <c r="AC23" s="192">
        <f t="shared" si="22"/>
        <v>0</v>
      </c>
      <c r="AD23" s="115">
        <f t="shared" si="23"/>
        <v>0</v>
      </c>
      <c r="AE23" s="115">
        <f t="shared" si="24"/>
        <v>0</v>
      </c>
      <c r="AF23" s="115">
        <f t="shared" si="25"/>
        <v>0</v>
      </c>
      <c r="AG23" s="115">
        <f t="shared" si="26"/>
        <v>0</v>
      </c>
      <c r="AH23" s="115">
        <f t="shared" si="27"/>
        <v>0</v>
      </c>
      <c r="AI23" s="271">
        <f t="shared" si="2"/>
        <v>0</v>
      </c>
      <c r="AJ23" s="271">
        <f t="shared" si="3"/>
        <v>0</v>
      </c>
      <c r="AK23" s="271">
        <f t="shared" si="4"/>
        <v>0</v>
      </c>
      <c r="AL23" s="272">
        <f t="shared" si="31"/>
        <v>0</v>
      </c>
      <c r="AM23" s="272">
        <f t="shared" si="5"/>
        <v>0</v>
      </c>
      <c r="AN23" s="271">
        <f t="shared" si="6"/>
        <v>0</v>
      </c>
      <c r="AO23" s="195">
        <f t="shared" si="7"/>
        <v>0</v>
      </c>
      <c r="AP23" s="113">
        <f t="shared" si="28"/>
        <v>0</v>
      </c>
      <c r="AQ23" s="114"/>
    </row>
    <row r="24" spans="1:43" ht="16.2" thickBot="1" x14ac:dyDescent="0.35">
      <c r="A24" s="11"/>
      <c r="B24" s="7"/>
      <c r="C24" s="7"/>
      <c r="D24" s="7"/>
      <c r="E24" s="7"/>
      <c r="F24" s="7"/>
      <c r="G24" s="7"/>
      <c r="H24" s="267">
        <f t="shared" si="33"/>
        <v>0</v>
      </c>
      <c r="I24" s="7"/>
      <c r="J24" s="7"/>
      <c r="K24" s="192">
        <f t="shared" si="8"/>
        <v>0</v>
      </c>
      <c r="L24" s="115">
        <f t="shared" si="9"/>
        <v>0</v>
      </c>
      <c r="M24" s="115">
        <f t="shared" si="29"/>
        <v>0</v>
      </c>
      <c r="N24" s="115">
        <f t="shared" si="10"/>
        <v>0</v>
      </c>
      <c r="O24" s="115">
        <f t="shared" si="11"/>
        <v>0</v>
      </c>
      <c r="P24" s="115">
        <f t="shared" si="12"/>
        <v>0</v>
      </c>
      <c r="Q24" s="190">
        <f t="shared" si="30"/>
        <v>0</v>
      </c>
      <c r="R24" s="190">
        <f t="shared" si="1"/>
        <v>0</v>
      </c>
      <c r="S24" s="190">
        <f t="shared" si="13"/>
        <v>0</v>
      </c>
      <c r="T24" s="190">
        <f t="shared" si="14"/>
        <v>0</v>
      </c>
      <c r="U24" s="190">
        <f t="shared" si="15"/>
        <v>0</v>
      </c>
      <c r="V24" s="190">
        <f t="shared" si="16"/>
        <v>0</v>
      </c>
      <c r="W24" s="192">
        <f t="shared" si="17"/>
        <v>0</v>
      </c>
      <c r="X24" s="115">
        <f t="shared" si="18"/>
        <v>0</v>
      </c>
      <c r="Y24" s="115">
        <f t="shared" si="19"/>
        <v>0</v>
      </c>
      <c r="Z24" s="115">
        <f t="shared" si="32"/>
        <v>0</v>
      </c>
      <c r="AA24" s="115">
        <f t="shared" si="20"/>
        <v>0</v>
      </c>
      <c r="AB24" s="115">
        <f t="shared" si="21"/>
        <v>0</v>
      </c>
      <c r="AC24" s="192">
        <f t="shared" si="22"/>
        <v>0</v>
      </c>
      <c r="AD24" s="115">
        <f t="shared" si="23"/>
        <v>0</v>
      </c>
      <c r="AE24" s="115">
        <f t="shared" si="24"/>
        <v>0</v>
      </c>
      <c r="AF24" s="115">
        <f t="shared" si="25"/>
        <v>0</v>
      </c>
      <c r="AG24" s="115">
        <f t="shared" si="26"/>
        <v>0</v>
      </c>
      <c r="AH24" s="115">
        <f t="shared" si="27"/>
        <v>0</v>
      </c>
      <c r="AI24" s="271">
        <f t="shared" si="2"/>
        <v>0</v>
      </c>
      <c r="AJ24" s="271">
        <f t="shared" si="3"/>
        <v>0</v>
      </c>
      <c r="AK24" s="271">
        <f t="shared" si="4"/>
        <v>0</v>
      </c>
      <c r="AL24" s="272">
        <f t="shared" si="31"/>
        <v>0</v>
      </c>
      <c r="AM24" s="272">
        <f t="shared" si="5"/>
        <v>0</v>
      </c>
      <c r="AN24" s="271">
        <f t="shared" si="6"/>
        <v>0</v>
      </c>
      <c r="AO24" s="195">
        <f t="shared" si="7"/>
        <v>0</v>
      </c>
      <c r="AP24" s="113">
        <f t="shared" si="28"/>
        <v>0</v>
      </c>
      <c r="AQ24" s="114"/>
    </row>
    <row r="25" spans="1:43" ht="16.2" thickBot="1" x14ac:dyDescent="0.35">
      <c r="A25" s="11"/>
      <c r="B25" s="7"/>
      <c r="C25" s="7"/>
      <c r="D25" s="7"/>
      <c r="E25" s="7"/>
      <c r="F25" s="7"/>
      <c r="G25" s="7"/>
      <c r="H25" s="267">
        <f t="shared" si="33"/>
        <v>0</v>
      </c>
      <c r="I25" s="7"/>
      <c r="J25" s="7"/>
      <c r="K25" s="192">
        <f t="shared" si="8"/>
        <v>0</v>
      </c>
      <c r="L25" s="115">
        <f t="shared" si="9"/>
        <v>0</v>
      </c>
      <c r="M25" s="115">
        <f t="shared" si="29"/>
        <v>0</v>
      </c>
      <c r="N25" s="115">
        <f t="shared" si="10"/>
        <v>0</v>
      </c>
      <c r="O25" s="115">
        <f t="shared" si="11"/>
        <v>0</v>
      </c>
      <c r="P25" s="115">
        <f t="shared" si="12"/>
        <v>0</v>
      </c>
      <c r="Q25" s="190">
        <f t="shared" si="30"/>
        <v>0</v>
      </c>
      <c r="R25" s="190">
        <f t="shared" si="1"/>
        <v>0</v>
      </c>
      <c r="S25" s="190">
        <f t="shared" si="13"/>
        <v>0</v>
      </c>
      <c r="T25" s="190">
        <f t="shared" si="14"/>
        <v>0</v>
      </c>
      <c r="U25" s="190">
        <f t="shared" si="15"/>
        <v>0</v>
      </c>
      <c r="V25" s="190">
        <f t="shared" si="16"/>
        <v>0</v>
      </c>
      <c r="W25" s="192">
        <f t="shared" si="17"/>
        <v>0</v>
      </c>
      <c r="X25" s="115">
        <f t="shared" si="18"/>
        <v>0</v>
      </c>
      <c r="Y25" s="115">
        <f t="shared" si="19"/>
        <v>0</v>
      </c>
      <c r="Z25" s="115">
        <f t="shared" si="32"/>
        <v>0</v>
      </c>
      <c r="AA25" s="115">
        <f t="shared" si="20"/>
        <v>0</v>
      </c>
      <c r="AB25" s="115">
        <f t="shared" si="21"/>
        <v>0</v>
      </c>
      <c r="AC25" s="192">
        <f t="shared" si="22"/>
        <v>0</v>
      </c>
      <c r="AD25" s="115">
        <f t="shared" si="23"/>
        <v>0</v>
      </c>
      <c r="AE25" s="115">
        <f t="shared" si="24"/>
        <v>0</v>
      </c>
      <c r="AF25" s="115">
        <f t="shared" si="25"/>
        <v>0</v>
      </c>
      <c r="AG25" s="115">
        <f t="shared" si="26"/>
        <v>0</v>
      </c>
      <c r="AH25" s="115">
        <f t="shared" si="27"/>
        <v>0</v>
      </c>
      <c r="AI25" s="271">
        <f t="shared" si="2"/>
        <v>0</v>
      </c>
      <c r="AJ25" s="271">
        <f t="shared" si="3"/>
        <v>0</v>
      </c>
      <c r="AK25" s="271">
        <f t="shared" si="4"/>
        <v>0</v>
      </c>
      <c r="AL25" s="272">
        <f t="shared" si="31"/>
        <v>0</v>
      </c>
      <c r="AM25" s="272">
        <f t="shared" si="5"/>
        <v>0</v>
      </c>
      <c r="AN25" s="271">
        <f t="shared" si="6"/>
        <v>0</v>
      </c>
      <c r="AO25" s="195">
        <f t="shared" si="7"/>
        <v>0</v>
      </c>
      <c r="AP25" s="113">
        <f t="shared" si="28"/>
        <v>0</v>
      </c>
      <c r="AQ25" s="114"/>
    </row>
    <row r="26" spans="1:43" ht="16.2" thickBot="1" x14ac:dyDescent="0.35">
      <c r="A26" s="11"/>
      <c r="B26" s="7"/>
      <c r="C26" s="7"/>
      <c r="D26" s="7"/>
      <c r="E26" s="7"/>
      <c r="F26" s="7"/>
      <c r="G26" s="7"/>
      <c r="H26" s="267">
        <f t="shared" si="33"/>
        <v>0</v>
      </c>
      <c r="I26" s="7"/>
      <c r="J26" s="7"/>
      <c r="K26" s="192">
        <f t="shared" si="8"/>
        <v>0</v>
      </c>
      <c r="L26" s="115">
        <f t="shared" si="9"/>
        <v>0</v>
      </c>
      <c r="M26" s="115">
        <f t="shared" si="29"/>
        <v>0</v>
      </c>
      <c r="N26" s="115">
        <f t="shared" si="10"/>
        <v>0</v>
      </c>
      <c r="O26" s="115">
        <f t="shared" si="11"/>
        <v>0</v>
      </c>
      <c r="P26" s="115">
        <f t="shared" si="12"/>
        <v>0</v>
      </c>
      <c r="Q26" s="190">
        <f t="shared" si="30"/>
        <v>0</v>
      </c>
      <c r="R26" s="190">
        <f t="shared" si="1"/>
        <v>0</v>
      </c>
      <c r="S26" s="190">
        <f t="shared" si="13"/>
        <v>0</v>
      </c>
      <c r="T26" s="190">
        <f t="shared" si="14"/>
        <v>0</v>
      </c>
      <c r="U26" s="190">
        <f t="shared" si="15"/>
        <v>0</v>
      </c>
      <c r="V26" s="190">
        <f t="shared" si="16"/>
        <v>0</v>
      </c>
      <c r="W26" s="192">
        <f t="shared" si="17"/>
        <v>0</v>
      </c>
      <c r="X26" s="115">
        <f t="shared" si="18"/>
        <v>0</v>
      </c>
      <c r="Y26" s="115">
        <f t="shared" si="19"/>
        <v>0</v>
      </c>
      <c r="Z26" s="115">
        <f t="shared" si="32"/>
        <v>0</v>
      </c>
      <c r="AA26" s="115">
        <f t="shared" si="20"/>
        <v>0</v>
      </c>
      <c r="AB26" s="115">
        <f t="shared" si="21"/>
        <v>0</v>
      </c>
      <c r="AC26" s="192">
        <f t="shared" si="22"/>
        <v>0</v>
      </c>
      <c r="AD26" s="115">
        <f t="shared" si="23"/>
        <v>0</v>
      </c>
      <c r="AE26" s="115">
        <f t="shared" si="24"/>
        <v>0</v>
      </c>
      <c r="AF26" s="115">
        <f t="shared" si="25"/>
        <v>0</v>
      </c>
      <c r="AG26" s="115">
        <f t="shared" si="26"/>
        <v>0</v>
      </c>
      <c r="AH26" s="115">
        <f t="shared" si="27"/>
        <v>0</v>
      </c>
      <c r="AI26" s="271">
        <f t="shared" si="2"/>
        <v>0</v>
      </c>
      <c r="AJ26" s="271">
        <f t="shared" si="3"/>
        <v>0</v>
      </c>
      <c r="AK26" s="271">
        <f t="shared" si="4"/>
        <v>0</v>
      </c>
      <c r="AL26" s="272">
        <f t="shared" si="31"/>
        <v>0</v>
      </c>
      <c r="AM26" s="272">
        <f t="shared" si="5"/>
        <v>0</v>
      </c>
      <c r="AN26" s="271">
        <f t="shared" si="6"/>
        <v>0</v>
      </c>
      <c r="AO26" s="195">
        <f t="shared" si="7"/>
        <v>0</v>
      </c>
      <c r="AP26" s="113">
        <f t="shared" si="28"/>
        <v>0</v>
      </c>
      <c r="AQ26" s="114"/>
    </row>
    <row r="27" spans="1:43" ht="16.2" thickBot="1" x14ac:dyDescent="0.35">
      <c r="A27" s="11"/>
      <c r="B27" s="7"/>
      <c r="C27" s="7"/>
      <c r="D27" s="7"/>
      <c r="E27" s="7"/>
      <c r="F27" s="7"/>
      <c r="G27" s="7"/>
      <c r="H27" s="267">
        <f t="shared" si="33"/>
        <v>0</v>
      </c>
      <c r="I27" s="7"/>
      <c r="J27" s="7"/>
      <c r="K27" s="192">
        <f t="shared" si="8"/>
        <v>0</v>
      </c>
      <c r="L27" s="115">
        <f t="shared" si="9"/>
        <v>0</v>
      </c>
      <c r="M27" s="115">
        <f t="shared" si="29"/>
        <v>0</v>
      </c>
      <c r="N27" s="115">
        <f t="shared" si="10"/>
        <v>0</v>
      </c>
      <c r="O27" s="115">
        <f t="shared" si="11"/>
        <v>0</v>
      </c>
      <c r="P27" s="115">
        <f t="shared" si="12"/>
        <v>0</v>
      </c>
      <c r="Q27" s="190">
        <f t="shared" si="30"/>
        <v>0</v>
      </c>
      <c r="R27" s="190">
        <f t="shared" si="1"/>
        <v>0</v>
      </c>
      <c r="S27" s="190">
        <f t="shared" si="13"/>
        <v>0</v>
      </c>
      <c r="T27" s="190">
        <f t="shared" si="14"/>
        <v>0</v>
      </c>
      <c r="U27" s="190">
        <f t="shared" si="15"/>
        <v>0</v>
      </c>
      <c r="V27" s="190">
        <f t="shared" si="16"/>
        <v>0</v>
      </c>
      <c r="W27" s="192">
        <f t="shared" si="17"/>
        <v>0</v>
      </c>
      <c r="X27" s="115">
        <f t="shared" si="18"/>
        <v>0</v>
      </c>
      <c r="Y27" s="115">
        <f t="shared" si="19"/>
        <v>0</v>
      </c>
      <c r="Z27" s="115">
        <f t="shared" si="32"/>
        <v>0</v>
      </c>
      <c r="AA27" s="115">
        <f t="shared" si="20"/>
        <v>0</v>
      </c>
      <c r="AB27" s="115">
        <f t="shared" si="21"/>
        <v>0</v>
      </c>
      <c r="AC27" s="192">
        <f t="shared" si="22"/>
        <v>0</v>
      </c>
      <c r="AD27" s="115">
        <f t="shared" si="23"/>
        <v>0</v>
      </c>
      <c r="AE27" s="115">
        <f t="shared" si="24"/>
        <v>0</v>
      </c>
      <c r="AF27" s="115">
        <f t="shared" si="25"/>
        <v>0</v>
      </c>
      <c r="AG27" s="115">
        <f t="shared" si="26"/>
        <v>0</v>
      </c>
      <c r="AH27" s="115">
        <f t="shared" si="27"/>
        <v>0</v>
      </c>
      <c r="AI27" s="271">
        <f t="shared" si="2"/>
        <v>0</v>
      </c>
      <c r="AJ27" s="271">
        <f t="shared" si="3"/>
        <v>0</v>
      </c>
      <c r="AK27" s="271">
        <f t="shared" si="4"/>
        <v>0</v>
      </c>
      <c r="AL27" s="272">
        <f t="shared" si="31"/>
        <v>0</v>
      </c>
      <c r="AM27" s="272">
        <f t="shared" si="5"/>
        <v>0</v>
      </c>
      <c r="AN27" s="271">
        <f t="shared" si="6"/>
        <v>0</v>
      </c>
      <c r="AO27" s="195">
        <f t="shared" si="7"/>
        <v>0</v>
      </c>
      <c r="AP27" s="113">
        <f t="shared" si="28"/>
        <v>0</v>
      </c>
      <c r="AQ27" s="114"/>
    </row>
    <row r="28" spans="1:43" ht="16.2" thickBot="1" x14ac:dyDescent="0.35">
      <c r="A28" s="11"/>
      <c r="B28" s="7"/>
      <c r="C28" s="7"/>
      <c r="D28" s="7"/>
      <c r="E28" s="7"/>
      <c r="F28" s="7"/>
      <c r="G28" s="7"/>
      <c r="H28" s="267">
        <f t="shared" si="33"/>
        <v>0</v>
      </c>
      <c r="I28" s="7"/>
      <c r="J28" s="7"/>
      <c r="K28" s="192">
        <f t="shared" si="8"/>
        <v>0</v>
      </c>
      <c r="L28" s="115">
        <f t="shared" si="9"/>
        <v>0</v>
      </c>
      <c r="M28" s="115">
        <f t="shared" si="29"/>
        <v>0</v>
      </c>
      <c r="N28" s="115">
        <f t="shared" si="10"/>
        <v>0</v>
      </c>
      <c r="O28" s="115">
        <f t="shared" si="11"/>
        <v>0</v>
      </c>
      <c r="P28" s="115">
        <f t="shared" si="12"/>
        <v>0</v>
      </c>
      <c r="Q28" s="190">
        <f t="shared" si="30"/>
        <v>0</v>
      </c>
      <c r="R28" s="190">
        <f t="shared" si="1"/>
        <v>0</v>
      </c>
      <c r="S28" s="190">
        <f t="shared" si="13"/>
        <v>0</v>
      </c>
      <c r="T28" s="190">
        <f t="shared" si="14"/>
        <v>0</v>
      </c>
      <c r="U28" s="190">
        <f t="shared" si="15"/>
        <v>0</v>
      </c>
      <c r="V28" s="190">
        <f t="shared" si="16"/>
        <v>0</v>
      </c>
      <c r="W28" s="192">
        <f t="shared" si="17"/>
        <v>0</v>
      </c>
      <c r="X28" s="115">
        <f t="shared" si="18"/>
        <v>0</v>
      </c>
      <c r="Y28" s="115">
        <f t="shared" si="19"/>
        <v>0</v>
      </c>
      <c r="Z28" s="115">
        <f t="shared" si="32"/>
        <v>0</v>
      </c>
      <c r="AA28" s="115">
        <f t="shared" si="20"/>
        <v>0</v>
      </c>
      <c r="AB28" s="115">
        <f t="shared" si="21"/>
        <v>0</v>
      </c>
      <c r="AC28" s="192">
        <f t="shared" si="22"/>
        <v>0</v>
      </c>
      <c r="AD28" s="115">
        <f t="shared" si="23"/>
        <v>0</v>
      </c>
      <c r="AE28" s="115">
        <f t="shared" si="24"/>
        <v>0</v>
      </c>
      <c r="AF28" s="115">
        <f t="shared" si="25"/>
        <v>0</v>
      </c>
      <c r="AG28" s="115">
        <f t="shared" si="26"/>
        <v>0</v>
      </c>
      <c r="AH28" s="115">
        <f t="shared" si="27"/>
        <v>0</v>
      </c>
      <c r="AI28" s="271">
        <f t="shared" si="2"/>
        <v>0</v>
      </c>
      <c r="AJ28" s="271">
        <f t="shared" si="3"/>
        <v>0</v>
      </c>
      <c r="AK28" s="271">
        <f t="shared" si="4"/>
        <v>0</v>
      </c>
      <c r="AL28" s="272">
        <f t="shared" si="31"/>
        <v>0</v>
      </c>
      <c r="AM28" s="272">
        <f t="shared" si="5"/>
        <v>0</v>
      </c>
      <c r="AN28" s="271">
        <f t="shared" si="6"/>
        <v>0</v>
      </c>
      <c r="AO28" s="195">
        <f t="shared" si="7"/>
        <v>0</v>
      </c>
      <c r="AP28" s="113">
        <f t="shared" si="28"/>
        <v>0</v>
      </c>
      <c r="AQ28" s="114"/>
    </row>
    <row r="29" spans="1:43" ht="16.2" thickBot="1" x14ac:dyDescent="0.35">
      <c r="A29" s="11"/>
      <c r="B29" s="7"/>
      <c r="C29" s="7"/>
      <c r="D29" s="7"/>
      <c r="E29" s="7"/>
      <c r="F29" s="7"/>
      <c r="G29" s="7"/>
      <c r="H29" s="267">
        <f t="shared" si="33"/>
        <v>0</v>
      </c>
      <c r="I29" s="7"/>
      <c r="J29" s="7"/>
      <c r="K29" s="192">
        <f t="shared" si="8"/>
        <v>0</v>
      </c>
      <c r="L29" s="115">
        <f t="shared" si="9"/>
        <v>0</v>
      </c>
      <c r="M29" s="115">
        <f t="shared" si="29"/>
        <v>0</v>
      </c>
      <c r="N29" s="115">
        <f t="shared" si="10"/>
        <v>0</v>
      </c>
      <c r="O29" s="115">
        <f t="shared" si="11"/>
        <v>0</v>
      </c>
      <c r="P29" s="115">
        <f t="shared" si="12"/>
        <v>0</v>
      </c>
      <c r="Q29" s="190">
        <f t="shared" si="30"/>
        <v>0</v>
      </c>
      <c r="R29" s="190">
        <f t="shared" si="1"/>
        <v>0</v>
      </c>
      <c r="S29" s="190">
        <f t="shared" si="13"/>
        <v>0</v>
      </c>
      <c r="T29" s="190">
        <f t="shared" si="14"/>
        <v>0</v>
      </c>
      <c r="U29" s="190">
        <f t="shared" si="15"/>
        <v>0</v>
      </c>
      <c r="V29" s="190">
        <f t="shared" si="16"/>
        <v>0</v>
      </c>
      <c r="W29" s="192">
        <f t="shared" si="17"/>
        <v>0</v>
      </c>
      <c r="X29" s="115">
        <f t="shared" si="18"/>
        <v>0</v>
      </c>
      <c r="Y29" s="115">
        <f t="shared" si="19"/>
        <v>0</v>
      </c>
      <c r="Z29" s="115">
        <f t="shared" si="32"/>
        <v>0</v>
      </c>
      <c r="AA29" s="115">
        <f t="shared" si="20"/>
        <v>0</v>
      </c>
      <c r="AB29" s="115">
        <f t="shared" si="21"/>
        <v>0</v>
      </c>
      <c r="AC29" s="192">
        <f t="shared" si="22"/>
        <v>0</v>
      </c>
      <c r="AD29" s="115">
        <f t="shared" si="23"/>
        <v>0</v>
      </c>
      <c r="AE29" s="115">
        <f t="shared" si="24"/>
        <v>0</v>
      </c>
      <c r="AF29" s="115">
        <f t="shared" si="25"/>
        <v>0</v>
      </c>
      <c r="AG29" s="115">
        <f t="shared" si="26"/>
        <v>0</v>
      </c>
      <c r="AH29" s="115">
        <f t="shared" si="27"/>
        <v>0</v>
      </c>
      <c r="AI29" s="271">
        <f t="shared" si="2"/>
        <v>0</v>
      </c>
      <c r="AJ29" s="271">
        <f t="shared" si="3"/>
        <v>0</v>
      </c>
      <c r="AK29" s="271">
        <f t="shared" si="4"/>
        <v>0</v>
      </c>
      <c r="AL29" s="272">
        <f t="shared" si="31"/>
        <v>0</v>
      </c>
      <c r="AM29" s="272">
        <f t="shared" si="5"/>
        <v>0</v>
      </c>
      <c r="AN29" s="271">
        <f t="shared" si="6"/>
        <v>0</v>
      </c>
      <c r="AO29" s="195">
        <f t="shared" si="7"/>
        <v>0</v>
      </c>
      <c r="AP29" s="113">
        <f t="shared" si="28"/>
        <v>0</v>
      </c>
      <c r="AQ29" s="114"/>
    </row>
    <row r="30" spans="1:43" ht="16.2" thickBot="1" x14ac:dyDescent="0.35">
      <c r="A30" s="11"/>
      <c r="B30" s="7"/>
      <c r="C30" s="7"/>
      <c r="D30" s="7"/>
      <c r="E30" s="7"/>
      <c r="F30" s="7"/>
      <c r="G30" s="7"/>
      <c r="H30" s="267">
        <f t="shared" si="33"/>
        <v>0</v>
      </c>
      <c r="I30" s="7"/>
      <c r="J30" s="7"/>
      <c r="K30" s="192">
        <f t="shared" si="8"/>
        <v>0</v>
      </c>
      <c r="L30" s="115">
        <f t="shared" si="9"/>
        <v>0</v>
      </c>
      <c r="M30" s="115">
        <f t="shared" si="29"/>
        <v>0</v>
      </c>
      <c r="N30" s="115">
        <f t="shared" si="10"/>
        <v>0</v>
      </c>
      <c r="O30" s="115">
        <f t="shared" si="11"/>
        <v>0</v>
      </c>
      <c r="P30" s="115">
        <f t="shared" si="12"/>
        <v>0</v>
      </c>
      <c r="Q30" s="190">
        <f t="shared" si="30"/>
        <v>0</v>
      </c>
      <c r="R30" s="190">
        <f t="shared" si="1"/>
        <v>0</v>
      </c>
      <c r="S30" s="190">
        <f t="shared" si="13"/>
        <v>0</v>
      </c>
      <c r="T30" s="190">
        <f t="shared" si="14"/>
        <v>0</v>
      </c>
      <c r="U30" s="190">
        <f t="shared" si="15"/>
        <v>0</v>
      </c>
      <c r="V30" s="190">
        <f t="shared" si="16"/>
        <v>0</v>
      </c>
      <c r="W30" s="192">
        <f t="shared" si="17"/>
        <v>0</v>
      </c>
      <c r="X30" s="115">
        <f t="shared" si="18"/>
        <v>0</v>
      </c>
      <c r="Y30" s="115">
        <f t="shared" si="19"/>
        <v>0</v>
      </c>
      <c r="Z30" s="115">
        <f t="shared" si="32"/>
        <v>0</v>
      </c>
      <c r="AA30" s="115">
        <f t="shared" si="20"/>
        <v>0</v>
      </c>
      <c r="AB30" s="115">
        <f t="shared" si="21"/>
        <v>0</v>
      </c>
      <c r="AC30" s="192">
        <f t="shared" si="22"/>
        <v>0</v>
      </c>
      <c r="AD30" s="115">
        <f t="shared" si="23"/>
        <v>0</v>
      </c>
      <c r="AE30" s="115">
        <f t="shared" si="24"/>
        <v>0</v>
      </c>
      <c r="AF30" s="115">
        <f t="shared" si="25"/>
        <v>0</v>
      </c>
      <c r="AG30" s="115">
        <f t="shared" si="26"/>
        <v>0</v>
      </c>
      <c r="AH30" s="115">
        <f t="shared" si="27"/>
        <v>0</v>
      </c>
      <c r="AI30" s="271">
        <f t="shared" si="2"/>
        <v>0</v>
      </c>
      <c r="AJ30" s="271">
        <f t="shared" si="3"/>
        <v>0</v>
      </c>
      <c r="AK30" s="271">
        <f t="shared" si="4"/>
        <v>0</v>
      </c>
      <c r="AL30" s="272">
        <f t="shared" si="31"/>
        <v>0</v>
      </c>
      <c r="AM30" s="272">
        <f t="shared" si="5"/>
        <v>0</v>
      </c>
      <c r="AN30" s="271">
        <f t="shared" si="6"/>
        <v>0</v>
      </c>
      <c r="AO30" s="195">
        <f t="shared" si="7"/>
        <v>0</v>
      </c>
      <c r="AP30" s="113">
        <f t="shared" si="28"/>
        <v>0</v>
      </c>
      <c r="AQ30" s="114"/>
    </row>
    <row r="31" spans="1:43" ht="16.2" thickBot="1" x14ac:dyDescent="0.35">
      <c r="A31" s="11"/>
      <c r="B31" s="7"/>
      <c r="C31" s="7"/>
      <c r="D31" s="7"/>
      <c r="E31" s="7"/>
      <c r="F31" s="7"/>
      <c r="G31" s="7"/>
      <c r="H31" s="267">
        <f t="shared" si="33"/>
        <v>0</v>
      </c>
      <c r="I31" s="7"/>
      <c r="J31" s="7"/>
      <c r="K31" s="192">
        <f t="shared" si="8"/>
        <v>0</v>
      </c>
      <c r="L31" s="115">
        <f t="shared" si="9"/>
        <v>0</v>
      </c>
      <c r="M31" s="115">
        <f t="shared" si="29"/>
        <v>0</v>
      </c>
      <c r="N31" s="115">
        <f t="shared" si="10"/>
        <v>0</v>
      </c>
      <c r="O31" s="115">
        <f t="shared" si="11"/>
        <v>0</v>
      </c>
      <c r="P31" s="115">
        <f t="shared" si="12"/>
        <v>0</v>
      </c>
      <c r="Q31" s="190">
        <f t="shared" si="30"/>
        <v>0</v>
      </c>
      <c r="R31" s="190">
        <f t="shared" si="1"/>
        <v>0</v>
      </c>
      <c r="S31" s="190">
        <f t="shared" si="13"/>
        <v>0</v>
      </c>
      <c r="T31" s="190">
        <f t="shared" si="14"/>
        <v>0</v>
      </c>
      <c r="U31" s="190">
        <f t="shared" si="15"/>
        <v>0</v>
      </c>
      <c r="V31" s="190">
        <f t="shared" si="16"/>
        <v>0</v>
      </c>
      <c r="W31" s="192">
        <f t="shared" si="17"/>
        <v>0</v>
      </c>
      <c r="X31" s="115">
        <f t="shared" si="18"/>
        <v>0</v>
      </c>
      <c r="Y31" s="115">
        <f t="shared" si="19"/>
        <v>0</v>
      </c>
      <c r="Z31" s="115">
        <f t="shared" si="32"/>
        <v>0</v>
      </c>
      <c r="AA31" s="115">
        <f t="shared" si="20"/>
        <v>0</v>
      </c>
      <c r="AB31" s="115">
        <f t="shared" si="21"/>
        <v>0</v>
      </c>
      <c r="AC31" s="192">
        <f t="shared" si="22"/>
        <v>0</v>
      </c>
      <c r="AD31" s="115">
        <f t="shared" si="23"/>
        <v>0</v>
      </c>
      <c r="AE31" s="115">
        <f t="shared" si="24"/>
        <v>0</v>
      </c>
      <c r="AF31" s="115">
        <f t="shared" si="25"/>
        <v>0</v>
      </c>
      <c r="AG31" s="115">
        <f t="shared" si="26"/>
        <v>0</v>
      </c>
      <c r="AH31" s="115">
        <f t="shared" si="27"/>
        <v>0</v>
      </c>
      <c r="AI31" s="271">
        <f t="shared" si="2"/>
        <v>0</v>
      </c>
      <c r="AJ31" s="271">
        <f t="shared" si="3"/>
        <v>0</v>
      </c>
      <c r="AK31" s="271">
        <f t="shared" si="4"/>
        <v>0</v>
      </c>
      <c r="AL31" s="272">
        <f t="shared" si="31"/>
        <v>0</v>
      </c>
      <c r="AM31" s="272">
        <f t="shared" si="5"/>
        <v>0</v>
      </c>
      <c r="AN31" s="271">
        <f t="shared" si="6"/>
        <v>0</v>
      </c>
      <c r="AO31" s="195">
        <f t="shared" si="7"/>
        <v>0</v>
      </c>
      <c r="AP31" s="113">
        <f t="shared" si="28"/>
        <v>0</v>
      </c>
      <c r="AQ31" s="114"/>
    </row>
    <row r="32" spans="1:43" ht="16.2" thickBot="1" x14ac:dyDescent="0.35">
      <c r="A32" s="11"/>
      <c r="B32" s="7"/>
      <c r="C32" s="7"/>
      <c r="D32" s="7"/>
      <c r="E32" s="7"/>
      <c r="F32" s="7"/>
      <c r="G32" s="7"/>
      <c r="H32" s="267">
        <f t="shared" si="33"/>
        <v>0</v>
      </c>
      <c r="I32" s="7"/>
      <c r="J32" s="7"/>
      <c r="K32" s="192">
        <f t="shared" si="8"/>
        <v>0</v>
      </c>
      <c r="L32" s="115">
        <f t="shared" si="9"/>
        <v>0</v>
      </c>
      <c r="M32" s="115">
        <f t="shared" si="29"/>
        <v>0</v>
      </c>
      <c r="N32" s="115">
        <f t="shared" si="10"/>
        <v>0</v>
      </c>
      <c r="O32" s="115">
        <f t="shared" si="11"/>
        <v>0</v>
      </c>
      <c r="P32" s="115">
        <f t="shared" si="12"/>
        <v>0</v>
      </c>
      <c r="Q32" s="190">
        <f t="shared" si="30"/>
        <v>0</v>
      </c>
      <c r="R32" s="190">
        <f t="shared" si="1"/>
        <v>0</v>
      </c>
      <c r="S32" s="190">
        <f t="shared" si="13"/>
        <v>0</v>
      </c>
      <c r="T32" s="190">
        <f t="shared" si="14"/>
        <v>0</v>
      </c>
      <c r="U32" s="190">
        <f t="shared" si="15"/>
        <v>0</v>
      </c>
      <c r="V32" s="190">
        <f t="shared" si="16"/>
        <v>0</v>
      </c>
      <c r="W32" s="192">
        <f t="shared" si="17"/>
        <v>0</v>
      </c>
      <c r="X32" s="115">
        <f t="shared" si="18"/>
        <v>0</v>
      </c>
      <c r="Y32" s="115">
        <f t="shared" si="19"/>
        <v>0</v>
      </c>
      <c r="Z32" s="115">
        <f t="shared" si="32"/>
        <v>0</v>
      </c>
      <c r="AA32" s="115">
        <f t="shared" si="20"/>
        <v>0</v>
      </c>
      <c r="AB32" s="115">
        <f t="shared" si="21"/>
        <v>0</v>
      </c>
      <c r="AC32" s="192">
        <f t="shared" si="22"/>
        <v>0</v>
      </c>
      <c r="AD32" s="115">
        <f t="shared" si="23"/>
        <v>0</v>
      </c>
      <c r="AE32" s="115">
        <f t="shared" si="24"/>
        <v>0</v>
      </c>
      <c r="AF32" s="115">
        <f t="shared" si="25"/>
        <v>0</v>
      </c>
      <c r="AG32" s="115">
        <f t="shared" si="26"/>
        <v>0</v>
      </c>
      <c r="AH32" s="115">
        <f t="shared" si="27"/>
        <v>0</v>
      </c>
      <c r="AI32" s="271">
        <f t="shared" si="2"/>
        <v>0</v>
      </c>
      <c r="AJ32" s="271">
        <f t="shared" si="3"/>
        <v>0</v>
      </c>
      <c r="AK32" s="271">
        <f t="shared" si="4"/>
        <v>0</v>
      </c>
      <c r="AL32" s="272">
        <f t="shared" si="31"/>
        <v>0</v>
      </c>
      <c r="AM32" s="272">
        <f t="shared" si="5"/>
        <v>0</v>
      </c>
      <c r="AN32" s="271">
        <f t="shared" si="6"/>
        <v>0</v>
      </c>
      <c r="AO32" s="195">
        <f t="shared" si="7"/>
        <v>0</v>
      </c>
      <c r="AP32" s="113">
        <f t="shared" si="28"/>
        <v>0</v>
      </c>
      <c r="AQ32" s="114"/>
    </row>
    <row r="33" spans="1:43" ht="16.2" thickBot="1" x14ac:dyDescent="0.35">
      <c r="A33" s="11"/>
      <c r="B33" s="7"/>
      <c r="C33" s="7"/>
      <c r="D33" s="7"/>
      <c r="E33" s="7"/>
      <c r="F33" s="7"/>
      <c r="G33" s="7"/>
      <c r="H33" s="267">
        <f t="shared" si="33"/>
        <v>0</v>
      </c>
      <c r="I33" s="7"/>
      <c r="J33" s="7"/>
      <c r="K33" s="192">
        <f t="shared" si="8"/>
        <v>0</v>
      </c>
      <c r="L33" s="115">
        <f t="shared" si="9"/>
        <v>0</v>
      </c>
      <c r="M33" s="115">
        <f t="shared" si="29"/>
        <v>0</v>
      </c>
      <c r="N33" s="115">
        <f t="shared" si="10"/>
        <v>0</v>
      </c>
      <c r="O33" s="115">
        <f t="shared" si="11"/>
        <v>0</v>
      </c>
      <c r="P33" s="115">
        <f t="shared" si="12"/>
        <v>0</v>
      </c>
      <c r="Q33" s="190">
        <f t="shared" si="30"/>
        <v>0</v>
      </c>
      <c r="R33" s="190">
        <f t="shared" si="1"/>
        <v>0</v>
      </c>
      <c r="S33" s="190">
        <f t="shared" si="13"/>
        <v>0</v>
      </c>
      <c r="T33" s="190">
        <f t="shared" si="14"/>
        <v>0</v>
      </c>
      <c r="U33" s="190">
        <f t="shared" si="15"/>
        <v>0</v>
      </c>
      <c r="V33" s="190">
        <f t="shared" si="16"/>
        <v>0</v>
      </c>
      <c r="W33" s="192">
        <f t="shared" si="17"/>
        <v>0</v>
      </c>
      <c r="X33" s="115">
        <f t="shared" si="18"/>
        <v>0</v>
      </c>
      <c r="Y33" s="115">
        <f t="shared" si="19"/>
        <v>0</v>
      </c>
      <c r="Z33" s="115">
        <f t="shared" si="32"/>
        <v>0</v>
      </c>
      <c r="AA33" s="115">
        <f t="shared" si="20"/>
        <v>0</v>
      </c>
      <c r="AB33" s="115">
        <f t="shared" si="21"/>
        <v>0</v>
      </c>
      <c r="AC33" s="192">
        <f t="shared" si="22"/>
        <v>0</v>
      </c>
      <c r="AD33" s="115">
        <f t="shared" si="23"/>
        <v>0</v>
      </c>
      <c r="AE33" s="115">
        <f t="shared" si="24"/>
        <v>0</v>
      </c>
      <c r="AF33" s="115">
        <f t="shared" si="25"/>
        <v>0</v>
      </c>
      <c r="AG33" s="115">
        <f t="shared" si="26"/>
        <v>0</v>
      </c>
      <c r="AH33" s="115">
        <f t="shared" si="27"/>
        <v>0</v>
      </c>
      <c r="AI33" s="271">
        <f t="shared" si="2"/>
        <v>0</v>
      </c>
      <c r="AJ33" s="271">
        <f t="shared" si="3"/>
        <v>0</v>
      </c>
      <c r="AK33" s="271">
        <f t="shared" si="4"/>
        <v>0</v>
      </c>
      <c r="AL33" s="272">
        <f t="shared" si="31"/>
        <v>0</v>
      </c>
      <c r="AM33" s="272">
        <f t="shared" si="5"/>
        <v>0</v>
      </c>
      <c r="AN33" s="271">
        <f t="shared" si="6"/>
        <v>0</v>
      </c>
      <c r="AO33" s="195">
        <f t="shared" si="7"/>
        <v>0</v>
      </c>
      <c r="AP33" s="113">
        <f t="shared" si="28"/>
        <v>0</v>
      </c>
      <c r="AQ33" s="114"/>
    </row>
    <row r="34" spans="1:43" ht="16.2" thickBot="1" x14ac:dyDescent="0.35">
      <c r="A34" s="11"/>
      <c r="B34" s="7"/>
      <c r="C34" s="7"/>
      <c r="D34" s="7"/>
      <c r="E34" s="7"/>
      <c r="F34" s="7"/>
      <c r="G34" s="7"/>
      <c r="H34" s="267">
        <f t="shared" si="33"/>
        <v>0</v>
      </c>
      <c r="I34" s="7"/>
      <c r="J34" s="7"/>
      <c r="K34" s="192">
        <f t="shared" si="8"/>
        <v>0</v>
      </c>
      <c r="L34" s="115">
        <f t="shared" si="9"/>
        <v>0</v>
      </c>
      <c r="M34" s="115">
        <f t="shared" si="29"/>
        <v>0</v>
      </c>
      <c r="N34" s="115">
        <f t="shared" si="10"/>
        <v>0</v>
      </c>
      <c r="O34" s="115">
        <f t="shared" si="11"/>
        <v>0</v>
      </c>
      <c r="P34" s="115">
        <f t="shared" si="12"/>
        <v>0</v>
      </c>
      <c r="Q34" s="190">
        <f t="shared" si="30"/>
        <v>0</v>
      </c>
      <c r="R34" s="190">
        <f t="shared" si="1"/>
        <v>0</v>
      </c>
      <c r="S34" s="190">
        <f t="shared" si="13"/>
        <v>0</v>
      </c>
      <c r="T34" s="190">
        <f t="shared" si="14"/>
        <v>0</v>
      </c>
      <c r="U34" s="190">
        <f t="shared" si="15"/>
        <v>0</v>
      </c>
      <c r="V34" s="190">
        <f t="shared" si="16"/>
        <v>0</v>
      </c>
      <c r="W34" s="192">
        <f t="shared" si="17"/>
        <v>0</v>
      </c>
      <c r="X34" s="115">
        <f t="shared" si="18"/>
        <v>0</v>
      </c>
      <c r="Y34" s="115">
        <f t="shared" si="19"/>
        <v>0</v>
      </c>
      <c r="Z34" s="115">
        <f t="shared" si="32"/>
        <v>0</v>
      </c>
      <c r="AA34" s="115">
        <f t="shared" si="20"/>
        <v>0</v>
      </c>
      <c r="AB34" s="115">
        <f t="shared" si="21"/>
        <v>0</v>
      </c>
      <c r="AC34" s="192">
        <f t="shared" si="22"/>
        <v>0</v>
      </c>
      <c r="AD34" s="115">
        <f t="shared" si="23"/>
        <v>0</v>
      </c>
      <c r="AE34" s="115">
        <f t="shared" si="24"/>
        <v>0</v>
      </c>
      <c r="AF34" s="115">
        <f t="shared" si="25"/>
        <v>0</v>
      </c>
      <c r="AG34" s="115">
        <f t="shared" si="26"/>
        <v>0</v>
      </c>
      <c r="AH34" s="115">
        <f t="shared" si="27"/>
        <v>0</v>
      </c>
      <c r="AI34" s="271">
        <f t="shared" si="2"/>
        <v>0</v>
      </c>
      <c r="AJ34" s="271">
        <f t="shared" si="3"/>
        <v>0</v>
      </c>
      <c r="AK34" s="271">
        <f t="shared" si="4"/>
        <v>0</v>
      </c>
      <c r="AL34" s="272">
        <f t="shared" si="31"/>
        <v>0</v>
      </c>
      <c r="AM34" s="272">
        <f t="shared" si="5"/>
        <v>0</v>
      </c>
      <c r="AN34" s="271">
        <f t="shared" si="6"/>
        <v>0</v>
      </c>
      <c r="AO34" s="195">
        <f t="shared" si="7"/>
        <v>0</v>
      </c>
      <c r="AP34" s="113">
        <f t="shared" si="28"/>
        <v>0</v>
      </c>
      <c r="AQ34" s="114"/>
    </row>
    <row r="35" spans="1:43" ht="16.2" thickBot="1" x14ac:dyDescent="0.35">
      <c r="A35" s="11"/>
      <c r="B35" s="7"/>
      <c r="C35" s="7"/>
      <c r="D35" s="7"/>
      <c r="E35" s="7"/>
      <c r="F35" s="7"/>
      <c r="G35" s="7"/>
      <c r="H35" s="267">
        <f t="shared" si="33"/>
        <v>0</v>
      </c>
      <c r="I35" s="7"/>
      <c r="J35" s="7"/>
      <c r="K35" s="192">
        <f t="shared" si="8"/>
        <v>0</v>
      </c>
      <c r="L35" s="115">
        <f t="shared" si="9"/>
        <v>0</v>
      </c>
      <c r="M35" s="115">
        <f t="shared" si="29"/>
        <v>0</v>
      </c>
      <c r="N35" s="115">
        <f t="shared" si="10"/>
        <v>0</v>
      </c>
      <c r="O35" s="115">
        <f t="shared" si="11"/>
        <v>0</v>
      </c>
      <c r="P35" s="115">
        <f t="shared" si="12"/>
        <v>0</v>
      </c>
      <c r="Q35" s="190">
        <f t="shared" si="30"/>
        <v>0</v>
      </c>
      <c r="R35" s="190">
        <f t="shared" si="1"/>
        <v>0</v>
      </c>
      <c r="S35" s="190">
        <f t="shared" si="13"/>
        <v>0</v>
      </c>
      <c r="T35" s="190">
        <f t="shared" si="14"/>
        <v>0</v>
      </c>
      <c r="U35" s="190">
        <f t="shared" si="15"/>
        <v>0</v>
      </c>
      <c r="V35" s="190">
        <f t="shared" si="16"/>
        <v>0</v>
      </c>
      <c r="W35" s="192">
        <f t="shared" si="17"/>
        <v>0</v>
      </c>
      <c r="X35" s="115">
        <f t="shared" si="18"/>
        <v>0</v>
      </c>
      <c r="Y35" s="115">
        <f t="shared" si="19"/>
        <v>0</v>
      </c>
      <c r="Z35" s="115">
        <f t="shared" si="32"/>
        <v>0</v>
      </c>
      <c r="AA35" s="115">
        <f t="shared" si="20"/>
        <v>0</v>
      </c>
      <c r="AB35" s="115">
        <f t="shared" si="21"/>
        <v>0</v>
      </c>
      <c r="AC35" s="192">
        <f t="shared" si="22"/>
        <v>0</v>
      </c>
      <c r="AD35" s="115">
        <f t="shared" si="23"/>
        <v>0</v>
      </c>
      <c r="AE35" s="115">
        <f t="shared" si="24"/>
        <v>0</v>
      </c>
      <c r="AF35" s="115">
        <f t="shared" si="25"/>
        <v>0</v>
      </c>
      <c r="AG35" s="115">
        <f t="shared" si="26"/>
        <v>0</v>
      </c>
      <c r="AH35" s="115">
        <f t="shared" si="27"/>
        <v>0</v>
      </c>
      <c r="AI35" s="271">
        <f t="shared" si="2"/>
        <v>0</v>
      </c>
      <c r="AJ35" s="271">
        <f t="shared" si="3"/>
        <v>0</v>
      </c>
      <c r="AK35" s="271">
        <f t="shared" si="4"/>
        <v>0</v>
      </c>
      <c r="AL35" s="272">
        <f t="shared" si="31"/>
        <v>0</v>
      </c>
      <c r="AM35" s="272">
        <f t="shared" si="5"/>
        <v>0</v>
      </c>
      <c r="AN35" s="271">
        <f t="shared" si="6"/>
        <v>0</v>
      </c>
      <c r="AO35" s="195">
        <f t="shared" si="7"/>
        <v>0</v>
      </c>
      <c r="AP35" s="113">
        <f t="shared" si="28"/>
        <v>0</v>
      </c>
      <c r="AQ35" s="114"/>
    </row>
    <row r="36" spans="1:43" ht="16.2" thickBot="1" x14ac:dyDescent="0.35">
      <c r="A36" s="11"/>
      <c r="B36" s="7"/>
      <c r="C36" s="7"/>
      <c r="D36" s="7"/>
      <c r="E36" s="7"/>
      <c r="F36" s="7"/>
      <c r="G36" s="7"/>
      <c r="H36" s="267">
        <f t="shared" si="33"/>
        <v>0</v>
      </c>
      <c r="I36" s="7"/>
      <c r="J36" s="7"/>
      <c r="K36" s="192">
        <f t="shared" si="8"/>
        <v>0</v>
      </c>
      <c r="L36" s="115">
        <f t="shared" si="9"/>
        <v>0</v>
      </c>
      <c r="M36" s="115">
        <f t="shared" si="29"/>
        <v>0</v>
      </c>
      <c r="N36" s="115">
        <f t="shared" si="10"/>
        <v>0</v>
      </c>
      <c r="O36" s="115">
        <f t="shared" si="11"/>
        <v>0</v>
      </c>
      <c r="P36" s="115">
        <f t="shared" si="12"/>
        <v>0</v>
      </c>
      <c r="Q36" s="190">
        <f t="shared" si="30"/>
        <v>0</v>
      </c>
      <c r="R36" s="190">
        <f t="shared" si="1"/>
        <v>0</v>
      </c>
      <c r="S36" s="190">
        <f t="shared" si="13"/>
        <v>0</v>
      </c>
      <c r="T36" s="190">
        <f t="shared" si="14"/>
        <v>0</v>
      </c>
      <c r="U36" s="190">
        <f t="shared" si="15"/>
        <v>0</v>
      </c>
      <c r="V36" s="190">
        <f t="shared" si="16"/>
        <v>0</v>
      </c>
      <c r="W36" s="192">
        <f t="shared" si="17"/>
        <v>0</v>
      </c>
      <c r="X36" s="115">
        <f t="shared" si="18"/>
        <v>0</v>
      </c>
      <c r="Y36" s="115">
        <f t="shared" si="19"/>
        <v>0</v>
      </c>
      <c r="Z36" s="115">
        <f t="shared" si="32"/>
        <v>0</v>
      </c>
      <c r="AA36" s="115">
        <f t="shared" si="20"/>
        <v>0</v>
      </c>
      <c r="AB36" s="115">
        <f t="shared" si="21"/>
        <v>0</v>
      </c>
      <c r="AC36" s="192">
        <f t="shared" si="22"/>
        <v>0</v>
      </c>
      <c r="AD36" s="115">
        <f t="shared" si="23"/>
        <v>0</v>
      </c>
      <c r="AE36" s="115">
        <f t="shared" si="24"/>
        <v>0</v>
      </c>
      <c r="AF36" s="115">
        <f t="shared" si="25"/>
        <v>0</v>
      </c>
      <c r="AG36" s="115">
        <f t="shared" si="26"/>
        <v>0</v>
      </c>
      <c r="AH36" s="115">
        <f t="shared" si="27"/>
        <v>0</v>
      </c>
      <c r="AI36" s="271">
        <f t="shared" si="2"/>
        <v>0</v>
      </c>
      <c r="AJ36" s="271">
        <f t="shared" si="3"/>
        <v>0</v>
      </c>
      <c r="AK36" s="271">
        <f t="shared" si="4"/>
        <v>0</v>
      </c>
      <c r="AL36" s="272">
        <f t="shared" si="31"/>
        <v>0</v>
      </c>
      <c r="AM36" s="272">
        <f t="shared" si="5"/>
        <v>0</v>
      </c>
      <c r="AN36" s="271">
        <f t="shared" si="6"/>
        <v>0</v>
      </c>
      <c r="AO36" s="195">
        <f t="shared" si="7"/>
        <v>0</v>
      </c>
      <c r="AP36" s="113">
        <f t="shared" si="28"/>
        <v>0</v>
      </c>
      <c r="AQ36" s="114"/>
    </row>
    <row r="37" spans="1:43" ht="16.2" thickBot="1" x14ac:dyDescent="0.35">
      <c r="A37" s="11"/>
      <c r="B37" s="7"/>
      <c r="C37" s="7"/>
      <c r="D37" s="7"/>
      <c r="E37" s="7"/>
      <c r="F37" s="7"/>
      <c r="G37" s="7"/>
      <c r="H37" s="267">
        <f t="shared" si="33"/>
        <v>0</v>
      </c>
      <c r="I37" s="7"/>
      <c r="J37" s="7"/>
      <c r="K37" s="192">
        <f t="shared" si="8"/>
        <v>0</v>
      </c>
      <c r="L37" s="115">
        <f t="shared" si="9"/>
        <v>0</v>
      </c>
      <c r="M37" s="115">
        <f t="shared" si="29"/>
        <v>0</v>
      </c>
      <c r="N37" s="115">
        <f t="shared" si="10"/>
        <v>0</v>
      </c>
      <c r="O37" s="115">
        <f t="shared" si="11"/>
        <v>0</v>
      </c>
      <c r="P37" s="115">
        <f t="shared" si="12"/>
        <v>0</v>
      </c>
      <c r="Q37" s="190">
        <f t="shared" si="30"/>
        <v>0</v>
      </c>
      <c r="R37" s="190">
        <f t="shared" si="1"/>
        <v>0</v>
      </c>
      <c r="S37" s="190">
        <f t="shared" si="13"/>
        <v>0</v>
      </c>
      <c r="T37" s="190">
        <f t="shared" si="14"/>
        <v>0</v>
      </c>
      <c r="U37" s="190">
        <f t="shared" si="15"/>
        <v>0</v>
      </c>
      <c r="V37" s="190">
        <f t="shared" si="16"/>
        <v>0</v>
      </c>
      <c r="W37" s="192">
        <f t="shared" si="17"/>
        <v>0</v>
      </c>
      <c r="X37" s="115">
        <f t="shared" si="18"/>
        <v>0</v>
      </c>
      <c r="Y37" s="115">
        <f t="shared" si="19"/>
        <v>0</v>
      </c>
      <c r="Z37" s="115">
        <f t="shared" si="32"/>
        <v>0</v>
      </c>
      <c r="AA37" s="115">
        <f t="shared" si="20"/>
        <v>0</v>
      </c>
      <c r="AB37" s="115">
        <f t="shared" si="21"/>
        <v>0</v>
      </c>
      <c r="AC37" s="192">
        <f t="shared" si="22"/>
        <v>0</v>
      </c>
      <c r="AD37" s="115">
        <f t="shared" si="23"/>
        <v>0</v>
      </c>
      <c r="AE37" s="115">
        <f t="shared" si="24"/>
        <v>0</v>
      </c>
      <c r="AF37" s="115">
        <f t="shared" si="25"/>
        <v>0</v>
      </c>
      <c r="AG37" s="115">
        <f t="shared" si="26"/>
        <v>0</v>
      </c>
      <c r="AH37" s="115">
        <f t="shared" si="27"/>
        <v>0</v>
      </c>
      <c r="AI37" s="271">
        <f t="shared" si="2"/>
        <v>0</v>
      </c>
      <c r="AJ37" s="271">
        <f t="shared" si="3"/>
        <v>0</v>
      </c>
      <c r="AK37" s="271">
        <f t="shared" si="4"/>
        <v>0</v>
      </c>
      <c r="AL37" s="272">
        <f t="shared" si="31"/>
        <v>0</v>
      </c>
      <c r="AM37" s="272">
        <f t="shared" si="5"/>
        <v>0</v>
      </c>
      <c r="AN37" s="271">
        <f t="shared" si="6"/>
        <v>0</v>
      </c>
      <c r="AO37" s="195">
        <f t="shared" si="7"/>
        <v>0</v>
      </c>
      <c r="AP37" s="113">
        <f t="shared" si="28"/>
        <v>0</v>
      </c>
      <c r="AQ37" s="114"/>
    </row>
    <row r="38" spans="1:43" ht="16.2" thickBot="1" x14ac:dyDescent="0.35">
      <c r="A38" s="11"/>
      <c r="B38" s="7"/>
      <c r="C38" s="7"/>
      <c r="D38" s="7"/>
      <c r="E38" s="7"/>
      <c r="F38" s="7"/>
      <c r="G38" s="7"/>
      <c r="H38" s="267">
        <f t="shared" si="33"/>
        <v>0</v>
      </c>
      <c r="I38" s="7"/>
      <c r="J38" s="7"/>
      <c r="K38" s="192">
        <f t="shared" si="8"/>
        <v>0</v>
      </c>
      <c r="L38" s="115">
        <f t="shared" si="9"/>
        <v>0</v>
      </c>
      <c r="M38" s="115">
        <f t="shared" si="29"/>
        <v>0</v>
      </c>
      <c r="N38" s="115">
        <f t="shared" si="10"/>
        <v>0</v>
      </c>
      <c r="O38" s="115">
        <f t="shared" si="11"/>
        <v>0</v>
      </c>
      <c r="P38" s="115">
        <f t="shared" si="12"/>
        <v>0</v>
      </c>
      <c r="Q38" s="190">
        <f t="shared" si="30"/>
        <v>0</v>
      </c>
      <c r="R38" s="190">
        <f t="shared" si="1"/>
        <v>0</v>
      </c>
      <c r="S38" s="190">
        <f t="shared" si="13"/>
        <v>0</v>
      </c>
      <c r="T38" s="190">
        <f t="shared" si="14"/>
        <v>0</v>
      </c>
      <c r="U38" s="190">
        <f t="shared" si="15"/>
        <v>0</v>
      </c>
      <c r="V38" s="190">
        <f t="shared" si="16"/>
        <v>0</v>
      </c>
      <c r="W38" s="192">
        <f t="shared" si="17"/>
        <v>0</v>
      </c>
      <c r="X38" s="115">
        <f t="shared" si="18"/>
        <v>0</v>
      </c>
      <c r="Y38" s="115">
        <f t="shared" si="19"/>
        <v>0</v>
      </c>
      <c r="Z38" s="115">
        <f t="shared" si="32"/>
        <v>0</v>
      </c>
      <c r="AA38" s="115">
        <f t="shared" si="20"/>
        <v>0</v>
      </c>
      <c r="AB38" s="115">
        <f t="shared" si="21"/>
        <v>0</v>
      </c>
      <c r="AC38" s="192">
        <f t="shared" si="22"/>
        <v>0</v>
      </c>
      <c r="AD38" s="115">
        <f t="shared" si="23"/>
        <v>0</v>
      </c>
      <c r="AE38" s="115">
        <f t="shared" si="24"/>
        <v>0</v>
      </c>
      <c r="AF38" s="115">
        <f t="shared" si="25"/>
        <v>0</v>
      </c>
      <c r="AG38" s="115">
        <f t="shared" si="26"/>
        <v>0</v>
      </c>
      <c r="AH38" s="115">
        <f t="shared" si="27"/>
        <v>0</v>
      </c>
      <c r="AI38" s="271">
        <f t="shared" si="2"/>
        <v>0</v>
      </c>
      <c r="AJ38" s="271">
        <f t="shared" si="3"/>
        <v>0</v>
      </c>
      <c r="AK38" s="271">
        <f t="shared" si="4"/>
        <v>0</v>
      </c>
      <c r="AL38" s="272">
        <f t="shared" si="31"/>
        <v>0</v>
      </c>
      <c r="AM38" s="272">
        <f t="shared" si="5"/>
        <v>0</v>
      </c>
      <c r="AN38" s="271">
        <f t="shared" si="6"/>
        <v>0</v>
      </c>
      <c r="AO38" s="195">
        <f t="shared" si="7"/>
        <v>0</v>
      </c>
      <c r="AP38" s="113">
        <f t="shared" si="28"/>
        <v>0</v>
      </c>
      <c r="AQ38" s="114"/>
    </row>
    <row r="39" spans="1:43" ht="16.2" thickBot="1" x14ac:dyDescent="0.35">
      <c r="A39" s="11"/>
      <c r="B39" s="7"/>
      <c r="C39" s="7"/>
      <c r="D39" s="7"/>
      <c r="E39" s="7"/>
      <c r="F39" s="7"/>
      <c r="G39" s="7"/>
      <c r="H39" s="267">
        <f t="shared" si="33"/>
        <v>0</v>
      </c>
      <c r="I39" s="7"/>
      <c r="J39" s="7"/>
      <c r="K39" s="192">
        <f t="shared" si="8"/>
        <v>0</v>
      </c>
      <c r="L39" s="115">
        <f t="shared" si="9"/>
        <v>0</v>
      </c>
      <c r="M39" s="115">
        <f t="shared" si="29"/>
        <v>0</v>
      </c>
      <c r="N39" s="115">
        <f t="shared" si="10"/>
        <v>0</v>
      </c>
      <c r="O39" s="115">
        <f t="shared" si="11"/>
        <v>0</v>
      </c>
      <c r="P39" s="115">
        <f t="shared" si="12"/>
        <v>0</v>
      </c>
      <c r="Q39" s="190">
        <f t="shared" si="30"/>
        <v>0</v>
      </c>
      <c r="R39" s="190">
        <f t="shared" si="1"/>
        <v>0</v>
      </c>
      <c r="S39" s="190">
        <f t="shared" si="13"/>
        <v>0</v>
      </c>
      <c r="T39" s="190">
        <f t="shared" si="14"/>
        <v>0</v>
      </c>
      <c r="U39" s="190">
        <f t="shared" si="15"/>
        <v>0</v>
      </c>
      <c r="V39" s="190">
        <f t="shared" si="16"/>
        <v>0</v>
      </c>
      <c r="W39" s="192">
        <f t="shared" si="17"/>
        <v>0</v>
      </c>
      <c r="X39" s="115">
        <f t="shared" si="18"/>
        <v>0</v>
      </c>
      <c r="Y39" s="115">
        <f t="shared" si="19"/>
        <v>0</v>
      </c>
      <c r="Z39" s="115">
        <f t="shared" si="32"/>
        <v>0</v>
      </c>
      <c r="AA39" s="115">
        <f t="shared" si="20"/>
        <v>0</v>
      </c>
      <c r="AB39" s="115">
        <f t="shared" si="21"/>
        <v>0</v>
      </c>
      <c r="AC39" s="192">
        <f t="shared" si="22"/>
        <v>0</v>
      </c>
      <c r="AD39" s="115">
        <f t="shared" si="23"/>
        <v>0</v>
      </c>
      <c r="AE39" s="115">
        <f t="shared" si="24"/>
        <v>0</v>
      </c>
      <c r="AF39" s="115">
        <f t="shared" si="25"/>
        <v>0</v>
      </c>
      <c r="AG39" s="115">
        <f t="shared" si="26"/>
        <v>0</v>
      </c>
      <c r="AH39" s="115">
        <f t="shared" si="27"/>
        <v>0</v>
      </c>
      <c r="AI39" s="271">
        <f t="shared" si="2"/>
        <v>0</v>
      </c>
      <c r="AJ39" s="271">
        <f t="shared" si="3"/>
        <v>0</v>
      </c>
      <c r="AK39" s="271">
        <f t="shared" si="4"/>
        <v>0</v>
      </c>
      <c r="AL39" s="272">
        <f t="shared" si="31"/>
        <v>0</v>
      </c>
      <c r="AM39" s="272">
        <f t="shared" si="5"/>
        <v>0</v>
      </c>
      <c r="AN39" s="271">
        <f t="shared" si="6"/>
        <v>0</v>
      </c>
      <c r="AO39" s="195">
        <f t="shared" si="7"/>
        <v>0</v>
      </c>
      <c r="AP39" s="113">
        <f t="shared" si="28"/>
        <v>0</v>
      </c>
      <c r="AQ39" s="114"/>
    </row>
    <row r="40" spans="1:43" ht="16.2" thickBot="1" x14ac:dyDescent="0.35">
      <c r="A40" s="11"/>
      <c r="B40" s="7"/>
      <c r="C40" s="7"/>
      <c r="D40" s="7"/>
      <c r="E40" s="7"/>
      <c r="F40" s="7"/>
      <c r="G40" s="7"/>
      <c r="H40" s="267">
        <f t="shared" si="33"/>
        <v>0</v>
      </c>
      <c r="I40" s="7"/>
      <c r="J40" s="7"/>
      <c r="K40" s="192">
        <f t="shared" si="8"/>
        <v>0</v>
      </c>
      <c r="L40" s="115">
        <f t="shared" si="9"/>
        <v>0</v>
      </c>
      <c r="M40" s="115">
        <f t="shared" si="29"/>
        <v>0</v>
      </c>
      <c r="N40" s="115">
        <f t="shared" si="10"/>
        <v>0</v>
      </c>
      <c r="O40" s="115">
        <f t="shared" si="11"/>
        <v>0</v>
      </c>
      <c r="P40" s="115">
        <f t="shared" si="12"/>
        <v>0</v>
      </c>
      <c r="Q40" s="190">
        <f t="shared" si="30"/>
        <v>0</v>
      </c>
      <c r="R40" s="190">
        <f t="shared" si="1"/>
        <v>0</v>
      </c>
      <c r="S40" s="190">
        <f t="shared" si="13"/>
        <v>0</v>
      </c>
      <c r="T40" s="190">
        <f t="shared" si="14"/>
        <v>0</v>
      </c>
      <c r="U40" s="190">
        <f t="shared" si="15"/>
        <v>0</v>
      </c>
      <c r="V40" s="190">
        <f t="shared" si="16"/>
        <v>0</v>
      </c>
      <c r="W40" s="192">
        <f t="shared" si="17"/>
        <v>0</v>
      </c>
      <c r="X40" s="115">
        <f t="shared" si="18"/>
        <v>0</v>
      </c>
      <c r="Y40" s="115">
        <f t="shared" si="19"/>
        <v>0</v>
      </c>
      <c r="Z40" s="115">
        <f t="shared" si="32"/>
        <v>0</v>
      </c>
      <c r="AA40" s="115">
        <f t="shared" si="20"/>
        <v>0</v>
      </c>
      <c r="AB40" s="115">
        <f t="shared" si="21"/>
        <v>0</v>
      </c>
      <c r="AC40" s="192">
        <f t="shared" si="22"/>
        <v>0</v>
      </c>
      <c r="AD40" s="115">
        <f t="shared" si="23"/>
        <v>0</v>
      </c>
      <c r="AE40" s="115">
        <f t="shared" si="24"/>
        <v>0</v>
      </c>
      <c r="AF40" s="115">
        <f t="shared" si="25"/>
        <v>0</v>
      </c>
      <c r="AG40" s="115">
        <f t="shared" si="26"/>
        <v>0</v>
      </c>
      <c r="AH40" s="115">
        <f t="shared" si="27"/>
        <v>0</v>
      </c>
      <c r="AI40" s="271">
        <f t="shared" si="2"/>
        <v>0</v>
      </c>
      <c r="AJ40" s="271">
        <f t="shared" si="3"/>
        <v>0</v>
      </c>
      <c r="AK40" s="271">
        <f t="shared" si="4"/>
        <v>0</v>
      </c>
      <c r="AL40" s="272">
        <f t="shared" si="31"/>
        <v>0</v>
      </c>
      <c r="AM40" s="272">
        <f t="shared" si="5"/>
        <v>0</v>
      </c>
      <c r="AN40" s="271">
        <f t="shared" si="6"/>
        <v>0</v>
      </c>
      <c r="AO40" s="195">
        <f t="shared" si="7"/>
        <v>0</v>
      </c>
      <c r="AP40" s="113">
        <f t="shared" si="28"/>
        <v>0</v>
      </c>
      <c r="AQ40" s="114"/>
    </row>
    <row r="41" spans="1:43" ht="16.2" thickBot="1" x14ac:dyDescent="0.35">
      <c r="A41" s="11"/>
      <c r="B41" s="7"/>
      <c r="C41" s="7"/>
      <c r="D41" s="7"/>
      <c r="E41" s="7"/>
      <c r="F41" s="7"/>
      <c r="G41" s="7"/>
      <c r="H41" s="267">
        <f t="shared" si="33"/>
        <v>0</v>
      </c>
      <c r="I41" s="7"/>
      <c r="J41" s="7"/>
      <c r="K41" s="192">
        <f t="shared" si="8"/>
        <v>0</v>
      </c>
      <c r="L41" s="115">
        <f t="shared" si="9"/>
        <v>0</v>
      </c>
      <c r="M41" s="115">
        <f t="shared" si="29"/>
        <v>0</v>
      </c>
      <c r="N41" s="115">
        <f t="shared" si="10"/>
        <v>0</v>
      </c>
      <c r="O41" s="115">
        <f t="shared" si="11"/>
        <v>0</v>
      </c>
      <c r="P41" s="115">
        <f t="shared" si="12"/>
        <v>0</v>
      </c>
      <c r="Q41" s="190">
        <f t="shared" si="30"/>
        <v>0</v>
      </c>
      <c r="R41" s="190">
        <f t="shared" si="1"/>
        <v>0</v>
      </c>
      <c r="S41" s="190">
        <f t="shared" si="13"/>
        <v>0</v>
      </c>
      <c r="T41" s="190">
        <f t="shared" si="14"/>
        <v>0</v>
      </c>
      <c r="U41" s="190">
        <f t="shared" si="15"/>
        <v>0</v>
      </c>
      <c r="V41" s="190">
        <f t="shared" si="16"/>
        <v>0</v>
      </c>
      <c r="W41" s="192">
        <f t="shared" si="17"/>
        <v>0</v>
      </c>
      <c r="X41" s="115">
        <f t="shared" si="18"/>
        <v>0</v>
      </c>
      <c r="Y41" s="115">
        <f t="shared" si="19"/>
        <v>0</v>
      </c>
      <c r="Z41" s="115">
        <f t="shared" si="32"/>
        <v>0</v>
      </c>
      <c r="AA41" s="115">
        <f t="shared" si="20"/>
        <v>0</v>
      </c>
      <c r="AB41" s="115">
        <f t="shared" si="21"/>
        <v>0</v>
      </c>
      <c r="AC41" s="192">
        <f t="shared" si="22"/>
        <v>0</v>
      </c>
      <c r="AD41" s="115">
        <f t="shared" si="23"/>
        <v>0</v>
      </c>
      <c r="AE41" s="115">
        <f t="shared" si="24"/>
        <v>0</v>
      </c>
      <c r="AF41" s="115">
        <f t="shared" si="25"/>
        <v>0</v>
      </c>
      <c r="AG41" s="115">
        <f t="shared" si="26"/>
        <v>0</v>
      </c>
      <c r="AH41" s="115">
        <f t="shared" si="27"/>
        <v>0</v>
      </c>
      <c r="AI41" s="271">
        <f t="shared" si="2"/>
        <v>0</v>
      </c>
      <c r="AJ41" s="271">
        <f t="shared" si="3"/>
        <v>0</v>
      </c>
      <c r="AK41" s="271">
        <f t="shared" si="4"/>
        <v>0</v>
      </c>
      <c r="AL41" s="272">
        <f t="shared" si="31"/>
        <v>0</v>
      </c>
      <c r="AM41" s="272">
        <f t="shared" si="5"/>
        <v>0</v>
      </c>
      <c r="AN41" s="271">
        <f t="shared" si="6"/>
        <v>0</v>
      </c>
      <c r="AO41" s="195">
        <f t="shared" si="7"/>
        <v>0</v>
      </c>
      <c r="AP41" s="113">
        <f t="shared" si="28"/>
        <v>0</v>
      </c>
      <c r="AQ41" s="114"/>
    </row>
    <row r="42" spans="1:43" ht="16.2" thickBot="1" x14ac:dyDescent="0.35">
      <c r="A42" s="11"/>
      <c r="B42" s="7"/>
      <c r="C42" s="7"/>
      <c r="D42" s="7"/>
      <c r="E42" s="7"/>
      <c r="F42" s="7"/>
      <c r="G42" s="7"/>
      <c r="H42" s="267">
        <f t="shared" si="33"/>
        <v>0</v>
      </c>
      <c r="I42" s="7"/>
      <c r="J42" s="7"/>
      <c r="K42" s="192">
        <f t="shared" si="8"/>
        <v>0</v>
      </c>
      <c r="L42" s="115">
        <f t="shared" si="9"/>
        <v>0</v>
      </c>
      <c r="M42" s="115">
        <f t="shared" si="29"/>
        <v>0</v>
      </c>
      <c r="N42" s="115">
        <f t="shared" si="10"/>
        <v>0</v>
      </c>
      <c r="O42" s="115">
        <f t="shared" si="11"/>
        <v>0</v>
      </c>
      <c r="P42" s="115">
        <f t="shared" si="12"/>
        <v>0</v>
      </c>
      <c r="Q42" s="190">
        <f t="shared" si="30"/>
        <v>0</v>
      </c>
      <c r="R42" s="190">
        <f t="shared" si="1"/>
        <v>0</v>
      </c>
      <c r="S42" s="190">
        <f t="shared" si="13"/>
        <v>0</v>
      </c>
      <c r="T42" s="190">
        <f t="shared" si="14"/>
        <v>0</v>
      </c>
      <c r="U42" s="190">
        <f t="shared" si="15"/>
        <v>0</v>
      </c>
      <c r="V42" s="190">
        <f t="shared" si="16"/>
        <v>0</v>
      </c>
      <c r="W42" s="192">
        <f t="shared" si="17"/>
        <v>0</v>
      </c>
      <c r="X42" s="115">
        <f t="shared" si="18"/>
        <v>0</v>
      </c>
      <c r="Y42" s="115">
        <f t="shared" si="19"/>
        <v>0</v>
      </c>
      <c r="Z42" s="115">
        <f t="shared" si="32"/>
        <v>0</v>
      </c>
      <c r="AA42" s="115">
        <f t="shared" si="20"/>
        <v>0</v>
      </c>
      <c r="AB42" s="115">
        <f t="shared" si="21"/>
        <v>0</v>
      </c>
      <c r="AC42" s="192">
        <f t="shared" si="22"/>
        <v>0</v>
      </c>
      <c r="AD42" s="115">
        <f t="shared" si="23"/>
        <v>0</v>
      </c>
      <c r="AE42" s="115">
        <f t="shared" si="24"/>
        <v>0</v>
      </c>
      <c r="AF42" s="115">
        <f t="shared" si="25"/>
        <v>0</v>
      </c>
      <c r="AG42" s="115">
        <f t="shared" si="26"/>
        <v>0</v>
      </c>
      <c r="AH42" s="115">
        <f t="shared" si="27"/>
        <v>0</v>
      </c>
      <c r="AI42" s="271">
        <f t="shared" si="2"/>
        <v>0</v>
      </c>
      <c r="AJ42" s="271">
        <f t="shared" si="3"/>
        <v>0</v>
      </c>
      <c r="AK42" s="271">
        <f t="shared" si="4"/>
        <v>0</v>
      </c>
      <c r="AL42" s="272">
        <f t="shared" si="31"/>
        <v>0</v>
      </c>
      <c r="AM42" s="272">
        <f t="shared" si="5"/>
        <v>0</v>
      </c>
      <c r="AN42" s="271">
        <f t="shared" si="6"/>
        <v>0</v>
      </c>
      <c r="AO42" s="195">
        <f t="shared" si="7"/>
        <v>0</v>
      </c>
      <c r="AP42" s="113">
        <f t="shared" si="28"/>
        <v>0</v>
      </c>
      <c r="AQ42" s="114"/>
    </row>
    <row r="43" spans="1:43" ht="16.2" thickBot="1" x14ac:dyDescent="0.35">
      <c r="A43" s="11"/>
      <c r="B43" s="7"/>
      <c r="C43" s="7"/>
      <c r="D43" s="7"/>
      <c r="E43" s="7"/>
      <c r="F43" s="7"/>
      <c r="G43" s="7"/>
      <c r="H43" s="267">
        <f t="shared" si="33"/>
        <v>0</v>
      </c>
      <c r="I43" s="7"/>
      <c r="J43" s="7"/>
      <c r="K43" s="192">
        <f t="shared" si="8"/>
        <v>0</v>
      </c>
      <c r="L43" s="115">
        <f t="shared" si="9"/>
        <v>0</v>
      </c>
      <c r="M43" s="115">
        <f t="shared" si="29"/>
        <v>0</v>
      </c>
      <c r="N43" s="115">
        <f t="shared" si="10"/>
        <v>0</v>
      </c>
      <c r="O43" s="115">
        <f t="shared" si="11"/>
        <v>0</v>
      </c>
      <c r="P43" s="115">
        <f t="shared" si="12"/>
        <v>0</v>
      </c>
      <c r="Q43" s="190">
        <f t="shared" si="30"/>
        <v>0</v>
      </c>
      <c r="R43" s="190">
        <f t="shared" ref="R43:R74" si="34">IF(I43="One Sided",Q43/2,Q43)</f>
        <v>0</v>
      </c>
      <c r="S43" s="190">
        <f t="shared" si="13"/>
        <v>0</v>
      </c>
      <c r="T43" s="190">
        <f t="shared" si="14"/>
        <v>0</v>
      </c>
      <c r="U43" s="190">
        <f t="shared" si="15"/>
        <v>0</v>
      </c>
      <c r="V43" s="190">
        <f t="shared" si="16"/>
        <v>0</v>
      </c>
      <c r="W43" s="192">
        <f t="shared" si="17"/>
        <v>0</v>
      </c>
      <c r="X43" s="115">
        <f t="shared" si="18"/>
        <v>0</v>
      </c>
      <c r="Y43" s="115">
        <f t="shared" si="19"/>
        <v>0</v>
      </c>
      <c r="Z43" s="115">
        <f t="shared" si="32"/>
        <v>0</v>
      </c>
      <c r="AA43" s="115">
        <f t="shared" si="20"/>
        <v>0</v>
      </c>
      <c r="AB43" s="115">
        <f t="shared" si="21"/>
        <v>0</v>
      </c>
      <c r="AC43" s="192">
        <f t="shared" si="22"/>
        <v>0</v>
      </c>
      <c r="AD43" s="115">
        <f t="shared" si="23"/>
        <v>0</v>
      </c>
      <c r="AE43" s="115">
        <f t="shared" si="24"/>
        <v>0</v>
      </c>
      <c r="AF43" s="115">
        <f t="shared" si="25"/>
        <v>0</v>
      </c>
      <c r="AG43" s="115">
        <f t="shared" si="26"/>
        <v>0</v>
      </c>
      <c r="AH43" s="115">
        <f t="shared" si="27"/>
        <v>0</v>
      </c>
      <c r="AI43" s="271">
        <f t="shared" ref="AI43:AI74" si="35">IF(AND(J43="Present",C43="Yes"),(L43+R43),0)</f>
        <v>0</v>
      </c>
      <c r="AJ43" s="271">
        <f t="shared" ref="AJ43:AJ74" si="36">IF(I43="One Sided",AP43/2,AP43)</f>
        <v>0</v>
      </c>
      <c r="AK43" s="271">
        <f t="shared" ref="AK43:AK74" si="37">IF(AND(J43="Present",C43="Yes"),(L43+R43)-AJ43,L43+R43)</f>
        <v>0</v>
      </c>
      <c r="AL43" s="272">
        <f t="shared" si="31"/>
        <v>0</v>
      </c>
      <c r="AM43" s="272">
        <f t="shared" ref="AM43:AM74" si="38">IF(I43="One Sided",AL43/2,AL43)</f>
        <v>0</v>
      </c>
      <c r="AN43" s="271">
        <f t="shared" ref="AN43:AN74" si="39">IF(AND(J43="Present",C43="Yes",D43="Internal"),(AI43-AJ43),0)</f>
        <v>0</v>
      </c>
      <c r="AO43" s="195">
        <f t="shared" ref="AO43:AO74" si="40">IF(AND(J43="Present",D43="External"),AM43-AJ43,AM43)</f>
        <v>0</v>
      </c>
      <c r="AP43" s="113">
        <f t="shared" si="28"/>
        <v>0</v>
      </c>
      <c r="AQ43" s="114"/>
    </row>
    <row r="44" spans="1:43" ht="16.2" thickBot="1" x14ac:dyDescent="0.35">
      <c r="A44" s="11"/>
      <c r="B44" s="7"/>
      <c r="C44" s="7"/>
      <c r="D44" s="7"/>
      <c r="E44" s="7"/>
      <c r="F44" s="7"/>
      <c r="G44" s="7"/>
      <c r="H44" s="267">
        <f t="shared" si="33"/>
        <v>0</v>
      </c>
      <c r="I44" s="7"/>
      <c r="J44" s="7"/>
      <c r="K44" s="192">
        <f t="shared" si="8"/>
        <v>0</v>
      </c>
      <c r="L44" s="115">
        <f t="shared" si="9"/>
        <v>0</v>
      </c>
      <c r="M44" s="115">
        <f t="shared" si="29"/>
        <v>0</v>
      </c>
      <c r="N44" s="115">
        <f t="shared" si="10"/>
        <v>0</v>
      </c>
      <c r="O44" s="115">
        <f t="shared" si="11"/>
        <v>0</v>
      </c>
      <c r="P44" s="115">
        <f t="shared" si="12"/>
        <v>0</v>
      </c>
      <c r="Q44" s="190">
        <f t="shared" si="30"/>
        <v>0</v>
      </c>
      <c r="R44" s="190">
        <f t="shared" si="34"/>
        <v>0</v>
      </c>
      <c r="S44" s="190">
        <f t="shared" si="13"/>
        <v>0</v>
      </c>
      <c r="T44" s="190">
        <f t="shared" si="14"/>
        <v>0</v>
      </c>
      <c r="U44" s="190">
        <f t="shared" si="15"/>
        <v>0</v>
      </c>
      <c r="V44" s="190">
        <f t="shared" si="16"/>
        <v>0</v>
      </c>
      <c r="W44" s="192">
        <f t="shared" si="17"/>
        <v>0</v>
      </c>
      <c r="X44" s="115">
        <f t="shared" si="18"/>
        <v>0</v>
      </c>
      <c r="Y44" s="115">
        <f t="shared" si="19"/>
        <v>0</v>
      </c>
      <c r="Z44" s="115">
        <f t="shared" si="32"/>
        <v>0</v>
      </c>
      <c r="AA44" s="115">
        <f t="shared" si="20"/>
        <v>0</v>
      </c>
      <c r="AB44" s="115">
        <f t="shared" si="21"/>
        <v>0</v>
      </c>
      <c r="AC44" s="192">
        <f t="shared" si="22"/>
        <v>0</v>
      </c>
      <c r="AD44" s="115">
        <f t="shared" si="23"/>
        <v>0</v>
      </c>
      <c r="AE44" s="115">
        <f t="shared" si="24"/>
        <v>0</v>
      </c>
      <c r="AF44" s="115">
        <f t="shared" si="25"/>
        <v>0</v>
      </c>
      <c r="AG44" s="115">
        <f t="shared" si="26"/>
        <v>0</v>
      </c>
      <c r="AH44" s="115">
        <f t="shared" si="27"/>
        <v>0</v>
      </c>
      <c r="AI44" s="271">
        <f t="shared" si="35"/>
        <v>0</v>
      </c>
      <c r="AJ44" s="271">
        <f t="shared" si="36"/>
        <v>0</v>
      </c>
      <c r="AK44" s="271">
        <f t="shared" si="37"/>
        <v>0</v>
      </c>
      <c r="AL44" s="272">
        <f t="shared" si="31"/>
        <v>0</v>
      </c>
      <c r="AM44" s="272">
        <f t="shared" si="38"/>
        <v>0</v>
      </c>
      <c r="AN44" s="271">
        <f t="shared" si="39"/>
        <v>0</v>
      </c>
      <c r="AO44" s="195">
        <f t="shared" si="40"/>
        <v>0</v>
      </c>
      <c r="AP44" s="113">
        <f t="shared" si="28"/>
        <v>0</v>
      </c>
      <c r="AQ44" s="114"/>
    </row>
    <row r="45" spans="1:43" ht="16.2" thickBot="1" x14ac:dyDescent="0.35">
      <c r="A45" s="11"/>
      <c r="B45" s="7"/>
      <c r="C45" s="7"/>
      <c r="D45" s="7"/>
      <c r="E45" s="7"/>
      <c r="F45" s="7"/>
      <c r="G45" s="7"/>
      <c r="H45" s="267">
        <f t="shared" si="33"/>
        <v>0</v>
      </c>
      <c r="I45" s="7"/>
      <c r="J45" s="7"/>
      <c r="K45" s="192">
        <f t="shared" si="8"/>
        <v>0</v>
      </c>
      <c r="L45" s="115">
        <f t="shared" si="9"/>
        <v>0</v>
      </c>
      <c r="M45" s="115">
        <f t="shared" si="29"/>
        <v>0</v>
      </c>
      <c r="N45" s="115">
        <f t="shared" si="10"/>
        <v>0</v>
      </c>
      <c r="O45" s="115">
        <f t="shared" si="11"/>
        <v>0</v>
      </c>
      <c r="P45" s="115">
        <f t="shared" si="12"/>
        <v>0</v>
      </c>
      <c r="Q45" s="190">
        <f t="shared" si="30"/>
        <v>0</v>
      </c>
      <c r="R45" s="190">
        <f t="shared" si="34"/>
        <v>0</v>
      </c>
      <c r="S45" s="190">
        <f t="shared" si="13"/>
        <v>0</v>
      </c>
      <c r="T45" s="190">
        <f t="shared" si="14"/>
        <v>0</v>
      </c>
      <c r="U45" s="190">
        <f t="shared" si="15"/>
        <v>0</v>
      </c>
      <c r="V45" s="190">
        <f t="shared" si="16"/>
        <v>0</v>
      </c>
      <c r="W45" s="192">
        <f t="shared" si="17"/>
        <v>0</v>
      </c>
      <c r="X45" s="115">
        <f t="shared" si="18"/>
        <v>0</v>
      </c>
      <c r="Y45" s="115">
        <f t="shared" si="19"/>
        <v>0</v>
      </c>
      <c r="Z45" s="115">
        <f t="shared" si="32"/>
        <v>0</v>
      </c>
      <c r="AA45" s="115">
        <f t="shared" si="20"/>
        <v>0</v>
      </c>
      <c r="AB45" s="115">
        <f t="shared" si="21"/>
        <v>0</v>
      </c>
      <c r="AC45" s="192">
        <f t="shared" si="22"/>
        <v>0</v>
      </c>
      <c r="AD45" s="115">
        <f t="shared" si="23"/>
        <v>0</v>
      </c>
      <c r="AE45" s="115">
        <f t="shared" si="24"/>
        <v>0</v>
      </c>
      <c r="AF45" s="115">
        <f t="shared" si="25"/>
        <v>0</v>
      </c>
      <c r="AG45" s="115">
        <f t="shared" si="26"/>
        <v>0</v>
      </c>
      <c r="AH45" s="115">
        <f t="shared" si="27"/>
        <v>0</v>
      </c>
      <c r="AI45" s="271">
        <f t="shared" si="35"/>
        <v>0</v>
      </c>
      <c r="AJ45" s="271">
        <f t="shared" si="36"/>
        <v>0</v>
      </c>
      <c r="AK45" s="271">
        <f t="shared" si="37"/>
        <v>0</v>
      </c>
      <c r="AL45" s="272">
        <f t="shared" si="31"/>
        <v>0</v>
      </c>
      <c r="AM45" s="272">
        <f t="shared" si="38"/>
        <v>0</v>
      </c>
      <c r="AN45" s="271">
        <f t="shared" si="39"/>
        <v>0</v>
      </c>
      <c r="AO45" s="195">
        <f t="shared" si="40"/>
        <v>0</v>
      </c>
      <c r="AP45" s="113">
        <f t="shared" si="28"/>
        <v>0</v>
      </c>
      <c r="AQ45" s="114"/>
    </row>
    <row r="46" spans="1:43" ht="16.2" thickBot="1" x14ac:dyDescent="0.35">
      <c r="A46" s="11"/>
      <c r="B46" s="7"/>
      <c r="C46" s="7"/>
      <c r="D46" s="7"/>
      <c r="E46" s="7"/>
      <c r="F46" s="7"/>
      <c r="G46" s="7"/>
      <c r="H46" s="267">
        <f t="shared" si="33"/>
        <v>0</v>
      </c>
      <c r="I46" s="7"/>
      <c r="J46" s="7"/>
      <c r="K46" s="192">
        <f t="shared" si="8"/>
        <v>0</v>
      </c>
      <c r="L46" s="115">
        <f t="shared" si="9"/>
        <v>0</v>
      </c>
      <c r="M46" s="115">
        <f t="shared" si="29"/>
        <v>0</v>
      </c>
      <c r="N46" s="115">
        <f t="shared" si="10"/>
        <v>0</v>
      </c>
      <c r="O46" s="115">
        <f t="shared" si="11"/>
        <v>0</v>
      </c>
      <c r="P46" s="115">
        <f t="shared" si="12"/>
        <v>0</v>
      </c>
      <c r="Q46" s="190">
        <f t="shared" si="30"/>
        <v>0</v>
      </c>
      <c r="R46" s="190">
        <f t="shared" si="34"/>
        <v>0</v>
      </c>
      <c r="S46" s="190">
        <f t="shared" si="13"/>
        <v>0</v>
      </c>
      <c r="T46" s="190">
        <f t="shared" si="14"/>
        <v>0</v>
      </c>
      <c r="U46" s="190">
        <f t="shared" si="15"/>
        <v>0</v>
      </c>
      <c r="V46" s="190">
        <f t="shared" si="16"/>
        <v>0</v>
      </c>
      <c r="W46" s="192">
        <f t="shared" si="17"/>
        <v>0</v>
      </c>
      <c r="X46" s="115">
        <f t="shared" si="18"/>
        <v>0</v>
      </c>
      <c r="Y46" s="115">
        <f t="shared" si="19"/>
        <v>0</v>
      </c>
      <c r="Z46" s="115">
        <f t="shared" si="32"/>
        <v>0</v>
      </c>
      <c r="AA46" s="115">
        <f t="shared" si="20"/>
        <v>0</v>
      </c>
      <c r="AB46" s="115">
        <f t="shared" si="21"/>
        <v>0</v>
      </c>
      <c r="AC46" s="192">
        <f t="shared" si="22"/>
        <v>0</v>
      </c>
      <c r="AD46" s="115">
        <f t="shared" si="23"/>
        <v>0</v>
      </c>
      <c r="AE46" s="115">
        <f t="shared" si="24"/>
        <v>0</v>
      </c>
      <c r="AF46" s="115">
        <f t="shared" si="25"/>
        <v>0</v>
      </c>
      <c r="AG46" s="115">
        <f t="shared" si="26"/>
        <v>0</v>
      </c>
      <c r="AH46" s="115">
        <f t="shared" si="27"/>
        <v>0</v>
      </c>
      <c r="AI46" s="271">
        <f t="shared" si="35"/>
        <v>0</v>
      </c>
      <c r="AJ46" s="271">
        <f t="shared" si="36"/>
        <v>0</v>
      </c>
      <c r="AK46" s="271">
        <f t="shared" si="37"/>
        <v>0</v>
      </c>
      <c r="AL46" s="272">
        <f t="shared" si="31"/>
        <v>0</v>
      </c>
      <c r="AM46" s="272">
        <f t="shared" si="38"/>
        <v>0</v>
      </c>
      <c r="AN46" s="271">
        <f t="shared" si="39"/>
        <v>0</v>
      </c>
      <c r="AO46" s="195">
        <f t="shared" si="40"/>
        <v>0</v>
      </c>
      <c r="AP46" s="113">
        <f t="shared" si="28"/>
        <v>0</v>
      </c>
      <c r="AQ46" s="114"/>
    </row>
    <row r="47" spans="1:43" ht="16.2" thickBot="1" x14ac:dyDescent="0.35">
      <c r="A47" s="11"/>
      <c r="B47" s="7"/>
      <c r="C47" s="7"/>
      <c r="D47" s="7"/>
      <c r="E47" s="7"/>
      <c r="F47" s="7"/>
      <c r="G47" s="7"/>
      <c r="H47" s="267">
        <f t="shared" si="33"/>
        <v>0</v>
      </c>
      <c r="I47" s="7"/>
      <c r="J47" s="7"/>
      <c r="K47" s="192">
        <f t="shared" si="8"/>
        <v>0</v>
      </c>
      <c r="L47" s="115">
        <f t="shared" si="9"/>
        <v>0</v>
      </c>
      <c r="M47" s="115">
        <f t="shared" si="29"/>
        <v>0</v>
      </c>
      <c r="N47" s="115">
        <f t="shared" si="10"/>
        <v>0</v>
      </c>
      <c r="O47" s="115">
        <f t="shared" si="11"/>
        <v>0</v>
      </c>
      <c r="P47" s="115">
        <f t="shared" si="12"/>
        <v>0</v>
      </c>
      <c r="Q47" s="190">
        <f t="shared" si="30"/>
        <v>0</v>
      </c>
      <c r="R47" s="190">
        <f t="shared" si="34"/>
        <v>0</v>
      </c>
      <c r="S47" s="190">
        <f t="shared" si="13"/>
        <v>0</v>
      </c>
      <c r="T47" s="190">
        <f t="shared" si="14"/>
        <v>0</v>
      </c>
      <c r="U47" s="190">
        <f t="shared" si="15"/>
        <v>0</v>
      </c>
      <c r="V47" s="190">
        <f t="shared" si="16"/>
        <v>0</v>
      </c>
      <c r="W47" s="192">
        <f t="shared" si="17"/>
        <v>0</v>
      </c>
      <c r="X47" s="115">
        <f t="shared" si="18"/>
        <v>0</v>
      </c>
      <c r="Y47" s="115">
        <f t="shared" si="19"/>
        <v>0</v>
      </c>
      <c r="Z47" s="115">
        <f t="shared" si="32"/>
        <v>0</v>
      </c>
      <c r="AA47" s="115">
        <f t="shared" si="20"/>
        <v>0</v>
      </c>
      <c r="AB47" s="115">
        <f t="shared" si="21"/>
        <v>0</v>
      </c>
      <c r="AC47" s="192">
        <f t="shared" si="22"/>
        <v>0</v>
      </c>
      <c r="AD47" s="115">
        <f t="shared" si="23"/>
        <v>0</v>
      </c>
      <c r="AE47" s="115">
        <f t="shared" si="24"/>
        <v>0</v>
      </c>
      <c r="AF47" s="115">
        <f t="shared" si="25"/>
        <v>0</v>
      </c>
      <c r="AG47" s="115">
        <f t="shared" si="26"/>
        <v>0</v>
      </c>
      <c r="AH47" s="115">
        <f t="shared" si="27"/>
        <v>0</v>
      </c>
      <c r="AI47" s="271">
        <f t="shared" si="35"/>
        <v>0</v>
      </c>
      <c r="AJ47" s="271">
        <f t="shared" si="36"/>
        <v>0</v>
      </c>
      <c r="AK47" s="271">
        <f t="shared" si="37"/>
        <v>0</v>
      </c>
      <c r="AL47" s="272">
        <f t="shared" si="31"/>
        <v>0</v>
      </c>
      <c r="AM47" s="272">
        <f t="shared" si="38"/>
        <v>0</v>
      </c>
      <c r="AN47" s="271">
        <f t="shared" si="39"/>
        <v>0</v>
      </c>
      <c r="AO47" s="195">
        <f t="shared" si="40"/>
        <v>0</v>
      </c>
      <c r="AP47" s="113">
        <f t="shared" si="28"/>
        <v>0</v>
      </c>
      <c r="AQ47" s="114"/>
    </row>
    <row r="48" spans="1:43" ht="16.2" thickBot="1" x14ac:dyDescent="0.35">
      <c r="A48" s="11"/>
      <c r="B48" s="7"/>
      <c r="C48" s="7"/>
      <c r="D48" s="7"/>
      <c r="E48" s="7"/>
      <c r="F48" s="7"/>
      <c r="G48" s="7"/>
      <c r="H48" s="267">
        <f t="shared" si="33"/>
        <v>0</v>
      </c>
      <c r="I48" s="7"/>
      <c r="J48" s="7"/>
      <c r="K48" s="192">
        <f t="shared" si="8"/>
        <v>0</v>
      </c>
      <c r="L48" s="115">
        <f t="shared" si="9"/>
        <v>0</v>
      </c>
      <c r="M48" s="115">
        <f t="shared" si="29"/>
        <v>0</v>
      </c>
      <c r="N48" s="115">
        <f t="shared" si="10"/>
        <v>0</v>
      </c>
      <c r="O48" s="115">
        <f t="shared" si="11"/>
        <v>0</v>
      </c>
      <c r="P48" s="115">
        <f t="shared" si="12"/>
        <v>0</v>
      </c>
      <c r="Q48" s="190">
        <f t="shared" si="30"/>
        <v>0</v>
      </c>
      <c r="R48" s="190">
        <f t="shared" si="34"/>
        <v>0</v>
      </c>
      <c r="S48" s="190">
        <f t="shared" si="13"/>
        <v>0</v>
      </c>
      <c r="T48" s="190">
        <f t="shared" si="14"/>
        <v>0</v>
      </c>
      <c r="U48" s="190">
        <f t="shared" si="15"/>
        <v>0</v>
      </c>
      <c r="V48" s="190">
        <f t="shared" si="16"/>
        <v>0</v>
      </c>
      <c r="W48" s="192">
        <f t="shared" si="17"/>
        <v>0</v>
      </c>
      <c r="X48" s="115">
        <f t="shared" si="18"/>
        <v>0</v>
      </c>
      <c r="Y48" s="115">
        <f t="shared" si="19"/>
        <v>0</v>
      </c>
      <c r="Z48" s="115">
        <f t="shared" ref="Z48:Z75" si="41">IF(AND(B48="Yes",C48="No",D48="External"),X48-AJ48,0)</f>
        <v>0</v>
      </c>
      <c r="AA48" s="115">
        <f t="shared" si="20"/>
        <v>0</v>
      </c>
      <c r="AB48" s="115">
        <f t="shared" si="21"/>
        <v>0</v>
      </c>
      <c r="AC48" s="192">
        <f t="shared" si="22"/>
        <v>0</v>
      </c>
      <c r="AD48" s="115">
        <f t="shared" si="23"/>
        <v>0</v>
      </c>
      <c r="AE48" s="115">
        <f t="shared" si="24"/>
        <v>0</v>
      </c>
      <c r="AF48" s="115">
        <f t="shared" si="25"/>
        <v>0</v>
      </c>
      <c r="AG48" s="115">
        <f t="shared" si="26"/>
        <v>0</v>
      </c>
      <c r="AH48" s="115">
        <f t="shared" si="27"/>
        <v>0</v>
      </c>
      <c r="AI48" s="271">
        <f t="shared" si="35"/>
        <v>0</v>
      </c>
      <c r="AJ48" s="271">
        <f t="shared" si="36"/>
        <v>0</v>
      </c>
      <c r="AK48" s="271">
        <f t="shared" si="37"/>
        <v>0</v>
      </c>
      <c r="AL48" s="272">
        <f t="shared" si="31"/>
        <v>0</v>
      </c>
      <c r="AM48" s="272">
        <f t="shared" si="38"/>
        <v>0</v>
      </c>
      <c r="AN48" s="271">
        <f t="shared" si="39"/>
        <v>0</v>
      </c>
      <c r="AO48" s="195">
        <f t="shared" si="40"/>
        <v>0</v>
      </c>
      <c r="AP48" s="113">
        <f t="shared" si="28"/>
        <v>0</v>
      </c>
      <c r="AQ48" s="114"/>
    </row>
    <row r="49" spans="1:43" ht="16.2" thickBot="1" x14ac:dyDescent="0.35">
      <c r="A49" s="11"/>
      <c r="B49" s="7"/>
      <c r="C49" s="7"/>
      <c r="D49" s="7"/>
      <c r="E49" s="7"/>
      <c r="F49" s="7"/>
      <c r="G49" s="7"/>
      <c r="H49" s="267">
        <f t="shared" si="33"/>
        <v>0</v>
      </c>
      <c r="I49" s="7"/>
      <c r="J49" s="7"/>
      <c r="K49" s="192">
        <f t="shared" si="8"/>
        <v>0</v>
      </c>
      <c r="L49" s="115">
        <f t="shared" si="9"/>
        <v>0</v>
      </c>
      <c r="M49" s="115">
        <f t="shared" si="29"/>
        <v>0</v>
      </c>
      <c r="N49" s="115">
        <f t="shared" si="10"/>
        <v>0</v>
      </c>
      <c r="O49" s="115">
        <f t="shared" si="11"/>
        <v>0</v>
      </c>
      <c r="P49" s="115">
        <f t="shared" si="12"/>
        <v>0</v>
      </c>
      <c r="Q49" s="190">
        <f t="shared" si="30"/>
        <v>0</v>
      </c>
      <c r="R49" s="190">
        <f t="shared" si="34"/>
        <v>0</v>
      </c>
      <c r="S49" s="190">
        <f t="shared" si="13"/>
        <v>0</v>
      </c>
      <c r="T49" s="190">
        <f t="shared" si="14"/>
        <v>0</v>
      </c>
      <c r="U49" s="190">
        <f t="shared" si="15"/>
        <v>0</v>
      </c>
      <c r="V49" s="190">
        <f t="shared" si="16"/>
        <v>0</v>
      </c>
      <c r="W49" s="192">
        <f t="shared" si="17"/>
        <v>0</v>
      </c>
      <c r="X49" s="115">
        <f t="shared" si="18"/>
        <v>0</v>
      </c>
      <c r="Y49" s="115">
        <f t="shared" si="19"/>
        <v>0</v>
      </c>
      <c r="Z49" s="115">
        <f t="shared" si="41"/>
        <v>0</v>
      </c>
      <c r="AA49" s="115">
        <f t="shared" si="20"/>
        <v>0</v>
      </c>
      <c r="AB49" s="115">
        <f t="shared" si="21"/>
        <v>0</v>
      </c>
      <c r="AC49" s="192">
        <f t="shared" si="22"/>
        <v>0</v>
      </c>
      <c r="AD49" s="115">
        <f t="shared" si="23"/>
        <v>0</v>
      </c>
      <c r="AE49" s="115">
        <f t="shared" si="24"/>
        <v>0</v>
      </c>
      <c r="AF49" s="115">
        <f t="shared" si="25"/>
        <v>0</v>
      </c>
      <c r="AG49" s="115">
        <f t="shared" si="26"/>
        <v>0</v>
      </c>
      <c r="AH49" s="115">
        <f t="shared" si="27"/>
        <v>0</v>
      </c>
      <c r="AI49" s="271">
        <f t="shared" si="35"/>
        <v>0</v>
      </c>
      <c r="AJ49" s="271">
        <f t="shared" si="36"/>
        <v>0</v>
      </c>
      <c r="AK49" s="271">
        <f t="shared" si="37"/>
        <v>0</v>
      </c>
      <c r="AL49" s="272">
        <f t="shared" si="31"/>
        <v>0</v>
      </c>
      <c r="AM49" s="272">
        <f t="shared" si="38"/>
        <v>0</v>
      </c>
      <c r="AN49" s="271">
        <f t="shared" si="39"/>
        <v>0</v>
      </c>
      <c r="AO49" s="195">
        <f t="shared" si="40"/>
        <v>0</v>
      </c>
      <c r="AP49" s="113">
        <f t="shared" si="28"/>
        <v>0</v>
      </c>
      <c r="AQ49" s="114"/>
    </row>
    <row r="50" spans="1:43" ht="16.2" thickBot="1" x14ac:dyDescent="0.35">
      <c r="A50" s="11"/>
      <c r="B50" s="7"/>
      <c r="C50" s="7"/>
      <c r="D50" s="7"/>
      <c r="E50" s="7"/>
      <c r="F50" s="7"/>
      <c r="G50" s="7"/>
      <c r="H50" s="267">
        <f t="shared" si="33"/>
        <v>0</v>
      </c>
      <c r="I50" s="7"/>
      <c r="J50" s="7"/>
      <c r="K50" s="192">
        <f t="shared" si="8"/>
        <v>0</v>
      </c>
      <c r="L50" s="115">
        <f t="shared" si="9"/>
        <v>0</v>
      </c>
      <c r="M50" s="115">
        <f t="shared" si="29"/>
        <v>0</v>
      </c>
      <c r="N50" s="115">
        <f t="shared" si="10"/>
        <v>0</v>
      </c>
      <c r="O50" s="115">
        <f t="shared" si="11"/>
        <v>0</v>
      </c>
      <c r="P50" s="115">
        <f t="shared" si="12"/>
        <v>0</v>
      </c>
      <c r="Q50" s="190">
        <f t="shared" si="30"/>
        <v>0</v>
      </c>
      <c r="R50" s="190">
        <f t="shared" si="34"/>
        <v>0</v>
      </c>
      <c r="S50" s="190">
        <f t="shared" si="13"/>
        <v>0</v>
      </c>
      <c r="T50" s="190">
        <f t="shared" si="14"/>
        <v>0</v>
      </c>
      <c r="U50" s="190">
        <f t="shared" si="15"/>
        <v>0</v>
      </c>
      <c r="V50" s="190">
        <f t="shared" si="16"/>
        <v>0</v>
      </c>
      <c r="W50" s="192">
        <f t="shared" si="17"/>
        <v>0</v>
      </c>
      <c r="X50" s="115">
        <f t="shared" si="18"/>
        <v>0</v>
      </c>
      <c r="Y50" s="115">
        <f t="shared" si="19"/>
        <v>0</v>
      </c>
      <c r="Z50" s="115">
        <f t="shared" si="41"/>
        <v>0</v>
      </c>
      <c r="AA50" s="115">
        <f t="shared" si="20"/>
        <v>0</v>
      </c>
      <c r="AB50" s="115">
        <f t="shared" si="21"/>
        <v>0</v>
      </c>
      <c r="AC50" s="192">
        <f t="shared" si="22"/>
        <v>0</v>
      </c>
      <c r="AD50" s="115">
        <f t="shared" si="23"/>
        <v>0</v>
      </c>
      <c r="AE50" s="115">
        <f t="shared" si="24"/>
        <v>0</v>
      </c>
      <c r="AF50" s="115">
        <f t="shared" si="25"/>
        <v>0</v>
      </c>
      <c r="AG50" s="115">
        <f t="shared" si="26"/>
        <v>0</v>
      </c>
      <c r="AH50" s="115">
        <f t="shared" si="27"/>
        <v>0</v>
      </c>
      <c r="AI50" s="271">
        <f t="shared" si="35"/>
        <v>0</v>
      </c>
      <c r="AJ50" s="271">
        <f t="shared" si="36"/>
        <v>0</v>
      </c>
      <c r="AK50" s="271">
        <f t="shared" si="37"/>
        <v>0</v>
      </c>
      <c r="AL50" s="272">
        <f t="shared" si="31"/>
        <v>0</v>
      </c>
      <c r="AM50" s="272">
        <f t="shared" si="38"/>
        <v>0</v>
      </c>
      <c r="AN50" s="271">
        <f t="shared" si="39"/>
        <v>0</v>
      </c>
      <c r="AO50" s="195">
        <f t="shared" si="40"/>
        <v>0</v>
      </c>
      <c r="AP50" s="113">
        <f t="shared" si="28"/>
        <v>0</v>
      </c>
      <c r="AQ50" s="114"/>
    </row>
    <row r="51" spans="1:43" ht="16.2" thickBot="1" x14ac:dyDescent="0.35">
      <c r="A51" s="11"/>
      <c r="B51" s="7"/>
      <c r="C51" s="7"/>
      <c r="D51" s="7"/>
      <c r="E51" s="7"/>
      <c r="F51" s="7"/>
      <c r="G51" s="7"/>
      <c r="H51" s="267">
        <f t="shared" si="33"/>
        <v>0</v>
      </c>
      <c r="I51" s="7"/>
      <c r="J51" s="7"/>
      <c r="K51" s="192">
        <f t="shared" si="8"/>
        <v>0</v>
      </c>
      <c r="L51" s="115">
        <f t="shared" si="9"/>
        <v>0</v>
      </c>
      <c r="M51" s="115">
        <f t="shared" si="29"/>
        <v>0</v>
      </c>
      <c r="N51" s="115">
        <f t="shared" si="10"/>
        <v>0</v>
      </c>
      <c r="O51" s="115">
        <f t="shared" si="11"/>
        <v>0</v>
      </c>
      <c r="P51" s="115">
        <f t="shared" si="12"/>
        <v>0</v>
      </c>
      <c r="Q51" s="190">
        <f t="shared" si="30"/>
        <v>0</v>
      </c>
      <c r="R51" s="190">
        <f t="shared" si="34"/>
        <v>0</v>
      </c>
      <c r="S51" s="190">
        <f t="shared" si="13"/>
        <v>0</v>
      </c>
      <c r="T51" s="190">
        <f t="shared" si="14"/>
        <v>0</v>
      </c>
      <c r="U51" s="190">
        <f t="shared" si="15"/>
        <v>0</v>
      </c>
      <c r="V51" s="190">
        <f t="shared" si="16"/>
        <v>0</v>
      </c>
      <c r="W51" s="192">
        <f t="shared" si="17"/>
        <v>0</v>
      </c>
      <c r="X51" s="115">
        <f t="shared" si="18"/>
        <v>0</v>
      </c>
      <c r="Y51" s="115">
        <f t="shared" si="19"/>
        <v>0</v>
      </c>
      <c r="Z51" s="115">
        <f t="shared" si="41"/>
        <v>0</v>
      </c>
      <c r="AA51" s="115">
        <f t="shared" si="20"/>
        <v>0</v>
      </c>
      <c r="AB51" s="115">
        <f t="shared" si="21"/>
        <v>0</v>
      </c>
      <c r="AC51" s="192">
        <f t="shared" si="22"/>
        <v>0</v>
      </c>
      <c r="AD51" s="115">
        <f t="shared" si="23"/>
        <v>0</v>
      </c>
      <c r="AE51" s="115">
        <f t="shared" si="24"/>
        <v>0</v>
      </c>
      <c r="AF51" s="115">
        <f t="shared" si="25"/>
        <v>0</v>
      </c>
      <c r="AG51" s="115">
        <f t="shared" si="26"/>
        <v>0</v>
      </c>
      <c r="AH51" s="115">
        <f t="shared" si="27"/>
        <v>0</v>
      </c>
      <c r="AI51" s="271">
        <f t="shared" si="35"/>
        <v>0</v>
      </c>
      <c r="AJ51" s="271">
        <f t="shared" si="36"/>
        <v>0</v>
      </c>
      <c r="AK51" s="271">
        <f t="shared" si="37"/>
        <v>0</v>
      </c>
      <c r="AL51" s="272">
        <f t="shared" si="31"/>
        <v>0</v>
      </c>
      <c r="AM51" s="272">
        <f t="shared" si="38"/>
        <v>0</v>
      </c>
      <c r="AN51" s="271">
        <f t="shared" si="39"/>
        <v>0</v>
      </c>
      <c r="AO51" s="195">
        <f t="shared" si="40"/>
        <v>0</v>
      </c>
      <c r="AP51" s="113">
        <f t="shared" si="28"/>
        <v>0</v>
      </c>
      <c r="AQ51" s="114"/>
    </row>
    <row r="52" spans="1:43" ht="16.2" thickBot="1" x14ac:dyDescent="0.35">
      <c r="A52" s="11"/>
      <c r="B52" s="7"/>
      <c r="C52" s="7"/>
      <c r="D52" s="7"/>
      <c r="E52" s="7"/>
      <c r="F52" s="7"/>
      <c r="G52" s="7"/>
      <c r="H52" s="267">
        <f t="shared" si="33"/>
        <v>0</v>
      </c>
      <c r="I52" s="7"/>
      <c r="J52" s="7"/>
      <c r="K52" s="192">
        <f t="shared" si="8"/>
        <v>0</v>
      </c>
      <c r="L52" s="115">
        <f t="shared" si="9"/>
        <v>0</v>
      </c>
      <c r="M52" s="115">
        <f t="shared" si="29"/>
        <v>0</v>
      </c>
      <c r="N52" s="115">
        <f t="shared" si="10"/>
        <v>0</v>
      </c>
      <c r="O52" s="115">
        <f t="shared" si="11"/>
        <v>0</v>
      </c>
      <c r="P52" s="115">
        <f t="shared" si="12"/>
        <v>0</v>
      </c>
      <c r="Q52" s="190">
        <f t="shared" si="30"/>
        <v>0</v>
      </c>
      <c r="R52" s="190">
        <f t="shared" si="34"/>
        <v>0</v>
      </c>
      <c r="S52" s="190">
        <f t="shared" si="13"/>
        <v>0</v>
      </c>
      <c r="T52" s="190">
        <f t="shared" si="14"/>
        <v>0</v>
      </c>
      <c r="U52" s="190">
        <f t="shared" si="15"/>
        <v>0</v>
      </c>
      <c r="V52" s="190">
        <f t="shared" si="16"/>
        <v>0</v>
      </c>
      <c r="W52" s="192">
        <f t="shared" si="17"/>
        <v>0</v>
      </c>
      <c r="X52" s="115">
        <f t="shared" si="18"/>
        <v>0</v>
      </c>
      <c r="Y52" s="115">
        <f t="shared" si="19"/>
        <v>0</v>
      </c>
      <c r="Z52" s="115">
        <f t="shared" si="41"/>
        <v>0</v>
      </c>
      <c r="AA52" s="115">
        <f t="shared" si="20"/>
        <v>0</v>
      </c>
      <c r="AB52" s="115">
        <f t="shared" si="21"/>
        <v>0</v>
      </c>
      <c r="AC52" s="192">
        <f t="shared" si="22"/>
        <v>0</v>
      </c>
      <c r="AD52" s="115">
        <f t="shared" si="23"/>
        <v>0</v>
      </c>
      <c r="AE52" s="115">
        <f t="shared" si="24"/>
        <v>0</v>
      </c>
      <c r="AF52" s="115">
        <f t="shared" si="25"/>
        <v>0</v>
      </c>
      <c r="AG52" s="115">
        <f t="shared" si="26"/>
        <v>0</v>
      </c>
      <c r="AH52" s="115">
        <f t="shared" si="27"/>
        <v>0</v>
      </c>
      <c r="AI52" s="271">
        <f t="shared" si="35"/>
        <v>0</v>
      </c>
      <c r="AJ52" s="271">
        <f t="shared" si="36"/>
        <v>0</v>
      </c>
      <c r="AK52" s="271">
        <f t="shared" si="37"/>
        <v>0</v>
      </c>
      <c r="AL52" s="272">
        <f t="shared" si="31"/>
        <v>0</v>
      </c>
      <c r="AM52" s="272">
        <f t="shared" si="38"/>
        <v>0</v>
      </c>
      <c r="AN52" s="271">
        <f t="shared" si="39"/>
        <v>0</v>
      </c>
      <c r="AO52" s="195">
        <f t="shared" si="40"/>
        <v>0</v>
      </c>
      <c r="AP52" s="113">
        <f t="shared" si="28"/>
        <v>0</v>
      </c>
      <c r="AQ52" s="114"/>
    </row>
    <row r="53" spans="1:43" ht="16.2" thickBot="1" x14ac:dyDescent="0.35">
      <c r="A53" s="11"/>
      <c r="B53" s="7"/>
      <c r="C53" s="7"/>
      <c r="D53" s="7"/>
      <c r="E53" s="7"/>
      <c r="F53" s="7"/>
      <c r="G53" s="7"/>
      <c r="H53" s="267">
        <f t="shared" si="33"/>
        <v>0</v>
      </c>
      <c r="I53" s="7"/>
      <c r="J53" s="7"/>
      <c r="K53" s="192">
        <f t="shared" si="8"/>
        <v>0</v>
      </c>
      <c r="L53" s="115">
        <f t="shared" si="9"/>
        <v>0</v>
      </c>
      <c r="M53" s="115">
        <f t="shared" si="29"/>
        <v>0</v>
      </c>
      <c r="N53" s="115">
        <f t="shared" si="10"/>
        <v>0</v>
      </c>
      <c r="O53" s="115">
        <f t="shared" si="11"/>
        <v>0</v>
      </c>
      <c r="P53" s="115">
        <f t="shared" si="12"/>
        <v>0</v>
      </c>
      <c r="Q53" s="190">
        <f t="shared" si="30"/>
        <v>0</v>
      </c>
      <c r="R53" s="190">
        <f t="shared" si="34"/>
        <v>0</v>
      </c>
      <c r="S53" s="190">
        <f t="shared" si="13"/>
        <v>0</v>
      </c>
      <c r="T53" s="190">
        <f t="shared" si="14"/>
        <v>0</v>
      </c>
      <c r="U53" s="190">
        <f t="shared" si="15"/>
        <v>0</v>
      </c>
      <c r="V53" s="190">
        <f t="shared" si="16"/>
        <v>0</v>
      </c>
      <c r="W53" s="192">
        <f t="shared" si="17"/>
        <v>0</v>
      </c>
      <c r="X53" s="115">
        <f t="shared" si="18"/>
        <v>0</v>
      </c>
      <c r="Y53" s="115">
        <f t="shared" si="19"/>
        <v>0</v>
      </c>
      <c r="Z53" s="115">
        <f t="shared" si="41"/>
        <v>0</v>
      </c>
      <c r="AA53" s="115">
        <f t="shared" si="20"/>
        <v>0</v>
      </c>
      <c r="AB53" s="115">
        <f t="shared" si="21"/>
        <v>0</v>
      </c>
      <c r="AC53" s="192">
        <f t="shared" si="22"/>
        <v>0</v>
      </c>
      <c r="AD53" s="115">
        <f t="shared" si="23"/>
        <v>0</v>
      </c>
      <c r="AE53" s="115">
        <f t="shared" si="24"/>
        <v>0</v>
      </c>
      <c r="AF53" s="115">
        <f t="shared" si="25"/>
        <v>0</v>
      </c>
      <c r="AG53" s="115">
        <f t="shared" si="26"/>
        <v>0</v>
      </c>
      <c r="AH53" s="115">
        <f t="shared" si="27"/>
        <v>0</v>
      </c>
      <c r="AI53" s="271">
        <f t="shared" si="35"/>
        <v>0</v>
      </c>
      <c r="AJ53" s="271">
        <f t="shared" si="36"/>
        <v>0</v>
      </c>
      <c r="AK53" s="271">
        <f t="shared" si="37"/>
        <v>0</v>
      </c>
      <c r="AL53" s="272">
        <f t="shared" si="31"/>
        <v>0</v>
      </c>
      <c r="AM53" s="272">
        <f t="shared" si="38"/>
        <v>0</v>
      </c>
      <c r="AN53" s="271">
        <f t="shared" si="39"/>
        <v>0</v>
      </c>
      <c r="AO53" s="195">
        <f t="shared" si="40"/>
        <v>0</v>
      </c>
      <c r="AP53" s="113">
        <f t="shared" si="28"/>
        <v>0</v>
      </c>
      <c r="AQ53" s="114"/>
    </row>
    <row r="54" spans="1:43" ht="16.2" thickBot="1" x14ac:dyDescent="0.35">
      <c r="A54" s="11"/>
      <c r="B54" s="7"/>
      <c r="C54" s="7"/>
      <c r="D54" s="7"/>
      <c r="E54" s="7"/>
      <c r="F54" s="7"/>
      <c r="G54" s="7"/>
      <c r="H54" s="267">
        <f t="shared" si="33"/>
        <v>0</v>
      </c>
      <c r="I54" s="7"/>
      <c r="J54" s="7"/>
      <c r="K54" s="192">
        <f t="shared" si="8"/>
        <v>0</v>
      </c>
      <c r="L54" s="115">
        <f t="shared" si="9"/>
        <v>0</v>
      </c>
      <c r="M54" s="115">
        <f t="shared" si="29"/>
        <v>0</v>
      </c>
      <c r="N54" s="115">
        <f t="shared" si="10"/>
        <v>0</v>
      </c>
      <c r="O54" s="115">
        <f t="shared" si="11"/>
        <v>0</v>
      </c>
      <c r="P54" s="115">
        <f t="shared" si="12"/>
        <v>0</v>
      </c>
      <c r="Q54" s="190">
        <f t="shared" si="30"/>
        <v>0</v>
      </c>
      <c r="R54" s="190">
        <f t="shared" si="34"/>
        <v>0</v>
      </c>
      <c r="S54" s="190">
        <f t="shared" si="13"/>
        <v>0</v>
      </c>
      <c r="T54" s="190">
        <f t="shared" si="14"/>
        <v>0</v>
      </c>
      <c r="U54" s="190">
        <f t="shared" si="15"/>
        <v>0</v>
      </c>
      <c r="V54" s="190">
        <f t="shared" si="16"/>
        <v>0</v>
      </c>
      <c r="W54" s="192">
        <f t="shared" si="17"/>
        <v>0</v>
      </c>
      <c r="X54" s="115">
        <f t="shared" si="18"/>
        <v>0</v>
      </c>
      <c r="Y54" s="115">
        <f t="shared" si="19"/>
        <v>0</v>
      </c>
      <c r="Z54" s="115">
        <f t="shared" si="41"/>
        <v>0</v>
      </c>
      <c r="AA54" s="115">
        <f t="shared" si="20"/>
        <v>0</v>
      </c>
      <c r="AB54" s="115">
        <f t="shared" si="21"/>
        <v>0</v>
      </c>
      <c r="AC54" s="192">
        <f t="shared" si="22"/>
        <v>0</v>
      </c>
      <c r="AD54" s="115">
        <f t="shared" si="23"/>
        <v>0</v>
      </c>
      <c r="AE54" s="115">
        <f t="shared" si="24"/>
        <v>0</v>
      </c>
      <c r="AF54" s="115">
        <f t="shared" si="25"/>
        <v>0</v>
      </c>
      <c r="AG54" s="115">
        <f t="shared" si="26"/>
        <v>0</v>
      </c>
      <c r="AH54" s="115">
        <f t="shared" si="27"/>
        <v>0</v>
      </c>
      <c r="AI54" s="271">
        <f t="shared" si="35"/>
        <v>0</v>
      </c>
      <c r="AJ54" s="271">
        <f t="shared" si="36"/>
        <v>0</v>
      </c>
      <c r="AK54" s="271">
        <f t="shared" si="37"/>
        <v>0</v>
      </c>
      <c r="AL54" s="272">
        <f t="shared" si="31"/>
        <v>0</v>
      </c>
      <c r="AM54" s="272">
        <f t="shared" si="38"/>
        <v>0</v>
      </c>
      <c r="AN54" s="271">
        <f t="shared" si="39"/>
        <v>0</v>
      </c>
      <c r="AO54" s="195">
        <f t="shared" si="40"/>
        <v>0</v>
      </c>
      <c r="AP54" s="113">
        <f t="shared" si="28"/>
        <v>0</v>
      </c>
      <c r="AQ54" s="114"/>
    </row>
    <row r="55" spans="1:43" ht="16.2" thickBot="1" x14ac:dyDescent="0.35">
      <c r="A55" s="11"/>
      <c r="B55" s="7"/>
      <c r="C55" s="7"/>
      <c r="D55" s="7"/>
      <c r="E55" s="7"/>
      <c r="F55" s="7"/>
      <c r="G55" s="7"/>
      <c r="H55" s="267">
        <f t="shared" si="33"/>
        <v>0</v>
      </c>
      <c r="I55" s="7"/>
      <c r="J55" s="7"/>
      <c r="K55" s="192">
        <f t="shared" si="8"/>
        <v>0</v>
      </c>
      <c r="L55" s="115">
        <f t="shared" si="9"/>
        <v>0</v>
      </c>
      <c r="M55" s="115">
        <f t="shared" si="29"/>
        <v>0</v>
      </c>
      <c r="N55" s="115">
        <f t="shared" si="10"/>
        <v>0</v>
      </c>
      <c r="O55" s="115">
        <f t="shared" si="11"/>
        <v>0</v>
      </c>
      <c r="P55" s="115">
        <f t="shared" si="12"/>
        <v>0</v>
      </c>
      <c r="Q55" s="190">
        <f t="shared" si="30"/>
        <v>0</v>
      </c>
      <c r="R55" s="190">
        <f t="shared" si="34"/>
        <v>0</v>
      </c>
      <c r="S55" s="190">
        <f t="shared" si="13"/>
        <v>0</v>
      </c>
      <c r="T55" s="190">
        <f t="shared" si="14"/>
        <v>0</v>
      </c>
      <c r="U55" s="190">
        <f t="shared" si="15"/>
        <v>0</v>
      </c>
      <c r="V55" s="190">
        <f t="shared" si="16"/>
        <v>0</v>
      </c>
      <c r="W55" s="192">
        <f t="shared" si="17"/>
        <v>0</v>
      </c>
      <c r="X55" s="115">
        <f t="shared" si="18"/>
        <v>0</v>
      </c>
      <c r="Y55" s="115">
        <f t="shared" si="19"/>
        <v>0</v>
      </c>
      <c r="Z55" s="115">
        <f t="shared" si="41"/>
        <v>0</v>
      </c>
      <c r="AA55" s="115">
        <f t="shared" si="20"/>
        <v>0</v>
      </c>
      <c r="AB55" s="115">
        <f t="shared" si="21"/>
        <v>0</v>
      </c>
      <c r="AC55" s="192">
        <f t="shared" si="22"/>
        <v>0</v>
      </c>
      <c r="AD55" s="115">
        <f t="shared" si="23"/>
        <v>0</v>
      </c>
      <c r="AE55" s="115">
        <f t="shared" si="24"/>
        <v>0</v>
      </c>
      <c r="AF55" s="115">
        <f t="shared" si="25"/>
        <v>0</v>
      </c>
      <c r="AG55" s="115">
        <f t="shared" si="26"/>
        <v>0</v>
      </c>
      <c r="AH55" s="115">
        <f t="shared" si="27"/>
        <v>0</v>
      </c>
      <c r="AI55" s="271">
        <f t="shared" si="35"/>
        <v>0</v>
      </c>
      <c r="AJ55" s="271">
        <f t="shared" si="36"/>
        <v>0</v>
      </c>
      <c r="AK55" s="271">
        <f t="shared" si="37"/>
        <v>0</v>
      </c>
      <c r="AL55" s="272">
        <f t="shared" si="31"/>
        <v>0</v>
      </c>
      <c r="AM55" s="272">
        <f t="shared" si="38"/>
        <v>0</v>
      </c>
      <c r="AN55" s="271">
        <f t="shared" si="39"/>
        <v>0</v>
      </c>
      <c r="AO55" s="195">
        <f t="shared" si="40"/>
        <v>0</v>
      </c>
      <c r="AP55" s="113">
        <f t="shared" si="28"/>
        <v>0</v>
      </c>
      <c r="AQ55" s="114"/>
    </row>
    <row r="56" spans="1:43" ht="16.2" thickBot="1" x14ac:dyDescent="0.35">
      <c r="A56" s="11"/>
      <c r="B56" s="7"/>
      <c r="C56" s="7"/>
      <c r="D56" s="7"/>
      <c r="E56" s="7"/>
      <c r="F56" s="7"/>
      <c r="G56" s="7"/>
      <c r="H56" s="267">
        <f t="shared" si="33"/>
        <v>0</v>
      </c>
      <c r="I56" s="7"/>
      <c r="J56" s="7"/>
      <c r="K56" s="192">
        <f t="shared" si="8"/>
        <v>0</v>
      </c>
      <c r="L56" s="115">
        <f t="shared" si="9"/>
        <v>0</v>
      </c>
      <c r="M56" s="115">
        <f t="shared" si="29"/>
        <v>0</v>
      </c>
      <c r="N56" s="115">
        <f t="shared" si="10"/>
        <v>0</v>
      </c>
      <c r="O56" s="115">
        <f t="shared" si="11"/>
        <v>0</v>
      </c>
      <c r="P56" s="115">
        <f t="shared" si="12"/>
        <v>0</v>
      </c>
      <c r="Q56" s="190">
        <f t="shared" si="30"/>
        <v>0</v>
      </c>
      <c r="R56" s="190">
        <f t="shared" si="34"/>
        <v>0</v>
      </c>
      <c r="S56" s="190">
        <f t="shared" si="13"/>
        <v>0</v>
      </c>
      <c r="T56" s="190">
        <f t="shared" si="14"/>
        <v>0</v>
      </c>
      <c r="U56" s="190">
        <f t="shared" si="15"/>
        <v>0</v>
      </c>
      <c r="V56" s="190">
        <f t="shared" si="16"/>
        <v>0</v>
      </c>
      <c r="W56" s="192">
        <f t="shared" si="17"/>
        <v>0</v>
      </c>
      <c r="X56" s="115">
        <f t="shared" si="18"/>
        <v>0</v>
      </c>
      <c r="Y56" s="115">
        <f t="shared" si="19"/>
        <v>0</v>
      </c>
      <c r="Z56" s="115">
        <f t="shared" si="41"/>
        <v>0</v>
      </c>
      <c r="AA56" s="115">
        <f t="shared" si="20"/>
        <v>0</v>
      </c>
      <c r="AB56" s="115">
        <f t="shared" si="21"/>
        <v>0</v>
      </c>
      <c r="AC56" s="192">
        <f t="shared" si="22"/>
        <v>0</v>
      </c>
      <c r="AD56" s="115">
        <f t="shared" si="23"/>
        <v>0</v>
      </c>
      <c r="AE56" s="115">
        <f t="shared" si="24"/>
        <v>0</v>
      </c>
      <c r="AF56" s="115">
        <f t="shared" si="25"/>
        <v>0</v>
      </c>
      <c r="AG56" s="115">
        <f t="shared" si="26"/>
        <v>0</v>
      </c>
      <c r="AH56" s="115">
        <f t="shared" si="27"/>
        <v>0</v>
      </c>
      <c r="AI56" s="271">
        <f t="shared" si="35"/>
        <v>0</v>
      </c>
      <c r="AJ56" s="271">
        <f t="shared" si="36"/>
        <v>0</v>
      </c>
      <c r="AK56" s="271">
        <f t="shared" si="37"/>
        <v>0</v>
      </c>
      <c r="AL56" s="272">
        <f t="shared" si="31"/>
        <v>0</v>
      </c>
      <c r="AM56" s="272">
        <f t="shared" si="38"/>
        <v>0</v>
      </c>
      <c r="AN56" s="271">
        <f t="shared" si="39"/>
        <v>0</v>
      </c>
      <c r="AO56" s="195">
        <f t="shared" si="40"/>
        <v>0</v>
      </c>
      <c r="AP56" s="113">
        <f t="shared" si="28"/>
        <v>0</v>
      </c>
      <c r="AQ56" s="114"/>
    </row>
    <row r="57" spans="1:43" ht="16.2" thickBot="1" x14ac:dyDescent="0.35">
      <c r="A57" s="11"/>
      <c r="B57" s="7"/>
      <c r="C57" s="7"/>
      <c r="D57" s="7"/>
      <c r="E57" s="7"/>
      <c r="F57" s="7"/>
      <c r="G57" s="7"/>
      <c r="H57" s="267">
        <f t="shared" si="33"/>
        <v>0</v>
      </c>
      <c r="I57" s="7"/>
      <c r="J57" s="7"/>
      <c r="K57" s="192">
        <f t="shared" si="8"/>
        <v>0</v>
      </c>
      <c r="L57" s="115">
        <f t="shared" si="9"/>
        <v>0</v>
      </c>
      <c r="M57" s="115">
        <f t="shared" si="29"/>
        <v>0</v>
      </c>
      <c r="N57" s="115">
        <f t="shared" si="10"/>
        <v>0</v>
      </c>
      <c r="O57" s="115">
        <f t="shared" si="11"/>
        <v>0</v>
      </c>
      <c r="P57" s="115">
        <f t="shared" si="12"/>
        <v>0</v>
      </c>
      <c r="Q57" s="190">
        <f t="shared" si="30"/>
        <v>0</v>
      </c>
      <c r="R57" s="190">
        <f t="shared" si="34"/>
        <v>0</v>
      </c>
      <c r="S57" s="190">
        <f t="shared" si="13"/>
        <v>0</v>
      </c>
      <c r="T57" s="190">
        <f t="shared" si="14"/>
        <v>0</v>
      </c>
      <c r="U57" s="190">
        <f t="shared" si="15"/>
        <v>0</v>
      </c>
      <c r="V57" s="190">
        <f t="shared" si="16"/>
        <v>0</v>
      </c>
      <c r="W57" s="192">
        <f t="shared" si="17"/>
        <v>0</v>
      </c>
      <c r="X57" s="115">
        <f t="shared" si="18"/>
        <v>0</v>
      </c>
      <c r="Y57" s="115">
        <f t="shared" si="19"/>
        <v>0</v>
      </c>
      <c r="Z57" s="115">
        <f t="shared" si="41"/>
        <v>0</v>
      </c>
      <c r="AA57" s="115">
        <f t="shared" si="20"/>
        <v>0</v>
      </c>
      <c r="AB57" s="115">
        <f t="shared" si="21"/>
        <v>0</v>
      </c>
      <c r="AC57" s="192">
        <f t="shared" si="22"/>
        <v>0</v>
      </c>
      <c r="AD57" s="115">
        <f t="shared" si="23"/>
        <v>0</v>
      </c>
      <c r="AE57" s="115">
        <f t="shared" si="24"/>
        <v>0</v>
      </c>
      <c r="AF57" s="115">
        <f t="shared" si="25"/>
        <v>0</v>
      </c>
      <c r="AG57" s="115">
        <f t="shared" si="26"/>
        <v>0</v>
      </c>
      <c r="AH57" s="115">
        <f t="shared" si="27"/>
        <v>0</v>
      </c>
      <c r="AI57" s="271">
        <f t="shared" si="35"/>
        <v>0</v>
      </c>
      <c r="AJ57" s="271">
        <f t="shared" si="36"/>
        <v>0</v>
      </c>
      <c r="AK57" s="271">
        <f t="shared" si="37"/>
        <v>0</v>
      </c>
      <c r="AL57" s="272">
        <f t="shared" si="31"/>
        <v>0</v>
      </c>
      <c r="AM57" s="272">
        <f t="shared" si="38"/>
        <v>0</v>
      </c>
      <c r="AN57" s="271">
        <f t="shared" si="39"/>
        <v>0</v>
      </c>
      <c r="AO57" s="195">
        <f t="shared" si="40"/>
        <v>0</v>
      </c>
      <c r="AP57" s="113">
        <f t="shared" si="28"/>
        <v>0</v>
      </c>
      <c r="AQ57" s="114"/>
    </row>
    <row r="58" spans="1:43" ht="16.2" thickBot="1" x14ac:dyDescent="0.35">
      <c r="A58" s="11"/>
      <c r="B58" s="7"/>
      <c r="C58" s="7"/>
      <c r="D58" s="7"/>
      <c r="E58" s="7"/>
      <c r="F58" s="7"/>
      <c r="G58" s="7"/>
      <c r="H58" s="267">
        <f t="shared" si="33"/>
        <v>0</v>
      </c>
      <c r="I58" s="7"/>
      <c r="J58" s="7"/>
      <c r="K58" s="192">
        <f t="shared" si="8"/>
        <v>0</v>
      </c>
      <c r="L58" s="115">
        <f t="shared" si="9"/>
        <v>0</v>
      </c>
      <c r="M58" s="115">
        <f t="shared" si="29"/>
        <v>0</v>
      </c>
      <c r="N58" s="115">
        <f t="shared" si="10"/>
        <v>0</v>
      </c>
      <c r="O58" s="115">
        <f t="shared" si="11"/>
        <v>0</v>
      </c>
      <c r="P58" s="115">
        <f t="shared" si="12"/>
        <v>0</v>
      </c>
      <c r="Q58" s="190">
        <f t="shared" si="30"/>
        <v>0</v>
      </c>
      <c r="R58" s="190">
        <f t="shared" si="34"/>
        <v>0</v>
      </c>
      <c r="S58" s="190">
        <f t="shared" si="13"/>
        <v>0</v>
      </c>
      <c r="T58" s="190">
        <f t="shared" si="14"/>
        <v>0</v>
      </c>
      <c r="U58" s="190">
        <f t="shared" si="15"/>
        <v>0</v>
      </c>
      <c r="V58" s="190">
        <f t="shared" si="16"/>
        <v>0</v>
      </c>
      <c r="W58" s="192">
        <f t="shared" si="17"/>
        <v>0</v>
      </c>
      <c r="X58" s="115">
        <f t="shared" si="18"/>
        <v>0</v>
      </c>
      <c r="Y58" s="115">
        <f t="shared" si="19"/>
        <v>0</v>
      </c>
      <c r="Z58" s="115">
        <f t="shared" si="41"/>
        <v>0</v>
      </c>
      <c r="AA58" s="115">
        <f t="shared" si="20"/>
        <v>0</v>
      </c>
      <c r="AB58" s="115">
        <f t="shared" si="21"/>
        <v>0</v>
      </c>
      <c r="AC58" s="192">
        <f t="shared" si="22"/>
        <v>0</v>
      </c>
      <c r="AD58" s="115">
        <f t="shared" si="23"/>
        <v>0</v>
      </c>
      <c r="AE58" s="115">
        <f t="shared" si="24"/>
        <v>0</v>
      </c>
      <c r="AF58" s="115">
        <f t="shared" si="25"/>
        <v>0</v>
      </c>
      <c r="AG58" s="115">
        <f t="shared" si="26"/>
        <v>0</v>
      </c>
      <c r="AH58" s="115">
        <f t="shared" si="27"/>
        <v>0</v>
      </c>
      <c r="AI58" s="271">
        <f t="shared" si="35"/>
        <v>0</v>
      </c>
      <c r="AJ58" s="271">
        <f t="shared" si="36"/>
        <v>0</v>
      </c>
      <c r="AK58" s="271">
        <f t="shared" si="37"/>
        <v>0</v>
      </c>
      <c r="AL58" s="272">
        <f t="shared" si="31"/>
        <v>0</v>
      </c>
      <c r="AM58" s="272">
        <f t="shared" si="38"/>
        <v>0</v>
      </c>
      <c r="AN58" s="271">
        <f t="shared" si="39"/>
        <v>0</v>
      </c>
      <c r="AO58" s="195">
        <f t="shared" si="40"/>
        <v>0</v>
      </c>
      <c r="AP58" s="113">
        <f t="shared" si="28"/>
        <v>0</v>
      </c>
      <c r="AQ58" s="114"/>
    </row>
    <row r="59" spans="1:43" ht="16.2" thickBot="1" x14ac:dyDescent="0.35">
      <c r="A59" s="11"/>
      <c r="B59" s="7"/>
      <c r="C59" s="7"/>
      <c r="D59" s="7"/>
      <c r="E59" s="7"/>
      <c r="F59" s="7"/>
      <c r="G59" s="7"/>
      <c r="H59" s="267">
        <f t="shared" si="33"/>
        <v>0</v>
      </c>
      <c r="I59" s="7"/>
      <c r="J59" s="7"/>
      <c r="K59" s="192">
        <f t="shared" si="8"/>
        <v>0</v>
      </c>
      <c r="L59" s="115">
        <f t="shared" si="9"/>
        <v>0</v>
      </c>
      <c r="M59" s="115">
        <f t="shared" si="29"/>
        <v>0</v>
      </c>
      <c r="N59" s="115">
        <f t="shared" si="10"/>
        <v>0</v>
      </c>
      <c r="O59" s="115">
        <f t="shared" si="11"/>
        <v>0</v>
      </c>
      <c r="P59" s="115">
        <f t="shared" si="12"/>
        <v>0</v>
      </c>
      <c r="Q59" s="190">
        <f t="shared" si="30"/>
        <v>0</v>
      </c>
      <c r="R59" s="190">
        <f t="shared" si="34"/>
        <v>0</v>
      </c>
      <c r="S59" s="190">
        <f t="shared" si="13"/>
        <v>0</v>
      </c>
      <c r="T59" s="190">
        <f t="shared" si="14"/>
        <v>0</v>
      </c>
      <c r="U59" s="190">
        <f t="shared" si="15"/>
        <v>0</v>
      </c>
      <c r="V59" s="190">
        <f t="shared" si="16"/>
        <v>0</v>
      </c>
      <c r="W59" s="192">
        <f t="shared" si="17"/>
        <v>0</v>
      </c>
      <c r="X59" s="115">
        <f t="shared" si="18"/>
        <v>0</v>
      </c>
      <c r="Y59" s="115">
        <f t="shared" si="19"/>
        <v>0</v>
      </c>
      <c r="Z59" s="115">
        <f t="shared" si="41"/>
        <v>0</v>
      </c>
      <c r="AA59" s="115">
        <f t="shared" si="20"/>
        <v>0</v>
      </c>
      <c r="AB59" s="115">
        <f t="shared" si="21"/>
        <v>0</v>
      </c>
      <c r="AC59" s="192">
        <f t="shared" si="22"/>
        <v>0</v>
      </c>
      <c r="AD59" s="115">
        <f t="shared" si="23"/>
        <v>0</v>
      </c>
      <c r="AE59" s="115">
        <f t="shared" si="24"/>
        <v>0</v>
      </c>
      <c r="AF59" s="115">
        <f t="shared" si="25"/>
        <v>0</v>
      </c>
      <c r="AG59" s="115">
        <f t="shared" si="26"/>
        <v>0</v>
      </c>
      <c r="AH59" s="115">
        <f t="shared" si="27"/>
        <v>0</v>
      </c>
      <c r="AI59" s="271">
        <f t="shared" si="35"/>
        <v>0</v>
      </c>
      <c r="AJ59" s="271">
        <f t="shared" si="36"/>
        <v>0</v>
      </c>
      <c r="AK59" s="271">
        <f t="shared" si="37"/>
        <v>0</v>
      </c>
      <c r="AL59" s="272">
        <f t="shared" si="31"/>
        <v>0</v>
      </c>
      <c r="AM59" s="272">
        <f t="shared" si="38"/>
        <v>0</v>
      </c>
      <c r="AN59" s="271">
        <f t="shared" si="39"/>
        <v>0</v>
      </c>
      <c r="AO59" s="195">
        <f t="shared" si="40"/>
        <v>0</v>
      </c>
      <c r="AP59" s="113">
        <f t="shared" si="28"/>
        <v>0</v>
      </c>
      <c r="AQ59" s="114"/>
    </row>
    <row r="60" spans="1:43" ht="16.2" thickBot="1" x14ac:dyDescent="0.35">
      <c r="A60" s="11"/>
      <c r="B60" s="7"/>
      <c r="C60" s="7"/>
      <c r="D60" s="7"/>
      <c r="E60" s="7"/>
      <c r="F60" s="7"/>
      <c r="G60" s="7"/>
      <c r="H60" s="267">
        <f t="shared" si="33"/>
        <v>0</v>
      </c>
      <c r="I60" s="7"/>
      <c r="J60" s="7"/>
      <c r="K60" s="192">
        <f t="shared" si="8"/>
        <v>0</v>
      </c>
      <c r="L60" s="115">
        <f t="shared" si="9"/>
        <v>0</v>
      </c>
      <c r="M60" s="115">
        <f t="shared" si="29"/>
        <v>0</v>
      </c>
      <c r="N60" s="115">
        <f t="shared" si="10"/>
        <v>0</v>
      </c>
      <c r="O60" s="115">
        <f t="shared" si="11"/>
        <v>0</v>
      </c>
      <c r="P60" s="115">
        <f t="shared" si="12"/>
        <v>0</v>
      </c>
      <c r="Q60" s="190">
        <f t="shared" si="30"/>
        <v>0</v>
      </c>
      <c r="R60" s="190">
        <f t="shared" si="34"/>
        <v>0</v>
      </c>
      <c r="S60" s="190">
        <f t="shared" si="13"/>
        <v>0</v>
      </c>
      <c r="T60" s="190">
        <f t="shared" si="14"/>
        <v>0</v>
      </c>
      <c r="U60" s="190">
        <f t="shared" si="15"/>
        <v>0</v>
      </c>
      <c r="V60" s="190">
        <f t="shared" si="16"/>
        <v>0</v>
      </c>
      <c r="W60" s="192">
        <f t="shared" si="17"/>
        <v>0</v>
      </c>
      <c r="X60" s="115">
        <f t="shared" si="18"/>
        <v>0</v>
      </c>
      <c r="Y60" s="115">
        <f t="shared" si="19"/>
        <v>0</v>
      </c>
      <c r="Z60" s="115">
        <f t="shared" si="41"/>
        <v>0</v>
      </c>
      <c r="AA60" s="115">
        <f t="shared" si="20"/>
        <v>0</v>
      </c>
      <c r="AB60" s="115">
        <f t="shared" si="21"/>
        <v>0</v>
      </c>
      <c r="AC60" s="192">
        <f t="shared" si="22"/>
        <v>0</v>
      </c>
      <c r="AD60" s="115">
        <f t="shared" si="23"/>
        <v>0</v>
      </c>
      <c r="AE60" s="115">
        <f t="shared" si="24"/>
        <v>0</v>
      </c>
      <c r="AF60" s="115">
        <f t="shared" si="25"/>
        <v>0</v>
      </c>
      <c r="AG60" s="115">
        <f t="shared" si="26"/>
        <v>0</v>
      </c>
      <c r="AH60" s="115">
        <f t="shared" si="27"/>
        <v>0</v>
      </c>
      <c r="AI60" s="271">
        <f t="shared" si="35"/>
        <v>0</v>
      </c>
      <c r="AJ60" s="271">
        <f t="shared" si="36"/>
        <v>0</v>
      </c>
      <c r="AK60" s="271">
        <f t="shared" si="37"/>
        <v>0</v>
      </c>
      <c r="AL60" s="272">
        <f t="shared" si="31"/>
        <v>0</v>
      </c>
      <c r="AM60" s="272">
        <f t="shared" si="38"/>
        <v>0</v>
      </c>
      <c r="AN60" s="271">
        <f t="shared" si="39"/>
        <v>0</v>
      </c>
      <c r="AO60" s="195">
        <f t="shared" si="40"/>
        <v>0</v>
      </c>
      <c r="AP60" s="113">
        <f t="shared" si="28"/>
        <v>0</v>
      </c>
      <c r="AQ60" s="114"/>
    </row>
    <row r="61" spans="1:43" ht="16.2" thickBot="1" x14ac:dyDescent="0.35">
      <c r="A61" s="11"/>
      <c r="B61" s="7"/>
      <c r="C61" s="7"/>
      <c r="D61" s="7"/>
      <c r="E61" s="7"/>
      <c r="F61" s="7"/>
      <c r="G61" s="7"/>
      <c r="H61" s="267">
        <f t="shared" si="33"/>
        <v>0</v>
      </c>
      <c r="I61" s="7"/>
      <c r="J61" s="7"/>
      <c r="K61" s="192">
        <f t="shared" si="8"/>
        <v>0</v>
      </c>
      <c r="L61" s="115">
        <f t="shared" si="9"/>
        <v>0</v>
      </c>
      <c r="M61" s="115">
        <f t="shared" si="29"/>
        <v>0</v>
      </c>
      <c r="N61" s="115">
        <f t="shared" si="10"/>
        <v>0</v>
      </c>
      <c r="O61" s="115">
        <f t="shared" si="11"/>
        <v>0</v>
      </c>
      <c r="P61" s="115">
        <f t="shared" si="12"/>
        <v>0</v>
      </c>
      <c r="Q61" s="190">
        <f t="shared" si="30"/>
        <v>0</v>
      </c>
      <c r="R61" s="190">
        <f t="shared" si="34"/>
        <v>0</v>
      </c>
      <c r="S61" s="190">
        <f t="shared" si="13"/>
        <v>0</v>
      </c>
      <c r="T61" s="190">
        <f t="shared" si="14"/>
        <v>0</v>
      </c>
      <c r="U61" s="190">
        <f t="shared" si="15"/>
        <v>0</v>
      </c>
      <c r="V61" s="190">
        <f t="shared" si="16"/>
        <v>0</v>
      </c>
      <c r="W61" s="192">
        <f t="shared" si="17"/>
        <v>0</v>
      </c>
      <c r="X61" s="115">
        <f t="shared" si="18"/>
        <v>0</v>
      </c>
      <c r="Y61" s="115">
        <f t="shared" si="19"/>
        <v>0</v>
      </c>
      <c r="Z61" s="115">
        <f t="shared" si="41"/>
        <v>0</v>
      </c>
      <c r="AA61" s="115">
        <f t="shared" si="20"/>
        <v>0</v>
      </c>
      <c r="AB61" s="115">
        <f t="shared" si="21"/>
        <v>0</v>
      </c>
      <c r="AC61" s="192">
        <f t="shared" si="22"/>
        <v>0</v>
      </c>
      <c r="AD61" s="115">
        <f t="shared" si="23"/>
        <v>0</v>
      </c>
      <c r="AE61" s="115">
        <f t="shared" si="24"/>
        <v>0</v>
      </c>
      <c r="AF61" s="115">
        <f t="shared" si="25"/>
        <v>0</v>
      </c>
      <c r="AG61" s="115">
        <f t="shared" si="26"/>
        <v>0</v>
      </c>
      <c r="AH61" s="115">
        <f t="shared" si="27"/>
        <v>0</v>
      </c>
      <c r="AI61" s="271">
        <f t="shared" si="35"/>
        <v>0</v>
      </c>
      <c r="AJ61" s="271">
        <f t="shared" si="36"/>
        <v>0</v>
      </c>
      <c r="AK61" s="271">
        <f t="shared" si="37"/>
        <v>0</v>
      </c>
      <c r="AL61" s="272">
        <f t="shared" si="31"/>
        <v>0</v>
      </c>
      <c r="AM61" s="272">
        <f t="shared" si="38"/>
        <v>0</v>
      </c>
      <c r="AN61" s="271">
        <f t="shared" si="39"/>
        <v>0</v>
      </c>
      <c r="AO61" s="195">
        <f t="shared" si="40"/>
        <v>0</v>
      </c>
      <c r="AP61" s="113">
        <f t="shared" si="28"/>
        <v>0</v>
      </c>
      <c r="AQ61" s="114"/>
    </row>
    <row r="62" spans="1:43" ht="16.2" thickBot="1" x14ac:dyDescent="0.35">
      <c r="A62" s="11"/>
      <c r="B62" s="7"/>
      <c r="C62" s="7"/>
      <c r="D62" s="7"/>
      <c r="E62" s="7"/>
      <c r="F62" s="7"/>
      <c r="G62" s="7"/>
      <c r="H62" s="267">
        <f t="shared" si="33"/>
        <v>0</v>
      </c>
      <c r="I62" s="7"/>
      <c r="J62" s="7"/>
      <c r="K62" s="192">
        <f t="shared" si="8"/>
        <v>0</v>
      </c>
      <c r="L62" s="115">
        <f t="shared" si="9"/>
        <v>0</v>
      </c>
      <c r="M62" s="115">
        <f t="shared" si="29"/>
        <v>0</v>
      </c>
      <c r="N62" s="115">
        <f t="shared" si="10"/>
        <v>0</v>
      </c>
      <c r="O62" s="115">
        <f t="shared" si="11"/>
        <v>0</v>
      </c>
      <c r="P62" s="115">
        <f t="shared" si="12"/>
        <v>0</v>
      </c>
      <c r="Q62" s="190">
        <f t="shared" si="30"/>
        <v>0</v>
      </c>
      <c r="R62" s="190">
        <f t="shared" si="34"/>
        <v>0</v>
      </c>
      <c r="S62" s="190">
        <f t="shared" si="13"/>
        <v>0</v>
      </c>
      <c r="T62" s="190">
        <f t="shared" si="14"/>
        <v>0</v>
      </c>
      <c r="U62" s="190">
        <f t="shared" si="15"/>
        <v>0</v>
      </c>
      <c r="V62" s="190">
        <f t="shared" si="16"/>
        <v>0</v>
      </c>
      <c r="W62" s="192">
        <f t="shared" si="17"/>
        <v>0</v>
      </c>
      <c r="X62" s="115">
        <f t="shared" si="18"/>
        <v>0</v>
      </c>
      <c r="Y62" s="115">
        <f t="shared" si="19"/>
        <v>0</v>
      </c>
      <c r="Z62" s="115">
        <f t="shared" si="41"/>
        <v>0</v>
      </c>
      <c r="AA62" s="115">
        <f t="shared" si="20"/>
        <v>0</v>
      </c>
      <c r="AB62" s="115">
        <f t="shared" si="21"/>
        <v>0</v>
      </c>
      <c r="AC62" s="192">
        <f t="shared" si="22"/>
        <v>0</v>
      </c>
      <c r="AD62" s="115">
        <f t="shared" si="23"/>
        <v>0</v>
      </c>
      <c r="AE62" s="115">
        <f t="shared" si="24"/>
        <v>0</v>
      </c>
      <c r="AF62" s="115">
        <f t="shared" si="25"/>
        <v>0</v>
      </c>
      <c r="AG62" s="115">
        <f t="shared" si="26"/>
        <v>0</v>
      </c>
      <c r="AH62" s="115">
        <f t="shared" si="27"/>
        <v>0</v>
      </c>
      <c r="AI62" s="271">
        <f t="shared" si="35"/>
        <v>0</v>
      </c>
      <c r="AJ62" s="271">
        <f t="shared" si="36"/>
        <v>0</v>
      </c>
      <c r="AK62" s="271">
        <f t="shared" si="37"/>
        <v>0</v>
      </c>
      <c r="AL62" s="272">
        <f t="shared" si="31"/>
        <v>0</v>
      </c>
      <c r="AM62" s="272">
        <f t="shared" si="38"/>
        <v>0</v>
      </c>
      <c r="AN62" s="271">
        <f t="shared" si="39"/>
        <v>0</v>
      </c>
      <c r="AO62" s="195">
        <f t="shared" si="40"/>
        <v>0</v>
      </c>
      <c r="AP62" s="113">
        <f t="shared" si="28"/>
        <v>0</v>
      </c>
      <c r="AQ62" s="114"/>
    </row>
    <row r="63" spans="1:43" ht="16.2" thickBot="1" x14ac:dyDescent="0.35">
      <c r="A63" s="11"/>
      <c r="B63" s="7"/>
      <c r="C63" s="7"/>
      <c r="D63" s="7"/>
      <c r="E63" s="7"/>
      <c r="F63" s="7"/>
      <c r="G63" s="7"/>
      <c r="H63" s="267">
        <f t="shared" si="33"/>
        <v>0</v>
      </c>
      <c r="I63" s="7"/>
      <c r="J63" s="7"/>
      <c r="K63" s="192">
        <f t="shared" si="8"/>
        <v>0</v>
      </c>
      <c r="L63" s="115">
        <f t="shared" si="9"/>
        <v>0</v>
      </c>
      <c r="M63" s="115">
        <f t="shared" si="29"/>
        <v>0</v>
      </c>
      <c r="N63" s="115">
        <f t="shared" si="10"/>
        <v>0</v>
      </c>
      <c r="O63" s="115">
        <f t="shared" si="11"/>
        <v>0</v>
      </c>
      <c r="P63" s="115">
        <f t="shared" si="12"/>
        <v>0</v>
      </c>
      <c r="Q63" s="190">
        <f t="shared" si="30"/>
        <v>0</v>
      </c>
      <c r="R63" s="190">
        <f t="shared" si="34"/>
        <v>0</v>
      </c>
      <c r="S63" s="190">
        <f t="shared" si="13"/>
        <v>0</v>
      </c>
      <c r="T63" s="190">
        <f t="shared" si="14"/>
        <v>0</v>
      </c>
      <c r="U63" s="190">
        <f t="shared" si="15"/>
        <v>0</v>
      </c>
      <c r="V63" s="190">
        <f t="shared" si="16"/>
        <v>0</v>
      </c>
      <c r="W63" s="192">
        <f t="shared" si="17"/>
        <v>0</v>
      </c>
      <c r="X63" s="115">
        <f t="shared" si="18"/>
        <v>0</v>
      </c>
      <c r="Y63" s="115">
        <f t="shared" si="19"/>
        <v>0</v>
      </c>
      <c r="Z63" s="115">
        <f t="shared" si="41"/>
        <v>0</v>
      </c>
      <c r="AA63" s="115">
        <f t="shared" si="20"/>
        <v>0</v>
      </c>
      <c r="AB63" s="115">
        <f t="shared" si="21"/>
        <v>0</v>
      </c>
      <c r="AC63" s="192">
        <f t="shared" si="22"/>
        <v>0</v>
      </c>
      <c r="AD63" s="115">
        <f t="shared" si="23"/>
        <v>0</v>
      </c>
      <c r="AE63" s="115">
        <f t="shared" si="24"/>
        <v>0</v>
      </c>
      <c r="AF63" s="115">
        <f t="shared" si="25"/>
        <v>0</v>
      </c>
      <c r="AG63" s="115">
        <f t="shared" si="26"/>
        <v>0</v>
      </c>
      <c r="AH63" s="115">
        <f t="shared" si="27"/>
        <v>0</v>
      </c>
      <c r="AI63" s="271">
        <f t="shared" si="35"/>
        <v>0</v>
      </c>
      <c r="AJ63" s="271">
        <f t="shared" si="36"/>
        <v>0</v>
      </c>
      <c r="AK63" s="271">
        <f t="shared" si="37"/>
        <v>0</v>
      </c>
      <c r="AL63" s="272">
        <f t="shared" si="31"/>
        <v>0</v>
      </c>
      <c r="AM63" s="272">
        <f t="shared" si="38"/>
        <v>0</v>
      </c>
      <c r="AN63" s="271">
        <f t="shared" si="39"/>
        <v>0</v>
      </c>
      <c r="AO63" s="195">
        <f t="shared" si="40"/>
        <v>0</v>
      </c>
      <c r="AP63" s="113">
        <f t="shared" si="28"/>
        <v>0</v>
      </c>
      <c r="AQ63" s="114"/>
    </row>
    <row r="64" spans="1:43" ht="16.2" thickBot="1" x14ac:dyDescent="0.35">
      <c r="A64" s="11"/>
      <c r="B64" s="7"/>
      <c r="C64" s="7"/>
      <c r="D64" s="7"/>
      <c r="E64" s="7"/>
      <c r="F64" s="7"/>
      <c r="G64" s="7"/>
      <c r="H64" s="267">
        <f t="shared" si="33"/>
        <v>0</v>
      </c>
      <c r="I64" s="7"/>
      <c r="J64" s="7"/>
      <c r="K64" s="192">
        <f t="shared" si="8"/>
        <v>0</v>
      </c>
      <c r="L64" s="115">
        <f t="shared" si="9"/>
        <v>0</v>
      </c>
      <c r="M64" s="115">
        <f t="shared" si="29"/>
        <v>0</v>
      </c>
      <c r="N64" s="115">
        <f t="shared" si="10"/>
        <v>0</v>
      </c>
      <c r="O64" s="115">
        <f t="shared" si="11"/>
        <v>0</v>
      </c>
      <c r="P64" s="115">
        <f t="shared" si="12"/>
        <v>0</v>
      </c>
      <c r="Q64" s="190">
        <f t="shared" si="30"/>
        <v>0</v>
      </c>
      <c r="R64" s="190">
        <f t="shared" si="34"/>
        <v>0</v>
      </c>
      <c r="S64" s="190">
        <f t="shared" si="13"/>
        <v>0</v>
      </c>
      <c r="T64" s="190">
        <f t="shared" si="14"/>
        <v>0</v>
      </c>
      <c r="U64" s="190">
        <f t="shared" si="15"/>
        <v>0</v>
      </c>
      <c r="V64" s="190">
        <f t="shared" si="16"/>
        <v>0</v>
      </c>
      <c r="W64" s="192">
        <f t="shared" si="17"/>
        <v>0</v>
      </c>
      <c r="X64" s="115">
        <f t="shared" si="18"/>
        <v>0</v>
      </c>
      <c r="Y64" s="115">
        <f t="shared" si="19"/>
        <v>0</v>
      </c>
      <c r="Z64" s="115">
        <f t="shared" si="41"/>
        <v>0</v>
      </c>
      <c r="AA64" s="115">
        <f t="shared" si="20"/>
        <v>0</v>
      </c>
      <c r="AB64" s="115">
        <f t="shared" si="21"/>
        <v>0</v>
      </c>
      <c r="AC64" s="192">
        <f t="shared" si="22"/>
        <v>0</v>
      </c>
      <c r="AD64" s="115">
        <f t="shared" si="23"/>
        <v>0</v>
      </c>
      <c r="AE64" s="115">
        <f t="shared" si="24"/>
        <v>0</v>
      </c>
      <c r="AF64" s="115">
        <f t="shared" si="25"/>
        <v>0</v>
      </c>
      <c r="AG64" s="115">
        <f t="shared" si="26"/>
        <v>0</v>
      </c>
      <c r="AH64" s="115">
        <f t="shared" si="27"/>
        <v>0</v>
      </c>
      <c r="AI64" s="271">
        <f t="shared" si="35"/>
        <v>0</v>
      </c>
      <c r="AJ64" s="271">
        <f t="shared" si="36"/>
        <v>0</v>
      </c>
      <c r="AK64" s="271">
        <f t="shared" si="37"/>
        <v>0</v>
      </c>
      <c r="AL64" s="272">
        <f t="shared" si="31"/>
        <v>0</v>
      </c>
      <c r="AM64" s="272">
        <f t="shared" si="38"/>
        <v>0</v>
      </c>
      <c r="AN64" s="271">
        <f t="shared" si="39"/>
        <v>0</v>
      </c>
      <c r="AO64" s="195">
        <f t="shared" si="40"/>
        <v>0</v>
      </c>
      <c r="AP64" s="113">
        <f t="shared" si="28"/>
        <v>0</v>
      </c>
      <c r="AQ64" s="114"/>
    </row>
    <row r="65" spans="1:43" ht="16.2" thickBot="1" x14ac:dyDescent="0.35">
      <c r="A65" s="11"/>
      <c r="B65" s="7"/>
      <c r="C65" s="7"/>
      <c r="D65" s="7"/>
      <c r="E65" s="7"/>
      <c r="F65" s="7"/>
      <c r="G65" s="7"/>
      <c r="H65" s="267">
        <f t="shared" si="33"/>
        <v>0</v>
      </c>
      <c r="I65" s="7"/>
      <c r="J65" s="7"/>
      <c r="K65" s="192">
        <f t="shared" si="8"/>
        <v>0</v>
      </c>
      <c r="L65" s="115">
        <f t="shared" si="9"/>
        <v>0</v>
      </c>
      <c r="M65" s="115">
        <f t="shared" si="29"/>
        <v>0</v>
      </c>
      <c r="N65" s="115">
        <f t="shared" si="10"/>
        <v>0</v>
      </c>
      <c r="O65" s="115">
        <f t="shared" si="11"/>
        <v>0</v>
      </c>
      <c r="P65" s="115">
        <f t="shared" si="12"/>
        <v>0</v>
      </c>
      <c r="Q65" s="190">
        <f t="shared" si="30"/>
        <v>0</v>
      </c>
      <c r="R65" s="190">
        <f t="shared" si="34"/>
        <v>0</v>
      </c>
      <c r="S65" s="190">
        <f t="shared" si="13"/>
        <v>0</v>
      </c>
      <c r="T65" s="190">
        <f t="shared" si="14"/>
        <v>0</v>
      </c>
      <c r="U65" s="190">
        <f t="shared" si="15"/>
        <v>0</v>
      </c>
      <c r="V65" s="190">
        <f t="shared" si="16"/>
        <v>0</v>
      </c>
      <c r="W65" s="192">
        <f t="shared" si="17"/>
        <v>0</v>
      </c>
      <c r="X65" s="115">
        <f t="shared" si="18"/>
        <v>0</v>
      </c>
      <c r="Y65" s="115">
        <f t="shared" si="19"/>
        <v>0</v>
      </c>
      <c r="Z65" s="115">
        <f t="shared" si="41"/>
        <v>0</v>
      </c>
      <c r="AA65" s="115">
        <f t="shared" si="20"/>
        <v>0</v>
      </c>
      <c r="AB65" s="115">
        <f t="shared" si="21"/>
        <v>0</v>
      </c>
      <c r="AC65" s="192">
        <f t="shared" si="22"/>
        <v>0</v>
      </c>
      <c r="AD65" s="115">
        <f t="shared" si="23"/>
        <v>0</v>
      </c>
      <c r="AE65" s="115">
        <f t="shared" si="24"/>
        <v>0</v>
      </c>
      <c r="AF65" s="115">
        <f t="shared" si="25"/>
        <v>0</v>
      </c>
      <c r="AG65" s="115">
        <f t="shared" si="26"/>
        <v>0</v>
      </c>
      <c r="AH65" s="115">
        <f t="shared" si="27"/>
        <v>0</v>
      </c>
      <c r="AI65" s="271">
        <f t="shared" si="35"/>
        <v>0</v>
      </c>
      <c r="AJ65" s="271">
        <f t="shared" si="36"/>
        <v>0</v>
      </c>
      <c r="AK65" s="271">
        <f t="shared" si="37"/>
        <v>0</v>
      </c>
      <c r="AL65" s="272">
        <f t="shared" si="31"/>
        <v>0</v>
      </c>
      <c r="AM65" s="272">
        <f t="shared" si="38"/>
        <v>0</v>
      </c>
      <c r="AN65" s="271">
        <f t="shared" si="39"/>
        <v>0</v>
      </c>
      <c r="AO65" s="195">
        <f t="shared" si="40"/>
        <v>0</v>
      </c>
      <c r="AP65" s="113">
        <f t="shared" si="28"/>
        <v>0</v>
      </c>
      <c r="AQ65" s="114"/>
    </row>
    <row r="66" spans="1:43" ht="16.2" thickBot="1" x14ac:dyDescent="0.35">
      <c r="A66" s="11"/>
      <c r="B66" s="7"/>
      <c r="C66" s="7"/>
      <c r="D66" s="7"/>
      <c r="E66" s="7"/>
      <c r="F66" s="7"/>
      <c r="G66" s="7"/>
      <c r="H66" s="267">
        <f t="shared" si="33"/>
        <v>0</v>
      </c>
      <c r="I66" s="7"/>
      <c r="J66" s="7"/>
      <c r="K66" s="192">
        <f t="shared" si="8"/>
        <v>0</v>
      </c>
      <c r="L66" s="115">
        <f t="shared" si="9"/>
        <v>0</v>
      </c>
      <c r="M66" s="115">
        <f t="shared" si="29"/>
        <v>0</v>
      </c>
      <c r="N66" s="115">
        <f t="shared" si="10"/>
        <v>0</v>
      </c>
      <c r="O66" s="115">
        <f t="shared" si="11"/>
        <v>0</v>
      </c>
      <c r="P66" s="115">
        <f t="shared" si="12"/>
        <v>0</v>
      </c>
      <c r="Q66" s="190">
        <f t="shared" si="30"/>
        <v>0</v>
      </c>
      <c r="R66" s="190">
        <f t="shared" si="34"/>
        <v>0</v>
      </c>
      <c r="S66" s="190">
        <f t="shared" si="13"/>
        <v>0</v>
      </c>
      <c r="T66" s="190">
        <f t="shared" si="14"/>
        <v>0</v>
      </c>
      <c r="U66" s="190">
        <f t="shared" si="15"/>
        <v>0</v>
      </c>
      <c r="V66" s="190">
        <f t="shared" si="16"/>
        <v>0</v>
      </c>
      <c r="W66" s="192">
        <f t="shared" si="17"/>
        <v>0</v>
      </c>
      <c r="X66" s="115">
        <f t="shared" si="18"/>
        <v>0</v>
      </c>
      <c r="Y66" s="115">
        <f t="shared" si="19"/>
        <v>0</v>
      </c>
      <c r="Z66" s="115">
        <f t="shared" si="41"/>
        <v>0</v>
      </c>
      <c r="AA66" s="115">
        <f t="shared" si="20"/>
        <v>0</v>
      </c>
      <c r="AB66" s="115">
        <f t="shared" si="21"/>
        <v>0</v>
      </c>
      <c r="AC66" s="192">
        <f t="shared" si="22"/>
        <v>0</v>
      </c>
      <c r="AD66" s="115">
        <f t="shared" si="23"/>
        <v>0</v>
      </c>
      <c r="AE66" s="115">
        <f t="shared" si="24"/>
        <v>0</v>
      </c>
      <c r="AF66" s="115">
        <f t="shared" si="25"/>
        <v>0</v>
      </c>
      <c r="AG66" s="115">
        <f t="shared" si="26"/>
        <v>0</v>
      </c>
      <c r="AH66" s="115">
        <f t="shared" si="27"/>
        <v>0</v>
      </c>
      <c r="AI66" s="271">
        <f t="shared" si="35"/>
        <v>0</v>
      </c>
      <c r="AJ66" s="271">
        <f t="shared" si="36"/>
        <v>0</v>
      </c>
      <c r="AK66" s="271">
        <f t="shared" si="37"/>
        <v>0</v>
      </c>
      <c r="AL66" s="272">
        <f t="shared" si="31"/>
        <v>0</v>
      </c>
      <c r="AM66" s="272">
        <f t="shared" si="38"/>
        <v>0</v>
      </c>
      <c r="AN66" s="271">
        <f t="shared" si="39"/>
        <v>0</v>
      </c>
      <c r="AO66" s="195">
        <f t="shared" si="40"/>
        <v>0</v>
      </c>
      <c r="AP66" s="113">
        <f t="shared" si="28"/>
        <v>0</v>
      </c>
      <c r="AQ66" s="114"/>
    </row>
    <row r="67" spans="1:43" ht="16.2" thickBot="1" x14ac:dyDescent="0.35">
      <c r="A67" s="11"/>
      <c r="B67" s="7"/>
      <c r="C67" s="7"/>
      <c r="D67" s="7"/>
      <c r="E67" s="7"/>
      <c r="F67" s="7"/>
      <c r="G67" s="7"/>
      <c r="H67" s="267">
        <f t="shared" si="33"/>
        <v>0</v>
      </c>
      <c r="I67" s="7"/>
      <c r="J67" s="7"/>
      <c r="K67" s="192">
        <f t="shared" si="8"/>
        <v>0</v>
      </c>
      <c r="L67" s="115">
        <f t="shared" si="9"/>
        <v>0</v>
      </c>
      <c r="M67" s="115">
        <f t="shared" si="29"/>
        <v>0</v>
      </c>
      <c r="N67" s="115">
        <f t="shared" si="10"/>
        <v>0</v>
      </c>
      <c r="O67" s="115">
        <f t="shared" si="11"/>
        <v>0</v>
      </c>
      <c r="P67" s="115">
        <f t="shared" si="12"/>
        <v>0</v>
      </c>
      <c r="Q67" s="190">
        <f t="shared" si="30"/>
        <v>0</v>
      </c>
      <c r="R67" s="190">
        <f t="shared" si="34"/>
        <v>0</v>
      </c>
      <c r="S67" s="190">
        <f t="shared" si="13"/>
        <v>0</v>
      </c>
      <c r="T67" s="190">
        <f t="shared" si="14"/>
        <v>0</v>
      </c>
      <c r="U67" s="190">
        <f t="shared" si="15"/>
        <v>0</v>
      </c>
      <c r="V67" s="190">
        <f t="shared" si="16"/>
        <v>0</v>
      </c>
      <c r="W67" s="192">
        <f t="shared" si="17"/>
        <v>0</v>
      </c>
      <c r="X67" s="115">
        <f t="shared" si="18"/>
        <v>0</v>
      </c>
      <c r="Y67" s="115">
        <f t="shared" si="19"/>
        <v>0</v>
      </c>
      <c r="Z67" s="115">
        <f t="shared" si="41"/>
        <v>0</v>
      </c>
      <c r="AA67" s="115">
        <f t="shared" si="20"/>
        <v>0</v>
      </c>
      <c r="AB67" s="115">
        <f t="shared" si="21"/>
        <v>0</v>
      </c>
      <c r="AC67" s="192">
        <f t="shared" si="22"/>
        <v>0</v>
      </c>
      <c r="AD67" s="115">
        <f t="shared" si="23"/>
        <v>0</v>
      </c>
      <c r="AE67" s="115">
        <f t="shared" si="24"/>
        <v>0</v>
      </c>
      <c r="AF67" s="115">
        <f t="shared" si="25"/>
        <v>0</v>
      </c>
      <c r="AG67" s="115">
        <f t="shared" si="26"/>
        <v>0</v>
      </c>
      <c r="AH67" s="115">
        <f t="shared" si="27"/>
        <v>0</v>
      </c>
      <c r="AI67" s="271">
        <f t="shared" si="35"/>
        <v>0</v>
      </c>
      <c r="AJ67" s="271">
        <f t="shared" si="36"/>
        <v>0</v>
      </c>
      <c r="AK67" s="271">
        <f t="shared" si="37"/>
        <v>0</v>
      </c>
      <c r="AL67" s="272">
        <f t="shared" si="31"/>
        <v>0</v>
      </c>
      <c r="AM67" s="272">
        <f t="shared" si="38"/>
        <v>0</v>
      </c>
      <c r="AN67" s="271">
        <f t="shared" si="39"/>
        <v>0</v>
      </c>
      <c r="AO67" s="195">
        <f t="shared" si="40"/>
        <v>0</v>
      </c>
      <c r="AP67" s="113">
        <f t="shared" si="28"/>
        <v>0</v>
      </c>
      <c r="AQ67" s="114"/>
    </row>
    <row r="68" spans="1:43" ht="16.2" thickBot="1" x14ac:dyDescent="0.35">
      <c r="A68" s="11"/>
      <c r="B68" s="7"/>
      <c r="C68" s="7"/>
      <c r="D68" s="7"/>
      <c r="E68" s="7"/>
      <c r="F68" s="7"/>
      <c r="G68" s="7"/>
      <c r="H68" s="267">
        <f t="shared" si="33"/>
        <v>0</v>
      </c>
      <c r="I68" s="7"/>
      <c r="J68" s="7"/>
      <c r="K68" s="192">
        <f t="shared" si="8"/>
        <v>0</v>
      </c>
      <c r="L68" s="115">
        <f t="shared" si="9"/>
        <v>0</v>
      </c>
      <c r="M68" s="115">
        <f t="shared" si="29"/>
        <v>0</v>
      </c>
      <c r="N68" s="115">
        <f t="shared" si="10"/>
        <v>0</v>
      </c>
      <c r="O68" s="115">
        <f t="shared" si="11"/>
        <v>0</v>
      </c>
      <c r="P68" s="115">
        <f t="shared" si="12"/>
        <v>0</v>
      </c>
      <c r="Q68" s="190">
        <f t="shared" si="30"/>
        <v>0</v>
      </c>
      <c r="R68" s="190">
        <f t="shared" si="34"/>
        <v>0</v>
      </c>
      <c r="S68" s="190">
        <f t="shared" si="13"/>
        <v>0</v>
      </c>
      <c r="T68" s="190">
        <f t="shared" si="14"/>
        <v>0</v>
      </c>
      <c r="U68" s="190">
        <f t="shared" si="15"/>
        <v>0</v>
      </c>
      <c r="V68" s="190">
        <f t="shared" si="16"/>
        <v>0</v>
      </c>
      <c r="W68" s="192">
        <f t="shared" si="17"/>
        <v>0</v>
      </c>
      <c r="X68" s="115">
        <f t="shared" si="18"/>
        <v>0</v>
      </c>
      <c r="Y68" s="115">
        <f t="shared" si="19"/>
        <v>0</v>
      </c>
      <c r="Z68" s="115">
        <f t="shared" si="41"/>
        <v>0</v>
      </c>
      <c r="AA68" s="115">
        <f t="shared" si="20"/>
        <v>0</v>
      </c>
      <c r="AB68" s="115">
        <f t="shared" si="21"/>
        <v>0</v>
      </c>
      <c r="AC68" s="192">
        <f t="shared" si="22"/>
        <v>0</v>
      </c>
      <c r="AD68" s="115">
        <f t="shared" si="23"/>
        <v>0</v>
      </c>
      <c r="AE68" s="115">
        <f t="shared" si="24"/>
        <v>0</v>
      </c>
      <c r="AF68" s="115">
        <f t="shared" si="25"/>
        <v>0</v>
      </c>
      <c r="AG68" s="115">
        <f t="shared" si="26"/>
        <v>0</v>
      </c>
      <c r="AH68" s="115">
        <f t="shared" si="27"/>
        <v>0</v>
      </c>
      <c r="AI68" s="271">
        <f t="shared" si="35"/>
        <v>0</v>
      </c>
      <c r="AJ68" s="271">
        <f t="shared" si="36"/>
        <v>0</v>
      </c>
      <c r="AK68" s="271">
        <f t="shared" si="37"/>
        <v>0</v>
      </c>
      <c r="AL68" s="272">
        <f t="shared" si="31"/>
        <v>0</v>
      </c>
      <c r="AM68" s="272">
        <f t="shared" si="38"/>
        <v>0</v>
      </c>
      <c r="AN68" s="271">
        <f t="shared" si="39"/>
        <v>0</v>
      </c>
      <c r="AO68" s="195">
        <f t="shared" si="40"/>
        <v>0</v>
      </c>
      <c r="AP68" s="113">
        <f t="shared" si="28"/>
        <v>0</v>
      </c>
      <c r="AQ68" s="114"/>
    </row>
    <row r="69" spans="1:43" ht="16.2" thickBot="1" x14ac:dyDescent="0.35">
      <c r="A69" s="11"/>
      <c r="B69" s="7"/>
      <c r="C69" s="7"/>
      <c r="D69" s="7"/>
      <c r="E69" s="7"/>
      <c r="F69" s="7"/>
      <c r="G69" s="7"/>
      <c r="H69" s="267">
        <f t="shared" si="33"/>
        <v>0</v>
      </c>
      <c r="I69" s="7"/>
      <c r="J69" s="7"/>
      <c r="K69" s="192">
        <f t="shared" si="8"/>
        <v>0</v>
      </c>
      <c r="L69" s="115">
        <f t="shared" si="9"/>
        <v>0</v>
      </c>
      <c r="M69" s="115">
        <f t="shared" si="29"/>
        <v>0</v>
      </c>
      <c r="N69" s="115">
        <f t="shared" si="10"/>
        <v>0</v>
      </c>
      <c r="O69" s="115">
        <f t="shared" si="11"/>
        <v>0</v>
      </c>
      <c r="P69" s="115">
        <f t="shared" si="12"/>
        <v>0</v>
      </c>
      <c r="Q69" s="190">
        <f t="shared" si="30"/>
        <v>0</v>
      </c>
      <c r="R69" s="190">
        <f t="shared" si="34"/>
        <v>0</v>
      </c>
      <c r="S69" s="190">
        <f t="shared" si="13"/>
        <v>0</v>
      </c>
      <c r="T69" s="190">
        <f t="shared" si="14"/>
        <v>0</v>
      </c>
      <c r="U69" s="190">
        <f t="shared" si="15"/>
        <v>0</v>
      </c>
      <c r="V69" s="190">
        <f t="shared" si="16"/>
        <v>0</v>
      </c>
      <c r="W69" s="192">
        <f t="shared" si="17"/>
        <v>0</v>
      </c>
      <c r="X69" s="115">
        <f t="shared" si="18"/>
        <v>0</v>
      </c>
      <c r="Y69" s="115">
        <f t="shared" si="19"/>
        <v>0</v>
      </c>
      <c r="Z69" s="115">
        <f t="shared" si="41"/>
        <v>0</v>
      </c>
      <c r="AA69" s="115">
        <f t="shared" si="20"/>
        <v>0</v>
      </c>
      <c r="AB69" s="115">
        <f t="shared" si="21"/>
        <v>0</v>
      </c>
      <c r="AC69" s="192">
        <f t="shared" si="22"/>
        <v>0</v>
      </c>
      <c r="AD69" s="115">
        <f t="shared" si="23"/>
        <v>0</v>
      </c>
      <c r="AE69" s="115">
        <f t="shared" si="24"/>
        <v>0</v>
      </c>
      <c r="AF69" s="115">
        <f t="shared" si="25"/>
        <v>0</v>
      </c>
      <c r="AG69" s="115">
        <f t="shared" si="26"/>
        <v>0</v>
      </c>
      <c r="AH69" s="115">
        <f t="shared" si="27"/>
        <v>0</v>
      </c>
      <c r="AI69" s="271">
        <f t="shared" si="35"/>
        <v>0</v>
      </c>
      <c r="AJ69" s="271">
        <f t="shared" si="36"/>
        <v>0</v>
      </c>
      <c r="AK69" s="271">
        <f t="shared" si="37"/>
        <v>0</v>
      </c>
      <c r="AL69" s="272">
        <f t="shared" si="31"/>
        <v>0</v>
      </c>
      <c r="AM69" s="272">
        <f t="shared" si="38"/>
        <v>0</v>
      </c>
      <c r="AN69" s="271">
        <f t="shared" si="39"/>
        <v>0</v>
      </c>
      <c r="AO69" s="195">
        <f t="shared" si="40"/>
        <v>0</v>
      </c>
      <c r="AP69" s="113">
        <f t="shared" si="28"/>
        <v>0</v>
      </c>
      <c r="AQ69" s="114"/>
    </row>
    <row r="70" spans="1:43" ht="16.2" thickBot="1" x14ac:dyDescent="0.35">
      <c r="A70" s="11"/>
      <c r="B70" s="7"/>
      <c r="C70" s="7"/>
      <c r="D70" s="7"/>
      <c r="E70" s="7"/>
      <c r="F70" s="7"/>
      <c r="G70" s="7"/>
      <c r="H70" s="267">
        <f t="shared" si="33"/>
        <v>0</v>
      </c>
      <c r="I70" s="7"/>
      <c r="J70" s="7"/>
      <c r="K70" s="192">
        <f t="shared" si="8"/>
        <v>0</v>
      </c>
      <c r="L70" s="115">
        <f t="shared" si="9"/>
        <v>0</v>
      </c>
      <c r="M70" s="115">
        <f t="shared" si="29"/>
        <v>0</v>
      </c>
      <c r="N70" s="115">
        <f t="shared" si="10"/>
        <v>0</v>
      </c>
      <c r="O70" s="115">
        <f t="shared" si="11"/>
        <v>0</v>
      </c>
      <c r="P70" s="115">
        <f t="shared" si="12"/>
        <v>0</v>
      </c>
      <c r="Q70" s="190">
        <f t="shared" si="30"/>
        <v>0</v>
      </c>
      <c r="R70" s="190">
        <f t="shared" si="34"/>
        <v>0</v>
      </c>
      <c r="S70" s="190">
        <f t="shared" si="13"/>
        <v>0</v>
      </c>
      <c r="T70" s="190">
        <f t="shared" si="14"/>
        <v>0</v>
      </c>
      <c r="U70" s="190">
        <f t="shared" si="15"/>
        <v>0</v>
      </c>
      <c r="V70" s="190">
        <f t="shared" si="16"/>
        <v>0</v>
      </c>
      <c r="W70" s="192">
        <f t="shared" si="17"/>
        <v>0</v>
      </c>
      <c r="X70" s="115">
        <f t="shared" si="18"/>
        <v>0</v>
      </c>
      <c r="Y70" s="115">
        <f t="shared" si="19"/>
        <v>0</v>
      </c>
      <c r="Z70" s="115">
        <f t="shared" si="41"/>
        <v>0</v>
      </c>
      <c r="AA70" s="115">
        <f t="shared" si="20"/>
        <v>0</v>
      </c>
      <c r="AB70" s="115">
        <f t="shared" si="21"/>
        <v>0</v>
      </c>
      <c r="AC70" s="192">
        <f t="shared" si="22"/>
        <v>0</v>
      </c>
      <c r="AD70" s="115">
        <f t="shared" si="23"/>
        <v>0</v>
      </c>
      <c r="AE70" s="115">
        <f t="shared" si="24"/>
        <v>0</v>
      </c>
      <c r="AF70" s="115">
        <f t="shared" si="25"/>
        <v>0</v>
      </c>
      <c r="AG70" s="115">
        <f t="shared" si="26"/>
        <v>0</v>
      </c>
      <c r="AH70" s="115">
        <f t="shared" si="27"/>
        <v>0</v>
      </c>
      <c r="AI70" s="271">
        <f t="shared" si="35"/>
        <v>0</v>
      </c>
      <c r="AJ70" s="271">
        <f t="shared" si="36"/>
        <v>0</v>
      </c>
      <c r="AK70" s="271">
        <f t="shared" si="37"/>
        <v>0</v>
      </c>
      <c r="AL70" s="272">
        <f t="shared" si="31"/>
        <v>0</v>
      </c>
      <c r="AM70" s="272">
        <f t="shared" si="38"/>
        <v>0</v>
      </c>
      <c r="AN70" s="271">
        <f t="shared" si="39"/>
        <v>0</v>
      </c>
      <c r="AO70" s="195">
        <f t="shared" si="40"/>
        <v>0</v>
      </c>
      <c r="AP70" s="113">
        <f t="shared" si="28"/>
        <v>0</v>
      </c>
      <c r="AQ70" s="114"/>
    </row>
    <row r="71" spans="1:43" ht="16.2" thickBot="1" x14ac:dyDescent="0.35">
      <c r="A71" s="11"/>
      <c r="B71" s="7"/>
      <c r="C71" s="7"/>
      <c r="D71" s="7"/>
      <c r="E71" s="7"/>
      <c r="F71" s="7"/>
      <c r="G71" s="7"/>
      <c r="H71" s="267">
        <f t="shared" si="33"/>
        <v>0</v>
      </c>
      <c r="I71" s="7"/>
      <c r="J71" s="7"/>
      <c r="K71" s="192">
        <f t="shared" si="8"/>
        <v>0</v>
      </c>
      <c r="L71" s="115">
        <f t="shared" si="9"/>
        <v>0</v>
      </c>
      <c r="M71" s="115">
        <f t="shared" si="29"/>
        <v>0</v>
      </c>
      <c r="N71" s="115">
        <f t="shared" si="10"/>
        <v>0</v>
      </c>
      <c r="O71" s="115">
        <f t="shared" si="11"/>
        <v>0</v>
      </c>
      <c r="P71" s="115">
        <f t="shared" si="12"/>
        <v>0</v>
      </c>
      <c r="Q71" s="190">
        <f t="shared" si="30"/>
        <v>0</v>
      </c>
      <c r="R71" s="190">
        <f t="shared" si="34"/>
        <v>0</v>
      </c>
      <c r="S71" s="190">
        <f t="shared" si="13"/>
        <v>0</v>
      </c>
      <c r="T71" s="190">
        <f t="shared" si="14"/>
        <v>0</v>
      </c>
      <c r="U71" s="190">
        <f t="shared" si="15"/>
        <v>0</v>
      </c>
      <c r="V71" s="190">
        <f t="shared" si="16"/>
        <v>0</v>
      </c>
      <c r="W71" s="192">
        <f t="shared" si="17"/>
        <v>0</v>
      </c>
      <c r="X71" s="115">
        <f t="shared" si="18"/>
        <v>0</v>
      </c>
      <c r="Y71" s="115">
        <f t="shared" si="19"/>
        <v>0</v>
      </c>
      <c r="Z71" s="115">
        <f t="shared" si="41"/>
        <v>0</v>
      </c>
      <c r="AA71" s="115">
        <f t="shared" si="20"/>
        <v>0</v>
      </c>
      <c r="AB71" s="115">
        <f t="shared" si="21"/>
        <v>0</v>
      </c>
      <c r="AC71" s="192">
        <f t="shared" si="22"/>
        <v>0</v>
      </c>
      <c r="AD71" s="115">
        <f t="shared" si="23"/>
        <v>0</v>
      </c>
      <c r="AE71" s="115">
        <f t="shared" si="24"/>
        <v>0</v>
      </c>
      <c r="AF71" s="115">
        <f t="shared" si="25"/>
        <v>0</v>
      </c>
      <c r="AG71" s="115">
        <f t="shared" si="26"/>
        <v>0</v>
      </c>
      <c r="AH71" s="115">
        <f t="shared" si="27"/>
        <v>0</v>
      </c>
      <c r="AI71" s="271">
        <f t="shared" si="35"/>
        <v>0</v>
      </c>
      <c r="AJ71" s="271">
        <f t="shared" si="36"/>
        <v>0</v>
      </c>
      <c r="AK71" s="271">
        <f t="shared" si="37"/>
        <v>0</v>
      </c>
      <c r="AL71" s="272">
        <f t="shared" si="31"/>
        <v>0</v>
      </c>
      <c r="AM71" s="272">
        <f t="shared" si="38"/>
        <v>0</v>
      </c>
      <c r="AN71" s="271">
        <f t="shared" si="39"/>
        <v>0</v>
      </c>
      <c r="AO71" s="195">
        <f t="shared" si="40"/>
        <v>0</v>
      </c>
      <c r="AP71" s="113">
        <f t="shared" si="28"/>
        <v>0</v>
      </c>
      <c r="AQ71" s="114"/>
    </row>
    <row r="72" spans="1:43" ht="16.2" thickBot="1" x14ac:dyDescent="0.35">
      <c r="A72" s="11"/>
      <c r="B72" s="7"/>
      <c r="C72" s="7"/>
      <c r="D72" s="7"/>
      <c r="E72" s="7"/>
      <c r="F72" s="7"/>
      <c r="G72" s="7"/>
      <c r="H72" s="267">
        <f t="shared" si="33"/>
        <v>0</v>
      </c>
      <c r="I72" s="7"/>
      <c r="J72" s="7"/>
      <c r="K72" s="192">
        <f t="shared" si="8"/>
        <v>0</v>
      </c>
      <c r="L72" s="115">
        <f t="shared" si="9"/>
        <v>0</v>
      </c>
      <c r="M72" s="115">
        <f t="shared" si="29"/>
        <v>0</v>
      </c>
      <c r="N72" s="115">
        <f t="shared" si="10"/>
        <v>0</v>
      </c>
      <c r="O72" s="115">
        <f t="shared" si="11"/>
        <v>0</v>
      </c>
      <c r="P72" s="115">
        <f t="shared" si="12"/>
        <v>0</v>
      </c>
      <c r="Q72" s="190">
        <f t="shared" si="30"/>
        <v>0</v>
      </c>
      <c r="R72" s="190">
        <f t="shared" si="34"/>
        <v>0</v>
      </c>
      <c r="S72" s="190">
        <f t="shared" si="13"/>
        <v>0</v>
      </c>
      <c r="T72" s="190">
        <f t="shared" si="14"/>
        <v>0</v>
      </c>
      <c r="U72" s="190">
        <f t="shared" si="15"/>
        <v>0</v>
      </c>
      <c r="V72" s="190">
        <f t="shared" si="16"/>
        <v>0</v>
      </c>
      <c r="W72" s="192">
        <f t="shared" si="17"/>
        <v>0</v>
      </c>
      <c r="X72" s="115">
        <f t="shared" si="18"/>
        <v>0</v>
      </c>
      <c r="Y72" s="115">
        <f t="shared" si="19"/>
        <v>0</v>
      </c>
      <c r="Z72" s="115">
        <f t="shared" si="41"/>
        <v>0</v>
      </c>
      <c r="AA72" s="115">
        <f t="shared" si="20"/>
        <v>0</v>
      </c>
      <c r="AB72" s="115">
        <f t="shared" si="21"/>
        <v>0</v>
      </c>
      <c r="AC72" s="192">
        <f t="shared" si="22"/>
        <v>0</v>
      </c>
      <c r="AD72" s="115">
        <f t="shared" si="23"/>
        <v>0</v>
      </c>
      <c r="AE72" s="115">
        <f t="shared" si="24"/>
        <v>0</v>
      </c>
      <c r="AF72" s="115">
        <f t="shared" si="25"/>
        <v>0</v>
      </c>
      <c r="AG72" s="115">
        <f t="shared" si="26"/>
        <v>0</v>
      </c>
      <c r="AH72" s="115">
        <f t="shared" si="27"/>
        <v>0</v>
      </c>
      <c r="AI72" s="271">
        <f t="shared" si="35"/>
        <v>0</v>
      </c>
      <c r="AJ72" s="271">
        <f t="shared" si="36"/>
        <v>0</v>
      </c>
      <c r="AK72" s="271">
        <f t="shared" si="37"/>
        <v>0</v>
      </c>
      <c r="AL72" s="272">
        <f t="shared" si="31"/>
        <v>0</v>
      </c>
      <c r="AM72" s="272">
        <f t="shared" si="38"/>
        <v>0</v>
      </c>
      <c r="AN72" s="271">
        <f t="shared" si="39"/>
        <v>0</v>
      </c>
      <c r="AO72" s="195">
        <f t="shared" si="40"/>
        <v>0</v>
      </c>
      <c r="AP72" s="113">
        <f t="shared" si="28"/>
        <v>0</v>
      </c>
      <c r="AQ72" s="114"/>
    </row>
    <row r="73" spans="1:43" ht="16.2" thickBot="1" x14ac:dyDescent="0.35">
      <c r="A73" s="11"/>
      <c r="B73" s="7"/>
      <c r="C73" s="7"/>
      <c r="D73" s="7"/>
      <c r="E73" s="7"/>
      <c r="F73" s="7"/>
      <c r="G73" s="7"/>
      <c r="H73" s="267">
        <f t="shared" si="33"/>
        <v>0</v>
      </c>
      <c r="I73" s="7"/>
      <c r="J73" s="7"/>
      <c r="K73" s="192">
        <f t="shared" si="8"/>
        <v>0</v>
      </c>
      <c r="L73" s="115">
        <f t="shared" si="9"/>
        <v>0</v>
      </c>
      <c r="M73" s="115">
        <f t="shared" si="29"/>
        <v>0</v>
      </c>
      <c r="N73" s="115">
        <f t="shared" si="10"/>
        <v>0</v>
      </c>
      <c r="O73" s="115">
        <f t="shared" si="11"/>
        <v>0</v>
      </c>
      <c r="P73" s="115">
        <f t="shared" si="12"/>
        <v>0</v>
      </c>
      <c r="Q73" s="190">
        <f t="shared" si="30"/>
        <v>0</v>
      </c>
      <c r="R73" s="190">
        <f t="shared" si="34"/>
        <v>0</v>
      </c>
      <c r="S73" s="190">
        <f t="shared" si="13"/>
        <v>0</v>
      </c>
      <c r="T73" s="190">
        <f t="shared" si="14"/>
        <v>0</v>
      </c>
      <c r="U73" s="190">
        <f t="shared" si="15"/>
        <v>0</v>
      </c>
      <c r="V73" s="190">
        <f t="shared" si="16"/>
        <v>0</v>
      </c>
      <c r="W73" s="192">
        <f t="shared" si="17"/>
        <v>0</v>
      </c>
      <c r="X73" s="115">
        <f t="shared" si="18"/>
        <v>0</v>
      </c>
      <c r="Y73" s="115">
        <f t="shared" si="19"/>
        <v>0</v>
      </c>
      <c r="Z73" s="115">
        <f t="shared" si="41"/>
        <v>0</v>
      </c>
      <c r="AA73" s="115">
        <f t="shared" si="20"/>
        <v>0</v>
      </c>
      <c r="AB73" s="115">
        <f t="shared" si="21"/>
        <v>0</v>
      </c>
      <c r="AC73" s="192">
        <f t="shared" si="22"/>
        <v>0</v>
      </c>
      <c r="AD73" s="115">
        <f t="shared" si="23"/>
        <v>0</v>
      </c>
      <c r="AE73" s="115">
        <f t="shared" si="24"/>
        <v>0</v>
      </c>
      <c r="AF73" s="115">
        <f t="shared" si="25"/>
        <v>0</v>
      </c>
      <c r="AG73" s="115">
        <f t="shared" si="26"/>
        <v>0</v>
      </c>
      <c r="AH73" s="115">
        <f t="shared" si="27"/>
        <v>0</v>
      </c>
      <c r="AI73" s="271">
        <f t="shared" si="35"/>
        <v>0</v>
      </c>
      <c r="AJ73" s="271">
        <f t="shared" si="36"/>
        <v>0</v>
      </c>
      <c r="AK73" s="271">
        <f t="shared" si="37"/>
        <v>0</v>
      </c>
      <c r="AL73" s="272">
        <f t="shared" si="31"/>
        <v>0</v>
      </c>
      <c r="AM73" s="272">
        <f t="shared" si="38"/>
        <v>0</v>
      </c>
      <c r="AN73" s="271">
        <f t="shared" si="39"/>
        <v>0</v>
      </c>
      <c r="AO73" s="195">
        <f t="shared" si="40"/>
        <v>0</v>
      </c>
      <c r="AP73" s="113">
        <f t="shared" si="28"/>
        <v>0</v>
      </c>
      <c r="AQ73" s="114"/>
    </row>
    <row r="74" spans="1:43" ht="16.2" thickBot="1" x14ac:dyDescent="0.35">
      <c r="A74" s="11"/>
      <c r="B74" s="7"/>
      <c r="C74" s="7"/>
      <c r="D74" s="7"/>
      <c r="E74" s="7"/>
      <c r="F74" s="7"/>
      <c r="G74" s="7"/>
      <c r="H74" s="267">
        <f t="shared" si="33"/>
        <v>0</v>
      </c>
      <c r="I74" s="7"/>
      <c r="J74" s="7"/>
      <c r="K74" s="192">
        <f t="shared" si="8"/>
        <v>0</v>
      </c>
      <c r="L74" s="115">
        <f t="shared" si="9"/>
        <v>0</v>
      </c>
      <c r="M74" s="115">
        <f t="shared" si="29"/>
        <v>0</v>
      </c>
      <c r="N74" s="115">
        <f t="shared" si="10"/>
        <v>0</v>
      </c>
      <c r="O74" s="115">
        <f t="shared" si="11"/>
        <v>0</v>
      </c>
      <c r="P74" s="115">
        <f t="shared" si="12"/>
        <v>0</v>
      </c>
      <c r="Q74" s="190">
        <f t="shared" si="30"/>
        <v>0</v>
      </c>
      <c r="R74" s="190">
        <f t="shared" si="34"/>
        <v>0</v>
      </c>
      <c r="S74" s="190">
        <f t="shared" si="13"/>
        <v>0</v>
      </c>
      <c r="T74" s="190">
        <f t="shared" si="14"/>
        <v>0</v>
      </c>
      <c r="U74" s="190">
        <f t="shared" si="15"/>
        <v>0</v>
      </c>
      <c r="V74" s="190">
        <f t="shared" si="16"/>
        <v>0</v>
      </c>
      <c r="W74" s="192">
        <f t="shared" si="17"/>
        <v>0</v>
      </c>
      <c r="X74" s="115">
        <f t="shared" si="18"/>
        <v>0</v>
      </c>
      <c r="Y74" s="115">
        <f t="shared" si="19"/>
        <v>0</v>
      </c>
      <c r="Z74" s="115">
        <f t="shared" si="41"/>
        <v>0</v>
      </c>
      <c r="AA74" s="115">
        <f t="shared" si="20"/>
        <v>0</v>
      </c>
      <c r="AB74" s="115">
        <f t="shared" si="21"/>
        <v>0</v>
      </c>
      <c r="AC74" s="192">
        <f t="shared" si="22"/>
        <v>0</v>
      </c>
      <c r="AD74" s="115">
        <f t="shared" si="23"/>
        <v>0</v>
      </c>
      <c r="AE74" s="115">
        <f t="shared" si="24"/>
        <v>0</v>
      </c>
      <c r="AF74" s="115">
        <f t="shared" si="25"/>
        <v>0</v>
      </c>
      <c r="AG74" s="115">
        <f t="shared" si="26"/>
        <v>0</v>
      </c>
      <c r="AH74" s="115">
        <f t="shared" si="27"/>
        <v>0</v>
      </c>
      <c r="AI74" s="271">
        <f t="shared" si="35"/>
        <v>0</v>
      </c>
      <c r="AJ74" s="271">
        <f t="shared" si="36"/>
        <v>0</v>
      </c>
      <c r="AK74" s="271">
        <f t="shared" si="37"/>
        <v>0</v>
      </c>
      <c r="AL74" s="272">
        <f t="shared" si="31"/>
        <v>0</v>
      </c>
      <c r="AM74" s="272">
        <f t="shared" si="38"/>
        <v>0</v>
      </c>
      <c r="AN74" s="271">
        <f t="shared" si="39"/>
        <v>0</v>
      </c>
      <c r="AO74" s="195">
        <f t="shared" si="40"/>
        <v>0</v>
      </c>
      <c r="AP74" s="113">
        <f t="shared" si="28"/>
        <v>0</v>
      </c>
      <c r="AQ74" s="114"/>
    </row>
    <row r="75" spans="1:43" ht="16.2" thickBot="1" x14ac:dyDescent="0.35">
      <c r="A75" s="11"/>
      <c r="B75" s="7"/>
      <c r="C75" s="7"/>
      <c r="D75" s="7"/>
      <c r="E75" s="7"/>
      <c r="F75" s="7"/>
      <c r="G75" s="7"/>
      <c r="H75" s="267">
        <f t="shared" si="33"/>
        <v>0</v>
      </c>
      <c r="I75" s="7"/>
      <c r="J75" s="7"/>
      <c r="K75" s="192">
        <f t="shared" si="8"/>
        <v>0</v>
      </c>
      <c r="L75" s="115">
        <f t="shared" si="9"/>
        <v>0</v>
      </c>
      <c r="M75" s="115">
        <f t="shared" si="29"/>
        <v>0</v>
      </c>
      <c r="N75" s="115">
        <f t="shared" si="10"/>
        <v>0</v>
      </c>
      <c r="O75" s="115">
        <f t="shared" si="11"/>
        <v>0</v>
      </c>
      <c r="P75" s="115">
        <f t="shared" si="12"/>
        <v>0</v>
      </c>
      <c r="Q75" s="190">
        <f t="shared" si="30"/>
        <v>0</v>
      </c>
      <c r="R75" s="190">
        <f t="shared" ref="R75:R104" si="42">IF(I75="One Sided",Q75/2,Q75)</f>
        <v>0</v>
      </c>
      <c r="S75" s="190">
        <f t="shared" si="13"/>
        <v>0</v>
      </c>
      <c r="T75" s="190">
        <f t="shared" si="14"/>
        <v>0</v>
      </c>
      <c r="U75" s="190">
        <f t="shared" si="15"/>
        <v>0</v>
      </c>
      <c r="V75" s="190">
        <f t="shared" si="16"/>
        <v>0</v>
      </c>
      <c r="W75" s="192">
        <f t="shared" si="17"/>
        <v>0</v>
      </c>
      <c r="X75" s="115">
        <f t="shared" si="18"/>
        <v>0</v>
      </c>
      <c r="Y75" s="115">
        <f t="shared" si="19"/>
        <v>0</v>
      </c>
      <c r="Z75" s="115">
        <f t="shared" si="41"/>
        <v>0</v>
      </c>
      <c r="AA75" s="115">
        <f t="shared" si="20"/>
        <v>0</v>
      </c>
      <c r="AB75" s="115">
        <f t="shared" si="21"/>
        <v>0</v>
      </c>
      <c r="AC75" s="192">
        <f t="shared" si="22"/>
        <v>0</v>
      </c>
      <c r="AD75" s="115">
        <f t="shared" si="23"/>
        <v>0</v>
      </c>
      <c r="AE75" s="115">
        <f t="shared" si="24"/>
        <v>0</v>
      </c>
      <c r="AF75" s="115">
        <f t="shared" si="25"/>
        <v>0</v>
      </c>
      <c r="AG75" s="115">
        <f t="shared" si="26"/>
        <v>0</v>
      </c>
      <c r="AH75" s="115">
        <f t="shared" si="27"/>
        <v>0</v>
      </c>
      <c r="AI75" s="271">
        <f t="shared" ref="AI75:AI104" si="43">IF(AND(J75="Present",C75="Yes"),(L75+R75),0)</f>
        <v>0</v>
      </c>
      <c r="AJ75" s="271">
        <f t="shared" ref="AJ75:AJ104" si="44">IF(I75="One Sided",AP75/2,AP75)</f>
        <v>0</v>
      </c>
      <c r="AK75" s="271">
        <f t="shared" ref="AK75:AK104" si="45">IF(AND(J75="Present",C75="Yes"),(L75+R75)-AJ75,L75+R75)</f>
        <v>0</v>
      </c>
      <c r="AL75" s="272">
        <f t="shared" si="31"/>
        <v>0</v>
      </c>
      <c r="AM75" s="272">
        <f t="shared" ref="AM75:AM104" si="46">IF(I75="One Sided",AL75/2,AL75)</f>
        <v>0</v>
      </c>
      <c r="AN75" s="271">
        <f t="shared" ref="AN75:AN104" si="47">IF(AND(J75="Present",C75="Yes",D75="Internal"),(AI75-AJ75),0)</f>
        <v>0</v>
      </c>
      <c r="AO75" s="195">
        <f t="shared" ref="AO75:AO104" si="48">IF(AND(J75="Present",D75="External"),AM75-AJ75,AM75)</f>
        <v>0</v>
      </c>
      <c r="AP75" s="113">
        <f t="shared" si="28"/>
        <v>0</v>
      </c>
      <c r="AQ75" s="114"/>
    </row>
    <row r="76" spans="1:43" ht="16.2" thickBot="1" x14ac:dyDescent="0.35">
      <c r="A76" s="11"/>
      <c r="B76" s="7"/>
      <c r="C76" s="7"/>
      <c r="D76" s="7"/>
      <c r="E76" s="7"/>
      <c r="F76" s="7"/>
      <c r="G76" s="7"/>
      <c r="H76" s="267">
        <f t="shared" si="33"/>
        <v>0</v>
      </c>
      <c r="I76" s="7"/>
      <c r="J76" s="7"/>
      <c r="K76" s="192">
        <f t="shared" ref="K76:K104" si="49">IF(AND(C76="Yes", D76="External"),(H76*$AI$3)/10000,0)</f>
        <v>0</v>
      </c>
      <c r="L76" s="115">
        <f t="shared" ref="L76:L104" si="50">IF(I76="One Sided",K76/2,K76)</f>
        <v>0</v>
      </c>
      <c r="M76" s="115">
        <f t="shared" si="29"/>
        <v>0</v>
      </c>
      <c r="N76" s="115">
        <f t="shared" ref="N76:N104" si="51">IF(AND(B76="Yes",C76="Yes",D76="External"),M76-AJ76,0)</f>
        <v>0</v>
      </c>
      <c r="O76" s="115">
        <f t="shared" ref="O76:O104" si="52">IF(B76="No",L76,0)</f>
        <v>0</v>
      </c>
      <c r="P76" s="115">
        <f t="shared" ref="P76:P104" si="53">IF(AND(B76="No",C76="Yes",D76="External"),O76-AJ76,0)</f>
        <v>0</v>
      </c>
      <c r="Q76" s="190">
        <f t="shared" si="30"/>
        <v>0</v>
      </c>
      <c r="R76" s="190">
        <f t="shared" si="42"/>
        <v>0</v>
      </c>
      <c r="S76" s="190">
        <f t="shared" ref="S76:S104" si="54">IF(B76="Yes",R76,0)</f>
        <v>0</v>
      </c>
      <c r="T76" s="190">
        <f t="shared" ref="T76:T104" si="55">IF(AND(B76="Yes",C76="Yes",D76="Internal"),S76-AJ76,0)</f>
        <v>0</v>
      </c>
      <c r="U76" s="190">
        <f t="shared" ref="U76:U104" si="56">IF(B76="No",R76,0)</f>
        <v>0</v>
      </c>
      <c r="V76" s="190">
        <f t="shared" ref="V76:V104" si="57">IF(AND(B76="No",C76="Yes",D76="Internal"),U76-AJ76,0)</f>
        <v>0</v>
      </c>
      <c r="W76" s="192">
        <f t="shared" ref="W76:W104" si="58">IF(AND(C76="No", D76="External"),(H76*$AI$3)/10000,0)</f>
        <v>0</v>
      </c>
      <c r="X76" s="115">
        <f t="shared" ref="X76:X104" si="59">IF(I76="One Sided",W76/2,W76)</f>
        <v>0</v>
      </c>
      <c r="Y76" s="115">
        <f t="shared" ref="Y76:Y104" si="60">IF(B76="Yes",X76,0)</f>
        <v>0</v>
      </c>
      <c r="Z76" s="115">
        <f t="shared" ref="Z76:Z104" si="61">IF(AND(B76="Yes",C76="No",D76="External"),X76-AJ76,0)</f>
        <v>0</v>
      </c>
      <c r="AA76" s="115">
        <f t="shared" ref="AA76:AA104" si="62">IF(B76="No",X76,0)</f>
        <v>0</v>
      </c>
      <c r="AB76" s="115">
        <f t="shared" ref="AB76:AB104" si="63">IF(AND(B76="No",C76="No",D76="External"),AA76-AJ76,0)</f>
        <v>0</v>
      </c>
      <c r="AC76" s="192">
        <f t="shared" ref="AC76:AC104" si="64">IF(AND(C76="No",D76="Internal"),(H76*$AI$5)/10000,0)</f>
        <v>0</v>
      </c>
      <c r="AD76" s="115">
        <f t="shared" ref="AD76:AD104" si="65">IF(I76="One Sided",AC76/2,AC76)</f>
        <v>0</v>
      </c>
      <c r="AE76" s="115">
        <f t="shared" ref="AE76:AE104" si="66">IF(B76="Yes",AD76,0)</f>
        <v>0</v>
      </c>
      <c r="AF76" s="115">
        <f t="shared" ref="AF76:AF104" si="67">IF(AND(B76="Yes",C76="No",D76="Internal"),AE76-AJ76,0)</f>
        <v>0</v>
      </c>
      <c r="AG76" s="115">
        <f t="shared" ref="AG76:AG104" si="68">IF(B76="No",AD76,0)</f>
        <v>0</v>
      </c>
      <c r="AH76" s="115">
        <f t="shared" ref="AH76:AH104" si="69">IF(AND(B76="No",C76="No",D76="Internal"),AG76-AJ76,0)</f>
        <v>0</v>
      </c>
      <c r="AI76" s="271">
        <f t="shared" si="43"/>
        <v>0</v>
      </c>
      <c r="AJ76" s="271">
        <f t="shared" si="44"/>
        <v>0</v>
      </c>
      <c r="AK76" s="271">
        <f t="shared" si="45"/>
        <v>0</v>
      </c>
      <c r="AL76" s="272">
        <f t="shared" si="31"/>
        <v>0</v>
      </c>
      <c r="AM76" s="272">
        <f t="shared" si="46"/>
        <v>0</v>
      </c>
      <c r="AN76" s="271">
        <f t="shared" si="47"/>
        <v>0</v>
      </c>
      <c r="AO76" s="195">
        <f t="shared" si="48"/>
        <v>0</v>
      </c>
      <c r="AP76" s="113">
        <f t="shared" ref="AP76:AP104" si="70">IF(J76="Present",(H76*$AI$2)/10000,0)</f>
        <v>0</v>
      </c>
      <c r="AQ76" s="114"/>
    </row>
    <row r="77" spans="1:43" ht="16.2" thickBot="1" x14ac:dyDescent="0.35">
      <c r="A77" s="11"/>
      <c r="B77" s="7"/>
      <c r="C77" s="7"/>
      <c r="D77" s="7"/>
      <c r="E77" s="7"/>
      <c r="F77" s="7"/>
      <c r="G77" s="7"/>
      <c r="H77" s="267">
        <f t="shared" si="33"/>
        <v>0</v>
      </c>
      <c r="I77" s="7"/>
      <c r="J77" s="7"/>
      <c r="K77" s="192">
        <f t="shared" si="49"/>
        <v>0</v>
      </c>
      <c r="L77" s="115">
        <f t="shared" si="50"/>
        <v>0</v>
      </c>
      <c r="M77" s="115">
        <f t="shared" ref="M77:M104" si="71">IF(B77="Yes",L77,0)</f>
        <v>0</v>
      </c>
      <c r="N77" s="115">
        <f t="shared" si="51"/>
        <v>0</v>
      </c>
      <c r="O77" s="115">
        <f t="shared" si="52"/>
        <v>0</v>
      </c>
      <c r="P77" s="115">
        <f t="shared" si="53"/>
        <v>0</v>
      </c>
      <c r="Q77" s="190">
        <f t="shared" ref="Q77:Q104" si="72">IF(AND(C77="Yes",D77="Internal"),(H77*$AI$5)/10000,0)</f>
        <v>0</v>
      </c>
      <c r="R77" s="190">
        <f t="shared" si="42"/>
        <v>0</v>
      </c>
      <c r="S77" s="190">
        <f t="shared" si="54"/>
        <v>0</v>
      </c>
      <c r="T77" s="190">
        <f t="shared" si="55"/>
        <v>0</v>
      </c>
      <c r="U77" s="190">
        <f t="shared" si="56"/>
        <v>0</v>
      </c>
      <c r="V77" s="190">
        <f t="shared" si="57"/>
        <v>0</v>
      </c>
      <c r="W77" s="192">
        <f t="shared" si="58"/>
        <v>0</v>
      </c>
      <c r="X77" s="115">
        <f t="shared" si="59"/>
        <v>0</v>
      </c>
      <c r="Y77" s="115">
        <f t="shared" si="60"/>
        <v>0</v>
      </c>
      <c r="Z77" s="115">
        <f t="shared" si="61"/>
        <v>0</v>
      </c>
      <c r="AA77" s="115">
        <f t="shared" si="62"/>
        <v>0</v>
      </c>
      <c r="AB77" s="115">
        <f t="shared" si="63"/>
        <v>0</v>
      </c>
      <c r="AC77" s="192">
        <f t="shared" si="64"/>
        <v>0</v>
      </c>
      <c r="AD77" s="115">
        <f t="shared" si="65"/>
        <v>0</v>
      </c>
      <c r="AE77" s="115">
        <f t="shared" si="66"/>
        <v>0</v>
      </c>
      <c r="AF77" s="115">
        <f t="shared" si="67"/>
        <v>0</v>
      </c>
      <c r="AG77" s="115">
        <f t="shared" si="68"/>
        <v>0</v>
      </c>
      <c r="AH77" s="115">
        <f t="shared" si="69"/>
        <v>0</v>
      </c>
      <c r="AI77" s="271">
        <f t="shared" si="43"/>
        <v>0</v>
      </c>
      <c r="AJ77" s="271">
        <f t="shared" si="44"/>
        <v>0</v>
      </c>
      <c r="AK77" s="271">
        <f t="shared" si="45"/>
        <v>0</v>
      </c>
      <c r="AL77" s="272">
        <f t="shared" ref="AL77:AL104" si="73">IF(D77="External",(H77*$AI$3)/10000,0)</f>
        <v>0</v>
      </c>
      <c r="AM77" s="272">
        <f t="shared" si="46"/>
        <v>0</v>
      </c>
      <c r="AN77" s="271">
        <f t="shared" si="47"/>
        <v>0</v>
      </c>
      <c r="AO77" s="195">
        <f t="shared" si="48"/>
        <v>0</v>
      </c>
      <c r="AP77" s="113">
        <f t="shared" si="70"/>
        <v>0</v>
      </c>
      <c r="AQ77" s="114"/>
    </row>
    <row r="78" spans="1:43" ht="16.2" thickBot="1" x14ac:dyDescent="0.35">
      <c r="A78" s="11"/>
      <c r="B78" s="7"/>
      <c r="C78" s="7"/>
      <c r="D78" s="7"/>
      <c r="E78" s="7"/>
      <c r="F78" s="7"/>
      <c r="G78" s="7"/>
      <c r="H78" s="267">
        <f t="shared" si="33"/>
        <v>0</v>
      </c>
      <c r="I78" s="7"/>
      <c r="J78" s="7"/>
      <c r="K78" s="192">
        <f t="shared" si="49"/>
        <v>0</v>
      </c>
      <c r="L78" s="115">
        <f t="shared" si="50"/>
        <v>0</v>
      </c>
      <c r="M78" s="115">
        <f t="shared" si="71"/>
        <v>0</v>
      </c>
      <c r="N78" s="115">
        <f t="shared" si="51"/>
        <v>0</v>
      </c>
      <c r="O78" s="115">
        <f t="shared" si="52"/>
        <v>0</v>
      </c>
      <c r="P78" s="115">
        <f t="shared" si="53"/>
        <v>0</v>
      </c>
      <c r="Q78" s="190">
        <f t="shared" si="72"/>
        <v>0</v>
      </c>
      <c r="R78" s="190">
        <f t="shared" si="42"/>
        <v>0</v>
      </c>
      <c r="S78" s="190">
        <f t="shared" si="54"/>
        <v>0</v>
      </c>
      <c r="T78" s="190">
        <f t="shared" si="55"/>
        <v>0</v>
      </c>
      <c r="U78" s="190">
        <f t="shared" si="56"/>
        <v>0</v>
      </c>
      <c r="V78" s="190">
        <f t="shared" si="57"/>
        <v>0</v>
      </c>
      <c r="W78" s="192">
        <f t="shared" si="58"/>
        <v>0</v>
      </c>
      <c r="X78" s="115">
        <f t="shared" si="59"/>
        <v>0</v>
      </c>
      <c r="Y78" s="115">
        <f t="shared" si="60"/>
        <v>0</v>
      </c>
      <c r="Z78" s="115">
        <f t="shared" si="61"/>
        <v>0</v>
      </c>
      <c r="AA78" s="115">
        <f t="shared" si="62"/>
        <v>0</v>
      </c>
      <c r="AB78" s="115">
        <f t="shared" si="63"/>
        <v>0</v>
      </c>
      <c r="AC78" s="192">
        <f t="shared" si="64"/>
        <v>0</v>
      </c>
      <c r="AD78" s="115">
        <f t="shared" si="65"/>
        <v>0</v>
      </c>
      <c r="AE78" s="115">
        <f t="shared" si="66"/>
        <v>0</v>
      </c>
      <c r="AF78" s="115">
        <f t="shared" si="67"/>
        <v>0</v>
      </c>
      <c r="AG78" s="115">
        <f t="shared" si="68"/>
        <v>0</v>
      </c>
      <c r="AH78" s="115">
        <f t="shared" si="69"/>
        <v>0</v>
      </c>
      <c r="AI78" s="271">
        <f t="shared" si="43"/>
        <v>0</v>
      </c>
      <c r="AJ78" s="271">
        <f t="shared" si="44"/>
        <v>0</v>
      </c>
      <c r="AK78" s="271">
        <f t="shared" si="45"/>
        <v>0</v>
      </c>
      <c r="AL78" s="272">
        <f t="shared" si="73"/>
        <v>0</v>
      </c>
      <c r="AM78" s="272">
        <f t="shared" si="46"/>
        <v>0</v>
      </c>
      <c r="AN78" s="271">
        <f t="shared" si="47"/>
        <v>0</v>
      </c>
      <c r="AO78" s="195">
        <f t="shared" si="48"/>
        <v>0</v>
      </c>
      <c r="AP78" s="113">
        <f t="shared" si="70"/>
        <v>0</v>
      </c>
      <c r="AQ78" s="114"/>
    </row>
    <row r="79" spans="1:43" ht="16.2" thickBot="1" x14ac:dyDescent="0.35">
      <c r="A79" s="11"/>
      <c r="B79" s="7"/>
      <c r="C79" s="7"/>
      <c r="D79" s="7"/>
      <c r="E79" s="7"/>
      <c r="F79" s="7"/>
      <c r="G79" s="7"/>
      <c r="H79" s="267">
        <f t="shared" si="33"/>
        <v>0</v>
      </c>
      <c r="I79" s="7"/>
      <c r="J79" s="7"/>
      <c r="K79" s="192">
        <f t="shared" si="49"/>
        <v>0</v>
      </c>
      <c r="L79" s="115">
        <f t="shared" si="50"/>
        <v>0</v>
      </c>
      <c r="M79" s="115">
        <f t="shared" si="71"/>
        <v>0</v>
      </c>
      <c r="N79" s="115">
        <f t="shared" si="51"/>
        <v>0</v>
      </c>
      <c r="O79" s="115">
        <f t="shared" si="52"/>
        <v>0</v>
      </c>
      <c r="P79" s="115">
        <f t="shared" si="53"/>
        <v>0</v>
      </c>
      <c r="Q79" s="190">
        <f t="shared" si="72"/>
        <v>0</v>
      </c>
      <c r="R79" s="190">
        <f t="shared" si="42"/>
        <v>0</v>
      </c>
      <c r="S79" s="190">
        <f t="shared" si="54"/>
        <v>0</v>
      </c>
      <c r="T79" s="190">
        <f t="shared" si="55"/>
        <v>0</v>
      </c>
      <c r="U79" s="190">
        <f t="shared" si="56"/>
        <v>0</v>
      </c>
      <c r="V79" s="190">
        <f t="shared" si="57"/>
        <v>0</v>
      </c>
      <c r="W79" s="192">
        <f t="shared" si="58"/>
        <v>0</v>
      </c>
      <c r="X79" s="115">
        <f t="shared" si="59"/>
        <v>0</v>
      </c>
      <c r="Y79" s="115">
        <f t="shared" si="60"/>
        <v>0</v>
      </c>
      <c r="Z79" s="115">
        <f t="shared" si="61"/>
        <v>0</v>
      </c>
      <c r="AA79" s="115">
        <f t="shared" si="62"/>
        <v>0</v>
      </c>
      <c r="AB79" s="115">
        <f t="shared" si="63"/>
        <v>0</v>
      </c>
      <c r="AC79" s="192">
        <f t="shared" si="64"/>
        <v>0</v>
      </c>
      <c r="AD79" s="115">
        <f t="shared" si="65"/>
        <v>0</v>
      </c>
      <c r="AE79" s="115">
        <f t="shared" si="66"/>
        <v>0</v>
      </c>
      <c r="AF79" s="115">
        <f t="shared" si="67"/>
        <v>0</v>
      </c>
      <c r="AG79" s="115">
        <f t="shared" si="68"/>
        <v>0</v>
      </c>
      <c r="AH79" s="115">
        <f t="shared" si="69"/>
        <v>0</v>
      </c>
      <c r="AI79" s="271">
        <f t="shared" si="43"/>
        <v>0</v>
      </c>
      <c r="AJ79" s="271">
        <f t="shared" si="44"/>
        <v>0</v>
      </c>
      <c r="AK79" s="271">
        <f t="shared" si="45"/>
        <v>0</v>
      </c>
      <c r="AL79" s="272">
        <f t="shared" si="73"/>
        <v>0</v>
      </c>
      <c r="AM79" s="272">
        <f t="shared" si="46"/>
        <v>0</v>
      </c>
      <c r="AN79" s="271">
        <f t="shared" si="47"/>
        <v>0</v>
      </c>
      <c r="AO79" s="195">
        <f t="shared" si="48"/>
        <v>0</v>
      </c>
      <c r="AP79" s="113">
        <f t="shared" si="70"/>
        <v>0</v>
      </c>
      <c r="AQ79" s="114"/>
    </row>
    <row r="80" spans="1:43" ht="16.2" thickBot="1" x14ac:dyDescent="0.35">
      <c r="A80" s="11"/>
      <c r="B80" s="7"/>
      <c r="C80" s="7"/>
      <c r="D80" s="7"/>
      <c r="E80" s="7"/>
      <c r="F80" s="7"/>
      <c r="G80" s="7"/>
      <c r="H80" s="267">
        <f t="shared" si="33"/>
        <v>0</v>
      </c>
      <c r="I80" s="7"/>
      <c r="J80" s="7"/>
      <c r="K80" s="192">
        <f t="shared" si="49"/>
        <v>0</v>
      </c>
      <c r="L80" s="115">
        <f t="shared" si="50"/>
        <v>0</v>
      </c>
      <c r="M80" s="115">
        <f t="shared" si="71"/>
        <v>0</v>
      </c>
      <c r="N80" s="115">
        <f t="shared" si="51"/>
        <v>0</v>
      </c>
      <c r="O80" s="115">
        <f t="shared" si="52"/>
        <v>0</v>
      </c>
      <c r="P80" s="115">
        <f t="shared" si="53"/>
        <v>0</v>
      </c>
      <c r="Q80" s="190">
        <f t="shared" si="72"/>
        <v>0</v>
      </c>
      <c r="R80" s="190">
        <f t="shared" si="42"/>
        <v>0</v>
      </c>
      <c r="S80" s="190">
        <f t="shared" si="54"/>
        <v>0</v>
      </c>
      <c r="T80" s="190">
        <f t="shared" si="55"/>
        <v>0</v>
      </c>
      <c r="U80" s="190">
        <f t="shared" si="56"/>
        <v>0</v>
      </c>
      <c r="V80" s="190">
        <f t="shared" si="57"/>
        <v>0</v>
      </c>
      <c r="W80" s="192">
        <f t="shared" si="58"/>
        <v>0</v>
      </c>
      <c r="X80" s="115">
        <f t="shared" si="59"/>
        <v>0</v>
      </c>
      <c r="Y80" s="115">
        <f t="shared" si="60"/>
        <v>0</v>
      </c>
      <c r="Z80" s="115">
        <f t="shared" si="61"/>
        <v>0</v>
      </c>
      <c r="AA80" s="115">
        <f t="shared" si="62"/>
        <v>0</v>
      </c>
      <c r="AB80" s="115">
        <f t="shared" si="63"/>
        <v>0</v>
      </c>
      <c r="AC80" s="192">
        <f t="shared" si="64"/>
        <v>0</v>
      </c>
      <c r="AD80" s="115">
        <f t="shared" si="65"/>
        <v>0</v>
      </c>
      <c r="AE80" s="115">
        <f t="shared" si="66"/>
        <v>0</v>
      </c>
      <c r="AF80" s="115">
        <f t="shared" si="67"/>
        <v>0</v>
      </c>
      <c r="AG80" s="115">
        <f t="shared" si="68"/>
        <v>0</v>
      </c>
      <c r="AH80" s="115">
        <f t="shared" si="69"/>
        <v>0</v>
      </c>
      <c r="AI80" s="271">
        <f t="shared" si="43"/>
        <v>0</v>
      </c>
      <c r="AJ80" s="271">
        <f t="shared" si="44"/>
        <v>0</v>
      </c>
      <c r="AK80" s="271">
        <f t="shared" si="45"/>
        <v>0</v>
      </c>
      <c r="AL80" s="272">
        <f t="shared" si="73"/>
        <v>0</v>
      </c>
      <c r="AM80" s="272">
        <f t="shared" si="46"/>
        <v>0</v>
      </c>
      <c r="AN80" s="271">
        <f t="shared" si="47"/>
        <v>0</v>
      </c>
      <c r="AO80" s="195">
        <f t="shared" si="48"/>
        <v>0</v>
      </c>
      <c r="AP80" s="113">
        <f t="shared" si="70"/>
        <v>0</v>
      </c>
      <c r="AQ80" s="114"/>
    </row>
    <row r="81" spans="1:43" ht="16.2" thickBot="1" x14ac:dyDescent="0.35">
      <c r="A81" s="11"/>
      <c r="B81" s="7"/>
      <c r="C81" s="7"/>
      <c r="D81" s="7"/>
      <c r="E81" s="7"/>
      <c r="F81" s="7"/>
      <c r="G81" s="7"/>
      <c r="H81" s="267">
        <f t="shared" si="33"/>
        <v>0</v>
      </c>
      <c r="I81" s="7"/>
      <c r="J81" s="7"/>
      <c r="K81" s="192">
        <f t="shared" si="49"/>
        <v>0</v>
      </c>
      <c r="L81" s="115">
        <f t="shared" si="50"/>
        <v>0</v>
      </c>
      <c r="M81" s="115">
        <f t="shared" si="71"/>
        <v>0</v>
      </c>
      <c r="N81" s="115">
        <f t="shared" si="51"/>
        <v>0</v>
      </c>
      <c r="O81" s="115">
        <f t="shared" si="52"/>
        <v>0</v>
      </c>
      <c r="P81" s="115">
        <f t="shared" si="53"/>
        <v>0</v>
      </c>
      <c r="Q81" s="190">
        <f t="shared" si="72"/>
        <v>0</v>
      </c>
      <c r="R81" s="190">
        <f t="shared" si="42"/>
        <v>0</v>
      </c>
      <c r="S81" s="190">
        <f t="shared" si="54"/>
        <v>0</v>
      </c>
      <c r="T81" s="190">
        <f t="shared" si="55"/>
        <v>0</v>
      </c>
      <c r="U81" s="190">
        <f t="shared" si="56"/>
        <v>0</v>
      </c>
      <c r="V81" s="190">
        <f t="shared" si="57"/>
        <v>0</v>
      </c>
      <c r="W81" s="192">
        <f t="shared" si="58"/>
        <v>0</v>
      </c>
      <c r="X81" s="115">
        <f t="shared" si="59"/>
        <v>0</v>
      </c>
      <c r="Y81" s="115">
        <f t="shared" si="60"/>
        <v>0</v>
      </c>
      <c r="Z81" s="115">
        <f t="shared" si="61"/>
        <v>0</v>
      </c>
      <c r="AA81" s="115">
        <f t="shared" si="62"/>
        <v>0</v>
      </c>
      <c r="AB81" s="115">
        <f t="shared" si="63"/>
        <v>0</v>
      </c>
      <c r="AC81" s="192">
        <f t="shared" si="64"/>
        <v>0</v>
      </c>
      <c r="AD81" s="115">
        <f t="shared" si="65"/>
        <v>0</v>
      </c>
      <c r="AE81" s="115">
        <f t="shared" si="66"/>
        <v>0</v>
      </c>
      <c r="AF81" s="115">
        <f t="shared" si="67"/>
        <v>0</v>
      </c>
      <c r="AG81" s="115">
        <f t="shared" si="68"/>
        <v>0</v>
      </c>
      <c r="AH81" s="115">
        <f t="shared" si="69"/>
        <v>0</v>
      </c>
      <c r="AI81" s="271">
        <f t="shared" si="43"/>
        <v>0</v>
      </c>
      <c r="AJ81" s="271">
        <f t="shared" si="44"/>
        <v>0</v>
      </c>
      <c r="AK81" s="271">
        <f t="shared" si="45"/>
        <v>0</v>
      </c>
      <c r="AL81" s="272">
        <f t="shared" si="73"/>
        <v>0</v>
      </c>
      <c r="AM81" s="272">
        <f t="shared" si="46"/>
        <v>0</v>
      </c>
      <c r="AN81" s="271">
        <f t="shared" si="47"/>
        <v>0</v>
      </c>
      <c r="AO81" s="195">
        <f t="shared" si="48"/>
        <v>0</v>
      </c>
      <c r="AP81" s="113">
        <f t="shared" si="70"/>
        <v>0</v>
      </c>
      <c r="AQ81" s="114"/>
    </row>
    <row r="82" spans="1:43" ht="16.2" thickBot="1" x14ac:dyDescent="0.35">
      <c r="A82" s="11"/>
      <c r="B82" s="7"/>
      <c r="C82" s="7"/>
      <c r="D82" s="7"/>
      <c r="E82" s="7"/>
      <c r="F82" s="7"/>
      <c r="G82" s="7"/>
      <c r="H82" s="267">
        <f t="shared" si="33"/>
        <v>0</v>
      </c>
      <c r="I82" s="7"/>
      <c r="J82" s="7"/>
      <c r="K82" s="192">
        <f t="shared" si="49"/>
        <v>0</v>
      </c>
      <c r="L82" s="115">
        <f t="shared" si="50"/>
        <v>0</v>
      </c>
      <c r="M82" s="115">
        <f t="shared" si="71"/>
        <v>0</v>
      </c>
      <c r="N82" s="115">
        <f t="shared" si="51"/>
        <v>0</v>
      </c>
      <c r="O82" s="115">
        <f t="shared" si="52"/>
        <v>0</v>
      </c>
      <c r="P82" s="115">
        <f t="shared" si="53"/>
        <v>0</v>
      </c>
      <c r="Q82" s="190">
        <f t="shared" si="72"/>
        <v>0</v>
      </c>
      <c r="R82" s="190">
        <f t="shared" si="42"/>
        <v>0</v>
      </c>
      <c r="S82" s="190">
        <f t="shared" si="54"/>
        <v>0</v>
      </c>
      <c r="T82" s="190">
        <f t="shared" si="55"/>
        <v>0</v>
      </c>
      <c r="U82" s="190">
        <f t="shared" si="56"/>
        <v>0</v>
      </c>
      <c r="V82" s="190">
        <f t="shared" si="57"/>
        <v>0</v>
      </c>
      <c r="W82" s="192">
        <f t="shared" si="58"/>
        <v>0</v>
      </c>
      <c r="X82" s="115">
        <f t="shared" si="59"/>
        <v>0</v>
      </c>
      <c r="Y82" s="115">
        <f t="shared" si="60"/>
        <v>0</v>
      </c>
      <c r="Z82" s="115">
        <f t="shared" si="61"/>
        <v>0</v>
      </c>
      <c r="AA82" s="115">
        <f t="shared" si="62"/>
        <v>0</v>
      </c>
      <c r="AB82" s="115">
        <f t="shared" si="63"/>
        <v>0</v>
      </c>
      <c r="AC82" s="192">
        <f t="shared" si="64"/>
        <v>0</v>
      </c>
      <c r="AD82" s="115">
        <f t="shared" si="65"/>
        <v>0</v>
      </c>
      <c r="AE82" s="115">
        <f t="shared" si="66"/>
        <v>0</v>
      </c>
      <c r="AF82" s="115">
        <f t="shared" si="67"/>
        <v>0</v>
      </c>
      <c r="AG82" s="115">
        <f t="shared" si="68"/>
        <v>0</v>
      </c>
      <c r="AH82" s="115">
        <f t="shared" si="69"/>
        <v>0</v>
      </c>
      <c r="AI82" s="271">
        <f t="shared" si="43"/>
        <v>0</v>
      </c>
      <c r="AJ82" s="271">
        <f t="shared" si="44"/>
        <v>0</v>
      </c>
      <c r="AK82" s="271">
        <f t="shared" si="45"/>
        <v>0</v>
      </c>
      <c r="AL82" s="272">
        <f t="shared" si="73"/>
        <v>0</v>
      </c>
      <c r="AM82" s="272">
        <f t="shared" si="46"/>
        <v>0</v>
      </c>
      <c r="AN82" s="271">
        <f t="shared" si="47"/>
        <v>0</v>
      </c>
      <c r="AO82" s="195">
        <f t="shared" si="48"/>
        <v>0</v>
      </c>
      <c r="AP82" s="113">
        <f t="shared" si="70"/>
        <v>0</v>
      </c>
      <c r="AQ82" s="114"/>
    </row>
    <row r="83" spans="1:43" ht="16.2" thickBot="1" x14ac:dyDescent="0.35">
      <c r="A83" s="11"/>
      <c r="B83" s="7"/>
      <c r="C83" s="7"/>
      <c r="D83" s="7"/>
      <c r="E83" s="7"/>
      <c r="F83" s="7"/>
      <c r="G83" s="7"/>
      <c r="H83" s="267">
        <f t="shared" si="33"/>
        <v>0</v>
      </c>
      <c r="I83" s="7"/>
      <c r="J83" s="7"/>
      <c r="K83" s="192">
        <f t="shared" si="49"/>
        <v>0</v>
      </c>
      <c r="L83" s="115">
        <f t="shared" si="50"/>
        <v>0</v>
      </c>
      <c r="M83" s="115">
        <f t="shared" si="71"/>
        <v>0</v>
      </c>
      <c r="N83" s="115">
        <f t="shared" si="51"/>
        <v>0</v>
      </c>
      <c r="O83" s="115">
        <f t="shared" si="52"/>
        <v>0</v>
      </c>
      <c r="P83" s="115">
        <f t="shared" si="53"/>
        <v>0</v>
      </c>
      <c r="Q83" s="190">
        <f t="shared" si="72"/>
        <v>0</v>
      </c>
      <c r="R83" s="190">
        <f t="shared" si="42"/>
        <v>0</v>
      </c>
      <c r="S83" s="190">
        <f t="shared" si="54"/>
        <v>0</v>
      </c>
      <c r="T83" s="190">
        <f t="shared" si="55"/>
        <v>0</v>
      </c>
      <c r="U83" s="190">
        <f t="shared" si="56"/>
        <v>0</v>
      </c>
      <c r="V83" s="190">
        <f t="shared" si="57"/>
        <v>0</v>
      </c>
      <c r="W83" s="192">
        <f t="shared" si="58"/>
        <v>0</v>
      </c>
      <c r="X83" s="115">
        <f t="shared" si="59"/>
        <v>0</v>
      </c>
      <c r="Y83" s="115">
        <f t="shared" si="60"/>
        <v>0</v>
      </c>
      <c r="Z83" s="115">
        <f t="shared" si="61"/>
        <v>0</v>
      </c>
      <c r="AA83" s="115">
        <f t="shared" si="62"/>
        <v>0</v>
      </c>
      <c r="AB83" s="115">
        <f t="shared" si="63"/>
        <v>0</v>
      </c>
      <c r="AC83" s="192">
        <f t="shared" si="64"/>
        <v>0</v>
      </c>
      <c r="AD83" s="115">
        <f t="shared" si="65"/>
        <v>0</v>
      </c>
      <c r="AE83" s="115">
        <f t="shared" si="66"/>
        <v>0</v>
      </c>
      <c r="AF83" s="115">
        <f t="shared" si="67"/>
        <v>0</v>
      </c>
      <c r="AG83" s="115">
        <f t="shared" si="68"/>
        <v>0</v>
      </c>
      <c r="AH83" s="115">
        <f t="shared" si="69"/>
        <v>0</v>
      </c>
      <c r="AI83" s="271">
        <f t="shared" si="43"/>
        <v>0</v>
      </c>
      <c r="AJ83" s="271">
        <f t="shared" si="44"/>
        <v>0</v>
      </c>
      <c r="AK83" s="271">
        <f t="shared" si="45"/>
        <v>0</v>
      </c>
      <c r="AL83" s="272">
        <f t="shared" si="73"/>
        <v>0</v>
      </c>
      <c r="AM83" s="272">
        <f t="shared" si="46"/>
        <v>0</v>
      </c>
      <c r="AN83" s="271">
        <f t="shared" si="47"/>
        <v>0</v>
      </c>
      <c r="AO83" s="195">
        <f t="shared" si="48"/>
        <v>0</v>
      </c>
      <c r="AP83" s="113">
        <f t="shared" si="70"/>
        <v>0</v>
      </c>
      <c r="AQ83" s="114"/>
    </row>
    <row r="84" spans="1:43" ht="16.2" thickBot="1" x14ac:dyDescent="0.35">
      <c r="A84" s="11"/>
      <c r="B84" s="7"/>
      <c r="C84" s="7"/>
      <c r="D84" s="7"/>
      <c r="E84" s="7"/>
      <c r="F84" s="7"/>
      <c r="G84" s="7"/>
      <c r="H84" s="267">
        <f t="shared" si="33"/>
        <v>0</v>
      </c>
      <c r="I84" s="7"/>
      <c r="J84" s="7"/>
      <c r="K84" s="192">
        <f t="shared" si="49"/>
        <v>0</v>
      </c>
      <c r="L84" s="115">
        <f t="shared" si="50"/>
        <v>0</v>
      </c>
      <c r="M84" s="115">
        <f t="shared" si="71"/>
        <v>0</v>
      </c>
      <c r="N84" s="115">
        <f t="shared" si="51"/>
        <v>0</v>
      </c>
      <c r="O84" s="115">
        <f t="shared" si="52"/>
        <v>0</v>
      </c>
      <c r="P84" s="115">
        <f t="shared" si="53"/>
        <v>0</v>
      </c>
      <c r="Q84" s="190">
        <f t="shared" si="72"/>
        <v>0</v>
      </c>
      <c r="R84" s="190">
        <f t="shared" si="42"/>
        <v>0</v>
      </c>
      <c r="S84" s="190">
        <f t="shared" si="54"/>
        <v>0</v>
      </c>
      <c r="T84" s="190">
        <f t="shared" si="55"/>
        <v>0</v>
      </c>
      <c r="U84" s="190">
        <f t="shared" si="56"/>
        <v>0</v>
      </c>
      <c r="V84" s="190">
        <f t="shared" si="57"/>
        <v>0</v>
      </c>
      <c r="W84" s="192">
        <f t="shared" si="58"/>
        <v>0</v>
      </c>
      <c r="X84" s="115">
        <f t="shared" si="59"/>
        <v>0</v>
      </c>
      <c r="Y84" s="115">
        <f t="shared" si="60"/>
        <v>0</v>
      </c>
      <c r="Z84" s="115">
        <f t="shared" si="61"/>
        <v>0</v>
      </c>
      <c r="AA84" s="115">
        <f t="shared" si="62"/>
        <v>0</v>
      </c>
      <c r="AB84" s="115">
        <f t="shared" si="63"/>
        <v>0</v>
      </c>
      <c r="AC84" s="192">
        <f t="shared" si="64"/>
        <v>0</v>
      </c>
      <c r="AD84" s="115">
        <f t="shared" si="65"/>
        <v>0</v>
      </c>
      <c r="AE84" s="115">
        <f t="shared" si="66"/>
        <v>0</v>
      </c>
      <c r="AF84" s="115">
        <f t="shared" si="67"/>
        <v>0</v>
      </c>
      <c r="AG84" s="115">
        <f t="shared" si="68"/>
        <v>0</v>
      </c>
      <c r="AH84" s="115">
        <f t="shared" si="69"/>
        <v>0</v>
      </c>
      <c r="AI84" s="271">
        <f t="shared" si="43"/>
        <v>0</v>
      </c>
      <c r="AJ84" s="271">
        <f t="shared" si="44"/>
        <v>0</v>
      </c>
      <c r="AK84" s="271">
        <f t="shared" si="45"/>
        <v>0</v>
      </c>
      <c r="AL84" s="272">
        <f t="shared" si="73"/>
        <v>0</v>
      </c>
      <c r="AM84" s="272">
        <f t="shared" si="46"/>
        <v>0</v>
      </c>
      <c r="AN84" s="271">
        <f t="shared" si="47"/>
        <v>0</v>
      </c>
      <c r="AO84" s="195">
        <f t="shared" si="48"/>
        <v>0</v>
      </c>
      <c r="AP84" s="113">
        <f t="shared" si="70"/>
        <v>0</v>
      </c>
      <c r="AQ84" s="114"/>
    </row>
    <row r="85" spans="1:43" ht="16.2" thickBot="1" x14ac:dyDescent="0.35">
      <c r="A85" s="11"/>
      <c r="B85" s="7"/>
      <c r="C85" s="7"/>
      <c r="D85" s="7"/>
      <c r="E85" s="7"/>
      <c r="F85" s="7"/>
      <c r="G85" s="7"/>
      <c r="H85" s="267">
        <f t="shared" ref="H85:H104" si="74">G85-F85</f>
        <v>0</v>
      </c>
      <c r="I85" s="7"/>
      <c r="J85" s="7"/>
      <c r="K85" s="192">
        <f t="shared" si="49"/>
        <v>0</v>
      </c>
      <c r="L85" s="115">
        <f t="shared" si="50"/>
        <v>0</v>
      </c>
      <c r="M85" s="115">
        <f t="shared" si="71"/>
        <v>0</v>
      </c>
      <c r="N85" s="115">
        <f t="shared" si="51"/>
        <v>0</v>
      </c>
      <c r="O85" s="115">
        <f t="shared" si="52"/>
        <v>0</v>
      </c>
      <c r="P85" s="115">
        <f t="shared" si="53"/>
        <v>0</v>
      </c>
      <c r="Q85" s="190">
        <f t="shared" si="72"/>
        <v>0</v>
      </c>
      <c r="R85" s="190">
        <f t="shared" si="42"/>
        <v>0</v>
      </c>
      <c r="S85" s="190">
        <f t="shared" si="54"/>
        <v>0</v>
      </c>
      <c r="T85" s="190">
        <f t="shared" si="55"/>
        <v>0</v>
      </c>
      <c r="U85" s="190">
        <f t="shared" si="56"/>
        <v>0</v>
      </c>
      <c r="V85" s="190">
        <f t="shared" si="57"/>
        <v>0</v>
      </c>
      <c r="W85" s="192">
        <f t="shared" si="58"/>
        <v>0</v>
      </c>
      <c r="X85" s="115">
        <f t="shared" si="59"/>
        <v>0</v>
      </c>
      <c r="Y85" s="115">
        <f t="shared" si="60"/>
        <v>0</v>
      </c>
      <c r="Z85" s="115">
        <f t="shared" si="61"/>
        <v>0</v>
      </c>
      <c r="AA85" s="115">
        <f t="shared" si="62"/>
        <v>0</v>
      </c>
      <c r="AB85" s="115">
        <f t="shared" si="63"/>
        <v>0</v>
      </c>
      <c r="AC85" s="192">
        <f t="shared" si="64"/>
        <v>0</v>
      </c>
      <c r="AD85" s="115">
        <f t="shared" si="65"/>
        <v>0</v>
      </c>
      <c r="AE85" s="115">
        <f t="shared" si="66"/>
        <v>0</v>
      </c>
      <c r="AF85" s="115">
        <f t="shared" si="67"/>
        <v>0</v>
      </c>
      <c r="AG85" s="115">
        <f t="shared" si="68"/>
        <v>0</v>
      </c>
      <c r="AH85" s="115">
        <f t="shared" si="69"/>
        <v>0</v>
      </c>
      <c r="AI85" s="271">
        <f t="shared" si="43"/>
        <v>0</v>
      </c>
      <c r="AJ85" s="271">
        <f t="shared" si="44"/>
        <v>0</v>
      </c>
      <c r="AK85" s="271">
        <f t="shared" si="45"/>
        <v>0</v>
      </c>
      <c r="AL85" s="272">
        <f t="shared" si="73"/>
        <v>0</v>
      </c>
      <c r="AM85" s="272">
        <f t="shared" si="46"/>
        <v>0</v>
      </c>
      <c r="AN85" s="271">
        <f t="shared" si="47"/>
        <v>0</v>
      </c>
      <c r="AO85" s="195">
        <f t="shared" si="48"/>
        <v>0</v>
      </c>
      <c r="AP85" s="113">
        <f t="shared" si="70"/>
        <v>0</v>
      </c>
      <c r="AQ85" s="114"/>
    </row>
    <row r="86" spans="1:43" ht="16.2" thickBot="1" x14ac:dyDescent="0.35">
      <c r="A86" s="11"/>
      <c r="B86" s="7"/>
      <c r="C86" s="7"/>
      <c r="D86" s="7"/>
      <c r="E86" s="7"/>
      <c r="F86" s="7"/>
      <c r="G86" s="7"/>
      <c r="H86" s="267">
        <f t="shared" si="74"/>
        <v>0</v>
      </c>
      <c r="I86" s="7"/>
      <c r="J86" s="7"/>
      <c r="K86" s="192">
        <f t="shared" si="49"/>
        <v>0</v>
      </c>
      <c r="L86" s="115">
        <f t="shared" si="50"/>
        <v>0</v>
      </c>
      <c r="M86" s="115">
        <f t="shared" si="71"/>
        <v>0</v>
      </c>
      <c r="N86" s="115">
        <f t="shared" si="51"/>
        <v>0</v>
      </c>
      <c r="O86" s="115">
        <f t="shared" si="52"/>
        <v>0</v>
      </c>
      <c r="P86" s="115">
        <f t="shared" si="53"/>
        <v>0</v>
      </c>
      <c r="Q86" s="190">
        <f t="shared" si="72"/>
        <v>0</v>
      </c>
      <c r="R86" s="190">
        <f t="shared" si="42"/>
        <v>0</v>
      </c>
      <c r="S86" s="190">
        <f t="shared" si="54"/>
        <v>0</v>
      </c>
      <c r="T86" s="190">
        <f t="shared" si="55"/>
        <v>0</v>
      </c>
      <c r="U86" s="190">
        <f t="shared" si="56"/>
        <v>0</v>
      </c>
      <c r="V86" s="190">
        <f t="shared" si="57"/>
        <v>0</v>
      </c>
      <c r="W86" s="192">
        <f t="shared" si="58"/>
        <v>0</v>
      </c>
      <c r="X86" s="115">
        <f t="shared" si="59"/>
        <v>0</v>
      </c>
      <c r="Y86" s="115">
        <f t="shared" si="60"/>
        <v>0</v>
      </c>
      <c r="Z86" s="115">
        <f t="shared" si="61"/>
        <v>0</v>
      </c>
      <c r="AA86" s="115">
        <f t="shared" si="62"/>
        <v>0</v>
      </c>
      <c r="AB86" s="115">
        <f t="shared" si="63"/>
        <v>0</v>
      </c>
      <c r="AC86" s="192">
        <f t="shared" si="64"/>
        <v>0</v>
      </c>
      <c r="AD86" s="115">
        <f t="shared" si="65"/>
        <v>0</v>
      </c>
      <c r="AE86" s="115">
        <f t="shared" si="66"/>
        <v>0</v>
      </c>
      <c r="AF86" s="115">
        <f t="shared" si="67"/>
        <v>0</v>
      </c>
      <c r="AG86" s="115">
        <f t="shared" si="68"/>
        <v>0</v>
      </c>
      <c r="AH86" s="115">
        <f t="shared" si="69"/>
        <v>0</v>
      </c>
      <c r="AI86" s="271">
        <f t="shared" si="43"/>
        <v>0</v>
      </c>
      <c r="AJ86" s="271">
        <f t="shared" si="44"/>
        <v>0</v>
      </c>
      <c r="AK86" s="271">
        <f t="shared" si="45"/>
        <v>0</v>
      </c>
      <c r="AL86" s="272">
        <f t="shared" si="73"/>
        <v>0</v>
      </c>
      <c r="AM86" s="272">
        <f t="shared" si="46"/>
        <v>0</v>
      </c>
      <c r="AN86" s="271">
        <f t="shared" si="47"/>
        <v>0</v>
      </c>
      <c r="AO86" s="195">
        <f t="shared" si="48"/>
        <v>0</v>
      </c>
      <c r="AP86" s="113">
        <f t="shared" si="70"/>
        <v>0</v>
      </c>
      <c r="AQ86" s="114"/>
    </row>
    <row r="87" spans="1:43" ht="16.2" thickBot="1" x14ac:dyDescent="0.35">
      <c r="A87" s="11"/>
      <c r="B87" s="7"/>
      <c r="C87" s="7"/>
      <c r="D87" s="7"/>
      <c r="E87" s="7"/>
      <c r="F87" s="7"/>
      <c r="G87" s="7"/>
      <c r="H87" s="267">
        <f t="shared" si="74"/>
        <v>0</v>
      </c>
      <c r="I87" s="7"/>
      <c r="J87" s="7"/>
      <c r="K87" s="192">
        <f t="shared" si="49"/>
        <v>0</v>
      </c>
      <c r="L87" s="115">
        <f t="shared" si="50"/>
        <v>0</v>
      </c>
      <c r="M87" s="115">
        <f t="shared" si="71"/>
        <v>0</v>
      </c>
      <c r="N87" s="115">
        <f t="shared" si="51"/>
        <v>0</v>
      </c>
      <c r="O87" s="115">
        <f t="shared" si="52"/>
        <v>0</v>
      </c>
      <c r="P87" s="115">
        <f t="shared" si="53"/>
        <v>0</v>
      </c>
      <c r="Q87" s="190">
        <f t="shared" si="72"/>
        <v>0</v>
      </c>
      <c r="R87" s="190">
        <f t="shared" si="42"/>
        <v>0</v>
      </c>
      <c r="S87" s="190">
        <f t="shared" si="54"/>
        <v>0</v>
      </c>
      <c r="T87" s="190">
        <f t="shared" si="55"/>
        <v>0</v>
      </c>
      <c r="U87" s="190">
        <f t="shared" si="56"/>
        <v>0</v>
      </c>
      <c r="V87" s="190">
        <f t="shared" si="57"/>
        <v>0</v>
      </c>
      <c r="W87" s="192">
        <f t="shared" si="58"/>
        <v>0</v>
      </c>
      <c r="X87" s="115">
        <f t="shared" si="59"/>
        <v>0</v>
      </c>
      <c r="Y87" s="115">
        <f t="shared" si="60"/>
        <v>0</v>
      </c>
      <c r="Z87" s="115">
        <f t="shared" si="61"/>
        <v>0</v>
      </c>
      <c r="AA87" s="115">
        <f t="shared" si="62"/>
        <v>0</v>
      </c>
      <c r="AB87" s="115">
        <f t="shared" si="63"/>
        <v>0</v>
      </c>
      <c r="AC87" s="192">
        <f t="shared" si="64"/>
        <v>0</v>
      </c>
      <c r="AD87" s="115">
        <f t="shared" si="65"/>
        <v>0</v>
      </c>
      <c r="AE87" s="115">
        <f t="shared" si="66"/>
        <v>0</v>
      </c>
      <c r="AF87" s="115">
        <f t="shared" si="67"/>
        <v>0</v>
      </c>
      <c r="AG87" s="115">
        <f t="shared" si="68"/>
        <v>0</v>
      </c>
      <c r="AH87" s="115">
        <f t="shared" si="69"/>
        <v>0</v>
      </c>
      <c r="AI87" s="271">
        <f t="shared" si="43"/>
        <v>0</v>
      </c>
      <c r="AJ87" s="271">
        <f t="shared" si="44"/>
        <v>0</v>
      </c>
      <c r="AK87" s="271">
        <f t="shared" si="45"/>
        <v>0</v>
      </c>
      <c r="AL87" s="272">
        <f t="shared" si="73"/>
        <v>0</v>
      </c>
      <c r="AM87" s="272">
        <f t="shared" si="46"/>
        <v>0</v>
      </c>
      <c r="AN87" s="271">
        <f t="shared" si="47"/>
        <v>0</v>
      </c>
      <c r="AO87" s="195">
        <f t="shared" si="48"/>
        <v>0</v>
      </c>
      <c r="AP87" s="113">
        <f t="shared" si="70"/>
        <v>0</v>
      </c>
      <c r="AQ87" s="114"/>
    </row>
    <row r="88" spans="1:43" ht="16.2" thickBot="1" x14ac:dyDescent="0.35">
      <c r="A88" s="11"/>
      <c r="B88" s="7"/>
      <c r="C88" s="7"/>
      <c r="D88" s="7"/>
      <c r="E88" s="7"/>
      <c r="F88" s="7"/>
      <c r="G88" s="7"/>
      <c r="H88" s="267">
        <f t="shared" si="74"/>
        <v>0</v>
      </c>
      <c r="I88" s="7"/>
      <c r="J88" s="7"/>
      <c r="K88" s="192">
        <f t="shared" si="49"/>
        <v>0</v>
      </c>
      <c r="L88" s="115">
        <f t="shared" si="50"/>
        <v>0</v>
      </c>
      <c r="M88" s="115">
        <f t="shared" si="71"/>
        <v>0</v>
      </c>
      <c r="N88" s="115">
        <f t="shared" si="51"/>
        <v>0</v>
      </c>
      <c r="O88" s="115">
        <f t="shared" si="52"/>
        <v>0</v>
      </c>
      <c r="P88" s="115">
        <f t="shared" si="53"/>
        <v>0</v>
      </c>
      <c r="Q88" s="190">
        <f t="shared" si="72"/>
        <v>0</v>
      </c>
      <c r="R88" s="190">
        <f t="shared" si="42"/>
        <v>0</v>
      </c>
      <c r="S88" s="190">
        <f t="shared" si="54"/>
        <v>0</v>
      </c>
      <c r="T88" s="190">
        <f t="shared" si="55"/>
        <v>0</v>
      </c>
      <c r="U88" s="190">
        <f t="shared" si="56"/>
        <v>0</v>
      </c>
      <c r="V88" s="190">
        <f t="shared" si="57"/>
        <v>0</v>
      </c>
      <c r="W88" s="192">
        <f t="shared" si="58"/>
        <v>0</v>
      </c>
      <c r="X88" s="115">
        <f t="shared" si="59"/>
        <v>0</v>
      </c>
      <c r="Y88" s="115">
        <f t="shared" si="60"/>
        <v>0</v>
      </c>
      <c r="Z88" s="115">
        <f t="shared" si="61"/>
        <v>0</v>
      </c>
      <c r="AA88" s="115">
        <f t="shared" si="62"/>
        <v>0</v>
      </c>
      <c r="AB88" s="115">
        <f t="shared" si="63"/>
        <v>0</v>
      </c>
      <c r="AC88" s="192">
        <f t="shared" si="64"/>
        <v>0</v>
      </c>
      <c r="AD88" s="115">
        <f t="shared" si="65"/>
        <v>0</v>
      </c>
      <c r="AE88" s="115">
        <f t="shared" si="66"/>
        <v>0</v>
      </c>
      <c r="AF88" s="115">
        <f t="shared" si="67"/>
        <v>0</v>
      </c>
      <c r="AG88" s="115">
        <f t="shared" si="68"/>
        <v>0</v>
      </c>
      <c r="AH88" s="115">
        <f t="shared" si="69"/>
        <v>0</v>
      </c>
      <c r="AI88" s="271">
        <f t="shared" si="43"/>
        <v>0</v>
      </c>
      <c r="AJ88" s="271">
        <f t="shared" si="44"/>
        <v>0</v>
      </c>
      <c r="AK88" s="271">
        <f t="shared" si="45"/>
        <v>0</v>
      </c>
      <c r="AL88" s="272">
        <f t="shared" si="73"/>
        <v>0</v>
      </c>
      <c r="AM88" s="272">
        <f t="shared" si="46"/>
        <v>0</v>
      </c>
      <c r="AN88" s="271">
        <f t="shared" si="47"/>
        <v>0</v>
      </c>
      <c r="AO88" s="195">
        <f t="shared" si="48"/>
        <v>0</v>
      </c>
      <c r="AP88" s="113">
        <f t="shared" si="70"/>
        <v>0</v>
      </c>
      <c r="AQ88" s="114"/>
    </row>
    <row r="89" spans="1:43" ht="16.2" thickBot="1" x14ac:dyDescent="0.35">
      <c r="A89" s="11"/>
      <c r="B89" s="7"/>
      <c r="C89" s="7"/>
      <c r="D89" s="7"/>
      <c r="E89" s="7"/>
      <c r="F89" s="7"/>
      <c r="G89" s="7"/>
      <c r="H89" s="267">
        <f t="shared" si="74"/>
        <v>0</v>
      </c>
      <c r="I89" s="7"/>
      <c r="J89" s="7"/>
      <c r="K89" s="192">
        <f t="shared" si="49"/>
        <v>0</v>
      </c>
      <c r="L89" s="115">
        <f t="shared" si="50"/>
        <v>0</v>
      </c>
      <c r="M89" s="115">
        <f t="shared" si="71"/>
        <v>0</v>
      </c>
      <c r="N89" s="115">
        <f t="shared" si="51"/>
        <v>0</v>
      </c>
      <c r="O89" s="115">
        <f t="shared" si="52"/>
        <v>0</v>
      </c>
      <c r="P89" s="115">
        <f t="shared" si="53"/>
        <v>0</v>
      </c>
      <c r="Q89" s="190">
        <f t="shared" si="72"/>
        <v>0</v>
      </c>
      <c r="R89" s="190">
        <f t="shared" si="42"/>
        <v>0</v>
      </c>
      <c r="S89" s="190">
        <f t="shared" si="54"/>
        <v>0</v>
      </c>
      <c r="T89" s="190">
        <f t="shared" si="55"/>
        <v>0</v>
      </c>
      <c r="U89" s="190">
        <f t="shared" si="56"/>
        <v>0</v>
      </c>
      <c r="V89" s="190">
        <f t="shared" si="57"/>
        <v>0</v>
      </c>
      <c r="W89" s="192">
        <f t="shared" si="58"/>
        <v>0</v>
      </c>
      <c r="X89" s="115">
        <f t="shared" si="59"/>
        <v>0</v>
      </c>
      <c r="Y89" s="115">
        <f t="shared" si="60"/>
        <v>0</v>
      </c>
      <c r="Z89" s="115">
        <f t="shared" si="61"/>
        <v>0</v>
      </c>
      <c r="AA89" s="115">
        <f t="shared" si="62"/>
        <v>0</v>
      </c>
      <c r="AB89" s="115">
        <f t="shared" si="63"/>
        <v>0</v>
      </c>
      <c r="AC89" s="192">
        <f t="shared" si="64"/>
        <v>0</v>
      </c>
      <c r="AD89" s="115">
        <f t="shared" si="65"/>
        <v>0</v>
      </c>
      <c r="AE89" s="115">
        <f t="shared" si="66"/>
        <v>0</v>
      </c>
      <c r="AF89" s="115">
        <f t="shared" si="67"/>
        <v>0</v>
      </c>
      <c r="AG89" s="115">
        <f t="shared" si="68"/>
        <v>0</v>
      </c>
      <c r="AH89" s="115">
        <f t="shared" si="69"/>
        <v>0</v>
      </c>
      <c r="AI89" s="271">
        <f t="shared" si="43"/>
        <v>0</v>
      </c>
      <c r="AJ89" s="271">
        <f t="shared" si="44"/>
        <v>0</v>
      </c>
      <c r="AK89" s="271">
        <f t="shared" si="45"/>
        <v>0</v>
      </c>
      <c r="AL89" s="272">
        <f t="shared" si="73"/>
        <v>0</v>
      </c>
      <c r="AM89" s="272">
        <f t="shared" si="46"/>
        <v>0</v>
      </c>
      <c r="AN89" s="271">
        <f t="shared" si="47"/>
        <v>0</v>
      </c>
      <c r="AO89" s="195">
        <f t="shared" si="48"/>
        <v>0</v>
      </c>
      <c r="AP89" s="113">
        <f t="shared" si="70"/>
        <v>0</v>
      </c>
      <c r="AQ89" s="114"/>
    </row>
    <row r="90" spans="1:43" ht="16.2" thickBot="1" x14ac:dyDescent="0.35">
      <c r="A90" s="11"/>
      <c r="B90" s="7"/>
      <c r="C90" s="7"/>
      <c r="D90" s="7"/>
      <c r="E90" s="7"/>
      <c r="F90" s="7"/>
      <c r="G90" s="7"/>
      <c r="H90" s="267">
        <f t="shared" si="74"/>
        <v>0</v>
      </c>
      <c r="I90" s="7"/>
      <c r="J90" s="7"/>
      <c r="K90" s="192">
        <f t="shared" si="49"/>
        <v>0</v>
      </c>
      <c r="L90" s="115">
        <f t="shared" si="50"/>
        <v>0</v>
      </c>
      <c r="M90" s="115">
        <f t="shared" si="71"/>
        <v>0</v>
      </c>
      <c r="N90" s="115">
        <f t="shared" si="51"/>
        <v>0</v>
      </c>
      <c r="O90" s="115">
        <f t="shared" si="52"/>
        <v>0</v>
      </c>
      <c r="P90" s="115">
        <f t="shared" si="53"/>
        <v>0</v>
      </c>
      <c r="Q90" s="190">
        <f t="shared" si="72"/>
        <v>0</v>
      </c>
      <c r="R90" s="190">
        <f t="shared" si="42"/>
        <v>0</v>
      </c>
      <c r="S90" s="190">
        <f t="shared" si="54"/>
        <v>0</v>
      </c>
      <c r="T90" s="190">
        <f t="shared" si="55"/>
        <v>0</v>
      </c>
      <c r="U90" s="190">
        <f t="shared" si="56"/>
        <v>0</v>
      </c>
      <c r="V90" s="190">
        <f t="shared" si="57"/>
        <v>0</v>
      </c>
      <c r="W90" s="192">
        <f t="shared" si="58"/>
        <v>0</v>
      </c>
      <c r="X90" s="115">
        <f t="shared" si="59"/>
        <v>0</v>
      </c>
      <c r="Y90" s="115">
        <f t="shared" si="60"/>
        <v>0</v>
      </c>
      <c r="Z90" s="115">
        <f t="shared" si="61"/>
        <v>0</v>
      </c>
      <c r="AA90" s="115">
        <f t="shared" si="62"/>
        <v>0</v>
      </c>
      <c r="AB90" s="115">
        <f t="shared" si="63"/>
        <v>0</v>
      </c>
      <c r="AC90" s="192">
        <f t="shared" si="64"/>
        <v>0</v>
      </c>
      <c r="AD90" s="115">
        <f t="shared" si="65"/>
        <v>0</v>
      </c>
      <c r="AE90" s="115">
        <f t="shared" si="66"/>
        <v>0</v>
      </c>
      <c r="AF90" s="115">
        <f t="shared" si="67"/>
        <v>0</v>
      </c>
      <c r="AG90" s="115">
        <f t="shared" si="68"/>
        <v>0</v>
      </c>
      <c r="AH90" s="115">
        <f t="shared" si="69"/>
        <v>0</v>
      </c>
      <c r="AI90" s="271">
        <f t="shared" si="43"/>
        <v>0</v>
      </c>
      <c r="AJ90" s="271">
        <f t="shared" si="44"/>
        <v>0</v>
      </c>
      <c r="AK90" s="271">
        <f t="shared" si="45"/>
        <v>0</v>
      </c>
      <c r="AL90" s="272">
        <f t="shared" si="73"/>
        <v>0</v>
      </c>
      <c r="AM90" s="272">
        <f t="shared" si="46"/>
        <v>0</v>
      </c>
      <c r="AN90" s="271">
        <f t="shared" si="47"/>
        <v>0</v>
      </c>
      <c r="AO90" s="195">
        <f t="shared" si="48"/>
        <v>0</v>
      </c>
      <c r="AP90" s="113">
        <f t="shared" si="70"/>
        <v>0</v>
      </c>
      <c r="AQ90" s="114"/>
    </row>
    <row r="91" spans="1:43" ht="16.2" thickBot="1" x14ac:dyDescent="0.35">
      <c r="A91" s="11"/>
      <c r="B91" s="7"/>
      <c r="C91" s="7"/>
      <c r="D91" s="7"/>
      <c r="E91" s="7"/>
      <c r="F91" s="7"/>
      <c r="G91" s="7"/>
      <c r="H91" s="267">
        <f t="shared" si="74"/>
        <v>0</v>
      </c>
      <c r="I91" s="7"/>
      <c r="J91" s="7"/>
      <c r="K91" s="192">
        <f t="shared" si="49"/>
        <v>0</v>
      </c>
      <c r="L91" s="115">
        <f t="shared" si="50"/>
        <v>0</v>
      </c>
      <c r="M91" s="115">
        <f t="shared" si="71"/>
        <v>0</v>
      </c>
      <c r="N91" s="115">
        <f t="shared" si="51"/>
        <v>0</v>
      </c>
      <c r="O91" s="115">
        <f t="shared" si="52"/>
        <v>0</v>
      </c>
      <c r="P91" s="115">
        <f t="shared" si="53"/>
        <v>0</v>
      </c>
      <c r="Q91" s="190">
        <f t="shared" si="72"/>
        <v>0</v>
      </c>
      <c r="R91" s="190">
        <f t="shared" si="42"/>
        <v>0</v>
      </c>
      <c r="S91" s="190">
        <f t="shared" si="54"/>
        <v>0</v>
      </c>
      <c r="T91" s="190">
        <f t="shared" si="55"/>
        <v>0</v>
      </c>
      <c r="U91" s="190">
        <f t="shared" si="56"/>
        <v>0</v>
      </c>
      <c r="V91" s="190">
        <f t="shared" si="57"/>
        <v>0</v>
      </c>
      <c r="W91" s="192">
        <f t="shared" si="58"/>
        <v>0</v>
      </c>
      <c r="X91" s="115">
        <f t="shared" si="59"/>
        <v>0</v>
      </c>
      <c r="Y91" s="115">
        <f t="shared" si="60"/>
        <v>0</v>
      </c>
      <c r="Z91" s="115">
        <f t="shared" si="61"/>
        <v>0</v>
      </c>
      <c r="AA91" s="115">
        <f t="shared" si="62"/>
        <v>0</v>
      </c>
      <c r="AB91" s="115">
        <f t="shared" si="63"/>
        <v>0</v>
      </c>
      <c r="AC91" s="192">
        <f t="shared" si="64"/>
        <v>0</v>
      </c>
      <c r="AD91" s="115">
        <f t="shared" si="65"/>
        <v>0</v>
      </c>
      <c r="AE91" s="115">
        <f t="shared" si="66"/>
        <v>0</v>
      </c>
      <c r="AF91" s="115">
        <f t="shared" si="67"/>
        <v>0</v>
      </c>
      <c r="AG91" s="115">
        <f t="shared" si="68"/>
        <v>0</v>
      </c>
      <c r="AH91" s="115">
        <f t="shared" si="69"/>
        <v>0</v>
      </c>
      <c r="AI91" s="271">
        <f t="shared" si="43"/>
        <v>0</v>
      </c>
      <c r="AJ91" s="271">
        <f t="shared" si="44"/>
        <v>0</v>
      </c>
      <c r="AK91" s="271">
        <f t="shared" si="45"/>
        <v>0</v>
      </c>
      <c r="AL91" s="272">
        <f t="shared" si="73"/>
        <v>0</v>
      </c>
      <c r="AM91" s="272">
        <f t="shared" si="46"/>
        <v>0</v>
      </c>
      <c r="AN91" s="271">
        <f t="shared" si="47"/>
        <v>0</v>
      </c>
      <c r="AO91" s="195">
        <f t="shared" si="48"/>
        <v>0</v>
      </c>
      <c r="AP91" s="113">
        <f t="shared" si="70"/>
        <v>0</v>
      </c>
      <c r="AQ91" s="114"/>
    </row>
    <row r="92" spans="1:43" ht="16.2" thickBot="1" x14ac:dyDescent="0.35">
      <c r="A92" s="11"/>
      <c r="B92" s="7"/>
      <c r="C92" s="7"/>
      <c r="D92" s="7"/>
      <c r="E92" s="7"/>
      <c r="F92" s="7"/>
      <c r="G92" s="7"/>
      <c r="H92" s="267">
        <f t="shared" si="74"/>
        <v>0</v>
      </c>
      <c r="I92" s="7"/>
      <c r="J92" s="7"/>
      <c r="K92" s="192">
        <f t="shared" si="49"/>
        <v>0</v>
      </c>
      <c r="L92" s="115">
        <f t="shared" si="50"/>
        <v>0</v>
      </c>
      <c r="M92" s="115">
        <f t="shared" si="71"/>
        <v>0</v>
      </c>
      <c r="N92" s="115">
        <f t="shared" si="51"/>
        <v>0</v>
      </c>
      <c r="O92" s="115">
        <f t="shared" si="52"/>
        <v>0</v>
      </c>
      <c r="P92" s="115">
        <f t="shared" si="53"/>
        <v>0</v>
      </c>
      <c r="Q92" s="190">
        <f t="shared" si="72"/>
        <v>0</v>
      </c>
      <c r="R92" s="190">
        <f t="shared" si="42"/>
        <v>0</v>
      </c>
      <c r="S92" s="190">
        <f t="shared" si="54"/>
        <v>0</v>
      </c>
      <c r="T92" s="190">
        <f t="shared" si="55"/>
        <v>0</v>
      </c>
      <c r="U92" s="190">
        <f t="shared" si="56"/>
        <v>0</v>
      </c>
      <c r="V92" s="190">
        <f t="shared" si="57"/>
        <v>0</v>
      </c>
      <c r="W92" s="192">
        <f t="shared" si="58"/>
        <v>0</v>
      </c>
      <c r="X92" s="115">
        <f t="shared" si="59"/>
        <v>0</v>
      </c>
      <c r="Y92" s="115">
        <f t="shared" si="60"/>
        <v>0</v>
      </c>
      <c r="Z92" s="115">
        <f t="shared" si="61"/>
        <v>0</v>
      </c>
      <c r="AA92" s="115">
        <f t="shared" si="62"/>
        <v>0</v>
      </c>
      <c r="AB92" s="115">
        <f t="shared" si="63"/>
        <v>0</v>
      </c>
      <c r="AC92" s="192">
        <f t="shared" si="64"/>
        <v>0</v>
      </c>
      <c r="AD92" s="115">
        <f t="shared" si="65"/>
        <v>0</v>
      </c>
      <c r="AE92" s="115">
        <f t="shared" si="66"/>
        <v>0</v>
      </c>
      <c r="AF92" s="115">
        <f t="shared" si="67"/>
        <v>0</v>
      </c>
      <c r="AG92" s="115">
        <f t="shared" si="68"/>
        <v>0</v>
      </c>
      <c r="AH92" s="115">
        <f t="shared" si="69"/>
        <v>0</v>
      </c>
      <c r="AI92" s="271">
        <f t="shared" si="43"/>
        <v>0</v>
      </c>
      <c r="AJ92" s="271">
        <f t="shared" si="44"/>
        <v>0</v>
      </c>
      <c r="AK92" s="271">
        <f t="shared" si="45"/>
        <v>0</v>
      </c>
      <c r="AL92" s="272">
        <f t="shared" si="73"/>
        <v>0</v>
      </c>
      <c r="AM92" s="272">
        <f t="shared" si="46"/>
        <v>0</v>
      </c>
      <c r="AN92" s="271">
        <f t="shared" si="47"/>
        <v>0</v>
      </c>
      <c r="AO92" s="195">
        <f t="shared" si="48"/>
        <v>0</v>
      </c>
      <c r="AP92" s="113">
        <f t="shared" si="70"/>
        <v>0</v>
      </c>
      <c r="AQ92" s="114"/>
    </row>
    <row r="93" spans="1:43" ht="16.2" thickBot="1" x14ac:dyDescent="0.35">
      <c r="A93" s="11"/>
      <c r="B93" s="7"/>
      <c r="C93" s="7"/>
      <c r="D93" s="7"/>
      <c r="E93" s="7"/>
      <c r="F93" s="7"/>
      <c r="G93" s="7"/>
      <c r="H93" s="267">
        <f t="shared" si="74"/>
        <v>0</v>
      </c>
      <c r="I93" s="7"/>
      <c r="J93" s="7"/>
      <c r="K93" s="192">
        <f t="shared" si="49"/>
        <v>0</v>
      </c>
      <c r="L93" s="115">
        <f t="shared" si="50"/>
        <v>0</v>
      </c>
      <c r="M93" s="115">
        <f t="shared" si="71"/>
        <v>0</v>
      </c>
      <c r="N93" s="115">
        <f t="shared" si="51"/>
        <v>0</v>
      </c>
      <c r="O93" s="115">
        <f t="shared" si="52"/>
        <v>0</v>
      </c>
      <c r="P93" s="115">
        <f t="shared" si="53"/>
        <v>0</v>
      </c>
      <c r="Q93" s="190">
        <f t="shared" si="72"/>
        <v>0</v>
      </c>
      <c r="R93" s="190">
        <f t="shared" si="42"/>
        <v>0</v>
      </c>
      <c r="S93" s="190">
        <f t="shared" si="54"/>
        <v>0</v>
      </c>
      <c r="T93" s="190">
        <f t="shared" si="55"/>
        <v>0</v>
      </c>
      <c r="U93" s="190">
        <f t="shared" si="56"/>
        <v>0</v>
      </c>
      <c r="V93" s="190">
        <f t="shared" si="57"/>
        <v>0</v>
      </c>
      <c r="W93" s="192">
        <f t="shared" si="58"/>
        <v>0</v>
      </c>
      <c r="X93" s="115">
        <f t="shared" si="59"/>
        <v>0</v>
      </c>
      <c r="Y93" s="115">
        <f t="shared" si="60"/>
        <v>0</v>
      </c>
      <c r="Z93" s="115">
        <f t="shared" si="61"/>
        <v>0</v>
      </c>
      <c r="AA93" s="115">
        <f t="shared" si="62"/>
        <v>0</v>
      </c>
      <c r="AB93" s="115">
        <f t="shared" si="63"/>
        <v>0</v>
      </c>
      <c r="AC93" s="192">
        <f t="shared" si="64"/>
        <v>0</v>
      </c>
      <c r="AD93" s="115">
        <f t="shared" si="65"/>
        <v>0</v>
      </c>
      <c r="AE93" s="115">
        <f t="shared" si="66"/>
        <v>0</v>
      </c>
      <c r="AF93" s="115">
        <f t="shared" si="67"/>
        <v>0</v>
      </c>
      <c r="AG93" s="115">
        <f t="shared" si="68"/>
        <v>0</v>
      </c>
      <c r="AH93" s="115">
        <f t="shared" si="69"/>
        <v>0</v>
      </c>
      <c r="AI93" s="271">
        <f t="shared" si="43"/>
        <v>0</v>
      </c>
      <c r="AJ93" s="271">
        <f t="shared" si="44"/>
        <v>0</v>
      </c>
      <c r="AK93" s="271">
        <f t="shared" si="45"/>
        <v>0</v>
      </c>
      <c r="AL93" s="272">
        <f t="shared" si="73"/>
        <v>0</v>
      </c>
      <c r="AM93" s="272">
        <f t="shared" si="46"/>
        <v>0</v>
      </c>
      <c r="AN93" s="271">
        <f t="shared" si="47"/>
        <v>0</v>
      </c>
      <c r="AO93" s="195">
        <f t="shared" si="48"/>
        <v>0</v>
      </c>
      <c r="AP93" s="113">
        <f t="shared" si="70"/>
        <v>0</v>
      </c>
      <c r="AQ93" s="114"/>
    </row>
    <row r="94" spans="1:43" ht="16.2" thickBot="1" x14ac:dyDescent="0.35">
      <c r="A94" s="11"/>
      <c r="B94" s="7"/>
      <c r="C94" s="7"/>
      <c r="D94" s="7"/>
      <c r="E94" s="7"/>
      <c r="F94" s="7"/>
      <c r="G94" s="7"/>
      <c r="H94" s="267">
        <f t="shared" si="74"/>
        <v>0</v>
      </c>
      <c r="I94" s="7"/>
      <c r="J94" s="7"/>
      <c r="K94" s="192">
        <f t="shared" si="49"/>
        <v>0</v>
      </c>
      <c r="L94" s="115">
        <f t="shared" si="50"/>
        <v>0</v>
      </c>
      <c r="M94" s="115">
        <f t="shared" si="71"/>
        <v>0</v>
      </c>
      <c r="N94" s="115">
        <f t="shared" si="51"/>
        <v>0</v>
      </c>
      <c r="O94" s="115">
        <f t="shared" si="52"/>
        <v>0</v>
      </c>
      <c r="P94" s="115">
        <f t="shared" si="53"/>
        <v>0</v>
      </c>
      <c r="Q94" s="190">
        <f t="shared" si="72"/>
        <v>0</v>
      </c>
      <c r="R94" s="190">
        <f t="shared" si="42"/>
        <v>0</v>
      </c>
      <c r="S94" s="190">
        <f t="shared" si="54"/>
        <v>0</v>
      </c>
      <c r="T94" s="190">
        <f t="shared" si="55"/>
        <v>0</v>
      </c>
      <c r="U94" s="190">
        <f t="shared" si="56"/>
        <v>0</v>
      </c>
      <c r="V94" s="190">
        <f t="shared" si="57"/>
        <v>0</v>
      </c>
      <c r="W94" s="192">
        <f t="shared" si="58"/>
        <v>0</v>
      </c>
      <c r="X94" s="115">
        <f t="shared" si="59"/>
        <v>0</v>
      </c>
      <c r="Y94" s="115">
        <f t="shared" si="60"/>
        <v>0</v>
      </c>
      <c r="Z94" s="115">
        <f t="shared" si="61"/>
        <v>0</v>
      </c>
      <c r="AA94" s="115">
        <f t="shared" si="62"/>
        <v>0</v>
      </c>
      <c r="AB94" s="115">
        <f t="shared" si="63"/>
        <v>0</v>
      </c>
      <c r="AC94" s="192">
        <f t="shared" si="64"/>
        <v>0</v>
      </c>
      <c r="AD94" s="115">
        <f t="shared" si="65"/>
        <v>0</v>
      </c>
      <c r="AE94" s="115">
        <f t="shared" si="66"/>
        <v>0</v>
      </c>
      <c r="AF94" s="115">
        <f t="shared" si="67"/>
        <v>0</v>
      </c>
      <c r="AG94" s="115">
        <f t="shared" si="68"/>
        <v>0</v>
      </c>
      <c r="AH94" s="115">
        <f t="shared" si="69"/>
        <v>0</v>
      </c>
      <c r="AI94" s="271">
        <f t="shared" si="43"/>
        <v>0</v>
      </c>
      <c r="AJ94" s="271">
        <f t="shared" si="44"/>
        <v>0</v>
      </c>
      <c r="AK94" s="271">
        <f t="shared" si="45"/>
        <v>0</v>
      </c>
      <c r="AL94" s="272">
        <f t="shared" si="73"/>
        <v>0</v>
      </c>
      <c r="AM94" s="272">
        <f t="shared" si="46"/>
        <v>0</v>
      </c>
      <c r="AN94" s="271">
        <f t="shared" si="47"/>
        <v>0</v>
      </c>
      <c r="AO94" s="195">
        <f t="shared" si="48"/>
        <v>0</v>
      </c>
      <c r="AP94" s="113">
        <f t="shared" si="70"/>
        <v>0</v>
      </c>
      <c r="AQ94" s="114"/>
    </row>
    <row r="95" spans="1:43" ht="16.2" thickBot="1" x14ac:dyDescent="0.35">
      <c r="A95" s="11"/>
      <c r="B95" s="7"/>
      <c r="C95" s="7"/>
      <c r="D95" s="7"/>
      <c r="E95" s="7"/>
      <c r="F95" s="7"/>
      <c r="G95" s="7"/>
      <c r="H95" s="267">
        <f t="shared" si="74"/>
        <v>0</v>
      </c>
      <c r="I95" s="7"/>
      <c r="J95" s="7"/>
      <c r="K95" s="192">
        <f t="shared" si="49"/>
        <v>0</v>
      </c>
      <c r="L95" s="115">
        <f t="shared" si="50"/>
        <v>0</v>
      </c>
      <c r="M95" s="115">
        <f t="shared" si="71"/>
        <v>0</v>
      </c>
      <c r="N95" s="115">
        <f t="shared" si="51"/>
        <v>0</v>
      </c>
      <c r="O95" s="115">
        <f t="shared" si="52"/>
        <v>0</v>
      </c>
      <c r="P95" s="115">
        <f t="shared" si="53"/>
        <v>0</v>
      </c>
      <c r="Q95" s="190">
        <f t="shared" si="72"/>
        <v>0</v>
      </c>
      <c r="R95" s="190">
        <f t="shared" si="42"/>
        <v>0</v>
      </c>
      <c r="S95" s="190">
        <f t="shared" si="54"/>
        <v>0</v>
      </c>
      <c r="T95" s="190">
        <f t="shared" si="55"/>
        <v>0</v>
      </c>
      <c r="U95" s="190">
        <f t="shared" si="56"/>
        <v>0</v>
      </c>
      <c r="V95" s="190">
        <f t="shared" si="57"/>
        <v>0</v>
      </c>
      <c r="W95" s="192">
        <f t="shared" si="58"/>
        <v>0</v>
      </c>
      <c r="X95" s="115">
        <f t="shared" si="59"/>
        <v>0</v>
      </c>
      <c r="Y95" s="115">
        <f t="shared" si="60"/>
        <v>0</v>
      </c>
      <c r="Z95" s="115">
        <f t="shared" si="61"/>
        <v>0</v>
      </c>
      <c r="AA95" s="115">
        <f t="shared" si="62"/>
        <v>0</v>
      </c>
      <c r="AB95" s="115">
        <f t="shared" si="63"/>
        <v>0</v>
      </c>
      <c r="AC95" s="192">
        <f t="shared" si="64"/>
        <v>0</v>
      </c>
      <c r="AD95" s="115">
        <f t="shared" si="65"/>
        <v>0</v>
      </c>
      <c r="AE95" s="115">
        <f t="shared" si="66"/>
        <v>0</v>
      </c>
      <c r="AF95" s="115">
        <f t="shared" si="67"/>
        <v>0</v>
      </c>
      <c r="AG95" s="115">
        <f t="shared" si="68"/>
        <v>0</v>
      </c>
      <c r="AH95" s="115">
        <f t="shared" si="69"/>
        <v>0</v>
      </c>
      <c r="AI95" s="271">
        <f t="shared" si="43"/>
        <v>0</v>
      </c>
      <c r="AJ95" s="271">
        <f t="shared" si="44"/>
        <v>0</v>
      </c>
      <c r="AK95" s="271">
        <f t="shared" si="45"/>
        <v>0</v>
      </c>
      <c r="AL95" s="272">
        <f t="shared" si="73"/>
        <v>0</v>
      </c>
      <c r="AM95" s="272">
        <f t="shared" si="46"/>
        <v>0</v>
      </c>
      <c r="AN95" s="271">
        <f t="shared" si="47"/>
        <v>0</v>
      </c>
      <c r="AO95" s="195">
        <f t="shared" si="48"/>
        <v>0</v>
      </c>
      <c r="AP95" s="113">
        <f t="shared" si="70"/>
        <v>0</v>
      </c>
      <c r="AQ95" s="114"/>
    </row>
    <row r="96" spans="1:43" ht="16.2" thickBot="1" x14ac:dyDescent="0.35">
      <c r="A96" s="11"/>
      <c r="B96" s="7"/>
      <c r="C96" s="7"/>
      <c r="D96" s="7"/>
      <c r="E96" s="7"/>
      <c r="F96" s="7"/>
      <c r="G96" s="7"/>
      <c r="H96" s="267">
        <f t="shared" si="74"/>
        <v>0</v>
      </c>
      <c r="I96" s="7"/>
      <c r="J96" s="7"/>
      <c r="K96" s="192">
        <f t="shared" si="49"/>
        <v>0</v>
      </c>
      <c r="L96" s="115">
        <f t="shared" si="50"/>
        <v>0</v>
      </c>
      <c r="M96" s="115">
        <f t="shared" si="71"/>
        <v>0</v>
      </c>
      <c r="N96" s="115">
        <f t="shared" si="51"/>
        <v>0</v>
      </c>
      <c r="O96" s="115">
        <f t="shared" si="52"/>
        <v>0</v>
      </c>
      <c r="P96" s="115">
        <f t="shared" si="53"/>
        <v>0</v>
      </c>
      <c r="Q96" s="190">
        <f t="shared" si="72"/>
        <v>0</v>
      </c>
      <c r="R96" s="190">
        <f t="shared" si="42"/>
        <v>0</v>
      </c>
      <c r="S96" s="190">
        <f t="shared" si="54"/>
        <v>0</v>
      </c>
      <c r="T96" s="190">
        <f t="shared" si="55"/>
        <v>0</v>
      </c>
      <c r="U96" s="190">
        <f t="shared" si="56"/>
        <v>0</v>
      </c>
      <c r="V96" s="190">
        <f t="shared" si="57"/>
        <v>0</v>
      </c>
      <c r="W96" s="192">
        <f t="shared" si="58"/>
        <v>0</v>
      </c>
      <c r="X96" s="115">
        <f t="shared" si="59"/>
        <v>0</v>
      </c>
      <c r="Y96" s="115">
        <f t="shared" si="60"/>
        <v>0</v>
      </c>
      <c r="Z96" s="115">
        <f t="shared" si="61"/>
        <v>0</v>
      </c>
      <c r="AA96" s="115">
        <f t="shared" si="62"/>
        <v>0</v>
      </c>
      <c r="AB96" s="115">
        <f t="shared" si="63"/>
        <v>0</v>
      </c>
      <c r="AC96" s="192">
        <f t="shared" si="64"/>
        <v>0</v>
      </c>
      <c r="AD96" s="115">
        <f t="shared" si="65"/>
        <v>0</v>
      </c>
      <c r="AE96" s="115">
        <f t="shared" si="66"/>
        <v>0</v>
      </c>
      <c r="AF96" s="115">
        <f t="shared" si="67"/>
        <v>0</v>
      </c>
      <c r="AG96" s="115">
        <f t="shared" si="68"/>
        <v>0</v>
      </c>
      <c r="AH96" s="115">
        <f t="shared" si="69"/>
        <v>0</v>
      </c>
      <c r="AI96" s="271">
        <f t="shared" si="43"/>
        <v>0</v>
      </c>
      <c r="AJ96" s="271">
        <f t="shared" si="44"/>
        <v>0</v>
      </c>
      <c r="AK96" s="271">
        <f t="shared" si="45"/>
        <v>0</v>
      </c>
      <c r="AL96" s="272">
        <f t="shared" si="73"/>
        <v>0</v>
      </c>
      <c r="AM96" s="272">
        <f t="shared" si="46"/>
        <v>0</v>
      </c>
      <c r="AN96" s="271">
        <f t="shared" si="47"/>
        <v>0</v>
      </c>
      <c r="AO96" s="195">
        <f t="shared" si="48"/>
        <v>0</v>
      </c>
      <c r="AP96" s="113">
        <f t="shared" si="70"/>
        <v>0</v>
      </c>
      <c r="AQ96" s="114"/>
    </row>
    <row r="97" spans="1:43" ht="16.2" thickBot="1" x14ac:dyDescent="0.35">
      <c r="A97" s="11"/>
      <c r="B97" s="7"/>
      <c r="C97" s="7"/>
      <c r="D97" s="7"/>
      <c r="E97" s="7"/>
      <c r="F97" s="7"/>
      <c r="G97" s="7"/>
      <c r="H97" s="267">
        <f t="shared" si="74"/>
        <v>0</v>
      </c>
      <c r="I97" s="7"/>
      <c r="J97" s="7"/>
      <c r="K97" s="192">
        <f t="shared" si="49"/>
        <v>0</v>
      </c>
      <c r="L97" s="115">
        <f t="shared" si="50"/>
        <v>0</v>
      </c>
      <c r="M97" s="115">
        <f t="shared" si="71"/>
        <v>0</v>
      </c>
      <c r="N97" s="115">
        <f t="shared" si="51"/>
        <v>0</v>
      </c>
      <c r="O97" s="115">
        <f t="shared" si="52"/>
        <v>0</v>
      </c>
      <c r="P97" s="115">
        <f t="shared" si="53"/>
        <v>0</v>
      </c>
      <c r="Q97" s="190">
        <f t="shared" si="72"/>
        <v>0</v>
      </c>
      <c r="R97" s="190">
        <f t="shared" si="42"/>
        <v>0</v>
      </c>
      <c r="S97" s="190">
        <f t="shared" si="54"/>
        <v>0</v>
      </c>
      <c r="T97" s="190">
        <f t="shared" si="55"/>
        <v>0</v>
      </c>
      <c r="U97" s="190">
        <f t="shared" si="56"/>
        <v>0</v>
      </c>
      <c r="V97" s="190">
        <f t="shared" si="57"/>
        <v>0</v>
      </c>
      <c r="W97" s="192">
        <f t="shared" si="58"/>
        <v>0</v>
      </c>
      <c r="X97" s="115">
        <f t="shared" si="59"/>
        <v>0</v>
      </c>
      <c r="Y97" s="115">
        <f t="shared" si="60"/>
        <v>0</v>
      </c>
      <c r="Z97" s="115">
        <f t="shared" si="61"/>
        <v>0</v>
      </c>
      <c r="AA97" s="115">
        <f t="shared" si="62"/>
        <v>0</v>
      </c>
      <c r="AB97" s="115">
        <f t="shared" si="63"/>
        <v>0</v>
      </c>
      <c r="AC97" s="192">
        <f t="shared" si="64"/>
        <v>0</v>
      </c>
      <c r="AD97" s="115">
        <f t="shared" si="65"/>
        <v>0</v>
      </c>
      <c r="AE97" s="115">
        <f t="shared" si="66"/>
        <v>0</v>
      </c>
      <c r="AF97" s="115">
        <f t="shared" si="67"/>
        <v>0</v>
      </c>
      <c r="AG97" s="115">
        <f t="shared" si="68"/>
        <v>0</v>
      </c>
      <c r="AH97" s="115">
        <f t="shared" si="69"/>
        <v>0</v>
      </c>
      <c r="AI97" s="271">
        <f t="shared" si="43"/>
        <v>0</v>
      </c>
      <c r="AJ97" s="271">
        <f t="shared" si="44"/>
        <v>0</v>
      </c>
      <c r="AK97" s="271">
        <f t="shared" si="45"/>
        <v>0</v>
      </c>
      <c r="AL97" s="272">
        <f t="shared" si="73"/>
        <v>0</v>
      </c>
      <c r="AM97" s="272">
        <f t="shared" si="46"/>
        <v>0</v>
      </c>
      <c r="AN97" s="271">
        <f t="shared" si="47"/>
        <v>0</v>
      </c>
      <c r="AO97" s="195">
        <f t="shared" si="48"/>
        <v>0</v>
      </c>
      <c r="AP97" s="113">
        <f t="shared" si="70"/>
        <v>0</v>
      </c>
      <c r="AQ97" s="114"/>
    </row>
    <row r="98" spans="1:43" ht="16.2" thickBot="1" x14ac:dyDescent="0.35">
      <c r="A98" s="11"/>
      <c r="B98" s="7"/>
      <c r="C98" s="7"/>
      <c r="D98" s="7"/>
      <c r="E98" s="7"/>
      <c r="F98" s="7"/>
      <c r="G98" s="7"/>
      <c r="H98" s="267">
        <f t="shared" si="74"/>
        <v>0</v>
      </c>
      <c r="I98" s="7"/>
      <c r="J98" s="7"/>
      <c r="K98" s="192">
        <f t="shared" si="49"/>
        <v>0</v>
      </c>
      <c r="L98" s="115">
        <f t="shared" si="50"/>
        <v>0</v>
      </c>
      <c r="M98" s="115">
        <f t="shared" si="71"/>
        <v>0</v>
      </c>
      <c r="N98" s="115">
        <f t="shared" si="51"/>
        <v>0</v>
      </c>
      <c r="O98" s="115">
        <f t="shared" si="52"/>
        <v>0</v>
      </c>
      <c r="P98" s="115">
        <f t="shared" si="53"/>
        <v>0</v>
      </c>
      <c r="Q98" s="190">
        <f t="shared" si="72"/>
        <v>0</v>
      </c>
      <c r="R98" s="190">
        <f t="shared" si="42"/>
        <v>0</v>
      </c>
      <c r="S98" s="190">
        <f t="shared" si="54"/>
        <v>0</v>
      </c>
      <c r="T98" s="190">
        <f t="shared" si="55"/>
        <v>0</v>
      </c>
      <c r="U98" s="190">
        <f t="shared" si="56"/>
        <v>0</v>
      </c>
      <c r="V98" s="190">
        <f t="shared" si="57"/>
        <v>0</v>
      </c>
      <c r="W98" s="192">
        <f t="shared" si="58"/>
        <v>0</v>
      </c>
      <c r="X98" s="115">
        <f t="shared" si="59"/>
        <v>0</v>
      </c>
      <c r="Y98" s="115">
        <f t="shared" si="60"/>
        <v>0</v>
      </c>
      <c r="Z98" s="115">
        <f t="shared" si="61"/>
        <v>0</v>
      </c>
      <c r="AA98" s="115">
        <f t="shared" si="62"/>
        <v>0</v>
      </c>
      <c r="AB98" s="115">
        <f t="shared" si="63"/>
        <v>0</v>
      </c>
      <c r="AC98" s="192">
        <f t="shared" si="64"/>
        <v>0</v>
      </c>
      <c r="AD98" s="115">
        <f t="shared" si="65"/>
        <v>0</v>
      </c>
      <c r="AE98" s="115">
        <f t="shared" si="66"/>
        <v>0</v>
      </c>
      <c r="AF98" s="115">
        <f t="shared" si="67"/>
        <v>0</v>
      </c>
      <c r="AG98" s="115">
        <f t="shared" si="68"/>
        <v>0</v>
      </c>
      <c r="AH98" s="115">
        <f t="shared" si="69"/>
        <v>0</v>
      </c>
      <c r="AI98" s="271">
        <f t="shared" si="43"/>
        <v>0</v>
      </c>
      <c r="AJ98" s="271">
        <f t="shared" si="44"/>
        <v>0</v>
      </c>
      <c r="AK98" s="271">
        <f t="shared" si="45"/>
        <v>0</v>
      </c>
      <c r="AL98" s="272">
        <f t="shared" si="73"/>
        <v>0</v>
      </c>
      <c r="AM98" s="272">
        <f t="shared" si="46"/>
        <v>0</v>
      </c>
      <c r="AN98" s="271">
        <f t="shared" si="47"/>
        <v>0</v>
      </c>
      <c r="AO98" s="195">
        <f t="shared" si="48"/>
        <v>0</v>
      </c>
      <c r="AP98" s="113">
        <f t="shared" si="70"/>
        <v>0</v>
      </c>
      <c r="AQ98" s="114"/>
    </row>
    <row r="99" spans="1:43" ht="16.2" thickBot="1" x14ac:dyDescent="0.35">
      <c r="A99" s="11"/>
      <c r="B99" s="7"/>
      <c r="C99" s="7"/>
      <c r="D99" s="7"/>
      <c r="E99" s="7"/>
      <c r="F99" s="7"/>
      <c r="G99" s="7"/>
      <c r="H99" s="267">
        <f t="shared" si="74"/>
        <v>0</v>
      </c>
      <c r="I99" s="7"/>
      <c r="J99" s="7"/>
      <c r="K99" s="192">
        <f t="shared" si="49"/>
        <v>0</v>
      </c>
      <c r="L99" s="115">
        <f t="shared" si="50"/>
        <v>0</v>
      </c>
      <c r="M99" s="115">
        <f t="shared" si="71"/>
        <v>0</v>
      </c>
      <c r="N99" s="115">
        <f t="shared" si="51"/>
        <v>0</v>
      </c>
      <c r="O99" s="115">
        <f t="shared" si="52"/>
        <v>0</v>
      </c>
      <c r="P99" s="115">
        <f t="shared" si="53"/>
        <v>0</v>
      </c>
      <c r="Q99" s="190">
        <f t="shared" si="72"/>
        <v>0</v>
      </c>
      <c r="R99" s="190">
        <f t="shared" si="42"/>
        <v>0</v>
      </c>
      <c r="S99" s="190">
        <f t="shared" si="54"/>
        <v>0</v>
      </c>
      <c r="T99" s="190">
        <f t="shared" si="55"/>
        <v>0</v>
      </c>
      <c r="U99" s="190">
        <f t="shared" si="56"/>
        <v>0</v>
      </c>
      <c r="V99" s="190">
        <f t="shared" si="57"/>
        <v>0</v>
      </c>
      <c r="W99" s="192">
        <f t="shared" si="58"/>
        <v>0</v>
      </c>
      <c r="X99" s="115">
        <f t="shared" si="59"/>
        <v>0</v>
      </c>
      <c r="Y99" s="115">
        <f t="shared" si="60"/>
        <v>0</v>
      </c>
      <c r="Z99" s="115">
        <f t="shared" si="61"/>
        <v>0</v>
      </c>
      <c r="AA99" s="115">
        <f t="shared" si="62"/>
        <v>0</v>
      </c>
      <c r="AB99" s="115">
        <f t="shared" si="63"/>
        <v>0</v>
      </c>
      <c r="AC99" s="192">
        <f t="shared" si="64"/>
        <v>0</v>
      </c>
      <c r="AD99" s="115">
        <f t="shared" si="65"/>
        <v>0</v>
      </c>
      <c r="AE99" s="115">
        <f t="shared" si="66"/>
        <v>0</v>
      </c>
      <c r="AF99" s="115">
        <f t="shared" si="67"/>
        <v>0</v>
      </c>
      <c r="AG99" s="115">
        <f t="shared" si="68"/>
        <v>0</v>
      </c>
      <c r="AH99" s="115">
        <f t="shared" si="69"/>
        <v>0</v>
      </c>
      <c r="AI99" s="271">
        <f t="shared" si="43"/>
        <v>0</v>
      </c>
      <c r="AJ99" s="271">
        <f t="shared" si="44"/>
        <v>0</v>
      </c>
      <c r="AK99" s="271">
        <f t="shared" si="45"/>
        <v>0</v>
      </c>
      <c r="AL99" s="272">
        <f t="shared" si="73"/>
        <v>0</v>
      </c>
      <c r="AM99" s="272">
        <f t="shared" si="46"/>
        <v>0</v>
      </c>
      <c r="AN99" s="271">
        <f t="shared" si="47"/>
        <v>0</v>
      </c>
      <c r="AO99" s="195">
        <f t="shared" si="48"/>
        <v>0</v>
      </c>
      <c r="AP99" s="113">
        <f t="shared" si="70"/>
        <v>0</v>
      </c>
      <c r="AQ99" s="114"/>
    </row>
    <row r="100" spans="1:43" ht="16.2" thickBot="1" x14ac:dyDescent="0.35">
      <c r="A100" s="11"/>
      <c r="B100" s="7"/>
      <c r="C100" s="7"/>
      <c r="D100" s="7"/>
      <c r="E100" s="7"/>
      <c r="F100" s="7"/>
      <c r="G100" s="7"/>
      <c r="H100" s="267">
        <f t="shared" si="74"/>
        <v>0</v>
      </c>
      <c r="I100" s="7"/>
      <c r="J100" s="7"/>
      <c r="K100" s="192">
        <f t="shared" si="49"/>
        <v>0</v>
      </c>
      <c r="L100" s="115">
        <f t="shared" si="50"/>
        <v>0</v>
      </c>
      <c r="M100" s="115">
        <f t="shared" si="71"/>
        <v>0</v>
      </c>
      <c r="N100" s="115">
        <f t="shared" si="51"/>
        <v>0</v>
      </c>
      <c r="O100" s="115">
        <f t="shared" si="52"/>
        <v>0</v>
      </c>
      <c r="P100" s="115">
        <f t="shared" si="53"/>
        <v>0</v>
      </c>
      <c r="Q100" s="190">
        <f t="shared" si="72"/>
        <v>0</v>
      </c>
      <c r="R100" s="190">
        <f t="shared" si="42"/>
        <v>0</v>
      </c>
      <c r="S100" s="190">
        <f t="shared" si="54"/>
        <v>0</v>
      </c>
      <c r="T100" s="190">
        <f t="shared" si="55"/>
        <v>0</v>
      </c>
      <c r="U100" s="190">
        <f t="shared" si="56"/>
        <v>0</v>
      </c>
      <c r="V100" s="190">
        <f t="shared" si="57"/>
        <v>0</v>
      </c>
      <c r="W100" s="192">
        <f t="shared" si="58"/>
        <v>0</v>
      </c>
      <c r="X100" s="115">
        <f t="shared" si="59"/>
        <v>0</v>
      </c>
      <c r="Y100" s="115">
        <f t="shared" si="60"/>
        <v>0</v>
      </c>
      <c r="Z100" s="115">
        <f t="shared" si="61"/>
        <v>0</v>
      </c>
      <c r="AA100" s="115">
        <f t="shared" si="62"/>
        <v>0</v>
      </c>
      <c r="AB100" s="115">
        <f t="shared" si="63"/>
        <v>0</v>
      </c>
      <c r="AC100" s="192">
        <f t="shared" si="64"/>
        <v>0</v>
      </c>
      <c r="AD100" s="115">
        <f t="shared" si="65"/>
        <v>0</v>
      </c>
      <c r="AE100" s="115">
        <f t="shared" si="66"/>
        <v>0</v>
      </c>
      <c r="AF100" s="115">
        <f t="shared" si="67"/>
        <v>0</v>
      </c>
      <c r="AG100" s="115">
        <f t="shared" si="68"/>
        <v>0</v>
      </c>
      <c r="AH100" s="115">
        <f t="shared" si="69"/>
        <v>0</v>
      </c>
      <c r="AI100" s="271">
        <f t="shared" si="43"/>
        <v>0</v>
      </c>
      <c r="AJ100" s="271">
        <f t="shared" si="44"/>
        <v>0</v>
      </c>
      <c r="AK100" s="271">
        <f t="shared" si="45"/>
        <v>0</v>
      </c>
      <c r="AL100" s="272">
        <f t="shared" si="73"/>
        <v>0</v>
      </c>
      <c r="AM100" s="272">
        <f t="shared" si="46"/>
        <v>0</v>
      </c>
      <c r="AN100" s="271">
        <f t="shared" si="47"/>
        <v>0</v>
      </c>
      <c r="AO100" s="195">
        <f t="shared" si="48"/>
        <v>0</v>
      </c>
      <c r="AP100" s="113">
        <f t="shared" si="70"/>
        <v>0</v>
      </c>
      <c r="AQ100" s="114"/>
    </row>
    <row r="101" spans="1:43" ht="16.2" thickBot="1" x14ac:dyDescent="0.35">
      <c r="A101" s="11"/>
      <c r="B101" s="7"/>
      <c r="C101" s="7"/>
      <c r="D101" s="7"/>
      <c r="E101" s="7"/>
      <c r="F101" s="7"/>
      <c r="G101" s="7"/>
      <c r="H101" s="267">
        <f t="shared" si="74"/>
        <v>0</v>
      </c>
      <c r="I101" s="7"/>
      <c r="J101" s="7"/>
      <c r="K101" s="192">
        <f t="shared" si="49"/>
        <v>0</v>
      </c>
      <c r="L101" s="115">
        <f t="shared" si="50"/>
        <v>0</v>
      </c>
      <c r="M101" s="115">
        <f t="shared" si="71"/>
        <v>0</v>
      </c>
      <c r="N101" s="115">
        <f t="shared" si="51"/>
        <v>0</v>
      </c>
      <c r="O101" s="115">
        <f t="shared" si="52"/>
        <v>0</v>
      </c>
      <c r="P101" s="115">
        <f t="shared" si="53"/>
        <v>0</v>
      </c>
      <c r="Q101" s="190">
        <f t="shared" si="72"/>
        <v>0</v>
      </c>
      <c r="R101" s="190">
        <f t="shared" si="42"/>
        <v>0</v>
      </c>
      <c r="S101" s="190">
        <f t="shared" si="54"/>
        <v>0</v>
      </c>
      <c r="T101" s="190">
        <f t="shared" si="55"/>
        <v>0</v>
      </c>
      <c r="U101" s="190">
        <f t="shared" si="56"/>
        <v>0</v>
      </c>
      <c r="V101" s="190">
        <f t="shared" si="57"/>
        <v>0</v>
      </c>
      <c r="W101" s="192">
        <f t="shared" si="58"/>
        <v>0</v>
      </c>
      <c r="X101" s="115">
        <f t="shared" si="59"/>
        <v>0</v>
      </c>
      <c r="Y101" s="115">
        <f t="shared" si="60"/>
        <v>0</v>
      </c>
      <c r="Z101" s="115">
        <f t="shared" si="61"/>
        <v>0</v>
      </c>
      <c r="AA101" s="115">
        <f t="shared" si="62"/>
        <v>0</v>
      </c>
      <c r="AB101" s="115">
        <f t="shared" si="63"/>
        <v>0</v>
      </c>
      <c r="AC101" s="192">
        <f t="shared" si="64"/>
        <v>0</v>
      </c>
      <c r="AD101" s="115">
        <f t="shared" si="65"/>
        <v>0</v>
      </c>
      <c r="AE101" s="115">
        <f t="shared" si="66"/>
        <v>0</v>
      </c>
      <c r="AF101" s="115">
        <f t="shared" si="67"/>
        <v>0</v>
      </c>
      <c r="AG101" s="115">
        <f t="shared" si="68"/>
        <v>0</v>
      </c>
      <c r="AH101" s="115">
        <f t="shared" si="69"/>
        <v>0</v>
      </c>
      <c r="AI101" s="271">
        <f t="shared" si="43"/>
        <v>0</v>
      </c>
      <c r="AJ101" s="271">
        <f t="shared" si="44"/>
        <v>0</v>
      </c>
      <c r="AK101" s="271">
        <f t="shared" si="45"/>
        <v>0</v>
      </c>
      <c r="AL101" s="272">
        <f t="shared" si="73"/>
        <v>0</v>
      </c>
      <c r="AM101" s="272">
        <f t="shared" si="46"/>
        <v>0</v>
      </c>
      <c r="AN101" s="271">
        <f t="shared" si="47"/>
        <v>0</v>
      </c>
      <c r="AO101" s="195">
        <f t="shared" si="48"/>
        <v>0</v>
      </c>
      <c r="AP101" s="113">
        <f t="shared" si="70"/>
        <v>0</v>
      </c>
      <c r="AQ101" s="114"/>
    </row>
    <row r="102" spans="1:43" ht="16.2" thickBot="1" x14ac:dyDescent="0.35">
      <c r="A102" s="11"/>
      <c r="B102" s="7"/>
      <c r="C102" s="7"/>
      <c r="D102" s="7"/>
      <c r="E102" s="7"/>
      <c r="F102" s="7"/>
      <c r="G102" s="7"/>
      <c r="H102" s="267">
        <f t="shared" si="74"/>
        <v>0</v>
      </c>
      <c r="I102" s="7"/>
      <c r="J102" s="7"/>
      <c r="K102" s="192">
        <f t="shared" si="49"/>
        <v>0</v>
      </c>
      <c r="L102" s="115">
        <f t="shared" si="50"/>
        <v>0</v>
      </c>
      <c r="M102" s="115">
        <f t="shared" si="71"/>
        <v>0</v>
      </c>
      <c r="N102" s="115">
        <f t="shared" si="51"/>
        <v>0</v>
      </c>
      <c r="O102" s="115">
        <f t="shared" si="52"/>
        <v>0</v>
      </c>
      <c r="P102" s="115">
        <f t="shared" si="53"/>
        <v>0</v>
      </c>
      <c r="Q102" s="190">
        <f t="shared" si="72"/>
        <v>0</v>
      </c>
      <c r="R102" s="190">
        <f t="shared" si="42"/>
        <v>0</v>
      </c>
      <c r="S102" s="190">
        <f t="shared" si="54"/>
        <v>0</v>
      </c>
      <c r="T102" s="190">
        <f t="shared" si="55"/>
        <v>0</v>
      </c>
      <c r="U102" s="190">
        <f t="shared" si="56"/>
        <v>0</v>
      </c>
      <c r="V102" s="190">
        <f t="shared" si="57"/>
        <v>0</v>
      </c>
      <c r="W102" s="192">
        <f t="shared" si="58"/>
        <v>0</v>
      </c>
      <c r="X102" s="115">
        <f t="shared" si="59"/>
        <v>0</v>
      </c>
      <c r="Y102" s="115">
        <f t="shared" si="60"/>
        <v>0</v>
      </c>
      <c r="Z102" s="115">
        <f t="shared" si="61"/>
        <v>0</v>
      </c>
      <c r="AA102" s="115">
        <f t="shared" si="62"/>
        <v>0</v>
      </c>
      <c r="AB102" s="115">
        <f t="shared" si="63"/>
        <v>0</v>
      </c>
      <c r="AC102" s="192">
        <f t="shared" si="64"/>
        <v>0</v>
      </c>
      <c r="AD102" s="115">
        <f t="shared" si="65"/>
        <v>0</v>
      </c>
      <c r="AE102" s="115">
        <f t="shared" si="66"/>
        <v>0</v>
      </c>
      <c r="AF102" s="115">
        <f t="shared" si="67"/>
        <v>0</v>
      </c>
      <c r="AG102" s="115">
        <f t="shared" si="68"/>
        <v>0</v>
      </c>
      <c r="AH102" s="115">
        <f t="shared" si="69"/>
        <v>0</v>
      </c>
      <c r="AI102" s="271">
        <f t="shared" si="43"/>
        <v>0</v>
      </c>
      <c r="AJ102" s="271">
        <f t="shared" si="44"/>
        <v>0</v>
      </c>
      <c r="AK102" s="271">
        <f t="shared" si="45"/>
        <v>0</v>
      </c>
      <c r="AL102" s="272">
        <f t="shared" si="73"/>
        <v>0</v>
      </c>
      <c r="AM102" s="272">
        <f t="shared" si="46"/>
        <v>0</v>
      </c>
      <c r="AN102" s="271">
        <f t="shared" si="47"/>
        <v>0</v>
      </c>
      <c r="AO102" s="195">
        <f t="shared" si="48"/>
        <v>0</v>
      </c>
      <c r="AP102" s="113">
        <f t="shared" si="70"/>
        <v>0</v>
      </c>
      <c r="AQ102" s="114"/>
    </row>
    <row r="103" spans="1:43" ht="16.2" thickBot="1" x14ac:dyDescent="0.35">
      <c r="A103" s="11"/>
      <c r="B103" s="7"/>
      <c r="C103" s="7"/>
      <c r="D103" s="7"/>
      <c r="E103" s="7"/>
      <c r="F103" s="7"/>
      <c r="G103" s="7"/>
      <c r="H103" s="267">
        <f t="shared" si="74"/>
        <v>0</v>
      </c>
      <c r="I103" s="7"/>
      <c r="J103" s="7"/>
      <c r="K103" s="192">
        <f t="shared" si="49"/>
        <v>0</v>
      </c>
      <c r="L103" s="115">
        <f t="shared" si="50"/>
        <v>0</v>
      </c>
      <c r="M103" s="115">
        <f t="shared" si="71"/>
        <v>0</v>
      </c>
      <c r="N103" s="115">
        <f t="shared" si="51"/>
        <v>0</v>
      </c>
      <c r="O103" s="115">
        <f t="shared" si="52"/>
        <v>0</v>
      </c>
      <c r="P103" s="115">
        <f t="shared" si="53"/>
        <v>0</v>
      </c>
      <c r="Q103" s="190">
        <f t="shared" si="72"/>
        <v>0</v>
      </c>
      <c r="R103" s="190">
        <f t="shared" si="42"/>
        <v>0</v>
      </c>
      <c r="S103" s="190">
        <f t="shared" si="54"/>
        <v>0</v>
      </c>
      <c r="T103" s="190">
        <f t="shared" si="55"/>
        <v>0</v>
      </c>
      <c r="U103" s="190">
        <f t="shared" si="56"/>
        <v>0</v>
      </c>
      <c r="V103" s="190">
        <f t="shared" si="57"/>
        <v>0</v>
      </c>
      <c r="W103" s="192">
        <f t="shared" si="58"/>
        <v>0</v>
      </c>
      <c r="X103" s="115">
        <f t="shared" si="59"/>
        <v>0</v>
      </c>
      <c r="Y103" s="115">
        <f t="shared" si="60"/>
        <v>0</v>
      </c>
      <c r="Z103" s="115">
        <f t="shared" si="61"/>
        <v>0</v>
      </c>
      <c r="AA103" s="115">
        <f t="shared" si="62"/>
        <v>0</v>
      </c>
      <c r="AB103" s="115">
        <f t="shared" si="63"/>
        <v>0</v>
      </c>
      <c r="AC103" s="192">
        <f t="shared" si="64"/>
        <v>0</v>
      </c>
      <c r="AD103" s="115">
        <f t="shared" si="65"/>
        <v>0</v>
      </c>
      <c r="AE103" s="115">
        <f t="shared" si="66"/>
        <v>0</v>
      </c>
      <c r="AF103" s="115">
        <f t="shared" si="67"/>
        <v>0</v>
      </c>
      <c r="AG103" s="115">
        <f t="shared" si="68"/>
        <v>0</v>
      </c>
      <c r="AH103" s="115">
        <f t="shared" si="69"/>
        <v>0</v>
      </c>
      <c r="AI103" s="271">
        <f t="shared" si="43"/>
        <v>0</v>
      </c>
      <c r="AJ103" s="271">
        <f t="shared" si="44"/>
        <v>0</v>
      </c>
      <c r="AK103" s="271">
        <f t="shared" si="45"/>
        <v>0</v>
      </c>
      <c r="AL103" s="272">
        <f t="shared" si="73"/>
        <v>0</v>
      </c>
      <c r="AM103" s="272">
        <f t="shared" si="46"/>
        <v>0</v>
      </c>
      <c r="AN103" s="271">
        <f t="shared" si="47"/>
        <v>0</v>
      </c>
      <c r="AO103" s="195">
        <f t="shared" si="48"/>
        <v>0</v>
      </c>
      <c r="AP103" s="113">
        <f t="shared" si="70"/>
        <v>0</v>
      </c>
      <c r="AQ103" s="114"/>
    </row>
    <row r="104" spans="1:43" ht="16.2" thickBot="1" x14ac:dyDescent="0.35">
      <c r="A104" s="12"/>
      <c r="B104" s="10"/>
      <c r="C104" s="10"/>
      <c r="D104" s="10"/>
      <c r="E104" s="10"/>
      <c r="F104" s="10"/>
      <c r="G104" s="10"/>
      <c r="H104" s="268">
        <f t="shared" si="74"/>
        <v>0</v>
      </c>
      <c r="I104" s="10"/>
      <c r="J104" s="10"/>
      <c r="K104" s="192">
        <f t="shared" si="49"/>
        <v>0</v>
      </c>
      <c r="L104" s="116">
        <f t="shared" si="50"/>
        <v>0</v>
      </c>
      <c r="M104" s="116">
        <f t="shared" si="71"/>
        <v>0</v>
      </c>
      <c r="N104" s="116">
        <f t="shared" si="51"/>
        <v>0</v>
      </c>
      <c r="O104" s="116">
        <f t="shared" si="52"/>
        <v>0</v>
      </c>
      <c r="P104" s="116">
        <f t="shared" si="53"/>
        <v>0</v>
      </c>
      <c r="Q104" s="190">
        <f t="shared" si="72"/>
        <v>0</v>
      </c>
      <c r="R104" s="191">
        <f t="shared" si="42"/>
        <v>0</v>
      </c>
      <c r="S104" s="191">
        <f t="shared" si="54"/>
        <v>0</v>
      </c>
      <c r="T104" s="191">
        <f t="shared" si="55"/>
        <v>0</v>
      </c>
      <c r="U104" s="191">
        <f t="shared" si="56"/>
        <v>0</v>
      </c>
      <c r="V104" s="191">
        <f t="shared" si="57"/>
        <v>0</v>
      </c>
      <c r="W104" s="192">
        <f t="shared" si="58"/>
        <v>0</v>
      </c>
      <c r="X104" s="116">
        <f t="shared" si="59"/>
        <v>0</v>
      </c>
      <c r="Y104" s="116">
        <f t="shared" si="60"/>
        <v>0</v>
      </c>
      <c r="Z104" s="116">
        <f t="shared" si="61"/>
        <v>0</v>
      </c>
      <c r="AA104" s="116">
        <f t="shared" si="62"/>
        <v>0</v>
      </c>
      <c r="AB104" s="116">
        <f t="shared" si="63"/>
        <v>0</v>
      </c>
      <c r="AC104" s="192">
        <f t="shared" si="64"/>
        <v>0</v>
      </c>
      <c r="AD104" s="116">
        <f t="shared" si="65"/>
        <v>0</v>
      </c>
      <c r="AE104" s="116">
        <f t="shared" si="66"/>
        <v>0</v>
      </c>
      <c r="AF104" s="116">
        <f t="shared" si="67"/>
        <v>0</v>
      </c>
      <c r="AG104" s="116">
        <f t="shared" si="68"/>
        <v>0</v>
      </c>
      <c r="AH104" s="116">
        <f t="shared" si="69"/>
        <v>0</v>
      </c>
      <c r="AI104" s="273">
        <f t="shared" si="43"/>
        <v>0</v>
      </c>
      <c r="AJ104" s="273">
        <f t="shared" si="44"/>
        <v>0</v>
      </c>
      <c r="AK104" s="273">
        <f t="shared" si="45"/>
        <v>0</v>
      </c>
      <c r="AL104" s="272">
        <f t="shared" si="73"/>
        <v>0</v>
      </c>
      <c r="AM104" s="274">
        <f t="shared" si="46"/>
        <v>0</v>
      </c>
      <c r="AN104" s="273">
        <f t="shared" si="47"/>
        <v>0</v>
      </c>
      <c r="AO104" s="196">
        <f t="shared" si="48"/>
        <v>0</v>
      </c>
      <c r="AP104" s="113">
        <f t="shared" si="70"/>
        <v>0</v>
      </c>
      <c r="AQ104" s="114"/>
    </row>
  </sheetData>
  <sheetProtection algorithmName="SHA-512" hashValue="mvI6vYS+7b3dYdGwoCz35C6KBWngzbvyfwPzefSWdsHi/6gxVugGEc4XTu+a2a/G3CQBzHXbBESqaZr2DSyRMg==" saltValue="MezheU8hR2Yx+QuhW782jA==" spinCount="100000" sheet="1" objects="1" scenarios="1" selectLockedCells="1"/>
  <mergeCells count="19">
    <mergeCell ref="A1:AP1"/>
    <mergeCell ref="AH2:AH4"/>
    <mergeCell ref="H2:J2"/>
    <mergeCell ref="H4:J4"/>
    <mergeCell ref="A2:C2"/>
    <mergeCell ref="AJ2:AO6"/>
    <mergeCell ref="A3:C3"/>
    <mergeCell ref="A4:C4"/>
    <mergeCell ref="AE2:AG2"/>
    <mergeCell ref="AE4:AG4"/>
    <mergeCell ref="A8:C8"/>
    <mergeCell ref="A9:C9"/>
    <mergeCell ref="D9:F9"/>
    <mergeCell ref="H5:J6"/>
    <mergeCell ref="AI5:AI6"/>
    <mergeCell ref="A5:C5"/>
    <mergeCell ref="A6:C6"/>
    <mergeCell ref="A7:C7"/>
    <mergeCell ref="AE5:AG6"/>
  </mergeCells>
  <phoneticPr fontId="25" type="noConversion"/>
  <dataValidations count="6">
    <dataValidation type="list" allowBlank="1" showInputMessage="1" showErrorMessage="1" sqref="J11:J104" xr:uid="{FB05B371-DDD2-4C69-B511-19913D298FD1}">
      <formula1>"Present, Debuilt, Not Built"</formula1>
    </dataValidation>
    <dataValidation type="list" allowBlank="1" showInputMessage="1" showErrorMessage="1" sqref="I11:I104" xr:uid="{AA2BFC26-601F-48A2-A27B-FF3BCDAEDDA0}">
      <formula1>"One Sided, Two Sided"</formula1>
    </dataValidation>
    <dataValidation type="list" allowBlank="1" showInputMessage="1" showErrorMessage="1" sqref="AT11:AT55 D11:D104" xr:uid="{C0C2717F-CCC9-4802-B662-02211EC18B73}">
      <formula1>"Internal, External"</formula1>
    </dataValidation>
    <dataValidation type="list" allowBlank="1" showInputMessage="1" showErrorMessage="1" sqref="AS11:AS55" xr:uid="{47B10C60-22E1-4CCB-A2ED-F082B9C11F48}">
      <formula1>"Road Permit, Cutting Permit"</formula1>
    </dataValidation>
    <dataValidation type="list" allowBlank="1" showInputMessage="1" showErrorMessage="1" sqref="B12:B14 E11:E104 C11:C104 B16:B17 B19:B104" xr:uid="{B1CC8EC5-3758-4BFC-B1ED-62E0084E75F3}">
      <formula1>"Yes, No"</formula1>
    </dataValidation>
    <dataValidation type="list" allowBlank="1" showInputMessage="1" showErrorMessage="1" sqref="B11 B15 B18" xr:uid="{1892B9F7-4032-4F15-976B-833C1CF72582}">
      <formula1>"Yes,No"</formula1>
    </dataValidation>
  </dataValidations>
  <pageMargins left="0.7" right="0.7" top="0.75" bottom="0.75" header="0.3" footer="0.3"/>
  <pageSetup orientation="portrait" horizontalDpi="1200" verticalDpi="1200" r:id="rId1"/>
  <ignoredErrors>
    <ignoredError sqref="Z15"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11805-086A-4050-925A-02024CF30292}">
  <sheetPr codeName="Sheet9">
    <tabColor theme="6"/>
  </sheetPr>
  <dimension ref="A1:I51"/>
  <sheetViews>
    <sheetView workbookViewId="0">
      <pane ySplit="6" topLeftCell="A7" activePane="bottomLeft" state="frozen"/>
      <selection pane="bottomLeft" activeCell="D13" sqref="D13"/>
    </sheetView>
  </sheetViews>
  <sheetFormatPr defaultRowHeight="15" x14ac:dyDescent="0.25"/>
  <cols>
    <col min="1" max="9" width="15.6328125" customWidth="1"/>
  </cols>
  <sheetData>
    <row r="1" spans="1:9" ht="18.600000000000001" customHeight="1" thickBot="1" x14ac:dyDescent="0.4">
      <c r="A1" s="664" t="s">
        <v>97</v>
      </c>
      <c r="B1" s="665"/>
      <c r="C1" s="665"/>
      <c r="D1" s="665"/>
      <c r="E1" s="665"/>
      <c r="F1" s="665"/>
      <c r="G1" s="665"/>
      <c r="H1" s="665"/>
      <c r="I1" s="666"/>
    </row>
    <row r="2" spans="1:9" s="1" customFormat="1" ht="14.4" customHeight="1" x14ac:dyDescent="0.3">
      <c r="A2" s="652" t="s">
        <v>105</v>
      </c>
      <c r="B2" s="653"/>
      <c r="C2" s="654"/>
      <c r="D2" s="673" t="s">
        <v>48</v>
      </c>
      <c r="E2" s="673"/>
      <c r="F2" s="674"/>
      <c r="G2" s="275">
        <f>ROUND(SUM(I7:I51),2)</f>
        <v>0</v>
      </c>
      <c r="H2" s="667"/>
      <c r="I2" s="668"/>
    </row>
    <row r="3" spans="1:9" s="1" customFormat="1" ht="14.4" x14ac:dyDescent="0.3">
      <c r="A3" s="655"/>
      <c r="B3" s="656"/>
      <c r="C3" s="657"/>
      <c r="D3" s="675" t="s">
        <v>49</v>
      </c>
      <c r="E3" s="675"/>
      <c r="F3" s="676"/>
      <c r="G3" s="276">
        <f>ROUND(SUM(G7:G51),2)</f>
        <v>0</v>
      </c>
      <c r="H3" s="669"/>
      <c r="I3" s="670"/>
    </row>
    <row r="4" spans="1:9" s="1" customFormat="1" ht="14.4" x14ac:dyDescent="0.3">
      <c r="A4" s="658"/>
      <c r="B4" s="659"/>
      <c r="C4" s="660"/>
      <c r="D4" s="675" t="s">
        <v>50</v>
      </c>
      <c r="E4" s="675"/>
      <c r="F4" s="676"/>
      <c r="G4" s="277">
        <f>ROUND(SUM(F7:F51),2)</f>
        <v>0</v>
      </c>
      <c r="H4" s="669"/>
      <c r="I4" s="670"/>
    </row>
    <row r="5" spans="1:9" s="1" customFormat="1" thickBot="1" x14ac:dyDescent="0.35">
      <c r="A5" s="661"/>
      <c r="B5" s="662"/>
      <c r="C5" s="663"/>
      <c r="D5" s="677" t="s">
        <v>59</v>
      </c>
      <c r="E5" s="677"/>
      <c r="F5" s="678"/>
      <c r="G5" s="277">
        <f>ROUND(SUM(H7:H51),2)</f>
        <v>0</v>
      </c>
      <c r="H5" s="671"/>
      <c r="I5" s="672"/>
    </row>
    <row r="6" spans="1:9" ht="43.8" thickBot="1" x14ac:dyDescent="0.35">
      <c r="A6" s="278" t="s">
        <v>33</v>
      </c>
      <c r="B6" s="279" t="s">
        <v>51</v>
      </c>
      <c r="C6" s="279" t="s">
        <v>34</v>
      </c>
      <c r="D6" s="279" t="s">
        <v>44</v>
      </c>
      <c r="E6" s="279" t="s">
        <v>42</v>
      </c>
      <c r="F6" s="279" t="s">
        <v>62</v>
      </c>
      <c r="G6" s="279" t="s">
        <v>60</v>
      </c>
      <c r="H6" s="279" t="s">
        <v>61</v>
      </c>
      <c r="I6" s="280" t="s">
        <v>63</v>
      </c>
    </row>
    <row r="7" spans="1:9" ht="15.6" x14ac:dyDescent="0.3">
      <c r="A7" s="15"/>
      <c r="B7" s="16"/>
      <c r="C7" s="16"/>
      <c r="D7" s="17"/>
      <c r="E7" s="17"/>
      <c r="F7" s="281">
        <f>IF(B7="Road Permit",(D7*E7)/10000,0)</f>
        <v>0</v>
      </c>
      <c r="G7" s="281">
        <f>IF(C7="External",(D7*E7)/10000,0)</f>
        <v>0</v>
      </c>
      <c r="H7" s="282">
        <f>IF(C7="Internal",(D7*E7)/10000,0)</f>
        <v>0</v>
      </c>
      <c r="I7" s="283">
        <f>(D7*E7)/10000</f>
        <v>0</v>
      </c>
    </row>
    <row r="8" spans="1:9" ht="15.6" x14ac:dyDescent="0.3">
      <c r="A8" s="11"/>
      <c r="B8" s="7"/>
      <c r="C8" s="7"/>
      <c r="D8" s="13"/>
      <c r="E8" s="13"/>
      <c r="F8" s="284">
        <f t="shared" ref="F8:F51" si="0">IF(B8="Road Permit",(D8*E8)/10000,0)</f>
        <v>0</v>
      </c>
      <c r="G8" s="284">
        <f t="shared" ref="G8:G51" si="1">IF(C8="External",(D8*E8)/10000,0)</f>
        <v>0</v>
      </c>
      <c r="H8" s="285">
        <f t="shared" ref="H8:H51" si="2">IF(C8="Internal",(D8*E8)/10000,0)</f>
        <v>0</v>
      </c>
      <c r="I8" s="286">
        <f t="shared" ref="I8:I51" si="3">(D8*E8)/10000</f>
        <v>0</v>
      </c>
    </row>
    <row r="9" spans="1:9" ht="15.6" x14ac:dyDescent="0.3">
      <c r="A9" s="11"/>
      <c r="B9" s="7"/>
      <c r="C9" s="7"/>
      <c r="D9" s="13"/>
      <c r="E9" s="13"/>
      <c r="F9" s="284">
        <f t="shared" si="0"/>
        <v>0</v>
      </c>
      <c r="G9" s="284">
        <f t="shared" si="1"/>
        <v>0</v>
      </c>
      <c r="H9" s="285">
        <f t="shared" si="2"/>
        <v>0</v>
      </c>
      <c r="I9" s="286">
        <f t="shared" si="3"/>
        <v>0</v>
      </c>
    </row>
    <row r="10" spans="1:9" ht="15.6" x14ac:dyDescent="0.3">
      <c r="A10" s="11"/>
      <c r="B10" s="7"/>
      <c r="C10" s="7"/>
      <c r="D10" s="13"/>
      <c r="E10" s="13"/>
      <c r="F10" s="284">
        <f t="shared" si="0"/>
        <v>0</v>
      </c>
      <c r="G10" s="284">
        <f t="shared" si="1"/>
        <v>0</v>
      </c>
      <c r="H10" s="285">
        <f t="shared" si="2"/>
        <v>0</v>
      </c>
      <c r="I10" s="286">
        <f t="shared" si="3"/>
        <v>0</v>
      </c>
    </row>
    <row r="11" spans="1:9" ht="15.6" x14ac:dyDescent="0.3">
      <c r="A11" s="11"/>
      <c r="B11" s="7"/>
      <c r="C11" s="7"/>
      <c r="D11" s="13"/>
      <c r="E11" s="13"/>
      <c r="F11" s="284">
        <f t="shared" si="0"/>
        <v>0</v>
      </c>
      <c r="G11" s="284">
        <f t="shared" si="1"/>
        <v>0</v>
      </c>
      <c r="H11" s="285">
        <f t="shared" si="2"/>
        <v>0</v>
      </c>
      <c r="I11" s="286">
        <f t="shared" si="3"/>
        <v>0</v>
      </c>
    </row>
    <row r="12" spans="1:9" ht="15.6" x14ac:dyDescent="0.3">
      <c r="A12" s="11"/>
      <c r="B12" s="7"/>
      <c r="C12" s="7"/>
      <c r="D12" s="13"/>
      <c r="E12" s="13"/>
      <c r="F12" s="284">
        <f t="shared" si="0"/>
        <v>0</v>
      </c>
      <c r="G12" s="284">
        <f t="shared" si="1"/>
        <v>0</v>
      </c>
      <c r="H12" s="285">
        <f t="shared" si="2"/>
        <v>0</v>
      </c>
      <c r="I12" s="286">
        <f t="shared" si="3"/>
        <v>0</v>
      </c>
    </row>
    <row r="13" spans="1:9" ht="15.6" x14ac:dyDescent="0.3">
      <c r="A13" s="11"/>
      <c r="B13" s="7"/>
      <c r="C13" s="7"/>
      <c r="D13" s="13"/>
      <c r="E13" s="13"/>
      <c r="F13" s="284">
        <f t="shared" si="0"/>
        <v>0</v>
      </c>
      <c r="G13" s="284">
        <f t="shared" si="1"/>
        <v>0</v>
      </c>
      <c r="H13" s="285">
        <f t="shared" si="2"/>
        <v>0</v>
      </c>
      <c r="I13" s="286">
        <f t="shared" si="3"/>
        <v>0</v>
      </c>
    </row>
    <row r="14" spans="1:9" ht="15.6" x14ac:dyDescent="0.3">
      <c r="A14" s="11"/>
      <c r="B14" s="7"/>
      <c r="C14" s="7"/>
      <c r="D14" s="13"/>
      <c r="E14" s="13"/>
      <c r="F14" s="284">
        <f t="shared" si="0"/>
        <v>0</v>
      </c>
      <c r="G14" s="284">
        <f t="shared" si="1"/>
        <v>0</v>
      </c>
      <c r="H14" s="285">
        <f t="shared" si="2"/>
        <v>0</v>
      </c>
      <c r="I14" s="286">
        <f t="shared" si="3"/>
        <v>0</v>
      </c>
    </row>
    <row r="15" spans="1:9" ht="15.6" x14ac:dyDescent="0.3">
      <c r="A15" s="11"/>
      <c r="B15" s="7"/>
      <c r="C15" s="7"/>
      <c r="D15" s="13"/>
      <c r="E15" s="13"/>
      <c r="F15" s="284">
        <f t="shared" si="0"/>
        <v>0</v>
      </c>
      <c r="G15" s="284">
        <f t="shared" si="1"/>
        <v>0</v>
      </c>
      <c r="H15" s="285">
        <f t="shared" si="2"/>
        <v>0</v>
      </c>
      <c r="I15" s="286">
        <f t="shared" si="3"/>
        <v>0</v>
      </c>
    </row>
    <row r="16" spans="1:9" ht="15.6" x14ac:dyDescent="0.3">
      <c r="A16" s="11"/>
      <c r="B16" s="7"/>
      <c r="C16" s="7"/>
      <c r="D16" s="13"/>
      <c r="E16" s="13"/>
      <c r="F16" s="284">
        <f t="shared" si="0"/>
        <v>0</v>
      </c>
      <c r="G16" s="284">
        <f t="shared" si="1"/>
        <v>0</v>
      </c>
      <c r="H16" s="285">
        <f t="shared" si="2"/>
        <v>0</v>
      </c>
      <c r="I16" s="286">
        <f t="shared" si="3"/>
        <v>0</v>
      </c>
    </row>
    <row r="17" spans="1:9" ht="15.6" x14ac:dyDescent="0.3">
      <c r="A17" s="11"/>
      <c r="B17" s="7"/>
      <c r="C17" s="7"/>
      <c r="D17" s="13"/>
      <c r="E17" s="13"/>
      <c r="F17" s="284">
        <f t="shared" si="0"/>
        <v>0</v>
      </c>
      <c r="G17" s="284">
        <f t="shared" si="1"/>
        <v>0</v>
      </c>
      <c r="H17" s="285">
        <f t="shared" si="2"/>
        <v>0</v>
      </c>
      <c r="I17" s="286">
        <f t="shared" si="3"/>
        <v>0</v>
      </c>
    </row>
    <row r="18" spans="1:9" ht="15.6" x14ac:dyDescent="0.3">
      <c r="A18" s="11"/>
      <c r="B18" s="7"/>
      <c r="C18" s="7"/>
      <c r="D18" s="13"/>
      <c r="E18" s="13"/>
      <c r="F18" s="284">
        <f t="shared" si="0"/>
        <v>0</v>
      </c>
      <c r="G18" s="284">
        <f t="shared" si="1"/>
        <v>0</v>
      </c>
      <c r="H18" s="285">
        <f t="shared" si="2"/>
        <v>0</v>
      </c>
      <c r="I18" s="286">
        <f t="shared" si="3"/>
        <v>0</v>
      </c>
    </row>
    <row r="19" spans="1:9" ht="15.6" x14ac:dyDescent="0.3">
      <c r="A19" s="11"/>
      <c r="B19" s="7"/>
      <c r="C19" s="7"/>
      <c r="D19" s="13"/>
      <c r="E19" s="13"/>
      <c r="F19" s="284">
        <f t="shared" si="0"/>
        <v>0</v>
      </c>
      <c r="G19" s="284">
        <f t="shared" si="1"/>
        <v>0</v>
      </c>
      <c r="H19" s="285">
        <f t="shared" si="2"/>
        <v>0</v>
      </c>
      <c r="I19" s="286">
        <f t="shared" si="3"/>
        <v>0</v>
      </c>
    </row>
    <row r="20" spans="1:9" ht="15.6" x14ac:dyDescent="0.3">
      <c r="A20" s="11"/>
      <c r="B20" s="7"/>
      <c r="C20" s="7"/>
      <c r="D20" s="13"/>
      <c r="E20" s="13"/>
      <c r="F20" s="284">
        <f t="shared" si="0"/>
        <v>0</v>
      </c>
      <c r="G20" s="284">
        <f t="shared" si="1"/>
        <v>0</v>
      </c>
      <c r="H20" s="285">
        <f t="shared" si="2"/>
        <v>0</v>
      </c>
      <c r="I20" s="286">
        <f t="shared" si="3"/>
        <v>0</v>
      </c>
    </row>
    <row r="21" spans="1:9" ht="15.6" x14ac:dyDescent="0.3">
      <c r="A21" s="11"/>
      <c r="B21" s="7"/>
      <c r="C21" s="7"/>
      <c r="D21" s="13"/>
      <c r="E21" s="13"/>
      <c r="F21" s="284">
        <f t="shared" si="0"/>
        <v>0</v>
      </c>
      <c r="G21" s="284">
        <f t="shared" si="1"/>
        <v>0</v>
      </c>
      <c r="H21" s="285">
        <f t="shared" si="2"/>
        <v>0</v>
      </c>
      <c r="I21" s="286">
        <f t="shared" si="3"/>
        <v>0</v>
      </c>
    </row>
    <row r="22" spans="1:9" ht="15.6" x14ac:dyDescent="0.3">
      <c r="A22" s="11"/>
      <c r="B22" s="7"/>
      <c r="C22" s="7"/>
      <c r="D22" s="13"/>
      <c r="E22" s="13"/>
      <c r="F22" s="284">
        <f t="shared" si="0"/>
        <v>0</v>
      </c>
      <c r="G22" s="284">
        <f t="shared" si="1"/>
        <v>0</v>
      </c>
      <c r="H22" s="285">
        <f t="shared" si="2"/>
        <v>0</v>
      </c>
      <c r="I22" s="286">
        <f t="shared" si="3"/>
        <v>0</v>
      </c>
    </row>
    <row r="23" spans="1:9" ht="15.6" x14ac:dyDescent="0.3">
      <c r="A23" s="11"/>
      <c r="B23" s="7"/>
      <c r="C23" s="7"/>
      <c r="D23" s="13"/>
      <c r="E23" s="13"/>
      <c r="F23" s="284">
        <f t="shared" si="0"/>
        <v>0</v>
      </c>
      <c r="G23" s="284">
        <f t="shared" si="1"/>
        <v>0</v>
      </c>
      <c r="H23" s="285">
        <f t="shared" si="2"/>
        <v>0</v>
      </c>
      <c r="I23" s="286">
        <f t="shared" si="3"/>
        <v>0</v>
      </c>
    </row>
    <row r="24" spans="1:9" ht="15.6" x14ac:dyDescent="0.3">
      <c r="A24" s="11"/>
      <c r="B24" s="7"/>
      <c r="C24" s="7"/>
      <c r="D24" s="13"/>
      <c r="E24" s="13"/>
      <c r="F24" s="284">
        <f t="shared" si="0"/>
        <v>0</v>
      </c>
      <c r="G24" s="284">
        <f t="shared" si="1"/>
        <v>0</v>
      </c>
      <c r="H24" s="285">
        <f t="shared" si="2"/>
        <v>0</v>
      </c>
      <c r="I24" s="286">
        <f t="shared" si="3"/>
        <v>0</v>
      </c>
    </row>
    <row r="25" spans="1:9" ht="15.6" x14ac:dyDescent="0.3">
      <c r="A25" s="11"/>
      <c r="B25" s="7"/>
      <c r="C25" s="7"/>
      <c r="D25" s="13"/>
      <c r="E25" s="13"/>
      <c r="F25" s="284">
        <f t="shared" si="0"/>
        <v>0</v>
      </c>
      <c r="G25" s="284">
        <f t="shared" si="1"/>
        <v>0</v>
      </c>
      <c r="H25" s="285">
        <f t="shared" si="2"/>
        <v>0</v>
      </c>
      <c r="I25" s="286">
        <f t="shared" si="3"/>
        <v>0</v>
      </c>
    </row>
    <row r="26" spans="1:9" ht="15.6" x14ac:dyDescent="0.3">
      <c r="A26" s="11"/>
      <c r="B26" s="7"/>
      <c r="C26" s="7"/>
      <c r="D26" s="13"/>
      <c r="E26" s="13"/>
      <c r="F26" s="284">
        <f t="shared" si="0"/>
        <v>0</v>
      </c>
      <c r="G26" s="284">
        <f t="shared" si="1"/>
        <v>0</v>
      </c>
      <c r="H26" s="285">
        <f t="shared" si="2"/>
        <v>0</v>
      </c>
      <c r="I26" s="286">
        <f t="shared" si="3"/>
        <v>0</v>
      </c>
    </row>
    <row r="27" spans="1:9" ht="15.6" x14ac:dyDescent="0.3">
      <c r="A27" s="11"/>
      <c r="B27" s="7"/>
      <c r="C27" s="7"/>
      <c r="D27" s="13"/>
      <c r="E27" s="13"/>
      <c r="F27" s="284">
        <f t="shared" si="0"/>
        <v>0</v>
      </c>
      <c r="G27" s="284">
        <f t="shared" si="1"/>
        <v>0</v>
      </c>
      <c r="H27" s="285">
        <f t="shared" si="2"/>
        <v>0</v>
      </c>
      <c r="I27" s="286">
        <f t="shared" si="3"/>
        <v>0</v>
      </c>
    </row>
    <row r="28" spans="1:9" ht="15.6" x14ac:dyDescent="0.3">
      <c r="A28" s="11"/>
      <c r="B28" s="7"/>
      <c r="C28" s="7"/>
      <c r="D28" s="13"/>
      <c r="E28" s="13"/>
      <c r="F28" s="284">
        <f t="shared" si="0"/>
        <v>0</v>
      </c>
      <c r="G28" s="284">
        <f t="shared" si="1"/>
        <v>0</v>
      </c>
      <c r="H28" s="285">
        <f t="shared" si="2"/>
        <v>0</v>
      </c>
      <c r="I28" s="286">
        <f t="shared" si="3"/>
        <v>0</v>
      </c>
    </row>
    <row r="29" spans="1:9" ht="15.6" x14ac:dyDescent="0.3">
      <c r="A29" s="11"/>
      <c r="B29" s="7"/>
      <c r="C29" s="7"/>
      <c r="D29" s="13"/>
      <c r="E29" s="13"/>
      <c r="F29" s="284">
        <f t="shared" si="0"/>
        <v>0</v>
      </c>
      <c r="G29" s="284">
        <f t="shared" si="1"/>
        <v>0</v>
      </c>
      <c r="H29" s="285">
        <f t="shared" si="2"/>
        <v>0</v>
      </c>
      <c r="I29" s="286">
        <f t="shared" si="3"/>
        <v>0</v>
      </c>
    </row>
    <row r="30" spans="1:9" ht="15.6" x14ac:dyDescent="0.3">
      <c r="A30" s="11"/>
      <c r="B30" s="7"/>
      <c r="C30" s="7"/>
      <c r="D30" s="13"/>
      <c r="E30" s="13"/>
      <c r="F30" s="284">
        <f t="shared" si="0"/>
        <v>0</v>
      </c>
      <c r="G30" s="284">
        <f t="shared" si="1"/>
        <v>0</v>
      </c>
      <c r="H30" s="285">
        <f t="shared" si="2"/>
        <v>0</v>
      </c>
      <c r="I30" s="286">
        <f t="shared" si="3"/>
        <v>0</v>
      </c>
    </row>
    <row r="31" spans="1:9" ht="15.6" x14ac:dyDescent="0.3">
      <c r="A31" s="11"/>
      <c r="B31" s="7"/>
      <c r="C31" s="7"/>
      <c r="D31" s="13"/>
      <c r="E31" s="13"/>
      <c r="F31" s="284">
        <f t="shared" si="0"/>
        <v>0</v>
      </c>
      <c r="G31" s="284">
        <f t="shared" si="1"/>
        <v>0</v>
      </c>
      <c r="H31" s="285">
        <f t="shared" si="2"/>
        <v>0</v>
      </c>
      <c r="I31" s="286">
        <f t="shared" si="3"/>
        <v>0</v>
      </c>
    </row>
    <row r="32" spans="1:9" ht="15.6" x14ac:dyDescent="0.3">
      <c r="A32" s="11"/>
      <c r="B32" s="7"/>
      <c r="C32" s="7"/>
      <c r="D32" s="13"/>
      <c r="E32" s="13"/>
      <c r="F32" s="284">
        <f t="shared" si="0"/>
        <v>0</v>
      </c>
      <c r="G32" s="284">
        <f t="shared" si="1"/>
        <v>0</v>
      </c>
      <c r="H32" s="285">
        <f t="shared" si="2"/>
        <v>0</v>
      </c>
      <c r="I32" s="286">
        <f t="shared" si="3"/>
        <v>0</v>
      </c>
    </row>
    <row r="33" spans="1:9" ht="15.6" x14ac:dyDescent="0.3">
      <c r="A33" s="11"/>
      <c r="B33" s="7"/>
      <c r="C33" s="7"/>
      <c r="D33" s="13"/>
      <c r="E33" s="13"/>
      <c r="F33" s="284">
        <f t="shared" si="0"/>
        <v>0</v>
      </c>
      <c r="G33" s="284">
        <f t="shared" si="1"/>
        <v>0</v>
      </c>
      <c r="H33" s="285">
        <f t="shared" si="2"/>
        <v>0</v>
      </c>
      <c r="I33" s="286">
        <f t="shared" si="3"/>
        <v>0</v>
      </c>
    </row>
    <row r="34" spans="1:9" ht="15.6" x14ac:dyDescent="0.3">
      <c r="A34" s="11"/>
      <c r="B34" s="7"/>
      <c r="C34" s="7"/>
      <c r="D34" s="13"/>
      <c r="E34" s="13"/>
      <c r="F34" s="284">
        <f t="shared" si="0"/>
        <v>0</v>
      </c>
      <c r="G34" s="284">
        <f t="shared" si="1"/>
        <v>0</v>
      </c>
      <c r="H34" s="285">
        <f t="shared" si="2"/>
        <v>0</v>
      </c>
      <c r="I34" s="286">
        <f t="shared" si="3"/>
        <v>0</v>
      </c>
    </row>
    <row r="35" spans="1:9" ht="15.6" x14ac:dyDescent="0.3">
      <c r="A35" s="11"/>
      <c r="B35" s="7"/>
      <c r="C35" s="7"/>
      <c r="D35" s="13"/>
      <c r="E35" s="13"/>
      <c r="F35" s="284">
        <f t="shared" si="0"/>
        <v>0</v>
      </c>
      <c r="G35" s="284">
        <f t="shared" si="1"/>
        <v>0</v>
      </c>
      <c r="H35" s="285">
        <f t="shared" si="2"/>
        <v>0</v>
      </c>
      <c r="I35" s="286">
        <f t="shared" si="3"/>
        <v>0</v>
      </c>
    </row>
    <row r="36" spans="1:9" ht="15.6" x14ac:dyDescent="0.3">
      <c r="A36" s="11"/>
      <c r="B36" s="7"/>
      <c r="C36" s="7"/>
      <c r="D36" s="13"/>
      <c r="E36" s="13"/>
      <c r="F36" s="284">
        <f t="shared" si="0"/>
        <v>0</v>
      </c>
      <c r="G36" s="284">
        <f t="shared" si="1"/>
        <v>0</v>
      </c>
      <c r="H36" s="285">
        <f t="shared" si="2"/>
        <v>0</v>
      </c>
      <c r="I36" s="286">
        <f t="shared" si="3"/>
        <v>0</v>
      </c>
    </row>
    <row r="37" spans="1:9" ht="15.6" x14ac:dyDescent="0.3">
      <c r="A37" s="11"/>
      <c r="B37" s="7"/>
      <c r="C37" s="7"/>
      <c r="D37" s="13"/>
      <c r="E37" s="13"/>
      <c r="F37" s="284">
        <f t="shared" si="0"/>
        <v>0</v>
      </c>
      <c r="G37" s="284">
        <f t="shared" si="1"/>
        <v>0</v>
      </c>
      <c r="H37" s="285">
        <f t="shared" si="2"/>
        <v>0</v>
      </c>
      <c r="I37" s="286">
        <f t="shared" si="3"/>
        <v>0</v>
      </c>
    </row>
    <row r="38" spans="1:9" ht="15.6" x14ac:dyDescent="0.3">
      <c r="A38" s="11"/>
      <c r="B38" s="7"/>
      <c r="C38" s="7"/>
      <c r="D38" s="13"/>
      <c r="E38" s="13"/>
      <c r="F38" s="284">
        <f t="shared" si="0"/>
        <v>0</v>
      </c>
      <c r="G38" s="284">
        <f t="shared" si="1"/>
        <v>0</v>
      </c>
      <c r="H38" s="285">
        <f t="shared" si="2"/>
        <v>0</v>
      </c>
      <c r="I38" s="286">
        <f t="shared" si="3"/>
        <v>0</v>
      </c>
    </row>
    <row r="39" spans="1:9" ht="15.6" x14ac:dyDescent="0.3">
      <c r="A39" s="11"/>
      <c r="B39" s="7"/>
      <c r="C39" s="7"/>
      <c r="D39" s="13"/>
      <c r="E39" s="13"/>
      <c r="F39" s="284">
        <f t="shared" si="0"/>
        <v>0</v>
      </c>
      <c r="G39" s="284">
        <f t="shared" si="1"/>
        <v>0</v>
      </c>
      <c r="H39" s="285">
        <f t="shared" si="2"/>
        <v>0</v>
      </c>
      <c r="I39" s="286">
        <f t="shared" si="3"/>
        <v>0</v>
      </c>
    </row>
    <row r="40" spans="1:9" ht="15.6" x14ac:dyDescent="0.3">
      <c r="A40" s="11"/>
      <c r="B40" s="7"/>
      <c r="C40" s="7"/>
      <c r="D40" s="13"/>
      <c r="E40" s="13"/>
      <c r="F40" s="284">
        <f t="shared" si="0"/>
        <v>0</v>
      </c>
      <c r="G40" s="284">
        <f t="shared" si="1"/>
        <v>0</v>
      </c>
      <c r="H40" s="285">
        <f t="shared" si="2"/>
        <v>0</v>
      </c>
      <c r="I40" s="286">
        <f t="shared" si="3"/>
        <v>0</v>
      </c>
    </row>
    <row r="41" spans="1:9" ht="15.6" x14ac:dyDescent="0.3">
      <c r="A41" s="11"/>
      <c r="B41" s="7"/>
      <c r="C41" s="7"/>
      <c r="D41" s="13"/>
      <c r="E41" s="13"/>
      <c r="F41" s="284">
        <f t="shared" si="0"/>
        <v>0</v>
      </c>
      <c r="G41" s="284">
        <f t="shared" si="1"/>
        <v>0</v>
      </c>
      <c r="H41" s="285">
        <f t="shared" si="2"/>
        <v>0</v>
      </c>
      <c r="I41" s="286">
        <f t="shared" si="3"/>
        <v>0</v>
      </c>
    </row>
    <row r="42" spans="1:9" ht="15.6" x14ac:dyDescent="0.3">
      <c r="A42" s="11"/>
      <c r="B42" s="7"/>
      <c r="C42" s="7"/>
      <c r="D42" s="13"/>
      <c r="E42" s="13"/>
      <c r="F42" s="284">
        <f t="shared" si="0"/>
        <v>0</v>
      </c>
      <c r="G42" s="284">
        <f t="shared" si="1"/>
        <v>0</v>
      </c>
      <c r="H42" s="285">
        <f t="shared" si="2"/>
        <v>0</v>
      </c>
      <c r="I42" s="286">
        <f t="shared" si="3"/>
        <v>0</v>
      </c>
    </row>
    <row r="43" spans="1:9" ht="15.6" x14ac:dyDescent="0.3">
      <c r="A43" s="11"/>
      <c r="B43" s="7"/>
      <c r="C43" s="7"/>
      <c r="D43" s="13"/>
      <c r="E43" s="13"/>
      <c r="F43" s="284">
        <f t="shared" si="0"/>
        <v>0</v>
      </c>
      <c r="G43" s="284">
        <f t="shared" si="1"/>
        <v>0</v>
      </c>
      <c r="H43" s="285">
        <f t="shared" si="2"/>
        <v>0</v>
      </c>
      <c r="I43" s="286">
        <f t="shared" si="3"/>
        <v>0</v>
      </c>
    </row>
    <row r="44" spans="1:9" ht="15.6" x14ac:dyDescent="0.3">
      <c r="A44" s="11"/>
      <c r="B44" s="7"/>
      <c r="C44" s="7"/>
      <c r="D44" s="13"/>
      <c r="E44" s="13"/>
      <c r="F44" s="284">
        <f t="shared" si="0"/>
        <v>0</v>
      </c>
      <c r="G44" s="284">
        <f t="shared" si="1"/>
        <v>0</v>
      </c>
      <c r="H44" s="285">
        <f t="shared" si="2"/>
        <v>0</v>
      </c>
      <c r="I44" s="286">
        <f t="shared" si="3"/>
        <v>0</v>
      </c>
    </row>
    <row r="45" spans="1:9" ht="15.6" x14ac:dyDescent="0.3">
      <c r="A45" s="11"/>
      <c r="B45" s="7"/>
      <c r="C45" s="7"/>
      <c r="D45" s="13"/>
      <c r="E45" s="13"/>
      <c r="F45" s="284">
        <f t="shared" si="0"/>
        <v>0</v>
      </c>
      <c r="G45" s="284">
        <f t="shared" si="1"/>
        <v>0</v>
      </c>
      <c r="H45" s="285">
        <f t="shared" si="2"/>
        <v>0</v>
      </c>
      <c r="I45" s="286">
        <f t="shared" si="3"/>
        <v>0</v>
      </c>
    </row>
    <row r="46" spans="1:9" ht="15.6" x14ac:dyDescent="0.3">
      <c r="A46" s="11"/>
      <c r="B46" s="7"/>
      <c r="C46" s="7"/>
      <c r="D46" s="13"/>
      <c r="E46" s="13"/>
      <c r="F46" s="284">
        <f t="shared" si="0"/>
        <v>0</v>
      </c>
      <c r="G46" s="284">
        <f t="shared" si="1"/>
        <v>0</v>
      </c>
      <c r="H46" s="285">
        <f t="shared" si="2"/>
        <v>0</v>
      </c>
      <c r="I46" s="286">
        <f t="shared" si="3"/>
        <v>0</v>
      </c>
    </row>
    <row r="47" spans="1:9" ht="15.6" x14ac:dyDescent="0.3">
      <c r="A47" s="11"/>
      <c r="B47" s="7"/>
      <c r="C47" s="7"/>
      <c r="D47" s="13"/>
      <c r="E47" s="13"/>
      <c r="F47" s="284">
        <f t="shared" si="0"/>
        <v>0</v>
      </c>
      <c r="G47" s="284">
        <f t="shared" si="1"/>
        <v>0</v>
      </c>
      <c r="H47" s="285">
        <f t="shared" si="2"/>
        <v>0</v>
      </c>
      <c r="I47" s="286">
        <f t="shared" si="3"/>
        <v>0</v>
      </c>
    </row>
    <row r="48" spans="1:9" ht="15.6" x14ac:dyDescent="0.3">
      <c r="A48" s="11"/>
      <c r="B48" s="7"/>
      <c r="C48" s="7"/>
      <c r="D48" s="13"/>
      <c r="E48" s="13"/>
      <c r="F48" s="284">
        <f t="shared" si="0"/>
        <v>0</v>
      </c>
      <c r="G48" s="284">
        <f t="shared" si="1"/>
        <v>0</v>
      </c>
      <c r="H48" s="285">
        <f t="shared" si="2"/>
        <v>0</v>
      </c>
      <c r="I48" s="286">
        <f t="shared" si="3"/>
        <v>0</v>
      </c>
    </row>
    <row r="49" spans="1:9" ht="15.6" x14ac:dyDescent="0.3">
      <c r="A49" s="11"/>
      <c r="B49" s="7"/>
      <c r="C49" s="7"/>
      <c r="D49" s="13"/>
      <c r="E49" s="13"/>
      <c r="F49" s="284">
        <f t="shared" si="0"/>
        <v>0</v>
      </c>
      <c r="G49" s="284">
        <f t="shared" si="1"/>
        <v>0</v>
      </c>
      <c r="H49" s="285">
        <f t="shared" si="2"/>
        <v>0</v>
      </c>
      <c r="I49" s="286">
        <f t="shared" si="3"/>
        <v>0</v>
      </c>
    </row>
    <row r="50" spans="1:9" ht="15.6" x14ac:dyDescent="0.3">
      <c r="A50" s="11"/>
      <c r="B50" s="7"/>
      <c r="C50" s="7"/>
      <c r="D50" s="13"/>
      <c r="E50" s="13"/>
      <c r="F50" s="284">
        <f t="shared" si="0"/>
        <v>0</v>
      </c>
      <c r="G50" s="284">
        <f t="shared" si="1"/>
        <v>0</v>
      </c>
      <c r="H50" s="285">
        <f t="shared" si="2"/>
        <v>0</v>
      </c>
      <c r="I50" s="286">
        <f t="shared" si="3"/>
        <v>0</v>
      </c>
    </row>
    <row r="51" spans="1:9" ht="16.2" thickBot="1" x14ac:dyDescent="0.35">
      <c r="A51" s="12"/>
      <c r="B51" s="10"/>
      <c r="C51" s="10"/>
      <c r="D51" s="14"/>
      <c r="E51" s="14"/>
      <c r="F51" s="287">
        <f t="shared" si="0"/>
        <v>0</v>
      </c>
      <c r="G51" s="287">
        <f t="shared" si="1"/>
        <v>0</v>
      </c>
      <c r="H51" s="288">
        <f t="shared" si="2"/>
        <v>0</v>
      </c>
      <c r="I51" s="289">
        <f t="shared" si="3"/>
        <v>0</v>
      </c>
    </row>
  </sheetData>
  <sheetProtection algorithmName="SHA-512" hashValue="x6x6AhIyd5o2KvPitSAVn2RBnGe99p2zpDXE0Ku+Emn13LQ9oTtWFT9TscUBEA06tk9o1UCpEZNgdGe3Q3ioZg==" saltValue="UzqevnsCMXpe0OlhTp8+eA==" spinCount="100000" sheet="1" objects="1" scenarios="1"/>
  <mergeCells count="7">
    <mergeCell ref="A2:C5"/>
    <mergeCell ref="A1:I1"/>
    <mergeCell ref="H2:I5"/>
    <mergeCell ref="D2:F2"/>
    <mergeCell ref="D3:F3"/>
    <mergeCell ref="D4:F4"/>
    <mergeCell ref="D5:F5"/>
  </mergeCells>
  <dataValidations count="2">
    <dataValidation type="list" allowBlank="1" showInputMessage="1" showErrorMessage="1" sqref="B7:B51" xr:uid="{6730F624-DE83-45BD-8A38-50E9FE0086D4}">
      <formula1>"Road Permit, Cutting Permit"</formula1>
    </dataValidation>
    <dataValidation type="list" allowBlank="1" showInputMessage="1" showErrorMessage="1" sqref="C7:C51" xr:uid="{917756F3-B17B-457A-88D1-A268D7EDA347}">
      <formula1>"Internal, External"</formula1>
    </dataValidation>
  </dataValidations>
  <pageMargins left="0.7" right="0.7" top="0.75" bottom="0.75" header="0.3" footer="0.3"/>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249977111117893"/>
    <pageSetUpPr fitToPage="1"/>
  </sheetPr>
  <dimension ref="A1:AE609"/>
  <sheetViews>
    <sheetView zoomScale="80" zoomScaleNormal="80" workbookViewId="0">
      <pane ySplit="4" topLeftCell="A5" activePane="bottomLeft" state="frozen"/>
      <selection pane="bottomLeft" activeCell="D11" sqref="D11"/>
    </sheetView>
  </sheetViews>
  <sheetFormatPr defaultRowHeight="15" x14ac:dyDescent="0.25"/>
  <cols>
    <col min="1" max="3" width="8.6328125" style="19" customWidth="1"/>
    <col min="4" max="4" width="9.1796875" style="19" customWidth="1"/>
    <col min="5" max="5" width="12.6328125" style="19" customWidth="1"/>
    <col min="6" max="8" width="6.90625" style="19" hidden="1" customWidth="1"/>
    <col min="9" max="9" width="10.6328125" style="19" customWidth="1"/>
    <col min="10" max="10" width="12" style="19" customWidth="1"/>
    <col min="11" max="11" width="11.453125" style="19" customWidth="1"/>
    <col min="12" max="12" width="8.6328125" style="19" customWidth="1"/>
    <col min="13" max="13" width="15" style="19" customWidth="1"/>
    <col min="14" max="14" width="9.1796875" style="19" hidden="1" customWidth="1"/>
    <col min="15" max="15" width="12.6328125" style="19" hidden="1" customWidth="1"/>
    <col min="16" max="16" width="6.90625" style="19" hidden="1" customWidth="1"/>
    <col min="17" max="17" width="29.7265625" style="19" customWidth="1"/>
    <col min="18" max="18" width="6.90625" style="19" customWidth="1"/>
    <col min="19" max="19" width="10.6328125" style="19" customWidth="1"/>
    <col min="20" max="20" width="15.36328125" style="19" customWidth="1"/>
    <col min="21" max="21" width="10.6328125" style="19" customWidth="1"/>
    <col min="22" max="22" width="12.6328125" style="19" customWidth="1"/>
    <col min="23" max="23" width="9.1796875" style="19" customWidth="1"/>
    <col min="24" max="24" width="6.90625" style="19" customWidth="1"/>
    <col min="25" max="25" width="12.6328125" style="19" customWidth="1"/>
    <col min="26" max="26" width="10.6328125" style="19" customWidth="1"/>
    <col min="27" max="27" width="12.6328125" style="19" customWidth="1"/>
    <col min="28" max="30" width="6.90625" style="19" customWidth="1"/>
    <col min="31" max="31" width="12.6328125" style="19" customWidth="1"/>
    <col min="32" max="16384" width="8.7265625" style="19"/>
  </cols>
  <sheetData>
    <row r="1" spans="1:31" ht="21" customHeight="1" thickBot="1" x14ac:dyDescent="0.3">
      <c r="A1" s="694"/>
      <c r="B1" s="695"/>
      <c r="C1" s="695"/>
      <c r="D1" s="696"/>
      <c r="E1" s="679" t="s">
        <v>20</v>
      </c>
      <c r="F1" s="680"/>
      <c r="G1" s="680"/>
      <c r="H1" s="680"/>
      <c r="I1" s="680"/>
      <c r="J1" s="680"/>
      <c r="K1" s="680"/>
      <c r="L1" s="680"/>
      <c r="M1" s="681"/>
      <c r="N1" s="691" t="s">
        <v>545</v>
      </c>
      <c r="O1" s="692"/>
      <c r="P1" s="692"/>
      <c r="Q1" s="693"/>
      <c r="R1" s="404"/>
      <c r="S1" s="404"/>
      <c r="T1" s="404"/>
      <c r="U1" s="404"/>
      <c r="V1" s="404"/>
      <c r="W1" s="404"/>
      <c r="X1" s="404"/>
      <c r="Z1" s="405"/>
      <c r="AA1" s="406"/>
      <c r="AB1" s="406"/>
      <c r="AC1" s="406"/>
      <c r="AD1" s="406"/>
      <c r="AE1" s="406"/>
    </row>
    <row r="2" spans="1:31" ht="21" customHeight="1" thickBot="1" x14ac:dyDescent="0.4">
      <c r="A2" s="689" t="s">
        <v>17</v>
      </c>
      <c r="B2" s="690"/>
      <c r="C2" s="690"/>
      <c r="D2" s="32">
        <f>(IF(I608&gt;0,I608,Q608))</f>
        <v>0</v>
      </c>
      <c r="E2" s="359" t="s">
        <v>546</v>
      </c>
      <c r="F2" s="34"/>
      <c r="G2" s="33"/>
      <c r="H2" s="33"/>
      <c r="I2" s="34"/>
      <c r="J2" s="33"/>
      <c r="K2" s="33"/>
      <c r="L2" s="32">
        <f>(IF($I$609&gt;0,$I$609,Q609))</f>
        <v>0</v>
      </c>
      <c r="M2" s="368" t="s">
        <v>13</v>
      </c>
      <c r="N2" s="120"/>
      <c r="O2" s="33"/>
      <c r="P2" s="33"/>
      <c r="Q2" s="35">
        <f>IF(C606&gt;0,C606,N606)</f>
        <v>0</v>
      </c>
      <c r="R2" s="125"/>
      <c r="S2" s="125"/>
      <c r="T2" s="125"/>
      <c r="U2" s="125"/>
      <c r="Z2" s="125"/>
    </row>
    <row r="3" spans="1:31" ht="55.2" customHeight="1" thickBot="1" x14ac:dyDescent="0.3">
      <c r="A3" s="686" t="s">
        <v>544</v>
      </c>
      <c r="B3" s="687"/>
      <c r="C3" s="687"/>
      <c r="D3" s="687"/>
      <c r="E3" s="688"/>
      <c r="F3" s="688"/>
      <c r="G3" s="688"/>
      <c r="H3" s="688"/>
      <c r="I3" s="688"/>
      <c r="J3" s="354"/>
      <c r="K3" s="23"/>
      <c r="L3" s="682" t="s">
        <v>543</v>
      </c>
      <c r="M3" s="683"/>
      <c r="N3" s="684"/>
      <c r="O3" s="684"/>
      <c r="P3" s="684"/>
      <c r="Q3" s="685"/>
      <c r="R3" s="121"/>
      <c r="S3" s="121"/>
      <c r="T3" s="121"/>
      <c r="U3" s="121"/>
      <c r="V3" s="121"/>
    </row>
    <row r="4" spans="1:31" ht="58.2" thickBot="1" x14ac:dyDescent="0.3">
      <c r="A4" s="301" t="s">
        <v>21</v>
      </c>
      <c r="B4" s="313" t="s">
        <v>121</v>
      </c>
      <c r="C4" s="313" t="s">
        <v>122</v>
      </c>
      <c r="D4" s="302" t="s">
        <v>127</v>
      </c>
      <c r="E4" s="302" t="s">
        <v>255</v>
      </c>
      <c r="F4" s="302" t="s">
        <v>126</v>
      </c>
      <c r="G4" s="302" t="s">
        <v>133</v>
      </c>
      <c r="H4" s="302" t="s">
        <v>129</v>
      </c>
      <c r="I4" s="303" t="s">
        <v>84</v>
      </c>
      <c r="J4" s="355"/>
      <c r="K4" s="23"/>
      <c r="L4" s="321" t="s">
        <v>21</v>
      </c>
      <c r="M4" s="322" t="s">
        <v>127</v>
      </c>
      <c r="N4" s="322" t="s">
        <v>126</v>
      </c>
      <c r="O4" s="322" t="s">
        <v>133</v>
      </c>
      <c r="P4" s="322" t="s">
        <v>129</v>
      </c>
      <c r="Q4" s="323" t="s">
        <v>258</v>
      </c>
      <c r="R4" s="122"/>
      <c r="S4" s="122"/>
      <c r="T4" s="122"/>
      <c r="U4" s="122"/>
      <c r="V4" s="122"/>
    </row>
    <row r="5" spans="1:31" ht="15.6" x14ac:dyDescent="0.3">
      <c r="A5" s="290">
        <v>1</v>
      </c>
      <c r="B5" s="9"/>
      <c r="C5" s="9"/>
      <c r="D5" s="9" t="s">
        <v>128</v>
      </c>
      <c r="E5" s="410" t="s">
        <v>256</v>
      </c>
      <c r="F5" s="37">
        <f>IF(I5&gt;0,1,0)</f>
        <v>0</v>
      </c>
      <c r="G5" s="37">
        <f>IF(D5="Yes",F5,0)</f>
        <v>0</v>
      </c>
      <c r="H5" s="37">
        <f>IF(D5="Yes",I5,0)</f>
        <v>0</v>
      </c>
      <c r="I5" s="294">
        <f>IF(E5="Square/Rectangle",B5*C5,B5*C5*0.785)</f>
        <v>0</v>
      </c>
      <c r="J5" s="356"/>
      <c r="K5" s="23"/>
      <c r="L5" s="324">
        <v>1</v>
      </c>
      <c r="M5" s="9" t="s">
        <v>128</v>
      </c>
      <c r="N5" s="374">
        <f>IF(Q5&gt;0,1,0)</f>
        <v>0</v>
      </c>
      <c r="O5" s="374">
        <f>IF(M5="Yes",N5,0)</f>
        <v>0</v>
      </c>
      <c r="P5" s="374">
        <f>IF(M5="Yes",Q5,0)</f>
        <v>0</v>
      </c>
      <c r="Q5" s="415"/>
    </row>
    <row r="6" spans="1:31" ht="15.6" x14ac:dyDescent="0.3">
      <c r="A6" s="291">
        <v>2</v>
      </c>
      <c r="B6" s="4"/>
      <c r="C6" s="4"/>
      <c r="D6" s="4" t="s">
        <v>128</v>
      </c>
      <c r="E6" s="411" t="s">
        <v>256</v>
      </c>
      <c r="F6" s="38">
        <f t="shared" ref="F6:F69" si="0">IF(I6&gt;0,1,0)</f>
        <v>0</v>
      </c>
      <c r="G6" s="38">
        <f t="shared" ref="G6:G69" si="1">IF(D6="Yes",F6,0)</f>
        <v>0</v>
      </c>
      <c r="H6" s="38">
        <f>IF(D6="Yes",I6,0)</f>
        <v>0</v>
      </c>
      <c r="I6" s="295">
        <f>IF(E6="Square/Rectangle",B6*C6,B6*C6*0.785)</f>
        <v>0</v>
      </c>
      <c r="J6" s="356"/>
      <c r="K6" s="23"/>
      <c r="L6" s="325">
        <v>2</v>
      </c>
      <c r="M6" s="4" t="s">
        <v>128</v>
      </c>
      <c r="N6" s="377">
        <f t="shared" ref="N6:N69" si="2">IF(Q6&gt;0,1,0)</f>
        <v>0</v>
      </c>
      <c r="O6" s="377">
        <f t="shared" ref="O6:O69" si="3">IF(M6="Yes",N6,0)</f>
        <v>0</v>
      </c>
      <c r="P6" s="377">
        <f t="shared" ref="P6:P69" si="4">IF(M6="Yes",Q6,0)</f>
        <v>0</v>
      </c>
      <c r="Q6" s="416"/>
    </row>
    <row r="7" spans="1:31" ht="15.6" x14ac:dyDescent="0.3">
      <c r="A7" s="291">
        <v>3</v>
      </c>
      <c r="B7" s="4"/>
      <c r="C7" s="4"/>
      <c r="D7" s="4" t="s">
        <v>128</v>
      </c>
      <c r="E7" s="411" t="s">
        <v>256</v>
      </c>
      <c r="F7" s="38">
        <f t="shared" si="0"/>
        <v>0</v>
      </c>
      <c r="G7" s="38">
        <f t="shared" si="1"/>
        <v>0</v>
      </c>
      <c r="H7" s="38">
        <f t="shared" ref="H7:H70" si="5">IF(D7="Yes",I7,0)</f>
        <v>0</v>
      </c>
      <c r="I7" s="295">
        <f t="shared" ref="I7:I70" si="6">IF(E7="Square/Rectangle",B7*C7,B7*C7*0.785)</f>
        <v>0</v>
      </c>
      <c r="J7" s="356"/>
      <c r="K7" s="23"/>
      <c r="L7" s="325">
        <v>3</v>
      </c>
      <c r="M7" s="4" t="s">
        <v>128</v>
      </c>
      <c r="N7" s="377">
        <f t="shared" si="2"/>
        <v>0</v>
      </c>
      <c r="O7" s="377">
        <f t="shared" si="3"/>
        <v>0</v>
      </c>
      <c r="P7" s="377">
        <f t="shared" si="4"/>
        <v>0</v>
      </c>
      <c r="Q7" s="416"/>
    </row>
    <row r="8" spans="1:31" ht="15.6" x14ac:dyDescent="0.3">
      <c r="A8" s="291">
        <v>4</v>
      </c>
      <c r="B8" s="4"/>
      <c r="C8" s="4"/>
      <c r="D8" s="4" t="s">
        <v>128</v>
      </c>
      <c r="E8" s="411" t="s">
        <v>256</v>
      </c>
      <c r="F8" s="38">
        <f t="shared" si="0"/>
        <v>0</v>
      </c>
      <c r="G8" s="38">
        <f t="shared" si="1"/>
        <v>0</v>
      </c>
      <c r="H8" s="38">
        <f t="shared" si="5"/>
        <v>0</v>
      </c>
      <c r="I8" s="295">
        <f t="shared" si="6"/>
        <v>0</v>
      </c>
      <c r="J8" s="356"/>
      <c r="K8" s="23"/>
      <c r="L8" s="325">
        <v>4</v>
      </c>
      <c r="M8" s="4" t="s">
        <v>128</v>
      </c>
      <c r="N8" s="377">
        <f t="shared" si="2"/>
        <v>0</v>
      </c>
      <c r="O8" s="377">
        <f t="shared" si="3"/>
        <v>0</v>
      </c>
      <c r="P8" s="377">
        <f t="shared" si="4"/>
        <v>0</v>
      </c>
      <c r="Q8" s="416"/>
    </row>
    <row r="9" spans="1:31" ht="15.6" x14ac:dyDescent="0.3">
      <c r="A9" s="291">
        <v>5</v>
      </c>
      <c r="B9" s="4"/>
      <c r="C9" s="4"/>
      <c r="D9" s="4" t="s">
        <v>128</v>
      </c>
      <c r="E9" s="411" t="s">
        <v>256</v>
      </c>
      <c r="F9" s="38">
        <f t="shared" si="0"/>
        <v>0</v>
      </c>
      <c r="G9" s="38">
        <f t="shared" si="1"/>
        <v>0</v>
      </c>
      <c r="H9" s="38">
        <f t="shared" si="5"/>
        <v>0</v>
      </c>
      <c r="I9" s="295">
        <f t="shared" si="6"/>
        <v>0</v>
      </c>
      <c r="J9" s="356"/>
      <c r="K9" s="23"/>
      <c r="L9" s="325">
        <v>5</v>
      </c>
      <c r="M9" s="4" t="s">
        <v>128</v>
      </c>
      <c r="N9" s="377">
        <f t="shared" si="2"/>
        <v>0</v>
      </c>
      <c r="O9" s="377">
        <f t="shared" si="3"/>
        <v>0</v>
      </c>
      <c r="P9" s="377">
        <f t="shared" si="4"/>
        <v>0</v>
      </c>
      <c r="Q9" s="416"/>
    </row>
    <row r="10" spans="1:31" ht="15.6" x14ac:dyDescent="0.3">
      <c r="A10" s="291">
        <v>6</v>
      </c>
      <c r="B10" s="4"/>
      <c r="C10" s="4"/>
      <c r="D10" s="4" t="s">
        <v>128</v>
      </c>
      <c r="E10" s="411" t="s">
        <v>256</v>
      </c>
      <c r="F10" s="38">
        <f t="shared" si="0"/>
        <v>0</v>
      </c>
      <c r="G10" s="38">
        <f t="shared" si="1"/>
        <v>0</v>
      </c>
      <c r="H10" s="38">
        <f t="shared" si="5"/>
        <v>0</v>
      </c>
      <c r="I10" s="295">
        <f t="shared" si="6"/>
        <v>0</v>
      </c>
      <c r="J10" s="356"/>
      <c r="K10" s="23"/>
      <c r="L10" s="325">
        <v>6</v>
      </c>
      <c r="M10" s="4" t="s">
        <v>128</v>
      </c>
      <c r="N10" s="377">
        <f t="shared" si="2"/>
        <v>0</v>
      </c>
      <c r="O10" s="377">
        <f t="shared" si="3"/>
        <v>0</v>
      </c>
      <c r="P10" s="377">
        <f t="shared" si="4"/>
        <v>0</v>
      </c>
      <c r="Q10" s="416"/>
    </row>
    <row r="11" spans="1:31" ht="15.6" x14ac:dyDescent="0.3">
      <c r="A11" s="291">
        <v>7</v>
      </c>
      <c r="B11" s="4"/>
      <c r="C11" s="4"/>
      <c r="D11" s="4" t="s">
        <v>128</v>
      </c>
      <c r="E11" s="411" t="s">
        <v>256</v>
      </c>
      <c r="F11" s="38">
        <f t="shared" si="0"/>
        <v>0</v>
      </c>
      <c r="G11" s="38">
        <f t="shared" si="1"/>
        <v>0</v>
      </c>
      <c r="H11" s="38">
        <f t="shared" si="5"/>
        <v>0</v>
      </c>
      <c r="I11" s="295">
        <f t="shared" si="6"/>
        <v>0</v>
      </c>
      <c r="J11" s="356"/>
      <c r="K11" s="23"/>
      <c r="L11" s="325">
        <v>7</v>
      </c>
      <c r="M11" s="4" t="s">
        <v>128</v>
      </c>
      <c r="N11" s="377">
        <f t="shared" si="2"/>
        <v>0</v>
      </c>
      <c r="O11" s="377">
        <f t="shared" si="3"/>
        <v>0</v>
      </c>
      <c r="P11" s="377">
        <f t="shared" si="4"/>
        <v>0</v>
      </c>
      <c r="Q11" s="416"/>
    </row>
    <row r="12" spans="1:31" ht="15.6" x14ac:dyDescent="0.3">
      <c r="A12" s="291">
        <v>8</v>
      </c>
      <c r="B12" s="4"/>
      <c r="C12" s="4"/>
      <c r="D12" s="4" t="s">
        <v>128</v>
      </c>
      <c r="E12" s="411" t="s">
        <v>256</v>
      </c>
      <c r="F12" s="38">
        <f t="shared" si="0"/>
        <v>0</v>
      </c>
      <c r="G12" s="38">
        <f t="shared" si="1"/>
        <v>0</v>
      </c>
      <c r="H12" s="38">
        <f t="shared" si="5"/>
        <v>0</v>
      </c>
      <c r="I12" s="295">
        <f t="shared" si="6"/>
        <v>0</v>
      </c>
      <c r="J12" s="356"/>
      <c r="K12" s="23"/>
      <c r="L12" s="325">
        <v>8</v>
      </c>
      <c r="M12" s="4" t="s">
        <v>128</v>
      </c>
      <c r="N12" s="377">
        <f t="shared" si="2"/>
        <v>0</v>
      </c>
      <c r="O12" s="377">
        <f t="shared" si="3"/>
        <v>0</v>
      </c>
      <c r="P12" s="377">
        <f t="shared" si="4"/>
        <v>0</v>
      </c>
      <c r="Q12" s="416"/>
    </row>
    <row r="13" spans="1:31" ht="15.6" x14ac:dyDescent="0.3">
      <c r="A13" s="291">
        <v>9</v>
      </c>
      <c r="B13" s="4"/>
      <c r="C13" s="4"/>
      <c r="D13" s="4" t="s">
        <v>128</v>
      </c>
      <c r="E13" s="411" t="s">
        <v>256</v>
      </c>
      <c r="F13" s="38">
        <f t="shared" si="0"/>
        <v>0</v>
      </c>
      <c r="G13" s="38">
        <f t="shared" si="1"/>
        <v>0</v>
      </c>
      <c r="H13" s="38">
        <f t="shared" si="5"/>
        <v>0</v>
      </c>
      <c r="I13" s="295">
        <f t="shared" si="6"/>
        <v>0</v>
      </c>
      <c r="J13" s="356"/>
      <c r="K13" s="23"/>
      <c r="L13" s="325">
        <v>9</v>
      </c>
      <c r="M13" s="4" t="s">
        <v>128</v>
      </c>
      <c r="N13" s="377">
        <f t="shared" si="2"/>
        <v>0</v>
      </c>
      <c r="O13" s="377">
        <f t="shared" si="3"/>
        <v>0</v>
      </c>
      <c r="P13" s="377">
        <f t="shared" si="4"/>
        <v>0</v>
      </c>
      <c r="Q13" s="416"/>
    </row>
    <row r="14" spans="1:31" ht="15.6" x14ac:dyDescent="0.3">
      <c r="A14" s="291">
        <v>10</v>
      </c>
      <c r="B14" s="4"/>
      <c r="C14" s="4"/>
      <c r="D14" s="4" t="s">
        <v>128</v>
      </c>
      <c r="E14" s="411" t="s">
        <v>256</v>
      </c>
      <c r="F14" s="38">
        <f t="shared" si="0"/>
        <v>0</v>
      </c>
      <c r="G14" s="38">
        <f t="shared" si="1"/>
        <v>0</v>
      </c>
      <c r="H14" s="38">
        <f t="shared" si="5"/>
        <v>0</v>
      </c>
      <c r="I14" s="295">
        <f t="shared" si="6"/>
        <v>0</v>
      </c>
      <c r="J14" s="356"/>
      <c r="K14" s="23"/>
      <c r="L14" s="325">
        <v>10</v>
      </c>
      <c r="M14" s="4" t="s">
        <v>128</v>
      </c>
      <c r="N14" s="377">
        <f t="shared" si="2"/>
        <v>0</v>
      </c>
      <c r="O14" s="377">
        <f t="shared" si="3"/>
        <v>0</v>
      </c>
      <c r="P14" s="377">
        <f t="shared" si="4"/>
        <v>0</v>
      </c>
      <c r="Q14" s="416"/>
    </row>
    <row r="15" spans="1:31" ht="15.6" x14ac:dyDescent="0.3">
      <c r="A15" s="291">
        <v>11</v>
      </c>
      <c r="B15" s="4"/>
      <c r="C15" s="4"/>
      <c r="D15" s="4" t="s">
        <v>128</v>
      </c>
      <c r="E15" s="411" t="s">
        <v>256</v>
      </c>
      <c r="F15" s="38">
        <f t="shared" si="0"/>
        <v>0</v>
      </c>
      <c r="G15" s="38">
        <f t="shared" si="1"/>
        <v>0</v>
      </c>
      <c r="H15" s="38">
        <f t="shared" si="5"/>
        <v>0</v>
      </c>
      <c r="I15" s="295">
        <f t="shared" si="6"/>
        <v>0</v>
      </c>
      <c r="J15" s="356"/>
      <c r="K15" s="23"/>
      <c r="L15" s="325">
        <v>11</v>
      </c>
      <c r="M15" s="4" t="s">
        <v>128</v>
      </c>
      <c r="N15" s="377">
        <f t="shared" si="2"/>
        <v>0</v>
      </c>
      <c r="O15" s="377">
        <f t="shared" si="3"/>
        <v>0</v>
      </c>
      <c r="P15" s="377">
        <f t="shared" si="4"/>
        <v>0</v>
      </c>
      <c r="Q15" s="416"/>
    </row>
    <row r="16" spans="1:31" ht="15.6" x14ac:dyDescent="0.3">
      <c r="A16" s="291">
        <v>12</v>
      </c>
      <c r="B16" s="4"/>
      <c r="C16" s="4"/>
      <c r="D16" s="4" t="s">
        <v>128</v>
      </c>
      <c r="E16" s="411" t="s">
        <v>256</v>
      </c>
      <c r="F16" s="38">
        <f t="shared" si="0"/>
        <v>0</v>
      </c>
      <c r="G16" s="38">
        <f t="shared" si="1"/>
        <v>0</v>
      </c>
      <c r="H16" s="38">
        <f t="shared" si="5"/>
        <v>0</v>
      </c>
      <c r="I16" s="295">
        <f t="shared" si="6"/>
        <v>0</v>
      </c>
      <c r="J16" s="356"/>
      <c r="K16" s="23"/>
      <c r="L16" s="325">
        <v>12</v>
      </c>
      <c r="M16" s="4" t="s">
        <v>128</v>
      </c>
      <c r="N16" s="377">
        <f t="shared" si="2"/>
        <v>0</v>
      </c>
      <c r="O16" s="377">
        <f t="shared" si="3"/>
        <v>0</v>
      </c>
      <c r="P16" s="377">
        <f t="shared" si="4"/>
        <v>0</v>
      </c>
      <c r="Q16" s="416"/>
    </row>
    <row r="17" spans="1:17" ht="15.6" x14ac:dyDescent="0.3">
      <c r="A17" s="291">
        <v>13</v>
      </c>
      <c r="B17" s="4"/>
      <c r="C17" s="4"/>
      <c r="D17" s="4" t="s">
        <v>128</v>
      </c>
      <c r="E17" s="411" t="s">
        <v>256</v>
      </c>
      <c r="F17" s="38">
        <f t="shared" si="0"/>
        <v>0</v>
      </c>
      <c r="G17" s="38">
        <f t="shared" si="1"/>
        <v>0</v>
      </c>
      <c r="H17" s="38">
        <f t="shared" si="5"/>
        <v>0</v>
      </c>
      <c r="I17" s="295">
        <f t="shared" si="6"/>
        <v>0</v>
      </c>
      <c r="J17" s="356"/>
      <c r="K17" s="23"/>
      <c r="L17" s="325">
        <v>13</v>
      </c>
      <c r="M17" s="4" t="s">
        <v>128</v>
      </c>
      <c r="N17" s="377">
        <f t="shared" si="2"/>
        <v>0</v>
      </c>
      <c r="O17" s="377">
        <f t="shared" si="3"/>
        <v>0</v>
      </c>
      <c r="P17" s="377">
        <f t="shared" si="4"/>
        <v>0</v>
      </c>
      <c r="Q17" s="416"/>
    </row>
    <row r="18" spans="1:17" ht="15.6" x14ac:dyDescent="0.3">
      <c r="A18" s="291">
        <v>14</v>
      </c>
      <c r="B18" s="4"/>
      <c r="C18" s="4"/>
      <c r="D18" s="4" t="s">
        <v>128</v>
      </c>
      <c r="E18" s="411" t="s">
        <v>256</v>
      </c>
      <c r="F18" s="38">
        <f t="shared" si="0"/>
        <v>0</v>
      </c>
      <c r="G18" s="38">
        <f t="shared" si="1"/>
        <v>0</v>
      </c>
      <c r="H18" s="38">
        <f t="shared" si="5"/>
        <v>0</v>
      </c>
      <c r="I18" s="295">
        <f t="shared" si="6"/>
        <v>0</v>
      </c>
      <c r="J18" s="356"/>
      <c r="K18" s="23"/>
      <c r="L18" s="325">
        <v>14</v>
      </c>
      <c r="M18" s="4" t="s">
        <v>128</v>
      </c>
      <c r="N18" s="377">
        <f t="shared" si="2"/>
        <v>0</v>
      </c>
      <c r="O18" s="377">
        <f t="shared" si="3"/>
        <v>0</v>
      </c>
      <c r="P18" s="377">
        <f t="shared" si="4"/>
        <v>0</v>
      </c>
      <c r="Q18" s="416"/>
    </row>
    <row r="19" spans="1:17" ht="15.6" x14ac:dyDescent="0.3">
      <c r="A19" s="291">
        <v>15</v>
      </c>
      <c r="B19" s="4"/>
      <c r="C19" s="4"/>
      <c r="D19" s="4" t="s">
        <v>128</v>
      </c>
      <c r="E19" s="411" t="s">
        <v>256</v>
      </c>
      <c r="F19" s="38">
        <f t="shared" si="0"/>
        <v>0</v>
      </c>
      <c r="G19" s="38">
        <f t="shared" si="1"/>
        <v>0</v>
      </c>
      <c r="H19" s="38">
        <f t="shared" si="5"/>
        <v>0</v>
      </c>
      <c r="I19" s="295">
        <f t="shared" si="6"/>
        <v>0</v>
      </c>
      <c r="J19" s="356"/>
      <c r="K19" s="23"/>
      <c r="L19" s="325">
        <v>15</v>
      </c>
      <c r="M19" s="4" t="s">
        <v>128</v>
      </c>
      <c r="N19" s="377">
        <f t="shared" si="2"/>
        <v>0</v>
      </c>
      <c r="O19" s="377">
        <f t="shared" si="3"/>
        <v>0</v>
      </c>
      <c r="P19" s="377">
        <f t="shared" si="4"/>
        <v>0</v>
      </c>
      <c r="Q19" s="416"/>
    </row>
    <row r="20" spans="1:17" ht="15.6" x14ac:dyDescent="0.3">
      <c r="A20" s="291">
        <v>16</v>
      </c>
      <c r="B20" s="4"/>
      <c r="C20" s="4"/>
      <c r="D20" s="4" t="s">
        <v>128</v>
      </c>
      <c r="E20" s="411" t="s">
        <v>256</v>
      </c>
      <c r="F20" s="38">
        <f t="shared" si="0"/>
        <v>0</v>
      </c>
      <c r="G20" s="38">
        <f t="shared" si="1"/>
        <v>0</v>
      </c>
      <c r="H20" s="38">
        <f t="shared" si="5"/>
        <v>0</v>
      </c>
      <c r="I20" s="295">
        <f t="shared" si="6"/>
        <v>0</v>
      </c>
      <c r="J20" s="356"/>
      <c r="K20" s="23"/>
      <c r="L20" s="325">
        <v>16</v>
      </c>
      <c r="M20" s="4" t="s">
        <v>128</v>
      </c>
      <c r="N20" s="377">
        <f t="shared" si="2"/>
        <v>0</v>
      </c>
      <c r="O20" s="377">
        <f t="shared" si="3"/>
        <v>0</v>
      </c>
      <c r="P20" s="377">
        <f t="shared" si="4"/>
        <v>0</v>
      </c>
      <c r="Q20" s="416"/>
    </row>
    <row r="21" spans="1:17" ht="15.6" x14ac:dyDescent="0.3">
      <c r="A21" s="291">
        <v>17</v>
      </c>
      <c r="B21" s="4"/>
      <c r="C21" s="4"/>
      <c r="D21" s="4" t="s">
        <v>128</v>
      </c>
      <c r="E21" s="411" t="s">
        <v>256</v>
      </c>
      <c r="F21" s="38">
        <f t="shared" si="0"/>
        <v>0</v>
      </c>
      <c r="G21" s="38">
        <f t="shared" si="1"/>
        <v>0</v>
      </c>
      <c r="H21" s="38">
        <f t="shared" si="5"/>
        <v>0</v>
      </c>
      <c r="I21" s="295">
        <f t="shared" si="6"/>
        <v>0</v>
      </c>
      <c r="J21" s="356"/>
      <c r="K21" s="23"/>
      <c r="L21" s="325">
        <v>17</v>
      </c>
      <c r="M21" s="4" t="s">
        <v>128</v>
      </c>
      <c r="N21" s="377">
        <f t="shared" si="2"/>
        <v>0</v>
      </c>
      <c r="O21" s="377">
        <f t="shared" si="3"/>
        <v>0</v>
      </c>
      <c r="P21" s="377">
        <f t="shared" si="4"/>
        <v>0</v>
      </c>
      <c r="Q21" s="416"/>
    </row>
    <row r="22" spans="1:17" ht="15.6" x14ac:dyDescent="0.3">
      <c r="A22" s="291">
        <v>18</v>
      </c>
      <c r="B22" s="4"/>
      <c r="C22" s="4"/>
      <c r="D22" s="4" t="s">
        <v>128</v>
      </c>
      <c r="E22" s="411" t="s">
        <v>256</v>
      </c>
      <c r="F22" s="38">
        <f t="shared" si="0"/>
        <v>0</v>
      </c>
      <c r="G22" s="38">
        <f t="shared" si="1"/>
        <v>0</v>
      </c>
      <c r="H22" s="38">
        <f t="shared" si="5"/>
        <v>0</v>
      </c>
      <c r="I22" s="295">
        <f t="shared" si="6"/>
        <v>0</v>
      </c>
      <c r="J22" s="356"/>
      <c r="K22" s="23"/>
      <c r="L22" s="325">
        <v>18</v>
      </c>
      <c r="M22" s="4" t="s">
        <v>128</v>
      </c>
      <c r="N22" s="377">
        <f t="shared" si="2"/>
        <v>0</v>
      </c>
      <c r="O22" s="377">
        <f t="shared" si="3"/>
        <v>0</v>
      </c>
      <c r="P22" s="377">
        <f t="shared" si="4"/>
        <v>0</v>
      </c>
      <c r="Q22" s="416"/>
    </row>
    <row r="23" spans="1:17" ht="15.6" x14ac:dyDescent="0.3">
      <c r="A23" s="291">
        <v>19</v>
      </c>
      <c r="B23" s="4"/>
      <c r="C23" s="4"/>
      <c r="D23" s="4" t="s">
        <v>128</v>
      </c>
      <c r="E23" s="411" t="s">
        <v>256</v>
      </c>
      <c r="F23" s="38">
        <f t="shared" si="0"/>
        <v>0</v>
      </c>
      <c r="G23" s="38">
        <f t="shared" si="1"/>
        <v>0</v>
      </c>
      <c r="H23" s="38">
        <f t="shared" si="5"/>
        <v>0</v>
      </c>
      <c r="I23" s="295">
        <f t="shared" si="6"/>
        <v>0</v>
      </c>
      <c r="J23" s="356"/>
      <c r="K23" s="23"/>
      <c r="L23" s="325">
        <v>19</v>
      </c>
      <c r="M23" s="4" t="s">
        <v>128</v>
      </c>
      <c r="N23" s="377">
        <f t="shared" si="2"/>
        <v>0</v>
      </c>
      <c r="O23" s="377">
        <f t="shared" si="3"/>
        <v>0</v>
      </c>
      <c r="P23" s="377">
        <f t="shared" si="4"/>
        <v>0</v>
      </c>
      <c r="Q23" s="416"/>
    </row>
    <row r="24" spans="1:17" ht="15.6" x14ac:dyDescent="0.3">
      <c r="A24" s="291">
        <v>20</v>
      </c>
      <c r="B24" s="4"/>
      <c r="C24" s="4"/>
      <c r="D24" s="4" t="s">
        <v>128</v>
      </c>
      <c r="E24" s="411" t="s">
        <v>256</v>
      </c>
      <c r="F24" s="38">
        <f t="shared" si="0"/>
        <v>0</v>
      </c>
      <c r="G24" s="38">
        <f t="shared" si="1"/>
        <v>0</v>
      </c>
      <c r="H24" s="38">
        <f t="shared" si="5"/>
        <v>0</v>
      </c>
      <c r="I24" s="295">
        <f t="shared" si="6"/>
        <v>0</v>
      </c>
      <c r="J24" s="356"/>
      <c r="K24" s="23"/>
      <c r="L24" s="325">
        <v>20</v>
      </c>
      <c r="M24" s="4" t="s">
        <v>128</v>
      </c>
      <c r="N24" s="377">
        <f t="shared" si="2"/>
        <v>0</v>
      </c>
      <c r="O24" s="377">
        <f t="shared" si="3"/>
        <v>0</v>
      </c>
      <c r="P24" s="377">
        <f t="shared" si="4"/>
        <v>0</v>
      </c>
      <c r="Q24" s="416"/>
    </row>
    <row r="25" spans="1:17" ht="15.6" x14ac:dyDescent="0.3">
      <c r="A25" s="291">
        <v>21</v>
      </c>
      <c r="B25" s="4"/>
      <c r="C25" s="4"/>
      <c r="D25" s="4" t="s">
        <v>128</v>
      </c>
      <c r="E25" s="411" t="s">
        <v>256</v>
      </c>
      <c r="F25" s="38">
        <f t="shared" si="0"/>
        <v>0</v>
      </c>
      <c r="G25" s="38">
        <f t="shared" si="1"/>
        <v>0</v>
      </c>
      <c r="H25" s="38">
        <f t="shared" si="5"/>
        <v>0</v>
      </c>
      <c r="I25" s="295">
        <f t="shared" si="6"/>
        <v>0</v>
      </c>
      <c r="J25" s="356"/>
      <c r="K25" s="23"/>
      <c r="L25" s="325">
        <v>21</v>
      </c>
      <c r="M25" s="4" t="s">
        <v>128</v>
      </c>
      <c r="N25" s="377">
        <f t="shared" si="2"/>
        <v>0</v>
      </c>
      <c r="O25" s="377">
        <f t="shared" si="3"/>
        <v>0</v>
      </c>
      <c r="P25" s="377">
        <f t="shared" si="4"/>
        <v>0</v>
      </c>
      <c r="Q25" s="416"/>
    </row>
    <row r="26" spans="1:17" ht="15.6" x14ac:dyDescent="0.3">
      <c r="A26" s="291">
        <v>22</v>
      </c>
      <c r="B26" s="4"/>
      <c r="C26" s="4"/>
      <c r="D26" s="4" t="s">
        <v>128</v>
      </c>
      <c r="E26" s="411" t="s">
        <v>256</v>
      </c>
      <c r="F26" s="38">
        <f t="shared" si="0"/>
        <v>0</v>
      </c>
      <c r="G26" s="38">
        <f t="shared" si="1"/>
        <v>0</v>
      </c>
      <c r="H26" s="38">
        <f t="shared" si="5"/>
        <v>0</v>
      </c>
      <c r="I26" s="295">
        <f t="shared" si="6"/>
        <v>0</v>
      </c>
      <c r="J26" s="356"/>
      <c r="K26" s="23"/>
      <c r="L26" s="325">
        <v>22</v>
      </c>
      <c r="M26" s="4" t="s">
        <v>128</v>
      </c>
      <c r="N26" s="377">
        <f t="shared" si="2"/>
        <v>0</v>
      </c>
      <c r="O26" s="377">
        <f t="shared" si="3"/>
        <v>0</v>
      </c>
      <c r="P26" s="377">
        <f t="shared" si="4"/>
        <v>0</v>
      </c>
      <c r="Q26" s="416"/>
    </row>
    <row r="27" spans="1:17" ht="15.6" x14ac:dyDescent="0.3">
      <c r="A27" s="291">
        <v>23</v>
      </c>
      <c r="B27" s="4"/>
      <c r="C27" s="4"/>
      <c r="D27" s="4" t="s">
        <v>128</v>
      </c>
      <c r="E27" s="411" t="s">
        <v>256</v>
      </c>
      <c r="F27" s="38">
        <f t="shared" si="0"/>
        <v>0</v>
      </c>
      <c r="G27" s="38">
        <f t="shared" si="1"/>
        <v>0</v>
      </c>
      <c r="H27" s="38">
        <f t="shared" si="5"/>
        <v>0</v>
      </c>
      <c r="I27" s="295">
        <f t="shared" si="6"/>
        <v>0</v>
      </c>
      <c r="J27" s="356"/>
      <c r="K27" s="23"/>
      <c r="L27" s="325">
        <v>23</v>
      </c>
      <c r="M27" s="4" t="s">
        <v>128</v>
      </c>
      <c r="N27" s="377">
        <f t="shared" si="2"/>
        <v>0</v>
      </c>
      <c r="O27" s="377">
        <f t="shared" si="3"/>
        <v>0</v>
      </c>
      <c r="P27" s="377">
        <f t="shared" si="4"/>
        <v>0</v>
      </c>
      <c r="Q27" s="416"/>
    </row>
    <row r="28" spans="1:17" ht="15.6" x14ac:dyDescent="0.3">
      <c r="A28" s="291">
        <v>24</v>
      </c>
      <c r="B28" s="4"/>
      <c r="C28" s="4"/>
      <c r="D28" s="4" t="s">
        <v>128</v>
      </c>
      <c r="E28" s="411" t="s">
        <v>256</v>
      </c>
      <c r="F28" s="38">
        <f t="shared" si="0"/>
        <v>0</v>
      </c>
      <c r="G28" s="38">
        <f t="shared" si="1"/>
        <v>0</v>
      </c>
      <c r="H28" s="38">
        <f t="shared" si="5"/>
        <v>0</v>
      </c>
      <c r="I28" s="295">
        <f t="shared" si="6"/>
        <v>0</v>
      </c>
      <c r="J28" s="356"/>
      <c r="K28" s="23"/>
      <c r="L28" s="325">
        <v>24</v>
      </c>
      <c r="M28" s="4" t="s">
        <v>128</v>
      </c>
      <c r="N28" s="377">
        <f t="shared" si="2"/>
        <v>0</v>
      </c>
      <c r="O28" s="377">
        <f t="shared" si="3"/>
        <v>0</v>
      </c>
      <c r="P28" s="377">
        <f t="shared" si="4"/>
        <v>0</v>
      </c>
      <c r="Q28" s="416"/>
    </row>
    <row r="29" spans="1:17" ht="15.6" x14ac:dyDescent="0.3">
      <c r="A29" s="291">
        <v>25</v>
      </c>
      <c r="B29" s="4"/>
      <c r="C29" s="4"/>
      <c r="D29" s="4" t="s">
        <v>128</v>
      </c>
      <c r="E29" s="411" t="s">
        <v>256</v>
      </c>
      <c r="F29" s="38">
        <f t="shared" si="0"/>
        <v>0</v>
      </c>
      <c r="G29" s="38">
        <f t="shared" si="1"/>
        <v>0</v>
      </c>
      <c r="H29" s="38">
        <f t="shared" si="5"/>
        <v>0</v>
      </c>
      <c r="I29" s="295">
        <f t="shared" si="6"/>
        <v>0</v>
      </c>
      <c r="J29" s="356"/>
      <c r="K29" s="23"/>
      <c r="L29" s="325">
        <v>25</v>
      </c>
      <c r="M29" s="4" t="s">
        <v>128</v>
      </c>
      <c r="N29" s="377">
        <f t="shared" si="2"/>
        <v>0</v>
      </c>
      <c r="O29" s="377">
        <f t="shared" si="3"/>
        <v>0</v>
      </c>
      <c r="P29" s="377">
        <f t="shared" si="4"/>
        <v>0</v>
      </c>
      <c r="Q29" s="416"/>
    </row>
    <row r="30" spans="1:17" ht="15.6" x14ac:dyDescent="0.3">
      <c r="A30" s="291">
        <v>26</v>
      </c>
      <c r="B30" s="4"/>
      <c r="C30" s="4"/>
      <c r="D30" s="4" t="s">
        <v>128</v>
      </c>
      <c r="E30" s="411" t="s">
        <v>256</v>
      </c>
      <c r="F30" s="38">
        <f t="shared" si="0"/>
        <v>0</v>
      </c>
      <c r="G30" s="38">
        <f t="shared" si="1"/>
        <v>0</v>
      </c>
      <c r="H30" s="38">
        <f t="shared" si="5"/>
        <v>0</v>
      </c>
      <c r="I30" s="295">
        <f t="shared" si="6"/>
        <v>0</v>
      </c>
      <c r="J30" s="356"/>
      <c r="K30" s="23"/>
      <c r="L30" s="325">
        <v>26</v>
      </c>
      <c r="M30" s="4" t="s">
        <v>128</v>
      </c>
      <c r="N30" s="377">
        <f t="shared" si="2"/>
        <v>0</v>
      </c>
      <c r="O30" s="377">
        <f t="shared" si="3"/>
        <v>0</v>
      </c>
      <c r="P30" s="377">
        <f t="shared" si="4"/>
        <v>0</v>
      </c>
      <c r="Q30" s="416"/>
    </row>
    <row r="31" spans="1:17" ht="15.6" x14ac:dyDescent="0.3">
      <c r="A31" s="291">
        <v>27</v>
      </c>
      <c r="B31" s="4"/>
      <c r="C31" s="4"/>
      <c r="D31" s="4" t="s">
        <v>128</v>
      </c>
      <c r="E31" s="411" t="s">
        <v>256</v>
      </c>
      <c r="F31" s="38">
        <f t="shared" si="0"/>
        <v>0</v>
      </c>
      <c r="G31" s="38">
        <f t="shared" si="1"/>
        <v>0</v>
      </c>
      <c r="H31" s="38">
        <f t="shared" si="5"/>
        <v>0</v>
      </c>
      <c r="I31" s="295">
        <f t="shared" si="6"/>
        <v>0</v>
      </c>
      <c r="J31" s="356"/>
      <c r="K31" s="23"/>
      <c r="L31" s="325">
        <v>27</v>
      </c>
      <c r="M31" s="4" t="s">
        <v>128</v>
      </c>
      <c r="N31" s="377">
        <f t="shared" si="2"/>
        <v>0</v>
      </c>
      <c r="O31" s="377">
        <f t="shared" si="3"/>
        <v>0</v>
      </c>
      <c r="P31" s="377">
        <f t="shared" si="4"/>
        <v>0</v>
      </c>
      <c r="Q31" s="416"/>
    </row>
    <row r="32" spans="1:17" ht="15.6" x14ac:dyDescent="0.3">
      <c r="A32" s="291">
        <v>28</v>
      </c>
      <c r="B32" s="4"/>
      <c r="C32" s="4"/>
      <c r="D32" s="4" t="s">
        <v>128</v>
      </c>
      <c r="E32" s="411" t="s">
        <v>256</v>
      </c>
      <c r="F32" s="38">
        <f t="shared" si="0"/>
        <v>0</v>
      </c>
      <c r="G32" s="38">
        <f t="shared" si="1"/>
        <v>0</v>
      </c>
      <c r="H32" s="38">
        <f t="shared" si="5"/>
        <v>0</v>
      </c>
      <c r="I32" s="295">
        <f t="shared" si="6"/>
        <v>0</v>
      </c>
      <c r="J32" s="356"/>
      <c r="K32" s="23"/>
      <c r="L32" s="325">
        <v>28</v>
      </c>
      <c r="M32" s="4" t="s">
        <v>128</v>
      </c>
      <c r="N32" s="377">
        <f t="shared" si="2"/>
        <v>0</v>
      </c>
      <c r="O32" s="377">
        <f t="shared" si="3"/>
        <v>0</v>
      </c>
      <c r="P32" s="377">
        <f t="shared" si="4"/>
        <v>0</v>
      </c>
      <c r="Q32" s="416"/>
    </row>
    <row r="33" spans="1:17" ht="15.6" x14ac:dyDescent="0.3">
      <c r="A33" s="291">
        <v>29</v>
      </c>
      <c r="B33" s="4"/>
      <c r="C33" s="4"/>
      <c r="D33" s="4" t="s">
        <v>128</v>
      </c>
      <c r="E33" s="411" t="s">
        <v>256</v>
      </c>
      <c r="F33" s="38">
        <f t="shared" si="0"/>
        <v>0</v>
      </c>
      <c r="G33" s="38">
        <f t="shared" si="1"/>
        <v>0</v>
      </c>
      <c r="H33" s="38">
        <f t="shared" si="5"/>
        <v>0</v>
      </c>
      <c r="I33" s="295">
        <f t="shared" si="6"/>
        <v>0</v>
      </c>
      <c r="J33" s="356"/>
      <c r="K33" s="23"/>
      <c r="L33" s="325">
        <v>29</v>
      </c>
      <c r="M33" s="4" t="s">
        <v>128</v>
      </c>
      <c r="N33" s="377">
        <f t="shared" si="2"/>
        <v>0</v>
      </c>
      <c r="O33" s="377">
        <f t="shared" si="3"/>
        <v>0</v>
      </c>
      <c r="P33" s="377">
        <f t="shared" si="4"/>
        <v>0</v>
      </c>
      <c r="Q33" s="416"/>
    </row>
    <row r="34" spans="1:17" ht="15.6" x14ac:dyDescent="0.3">
      <c r="A34" s="291">
        <v>30</v>
      </c>
      <c r="B34" s="4"/>
      <c r="C34" s="4"/>
      <c r="D34" s="4" t="s">
        <v>128</v>
      </c>
      <c r="E34" s="411" t="s">
        <v>256</v>
      </c>
      <c r="F34" s="38">
        <f t="shared" si="0"/>
        <v>0</v>
      </c>
      <c r="G34" s="38">
        <f t="shared" si="1"/>
        <v>0</v>
      </c>
      <c r="H34" s="38">
        <f t="shared" si="5"/>
        <v>0</v>
      </c>
      <c r="I34" s="295">
        <f t="shared" si="6"/>
        <v>0</v>
      </c>
      <c r="J34" s="356"/>
      <c r="K34" s="23"/>
      <c r="L34" s="325">
        <v>30</v>
      </c>
      <c r="M34" s="4" t="s">
        <v>128</v>
      </c>
      <c r="N34" s="377">
        <f t="shared" si="2"/>
        <v>0</v>
      </c>
      <c r="O34" s="377">
        <f t="shared" si="3"/>
        <v>0</v>
      </c>
      <c r="P34" s="377">
        <f t="shared" si="4"/>
        <v>0</v>
      </c>
      <c r="Q34" s="416"/>
    </row>
    <row r="35" spans="1:17" ht="15.6" x14ac:dyDescent="0.3">
      <c r="A35" s="291">
        <v>31</v>
      </c>
      <c r="B35" s="4"/>
      <c r="C35" s="4"/>
      <c r="D35" s="4" t="s">
        <v>128</v>
      </c>
      <c r="E35" s="411" t="s">
        <v>256</v>
      </c>
      <c r="F35" s="38">
        <f t="shared" si="0"/>
        <v>0</v>
      </c>
      <c r="G35" s="38">
        <f t="shared" si="1"/>
        <v>0</v>
      </c>
      <c r="H35" s="38">
        <f t="shared" si="5"/>
        <v>0</v>
      </c>
      <c r="I35" s="295">
        <f t="shared" si="6"/>
        <v>0</v>
      </c>
      <c r="J35" s="356"/>
      <c r="K35" s="23"/>
      <c r="L35" s="325">
        <v>31</v>
      </c>
      <c r="M35" s="4" t="s">
        <v>128</v>
      </c>
      <c r="N35" s="377">
        <f t="shared" si="2"/>
        <v>0</v>
      </c>
      <c r="O35" s="377">
        <f t="shared" si="3"/>
        <v>0</v>
      </c>
      <c r="P35" s="377">
        <f t="shared" si="4"/>
        <v>0</v>
      </c>
      <c r="Q35" s="416"/>
    </row>
    <row r="36" spans="1:17" ht="15.6" x14ac:dyDescent="0.3">
      <c r="A36" s="291">
        <v>32</v>
      </c>
      <c r="B36" s="4"/>
      <c r="C36" s="4"/>
      <c r="D36" s="4" t="s">
        <v>128</v>
      </c>
      <c r="E36" s="411" t="s">
        <v>256</v>
      </c>
      <c r="F36" s="38">
        <f t="shared" si="0"/>
        <v>0</v>
      </c>
      <c r="G36" s="38">
        <f t="shared" si="1"/>
        <v>0</v>
      </c>
      <c r="H36" s="38">
        <f t="shared" si="5"/>
        <v>0</v>
      </c>
      <c r="I36" s="295">
        <f t="shared" si="6"/>
        <v>0</v>
      </c>
      <c r="J36" s="356"/>
      <c r="K36" s="23"/>
      <c r="L36" s="325">
        <v>32</v>
      </c>
      <c r="M36" s="4" t="s">
        <v>128</v>
      </c>
      <c r="N36" s="377">
        <f t="shared" si="2"/>
        <v>0</v>
      </c>
      <c r="O36" s="377">
        <f t="shared" si="3"/>
        <v>0</v>
      </c>
      <c r="P36" s="377">
        <f t="shared" si="4"/>
        <v>0</v>
      </c>
      <c r="Q36" s="416"/>
    </row>
    <row r="37" spans="1:17" ht="15.6" x14ac:dyDescent="0.3">
      <c r="A37" s="291">
        <v>33</v>
      </c>
      <c r="B37" s="4"/>
      <c r="C37" s="4"/>
      <c r="D37" s="4" t="s">
        <v>128</v>
      </c>
      <c r="E37" s="411" t="s">
        <v>256</v>
      </c>
      <c r="F37" s="38">
        <f t="shared" si="0"/>
        <v>0</v>
      </c>
      <c r="G37" s="38">
        <f t="shared" si="1"/>
        <v>0</v>
      </c>
      <c r="H37" s="38">
        <f t="shared" si="5"/>
        <v>0</v>
      </c>
      <c r="I37" s="295">
        <f t="shared" si="6"/>
        <v>0</v>
      </c>
      <c r="J37" s="356"/>
      <c r="K37" s="23"/>
      <c r="L37" s="325">
        <v>33</v>
      </c>
      <c r="M37" s="4" t="s">
        <v>128</v>
      </c>
      <c r="N37" s="377">
        <f t="shared" si="2"/>
        <v>0</v>
      </c>
      <c r="O37" s="377">
        <f t="shared" si="3"/>
        <v>0</v>
      </c>
      <c r="P37" s="377">
        <f t="shared" si="4"/>
        <v>0</v>
      </c>
      <c r="Q37" s="416"/>
    </row>
    <row r="38" spans="1:17" ht="15.6" x14ac:dyDescent="0.3">
      <c r="A38" s="291">
        <v>34</v>
      </c>
      <c r="B38" s="4"/>
      <c r="C38" s="4"/>
      <c r="D38" s="4" t="s">
        <v>128</v>
      </c>
      <c r="E38" s="411" t="s">
        <v>256</v>
      </c>
      <c r="F38" s="38">
        <f t="shared" si="0"/>
        <v>0</v>
      </c>
      <c r="G38" s="38">
        <f t="shared" si="1"/>
        <v>0</v>
      </c>
      <c r="H38" s="38">
        <f t="shared" si="5"/>
        <v>0</v>
      </c>
      <c r="I38" s="295">
        <f t="shared" si="6"/>
        <v>0</v>
      </c>
      <c r="J38" s="356"/>
      <c r="K38" s="23"/>
      <c r="L38" s="325">
        <v>34</v>
      </c>
      <c r="M38" s="4" t="s">
        <v>128</v>
      </c>
      <c r="N38" s="377">
        <f t="shared" si="2"/>
        <v>0</v>
      </c>
      <c r="O38" s="377">
        <f t="shared" si="3"/>
        <v>0</v>
      </c>
      <c r="P38" s="377">
        <f t="shared" si="4"/>
        <v>0</v>
      </c>
      <c r="Q38" s="416"/>
    </row>
    <row r="39" spans="1:17" ht="15.6" x14ac:dyDescent="0.3">
      <c r="A39" s="291">
        <v>35</v>
      </c>
      <c r="B39" s="4"/>
      <c r="C39" s="4"/>
      <c r="D39" s="4" t="s">
        <v>128</v>
      </c>
      <c r="E39" s="411" t="s">
        <v>256</v>
      </c>
      <c r="F39" s="38">
        <f t="shared" si="0"/>
        <v>0</v>
      </c>
      <c r="G39" s="38">
        <f t="shared" si="1"/>
        <v>0</v>
      </c>
      <c r="H39" s="38">
        <f t="shared" si="5"/>
        <v>0</v>
      </c>
      <c r="I39" s="295">
        <f t="shared" si="6"/>
        <v>0</v>
      </c>
      <c r="J39" s="356"/>
      <c r="K39" s="23"/>
      <c r="L39" s="325">
        <v>35</v>
      </c>
      <c r="M39" s="4" t="s">
        <v>128</v>
      </c>
      <c r="N39" s="377">
        <f t="shared" si="2"/>
        <v>0</v>
      </c>
      <c r="O39" s="377">
        <f t="shared" si="3"/>
        <v>0</v>
      </c>
      <c r="P39" s="377">
        <f t="shared" si="4"/>
        <v>0</v>
      </c>
      <c r="Q39" s="416"/>
    </row>
    <row r="40" spans="1:17" ht="15.6" x14ac:dyDescent="0.3">
      <c r="A40" s="291">
        <v>36</v>
      </c>
      <c r="B40" s="4"/>
      <c r="C40" s="4"/>
      <c r="D40" s="4" t="s">
        <v>128</v>
      </c>
      <c r="E40" s="411" t="s">
        <v>256</v>
      </c>
      <c r="F40" s="38">
        <f t="shared" si="0"/>
        <v>0</v>
      </c>
      <c r="G40" s="38">
        <f t="shared" si="1"/>
        <v>0</v>
      </c>
      <c r="H40" s="38">
        <f t="shared" si="5"/>
        <v>0</v>
      </c>
      <c r="I40" s="295">
        <f t="shared" si="6"/>
        <v>0</v>
      </c>
      <c r="J40" s="356"/>
      <c r="K40" s="23"/>
      <c r="L40" s="325">
        <v>36</v>
      </c>
      <c r="M40" s="4" t="s">
        <v>128</v>
      </c>
      <c r="N40" s="377">
        <f t="shared" si="2"/>
        <v>0</v>
      </c>
      <c r="O40" s="377">
        <f t="shared" si="3"/>
        <v>0</v>
      </c>
      <c r="P40" s="377">
        <f t="shared" si="4"/>
        <v>0</v>
      </c>
      <c r="Q40" s="416"/>
    </row>
    <row r="41" spans="1:17" ht="15.6" x14ac:dyDescent="0.3">
      <c r="A41" s="291">
        <v>37</v>
      </c>
      <c r="B41" s="4"/>
      <c r="C41" s="4"/>
      <c r="D41" s="4" t="s">
        <v>128</v>
      </c>
      <c r="E41" s="411" t="s">
        <v>256</v>
      </c>
      <c r="F41" s="38">
        <f t="shared" si="0"/>
        <v>0</v>
      </c>
      <c r="G41" s="38">
        <f t="shared" si="1"/>
        <v>0</v>
      </c>
      <c r="H41" s="38">
        <f t="shared" si="5"/>
        <v>0</v>
      </c>
      <c r="I41" s="295">
        <f t="shared" si="6"/>
        <v>0</v>
      </c>
      <c r="J41" s="356"/>
      <c r="K41" s="23"/>
      <c r="L41" s="325">
        <v>37</v>
      </c>
      <c r="M41" s="4" t="s">
        <v>128</v>
      </c>
      <c r="N41" s="377">
        <f t="shared" si="2"/>
        <v>0</v>
      </c>
      <c r="O41" s="377">
        <f t="shared" si="3"/>
        <v>0</v>
      </c>
      <c r="P41" s="377">
        <f t="shared" si="4"/>
        <v>0</v>
      </c>
      <c r="Q41" s="416"/>
    </row>
    <row r="42" spans="1:17" ht="15.6" x14ac:dyDescent="0.3">
      <c r="A42" s="291">
        <v>38</v>
      </c>
      <c r="B42" s="4"/>
      <c r="C42" s="4"/>
      <c r="D42" s="4" t="s">
        <v>128</v>
      </c>
      <c r="E42" s="411" t="s">
        <v>256</v>
      </c>
      <c r="F42" s="38">
        <f t="shared" si="0"/>
        <v>0</v>
      </c>
      <c r="G42" s="38">
        <f t="shared" si="1"/>
        <v>0</v>
      </c>
      <c r="H42" s="38">
        <f t="shared" si="5"/>
        <v>0</v>
      </c>
      <c r="I42" s="295">
        <f t="shared" si="6"/>
        <v>0</v>
      </c>
      <c r="J42" s="356"/>
      <c r="K42" s="23"/>
      <c r="L42" s="325">
        <v>38</v>
      </c>
      <c r="M42" s="4" t="s">
        <v>128</v>
      </c>
      <c r="N42" s="377">
        <f t="shared" si="2"/>
        <v>0</v>
      </c>
      <c r="O42" s="377">
        <f t="shared" si="3"/>
        <v>0</v>
      </c>
      <c r="P42" s="377">
        <f t="shared" si="4"/>
        <v>0</v>
      </c>
      <c r="Q42" s="416"/>
    </row>
    <row r="43" spans="1:17" ht="15.6" x14ac:dyDescent="0.3">
      <c r="A43" s="291">
        <v>39</v>
      </c>
      <c r="B43" s="4"/>
      <c r="C43" s="4"/>
      <c r="D43" s="4" t="s">
        <v>128</v>
      </c>
      <c r="E43" s="411" t="s">
        <v>256</v>
      </c>
      <c r="F43" s="38">
        <f t="shared" si="0"/>
        <v>0</v>
      </c>
      <c r="G43" s="38">
        <f t="shared" si="1"/>
        <v>0</v>
      </c>
      <c r="H43" s="38">
        <f t="shared" si="5"/>
        <v>0</v>
      </c>
      <c r="I43" s="295">
        <f t="shared" si="6"/>
        <v>0</v>
      </c>
      <c r="J43" s="356"/>
      <c r="K43" s="23"/>
      <c r="L43" s="325">
        <v>39</v>
      </c>
      <c r="M43" s="4" t="s">
        <v>128</v>
      </c>
      <c r="N43" s="377">
        <f t="shared" si="2"/>
        <v>0</v>
      </c>
      <c r="O43" s="377">
        <f t="shared" si="3"/>
        <v>0</v>
      </c>
      <c r="P43" s="377">
        <f t="shared" si="4"/>
        <v>0</v>
      </c>
      <c r="Q43" s="416"/>
    </row>
    <row r="44" spans="1:17" ht="15.6" x14ac:dyDescent="0.3">
      <c r="A44" s="291">
        <v>40</v>
      </c>
      <c r="B44" s="4"/>
      <c r="C44" s="4"/>
      <c r="D44" s="4" t="s">
        <v>128</v>
      </c>
      <c r="E44" s="411" t="s">
        <v>256</v>
      </c>
      <c r="F44" s="38">
        <f t="shared" si="0"/>
        <v>0</v>
      </c>
      <c r="G44" s="38">
        <f t="shared" si="1"/>
        <v>0</v>
      </c>
      <c r="H44" s="38">
        <f t="shared" si="5"/>
        <v>0</v>
      </c>
      <c r="I44" s="295">
        <f t="shared" si="6"/>
        <v>0</v>
      </c>
      <c r="J44" s="356"/>
      <c r="K44" s="23"/>
      <c r="L44" s="325">
        <v>40</v>
      </c>
      <c r="M44" s="4" t="s">
        <v>128</v>
      </c>
      <c r="N44" s="377">
        <f t="shared" si="2"/>
        <v>0</v>
      </c>
      <c r="O44" s="377">
        <f t="shared" si="3"/>
        <v>0</v>
      </c>
      <c r="P44" s="377">
        <f t="shared" si="4"/>
        <v>0</v>
      </c>
      <c r="Q44" s="416"/>
    </row>
    <row r="45" spans="1:17" ht="15.6" x14ac:dyDescent="0.3">
      <c r="A45" s="291">
        <v>41</v>
      </c>
      <c r="B45" s="4"/>
      <c r="C45" s="4"/>
      <c r="D45" s="4" t="s">
        <v>128</v>
      </c>
      <c r="E45" s="411" t="s">
        <v>256</v>
      </c>
      <c r="F45" s="38">
        <f t="shared" si="0"/>
        <v>0</v>
      </c>
      <c r="G45" s="38">
        <f t="shared" si="1"/>
        <v>0</v>
      </c>
      <c r="H45" s="38">
        <f t="shared" si="5"/>
        <v>0</v>
      </c>
      <c r="I45" s="295">
        <f t="shared" si="6"/>
        <v>0</v>
      </c>
      <c r="J45" s="356"/>
      <c r="K45" s="23"/>
      <c r="L45" s="325">
        <v>41</v>
      </c>
      <c r="M45" s="4" t="s">
        <v>128</v>
      </c>
      <c r="N45" s="377">
        <f t="shared" si="2"/>
        <v>0</v>
      </c>
      <c r="O45" s="377">
        <f t="shared" si="3"/>
        <v>0</v>
      </c>
      <c r="P45" s="377">
        <f t="shared" si="4"/>
        <v>0</v>
      </c>
      <c r="Q45" s="416"/>
    </row>
    <row r="46" spans="1:17" ht="15.6" x14ac:dyDescent="0.3">
      <c r="A46" s="291">
        <v>42</v>
      </c>
      <c r="B46" s="4"/>
      <c r="C46" s="4"/>
      <c r="D46" s="4" t="s">
        <v>128</v>
      </c>
      <c r="E46" s="411" t="s">
        <v>256</v>
      </c>
      <c r="F46" s="38">
        <f t="shared" si="0"/>
        <v>0</v>
      </c>
      <c r="G46" s="38">
        <f t="shared" si="1"/>
        <v>0</v>
      </c>
      <c r="H46" s="38">
        <f t="shared" si="5"/>
        <v>0</v>
      </c>
      <c r="I46" s="295">
        <f t="shared" si="6"/>
        <v>0</v>
      </c>
      <c r="J46" s="356"/>
      <c r="K46" s="23"/>
      <c r="L46" s="325">
        <v>42</v>
      </c>
      <c r="M46" s="4" t="s">
        <v>128</v>
      </c>
      <c r="N46" s="377">
        <f t="shared" si="2"/>
        <v>0</v>
      </c>
      <c r="O46" s="377">
        <f t="shared" si="3"/>
        <v>0</v>
      </c>
      <c r="P46" s="377">
        <f t="shared" si="4"/>
        <v>0</v>
      </c>
      <c r="Q46" s="416"/>
    </row>
    <row r="47" spans="1:17" ht="15.6" x14ac:dyDescent="0.3">
      <c r="A47" s="291">
        <v>43</v>
      </c>
      <c r="B47" s="4"/>
      <c r="C47" s="4"/>
      <c r="D47" s="4" t="s">
        <v>128</v>
      </c>
      <c r="E47" s="411" t="s">
        <v>256</v>
      </c>
      <c r="F47" s="38">
        <f t="shared" si="0"/>
        <v>0</v>
      </c>
      <c r="G47" s="38">
        <f t="shared" si="1"/>
        <v>0</v>
      </c>
      <c r="H47" s="38">
        <f t="shared" si="5"/>
        <v>0</v>
      </c>
      <c r="I47" s="295">
        <f t="shared" si="6"/>
        <v>0</v>
      </c>
      <c r="J47" s="356"/>
      <c r="K47" s="23"/>
      <c r="L47" s="325">
        <v>43</v>
      </c>
      <c r="M47" s="4" t="s">
        <v>128</v>
      </c>
      <c r="N47" s="377">
        <f t="shared" si="2"/>
        <v>0</v>
      </c>
      <c r="O47" s="377">
        <f t="shared" si="3"/>
        <v>0</v>
      </c>
      <c r="P47" s="377">
        <f t="shared" si="4"/>
        <v>0</v>
      </c>
      <c r="Q47" s="416"/>
    </row>
    <row r="48" spans="1:17" ht="15.6" x14ac:dyDescent="0.3">
      <c r="A48" s="291">
        <v>44</v>
      </c>
      <c r="B48" s="4"/>
      <c r="C48" s="4"/>
      <c r="D48" s="4" t="s">
        <v>128</v>
      </c>
      <c r="E48" s="411" t="s">
        <v>256</v>
      </c>
      <c r="F48" s="38">
        <f t="shared" si="0"/>
        <v>0</v>
      </c>
      <c r="G48" s="38">
        <f t="shared" si="1"/>
        <v>0</v>
      </c>
      <c r="H48" s="38">
        <f t="shared" si="5"/>
        <v>0</v>
      </c>
      <c r="I48" s="295">
        <f t="shared" si="6"/>
        <v>0</v>
      </c>
      <c r="J48" s="356"/>
      <c r="K48" s="23"/>
      <c r="L48" s="325">
        <v>44</v>
      </c>
      <c r="M48" s="4" t="s">
        <v>128</v>
      </c>
      <c r="N48" s="377">
        <f t="shared" si="2"/>
        <v>0</v>
      </c>
      <c r="O48" s="377">
        <f t="shared" si="3"/>
        <v>0</v>
      </c>
      <c r="P48" s="377">
        <f t="shared" si="4"/>
        <v>0</v>
      </c>
      <c r="Q48" s="416"/>
    </row>
    <row r="49" spans="1:17" ht="15.6" x14ac:dyDescent="0.3">
      <c r="A49" s="291">
        <v>45</v>
      </c>
      <c r="B49" s="4"/>
      <c r="C49" s="4"/>
      <c r="D49" s="4" t="s">
        <v>128</v>
      </c>
      <c r="E49" s="411" t="s">
        <v>256</v>
      </c>
      <c r="F49" s="38">
        <f t="shared" si="0"/>
        <v>0</v>
      </c>
      <c r="G49" s="38">
        <f t="shared" si="1"/>
        <v>0</v>
      </c>
      <c r="H49" s="38">
        <f t="shared" si="5"/>
        <v>0</v>
      </c>
      <c r="I49" s="295">
        <f t="shared" si="6"/>
        <v>0</v>
      </c>
      <c r="J49" s="356"/>
      <c r="K49" s="23"/>
      <c r="L49" s="325">
        <v>45</v>
      </c>
      <c r="M49" s="4" t="s">
        <v>128</v>
      </c>
      <c r="N49" s="377">
        <f t="shared" si="2"/>
        <v>0</v>
      </c>
      <c r="O49" s="377">
        <f t="shared" si="3"/>
        <v>0</v>
      </c>
      <c r="P49" s="377">
        <f t="shared" si="4"/>
        <v>0</v>
      </c>
      <c r="Q49" s="416"/>
    </row>
    <row r="50" spans="1:17" ht="15.6" x14ac:dyDescent="0.3">
      <c r="A50" s="291">
        <v>46</v>
      </c>
      <c r="B50" s="4"/>
      <c r="C50" s="4"/>
      <c r="D50" s="4" t="s">
        <v>128</v>
      </c>
      <c r="E50" s="411" t="s">
        <v>256</v>
      </c>
      <c r="F50" s="38">
        <f t="shared" si="0"/>
        <v>0</v>
      </c>
      <c r="G50" s="38">
        <f t="shared" si="1"/>
        <v>0</v>
      </c>
      <c r="H50" s="38">
        <f t="shared" si="5"/>
        <v>0</v>
      </c>
      <c r="I50" s="295">
        <f t="shared" si="6"/>
        <v>0</v>
      </c>
      <c r="J50" s="356"/>
      <c r="K50" s="23"/>
      <c r="L50" s="325">
        <v>46</v>
      </c>
      <c r="M50" s="4" t="s">
        <v>128</v>
      </c>
      <c r="N50" s="377">
        <f t="shared" si="2"/>
        <v>0</v>
      </c>
      <c r="O50" s="377">
        <f t="shared" si="3"/>
        <v>0</v>
      </c>
      <c r="P50" s="377">
        <f t="shared" si="4"/>
        <v>0</v>
      </c>
      <c r="Q50" s="416"/>
    </row>
    <row r="51" spans="1:17" ht="15.6" x14ac:dyDescent="0.3">
      <c r="A51" s="291">
        <v>47</v>
      </c>
      <c r="B51" s="4"/>
      <c r="C51" s="4"/>
      <c r="D51" s="4" t="s">
        <v>128</v>
      </c>
      <c r="E51" s="411" t="s">
        <v>256</v>
      </c>
      <c r="F51" s="38">
        <f t="shared" si="0"/>
        <v>0</v>
      </c>
      <c r="G51" s="38">
        <f t="shared" si="1"/>
        <v>0</v>
      </c>
      <c r="H51" s="38">
        <f t="shared" si="5"/>
        <v>0</v>
      </c>
      <c r="I51" s="295">
        <f t="shared" si="6"/>
        <v>0</v>
      </c>
      <c r="J51" s="356"/>
      <c r="K51" s="23"/>
      <c r="L51" s="325">
        <v>47</v>
      </c>
      <c r="M51" s="4" t="s">
        <v>128</v>
      </c>
      <c r="N51" s="377">
        <f t="shared" si="2"/>
        <v>0</v>
      </c>
      <c r="O51" s="377">
        <f t="shared" si="3"/>
        <v>0</v>
      </c>
      <c r="P51" s="377">
        <f t="shared" si="4"/>
        <v>0</v>
      </c>
      <c r="Q51" s="416"/>
    </row>
    <row r="52" spans="1:17" ht="15.6" x14ac:dyDescent="0.3">
      <c r="A52" s="291">
        <v>48</v>
      </c>
      <c r="B52" s="4"/>
      <c r="C52" s="4"/>
      <c r="D52" s="4" t="s">
        <v>128</v>
      </c>
      <c r="E52" s="411" t="s">
        <v>256</v>
      </c>
      <c r="F52" s="38">
        <f t="shared" si="0"/>
        <v>0</v>
      </c>
      <c r="G52" s="38">
        <f t="shared" si="1"/>
        <v>0</v>
      </c>
      <c r="H52" s="38">
        <f t="shared" si="5"/>
        <v>0</v>
      </c>
      <c r="I52" s="295">
        <f t="shared" si="6"/>
        <v>0</v>
      </c>
      <c r="J52" s="356"/>
      <c r="K52" s="23"/>
      <c r="L52" s="325">
        <v>48</v>
      </c>
      <c r="M52" s="4" t="s">
        <v>128</v>
      </c>
      <c r="N52" s="377">
        <f t="shared" si="2"/>
        <v>0</v>
      </c>
      <c r="O52" s="377">
        <f t="shared" si="3"/>
        <v>0</v>
      </c>
      <c r="P52" s="377">
        <f t="shared" si="4"/>
        <v>0</v>
      </c>
      <c r="Q52" s="416"/>
    </row>
    <row r="53" spans="1:17" ht="15.6" x14ac:dyDescent="0.3">
      <c r="A53" s="291">
        <v>49</v>
      </c>
      <c r="B53" s="4"/>
      <c r="C53" s="4"/>
      <c r="D53" s="4" t="s">
        <v>128</v>
      </c>
      <c r="E53" s="411" t="s">
        <v>256</v>
      </c>
      <c r="F53" s="38">
        <f t="shared" si="0"/>
        <v>0</v>
      </c>
      <c r="G53" s="38">
        <f t="shared" si="1"/>
        <v>0</v>
      </c>
      <c r="H53" s="38">
        <f t="shared" si="5"/>
        <v>0</v>
      </c>
      <c r="I53" s="295">
        <f t="shared" si="6"/>
        <v>0</v>
      </c>
      <c r="J53" s="356"/>
      <c r="K53" s="23"/>
      <c r="L53" s="325">
        <v>49</v>
      </c>
      <c r="M53" s="4" t="s">
        <v>128</v>
      </c>
      <c r="N53" s="377">
        <f t="shared" si="2"/>
        <v>0</v>
      </c>
      <c r="O53" s="377">
        <f t="shared" si="3"/>
        <v>0</v>
      </c>
      <c r="P53" s="377">
        <f t="shared" si="4"/>
        <v>0</v>
      </c>
      <c r="Q53" s="416"/>
    </row>
    <row r="54" spans="1:17" ht="15.6" x14ac:dyDescent="0.3">
      <c r="A54" s="291">
        <v>50</v>
      </c>
      <c r="B54" s="4"/>
      <c r="C54" s="4"/>
      <c r="D54" s="4" t="s">
        <v>128</v>
      </c>
      <c r="E54" s="411" t="s">
        <v>256</v>
      </c>
      <c r="F54" s="38">
        <f t="shared" si="0"/>
        <v>0</v>
      </c>
      <c r="G54" s="38">
        <f t="shared" si="1"/>
        <v>0</v>
      </c>
      <c r="H54" s="38">
        <f t="shared" si="5"/>
        <v>0</v>
      </c>
      <c r="I54" s="295">
        <f t="shared" si="6"/>
        <v>0</v>
      </c>
      <c r="J54" s="356"/>
      <c r="K54" s="23"/>
      <c r="L54" s="325">
        <v>50</v>
      </c>
      <c r="M54" s="4" t="s">
        <v>128</v>
      </c>
      <c r="N54" s="377">
        <f t="shared" si="2"/>
        <v>0</v>
      </c>
      <c r="O54" s="377">
        <f t="shared" si="3"/>
        <v>0</v>
      </c>
      <c r="P54" s="377">
        <f t="shared" si="4"/>
        <v>0</v>
      </c>
      <c r="Q54" s="416"/>
    </row>
    <row r="55" spans="1:17" ht="15.6" x14ac:dyDescent="0.3">
      <c r="A55" s="291">
        <v>51</v>
      </c>
      <c r="B55" s="4"/>
      <c r="C55" s="4"/>
      <c r="D55" s="4" t="s">
        <v>128</v>
      </c>
      <c r="E55" s="411" t="s">
        <v>256</v>
      </c>
      <c r="F55" s="38">
        <f t="shared" si="0"/>
        <v>0</v>
      </c>
      <c r="G55" s="38">
        <f t="shared" si="1"/>
        <v>0</v>
      </c>
      <c r="H55" s="38">
        <f t="shared" si="5"/>
        <v>0</v>
      </c>
      <c r="I55" s="295">
        <f t="shared" si="6"/>
        <v>0</v>
      </c>
      <c r="J55" s="356"/>
      <c r="K55" s="23"/>
      <c r="L55" s="325">
        <v>51</v>
      </c>
      <c r="M55" s="4" t="s">
        <v>128</v>
      </c>
      <c r="N55" s="377">
        <f t="shared" si="2"/>
        <v>0</v>
      </c>
      <c r="O55" s="377">
        <f t="shared" si="3"/>
        <v>0</v>
      </c>
      <c r="P55" s="377">
        <f t="shared" si="4"/>
        <v>0</v>
      </c>
      <c r="Q55" s="416"/>
    </row>
    <row r="56" spans="1:17" ht="15.6" x14ac:dyDescent="0.3">
      <c r="A56" s="291">
        <v>52</v>
      </c>
      <c r="B56" s="4"/>
      <c r="C56" s="4"/>
      <c r="D56" s="4" t="s">
        <v>128</v>
      </c>
      <c r="E56" s="411" t="s">
        <v>256</v>
      </c>
      <c r="F56" s="38">
        <f t="shared" si="0"/>
        <v>0</v>
      </c>
      <c r="G56" s="38">
        <f t="shared" si="1"/>
        <v>0</v>
      </c>
      <c r="H56" s="38">
        <f t="shared" si="5"/>
        <v>0</v>
      </c>
      <c r="I56" s="295">
        <f t="shared" si="6"/>
        <v>0</v>
      </c>
      <c r="J56" s="356"/>
      <c r="K56" s="23"/>
      <c r="L56" s="325">
        <v>52</v>
      </c>
      <c r="M56" s="4" t="s">
        <v>128</v>
      </c>
      <c r="N56" s="377">
        <f t="shared" si="2"/>
        <v>0</v>
      </c>
      <c r="O56" s="377">
        <f t="shared" si="3"/>
        <v>0</v>
      </c>
      <c r="P56" s="377">
        <f t="shared" si="4"/>
        <v>0</v>
      </c>
      <c r="Q56" s="416"/>
    </row>
    <row r="57" spans="1:17" ht="15.6" x14ac:dyDescent="0.3">
      <c r="A57" s="291">
        <v>53</v>
      </c>
      <c r="B57" s="4"/>
      <c r="C57" s="4"/>
      <c r="D57" s="4" t="s">
        <v>128</v>
      </c>
      <c r="E57" s="411" t="s">
        <v>256</v>
      </c>
      <c r="F57" s="38">
        <f t="shared" si="0"/>
        <v>0</v>
      </c>
      <c r="G57" s="38">
        <f t="shared" si="1"/>
        <v>0</v>
      </c>
      <c r="H57" s="38">
        <f t="shared" si="5"/>
        <v>0</v>
      </c>
      <c r="I57" s="295">
        <f t="shared" si="6"/>
        <v>0</v>
      </c>
      <c r="J57" s="356"/>
      <c r="K57" s="23"/>
      <c r="L57" s="325">
        <v>53</v>
      </c>
      <c r="M57" s="4" t="s">
        <v>128</v>
      </c>
      <c r="N57" s="377">
        <f t="shared" si="2"/>
        <v>0</v>
      </c>
      <c r="O57" s="377">
        <f t="shared" si="3"/>
        <v>0</v>
      </c>
      <c r="P57" s="377">
        <f t="shared" si="4"/>
        <v>0</v>
      </c>
      <c r="Q57" s="416"/>
    </row>
    <row r="58" spans="1:17" ht="15.6" x14ac:dyDescent="0.3">
      <c r="A58" s="291">
        <v>54</v>
      </c>
      <c r="B58" s="4"/>
      <c r="C58" s="4"/>
      <c r="D58" s="4" t="s">
        <v>128</v>
      </c>
      <c r="E58" s="411" t="s">
        <v>256</v>
      </c>
      <c r="F58" s="38">
        <f t="shared" si="0"/>
        <v>0</v>
      </c>
      <c r="G58" s="38">
        <f t="shared" si="1"/>
        <v>0</v>
      </c>
      <c r="H58" s="38">
        <f t="shared" si="5"/>
        <v>0</v>
      </c>
      <c r="I58" s="295">
        <f t="shared" si="6"/>
        <v>0</v>
      </c>
      <c r="J58" s="356"/>
      <c r="K58" s="23"/>
      <c r="L58" s="325">
        <v>54</v>
      </c>
      <c r="M58" s="4" t="s">
        <v>128</v>
      </c>
      <c r="N58" s="377">
        <f t="shared" si="2"/>
        <v>0</v>
      </c>
      <c r="O58" s="377">
        <f t="shared" si="3"/>
        <v>0</v>
      </c>
      <c r="P58" s="377">
        <f t="shared" si="4"/>
        <v>0</v>
      </c>
      <c r="Q58" s="416"/>
    </row>
    <row r="59" spans="1:17" ht="15.6" x14ac:dyDescent="0.3">
      <c r="A59" s="291">
        <v>55</v>
      </c>
      <c r="B59" s="4"/>
      <c r="C59" s="4"/>
      <c r="D59" s="4" t="s">
        <v>128</v>
      </c>
      <c r="E59" s="411" t="s">
        <v>256</v>
      </c>
      <c r="F59" s="38">
        <f t="shared" si="0"/>
        <v>0</v>
      </c>
      <c r="G59" s="38">
        <f t="shared" si="1"/>
        <v>0</v>
      </c>
      <c r="H59" s="38">
        <f t="shared" si="5"/>
        <v>0</v>
      </c>
      <c r="I59" s="295">
        <f t="shared" si="6"/>
        <v>0</v>
      </c>
      <c r="J59" s="356"/>
      <c r="K59" s="23"/>
      <c r="L59" s="325">
        <v>55</v>
      </c>
      <c r="M59" s="4" t="s">
        <v>128</v>
      </c>
      <c r="N59" s="377">
        <f t="shared" si="2"/>
        <v>0</v>
      </c>
      <c r="O59" s="377">
        <f t="shared" si="3"/>
        <v>0</v>
      </c>
      <c r="P59" s="377">
        <f t="shared" si="4"/>
        <v>0</v>
      </c>
      <c r="Q59" s="416"/>
    </row>
    <row r="60" spans="1:17" ht="15.6" x14ac:dyDescent="0.3">
      <c r="A60" s="291">
        <v>56</v>
      </c>
      <c r="B60" s="4"/>
      <c r="C60" s="4"/>
      <c r="D60" s="4" t="s">
        <v>128</v>
      </c>
      <c r="E60" s="411" t="s">
        <v>256</v>
      </c>
      <c r="F60" s="38">
        <f t="shared" si="0"/>
        <v>0</v>
      </c>
      <c r="G60" s="38">
        <f t="shared" si="1"/>
        <v>0</v>
      </c>
      <c r="H60" s="38">
        <f t="shared" si="5"/>
        <v>0</v>
      </c>
      <c r="I60" s="295">
        <f t="shared" si="6"/>
        <v>0</v>
      </c>
      <c r="J60" s="356"/>
      <c r="K60" s="23"/>
      <c r="L60" s="325">
        <v>56</v>
      </c>
      <c r="M60" s="4" t="s">
        <v>128</v>
      </c>
      <c r="N60" s="377">
        <f t="shared" si="2"/>
        <v>0</v>
      </c>
      <c r="O60" s="377">
        <f t="shared" si="3"/>
        <v>0</v>
      </c>
      <c r="P60" s="377">
        <f t="shared" si="4"/>
        <v>0</v>
      </c>
      <c r="Q60" s="416"/>
    </row>
    <row r="61" spans="1:17" ht="15.6" x14ac:dyDescent="0.3">
      <c r="A61" s="291">
        <v>57</v>
      </c>
      <c r="B61" s="4"/>
      <c r="C61" s="4"/>
      <c r="D61" s="4" t="s">
        <v>128</v>
      </c>
      <c r="E61" s="411" t="s">
        <v>256</v>
      </c>
      <c r="F61" s="38">
        <f t="shared" si="0"/>
        <v>0</v>
      </c>
      <c r="G61" s="38">
        <f t="shared" si="1"/>
        <v>0</v>
      </c>
      <c r="H61" s="38">
        <f t="shared" si="5"/>
        <v>0</v>
      </c>
      <c r="I61" s="295">
        <f t="shared" si="6"/>
        <v>0</v>
      </c>
      <c r="J61" s="356"/>
      <c r="K61" s="23"/>
      <c r="L61" s="325">
        <v>57</v>
      </c>
      <c r="M61" s="4" t="s">
        <v>128</v>
      </c>
      <c r="N61" s="377">
        <f t="shared" si="2"/>
        <v>0</v>
      </c>
      <c r="O61" s="377">
        <f t="shared" si="3"/>
        <v>0</v>
      </c>
      <c r="P61" s="377">
        <f t="shared" si="4"/>
        <v>0</v>
      </c>
      <c r="Q61" s="416"/>
    </row>
    <row r="62" spans="1:17" ht="15.6" x14ac:dyDescent="0.3">
      <c r="A62" s="291">
        <v>58</v>
      </c>
      <c r="B62" s="4"/>
      <c r="C62" s="4"/>
      <c r="D62" s="4" t="s">
        <v>128</v>
      </c>
      <c r="E62" s="411" t="s">
        <v>256</v>
      </c>
      <c r="F62" s="38">
        <f t="shared" si="0"/>
        <v>0</v>
      </c>
      <c r="G62" s="38">
        <f t="shared" si="1"/>
        <v>0</v>
      </c>
      <c r="H62" s="38">
        <f t="shared" si="5"/>
        <v>0</v>
      </c>
      <c r="I62" s="295">
        <f t="shared" si="6"/>
        <v>0</v>
      </c>
      <c r="J62" s="356"/>
      <c r="K62" s="23"/>
      <c r="L62" s="325">
        <v>58</v>
      </c>
      <c r="M62" s="4" t="s">
        <v>128</v>
      </c>
      <c r="N62" s="377">
        <f t="shared" si="2"/>
        <v>0</v>
      </c>
      <c r="O62" s="377">
        <f t="shared" si="3"/>
        <v>0</v>
      </c>
      <c r="P62" s="377">
        <f t="shared" si="4"/>
        <v>0</v>
      </c>
      <c r="Q62" s="416"/>
    </row>
    <row r="63" spans="1:17" ht="15.6" x14ac:dyDescent="0.3">
      <c r="A63" s="291">
        <v>59</v>
      </c>
      <c r="B63" s="4"/>
      <c r="C63" s="4"/>
      <c r="D63" s="4" t="s">
        <v>128</v>
      </c>
      <c r="E63" s="411" t="s">
        <v>256</v>
      </c>
      <c r="F63" s="38">
        <f t="shared" si="0"/>
        <v>0</v>
      </c>
      <c r="G63" s="38">
        <f t="shared" si="1"/>
        <v>0</v>
      </c>
      <c r="H63" s="38">
        <f t="shared" si="5"/>
        <v>0</v>
      </c>
      <c r="I63" s="295">
        <f t="shared" si="6"/>
        <v>0</v>
      </c>
      <c r="J63" s="356"/>
      <c r="K63" s="23"/>
      <c r="L63" s="325">
        <v>59</v>
      </c>
      <c r="M63" s="4" t="s">
        <v>128</v>
      </c>
      <c r="N63" s="377">
        <f t="shared" si="2"/>
        <v>0</v>
      </c>
      <c r="O63" s="377">
        <f t="shared" si="3"/>
        <v>0</v>
      </c>
      <c r="P63" s="377">
        <f t="shared" si="4"/>
        <v>0</v>
      </c>
      <c r="Q63" s="416"/>
    </row>
    <row r="64" spans="1:17" ht="15.6" x14ac:dyDescent="0.3">
      <c r="A64" s="291">
        <v>60</v>
      </c>
      <c r="B64" s="4"/>
      <c r="C64" s="4"/>
      <c r="D64" s="4" t="s">
        <v>128</v>
      </c>
      <c r="E64" s="411" t="s">
        <v>256</v>
      </c>
      <c r="F64" s="38">
        <f t="shared" si="0"/>
        <v>0</v>
      </c>
      <c r="G64" s="38">
        <f t="shared" si="1"/>
        <v>0</v>
      </c>
      <c r="H64" s="38">
        <f t="shared" si="5"/>
        <v>0</v>
      </c>
      <c r="I64" s="295">
        <f t="shared" si="6"/>
        <v>0</v>
      </c>
      <c r="J64" s="356"/>
      <c r="K64" s="23"/>
      <c r="L64" s="325">
        <v>60</v>
      </c>
      <c r="M64" s="4" t="s">
        <v>128</v>
      </c>
      <c r="N64" s="377">
        <f t="shared" si="2"/>
        <v>0</v>
      </c>
      <c r="O64" s="377">
        <f t="shared" si="3"/>
        <v>0</v>
      </c>
      <c r="P64" s="377">
        <f t="shared" si="4"/>
        <v>0</v>
      </c>
      <c r="Q64" s="416"/>
    </row>
    <row r="65" spans="1:17" ht="15.6" x14ac:dyDescent="0.3">
      <c r="A65" s="291">
        <v>61</v>
      </c>
      <c r="B65" s="4"/>
      <c r="C65" s="4"/>
      <c r="D65" s="4" t="s">
        <v>128</v>
      </c>
      <c r="E65" s="411" t="s">
        <v>256</v>
      </c>
      <c r="F65" s="38">
        <f t="shared" si="0"/>
        <v>0</v>
      </c>
      <c r="G65" s="38">
        <f t="shared" si="1"/>
        <v>0</v>
      </c>
      <c r="H65" s="38">
        <f t="shared" si="5"/>
        <v>0</v>
      </c>
      <c r="I65" s="295">
        <f t="shared" si="6"/>
        <v>0</v>
      </c>
      <c r="J65" s="356"/>
      <c r="K65" s="23"/>
      <c r="L65" s="325">
        <v>61</v>
      </c>
      <c r="M65" s="4" t="s">
        <v>128</v>
      </c>
      <c r="N65" s="377">
        <f t="shared" si="2"/>
        <v>0</v>
      </c>
      <c r="O65" s="377">
        <f t="shared" si="3"/>
        <v>0</v>
      </c>
      <c r="P65" s="377">
        <f t="shared" si="4"/>
        <v>0</v>
      </c>
      <c r="Q65" s="416"/>
    </row>
    <row r="66" spans="1:17" ht="15.6" x14ac:dyDescent="0.3">
      <c r="A66" s="291">
        <v>62</v>
      </c>
      <c r="B66" s="4"/>
      <c r="C66" s="4"/>
      <c r="D66" s="4" t="s">
        <v>128</v>
      </c>
      <c r="E66" s="411" t="s">
        <v>256</v>
      </c>
      <c r="F66" s="38">
        <f t="shared" si="0"/>
        <v>0</v>
      </c>
      <c r="G66" s="38">
        <f t="shared" si="1"/>
        <v>0</v>
      </c>
      <c r="H66" s="38">
        <f t="shared" si="5"/>
        <v>0</v>
      </c>
      <c r="I66" s="295">
        <f t="shared" si="6"/>
        <v>0</v>
      </c>
      <c r="J66" s="356"/>
      <c r="K66" s="23"/>
      <c r="L66" s="325">
        <v>62</v>
      </c>
      <c r="M66" s="4" t="s">
        <v>128</v>
      </c>
      <c r="N66" s="377">
        <f t="shared" si="2"/>
        <v>0</v>
      </c>
      <c r="O66" s="377">
        <f t="shared" si="3"/>
        <v>0</v>
      </c>
      <c r="P66" s="377">
        <f t="shared" si="4"/>
        <v>0</v>
      </c>
      <c r="Q66" s="416"/>
    </row>
    <row r="67" spans="1:17" ht="15.6" x14ac:dyDescent="0.3">
      <c r="A67" s="291">
        <v>63</v>
      </c>
      <c r="B67" s="4"/>
      <c r="C67" s="4"/>
      <c r="D67" s="4" t="s">
        <v>128</v>
      </c>
      <c r="E67" s="411" t="s">
        <v>256</v>
      </c>
      <c r="F67" s="38">
        <f t="shared" si="0"/>
        <v>0</v>
      </c>
      <c r="G67" s="38">
        <f t="shared" si="1"/>
        <v>0</v>
      </c>
      <c r="H67" s="38">
        <f t="shared" si="5"/>
        <v>0</v>
      </c>
      <c r="I67" s="295">
        <f t="shared" si="6"/>
        <v>0</v>
      </c>
      <c r="J67" s="356"/>
      <c r="K67" s="23"/>
      <c r="L67" s="325">
        <v>63</v>
      </c>
      <c r="M67" s="4" t="s">
        <v>128</v>
      </c>
      <c r="N67" s="377">
        <f t="shared" si="2"/>
        <v>0</v>
      </c>
      <c r="O67" s="377">
        <f t="shared" si="3"/>
        <v>0</v>
      </c>
      <c r="P67" s="377">
        <f t="shared" si="4"/>
        <v>0</v>
      </c>
      <c r="Q67" s="416"/>
    </row>
    <row r="68" spans="1:17" ht="15.6" x14ac:dyDescent="0.3">
      <c r="A68" s="291">
        <v>64</v>
      </c>
      <c r="B68" s="4"/>
      <c r="C68" s="4"/>
      <c r="D68" s="4" t="s">
        <v>128</v>
      </c>
      <c r="E68" s="411" t="s">
        <v>256</v>
      </c>
      <c r="F68" s="38">
        <f t="shared" si="0"/>
        <v>0</v>
      </c>
      <c r="G68" s="38">
        <f t="shared" si="1"/>
        <v>0</v>
      </c>
      <c r="H68" s="38">
        <f t="shared" si="5"/>
        <v>0</v>
      </c>
      <c r="I68" s="295">
        <f t="shared" si="6"/>
        <v>0</v>
      </c>
      <c r="J68" s="356"/>
      <c r="K68" s="23"/>
      <c r="L68" s="325">
        <v>64</v>
      </c>
      <c r="M68" s="4" t="s">
        <v>128</v>
      </c>
      <c r="N68" s="377">
        <f t="shared" si="2"/>
        <v>0</v>
      </c>
      <c r="O68" s="377">
        <f t="shared" si="3"/>
        <v>0</v>
      </c>
      <c r="P68" s="377">
        <f t="shared" si="4"/>
        <v>0</v>
      </c>
      <c r="Q68" s="416"/>
    </row>
    <row r="69" spans="1:17" ht="15.6" x14ac:dyDescent="0.3">
      <c r="A69" s="291">
        <v>65</v>
      </c>
      <c r="B69" s="4"/>
      <c r="C69" s="4"/>
      <c r="D69" s="4" t="s">
        <v>128</v>
      </c>
      <c r="E69" s="411" t="s">
        <v>256</v>
      </c>
      <c r="F69" s="38">
        <f t="shared" si="0"/>
        <v>0</v>
      </c>
      <c r="G69" s="38">
        <f t="shared" si="1"/>
        <v>0</v>
      </c>
      <c r="H69" s="38">
        <f t="shared" si="5"/>
        <v>0</v>
      </c>
      <c r="I69" s="295">
        <f t="shared" si="6"/>
        <v>0</v>
      </c>
      <c r="J69" s="356"/>
      <c r="K69" s="23"/>
      <c r="L69" s="325">
        <v>65</v>
      </c>
      <c r="M69" s="4" t="s">
        <v>128</v>
      </c>
      <c r="N69" s="377">
        <f t="shared" si="2"/>
        <v>0</v>
      </c>
      <c r="O69" s="377">
        <f t="shared" si="3"/>
        <v>0</v>
      </c>
      <c r="P69" s="377">
        <f t="shared" si="4"/>
        <v>0</v>
      </c>
      <c r="Q69" s="416"/>
    </row>
    <row r="70" spans="1:17" ht="15.6" x14ac:dyDescent="0.3">
      <c r="A70" s="291">
        <v>66</v>
      </c>
      <c r="B70" s="4"/>
      <c r="C70" s="4"/>
      <c r="D70" s="4" t="s">
        <v>128</v>
      </c>
      <c r="E70" s="411" t="s">
        <v>256</v>
      </c>
      <c r="F70" s="38">
        <f t="shared" ref="F70:F104" si="7">IF(I70&gt;0,1,0)</f>
        <v>0</v>
      </c>
      <c r="G70" s="38">
        <f t="shared" ref="G70:G104" si="8">IF(D70="Yes",F70,0)</f>
        <v>0</v>
      </c>
      <c r="H70" s="38">
        <f t="shared" si="5"/>
        <v>0</v>
      </c>
      <c r="I70" s="295">
        <f t="shared" si="6"/>
        <v>0</v>
      </c>
      <c r="J70" s="356"/>
      <c r="K70" s="23"/>
      <c r="L70" s="325">
        <v>66</v>
      </c>
      <c r="M70" s="4" t="s">
        <v>128</v>
      </c>
      <c r="N70" s="377">
        <f t="shared" ref="N70:N133" si="9">IF(Q70&gt;0,1,0)</f>
        <v>0</v>
      </c>
      <c r="O70" s="377">
        <f t="shared" ref="O70:O133" si="10">IF(M70="Yes",N70,0)</f>
        <v>0</v>
      </c>
      <c r="P70" s="377">
        <f t="shared" ref="P70:P133" si="11">IF(M70="Yes",Q70,0)</f>
        <v>0</v>
      </c>
      <c r="Q70" s="416"/>
    </row>
    <row r="71" spans="1:17" ht="15.6" x14ac:dyDescent="0.3">
      <c r="A71" s="291">
        <v>67</v>
      </c>
      <c r="B71" s="4"/>
      <c r="C71" s="4"/>
      <c r="D71" s="4" t="s">
        <v>128</v>
      </c>
      <c r="E71" s="411" t="s">
        <v>256</v>
      </c>
      <c r="F71" s="38">
        <f t="shared" si="7"/>
        <v>0</v>
      </c>
      <c r="G71" s="38">
        <f t="shared" si="8"/>
        <v>0</v>
      </c>
      <c r="H71" s="38">
        <f t="shared" ref="H71:H104" si="12">IF(D71="Yes",I71,0)</f>
        <v>0</v>
      </c>
      <c r="I71" s="295">
        <f t="shared" ref="I71:I104" si="13">IF(E71="Square/Rectangle",B71*C71,B71*C71*0.785)</f>
        <v>0</v>
      </c>
      <c r="J71" s="356"/>
      <c r="K71" s="23"/>
      <c r="L71" s="325">
        <v>67</v>
      </c>
      <c r="M71" s="4" t="s">
        <v>128</v>
      </c>
      <c r="N71" s="377">
        <f t="shared" si="9"/>
        <v>0</v>
      </c>
      <c r="O71" s="377">
        <f t="shared" si="10"/>
        <v>0</v>
      </c>
      <c r="P71" s="377">
        <f t="shared" si="11"/>
        <v>0</v>
      </c>
      <c r="Q71" s="416"/>
    </row>
    <row r="72" spans="1:17" ht="15.6" x14ac:dyDescent="0.3">
      <c r="A72" s="291">
        <v>68</v>
      </c>
      <c r="B72" s="4"/>
      <c r="C72" s="4"/>
      <c r="D72" s="4" t="s">
        <v>128</v>
      </c>
      <c r="E72" s="411" t="s">
        <v>256</v>
      </c>
      <c r="F72" s="38">
        <f t="shared" si="7"/>
        <v>0</v>
      </c>
      <c r="G72" s="38">
        <f t="shared" si="8"/>
        <v>0</v>
      </c>
      <c r="H72" s="38">
        <f t="shared" si="12"/>
        <v>0</v>
      </c>
      <c r="I72" s="295">
        <f t="shared" si="13"/>
        <v>0</v>
      </c>
      <c r="J72" s="356"/>
      <c r="K72" s="23"/>
      <c r="L72" s="325">
        <v>68</v>
      </c>
      <c r="M72" s="4" t="s">
        <v>128</v>
      </c>
      <c r="N72" s="377">
        <f t="shared" si="9"/>
        <v>0</v>
      </c>
      <c r="O72" s="377">
        <f t="shared" si="10"/>
        <v>0</v>
      </c>
      <c r="P72" s="377">
        <f t="shared" si="11"/>
        <v>0</v>
      </c>
      <c r="Q72" s="416"/>
    </row>
    <row r="73" spans="1:17" ht="15.6" x14ac:dyDescent="0.3">
      <c r="A73" s="291">
        <v>69</v>
      </c>
      <c r="B73" s="4"/>
      <c r="C73" s="4"/>
      <c r="D73" s="4" t="s">
        <v>128</v>
      </c>
      <c r="E73" s="411" t="s">
        <v>256</v>
      </c>
      <c r="F73" s="38">
        <f t="shared" si="7"/>
        <v>0</v>
      </c>
      <c r="G73" s="38">
        <f t="shared" si="8"/>
        <v>0</v>
      </c>
      <c r="H73" s="38">
        <f t="shared" si="12"/>
        <v>0</v>
      </c>
      <c r="I73" s="295">
        <f t="shared" si="13"/>
        <v>0</v>
      </c>
      <c r="J73" s="356"/>
      <c r="K73" s="23"/>
      <c r="L73" s="325">
        <v>69</v>
      </c>
      <c r="M73" s="4" t="s">
        <v>128</v>
      </c>
      <c r="N73" s="377">
        <f t="shared" si="9"/>
        <v>0</v>
      </c>
      <c r="O73" s="377">
        <f t="shared" si="10"/>
        <v>0</v>
      </c>
      <c r="P73" s="377">
        <f t="shared" si="11"/>
        <v>0</v>
      </c>
      <c r="Q73" s="416"/>
    </row>
    <row r="74" spans="1:17" ht="15.6" x14ac:dyDescent="0.3">
      <c r="A74" s="291">
        <v>70</v>
      </c>
      <c r="B74" s="4"/>
      <c r="C74" s="4"/>
      <c r="D74" s="4" t="s">
        <v>128</v>
      </c>
      <c r="E74" s="411" t="s">
        <v>256</v>
      </c>
      <c r="F74" s="38">
        <f t="shared" si="7"/>
        <v>0</v>
      </c>
      <c r="G74" s="38">
        <f t="shared" si="8"/>
        <v>0</v>
      </c>
      <c r="H74" s="38">
        <f t="shared" si="12"/>
        <v>0</v>
      </c>
      <c r="I74" s="295">
        <f t="shared" si="13"/>
        <v>0</v>
      </c>
      <c r="J74" s="356"/>
      <c r="K74" s="23"/>
      <c r="L74" s="325">
        <v>70</v>
      </c>
      <c r="M74" s="4" t="s">
        <v>128</v>
      </c>
      <c r="N74" s="377">
        <f t="shared" si="9"/>
        <v>0</v>
      </c>
      <c r="O74" s="377">
        <f t="shared" si="10"/>
        <v>0</v>
      </c>
      <c r="P74" s="377">
        <f t="shared" si="11"/>
        <v>0</v>
      </c>
      <c r="Q74" s="416"/>
    </row>
    <row r="75" spans="1:17" ht="15.6" x14ac:dyDescent="0.3">
      <c r="A75" s="291">
        <v>71</v>
      </c>
      <c r="B75" s="4"/>
      <c r="C75" s="4"/>
      <c r="D75" s="4" t="s">
        <v>128</v>
      </c>
      <c r="E75" s="411" t="s">
        <v>256</v>
      </c>
      <c r="F75" s="38">
        <f t="shared" si="7"/>
        <v>0</v>
      </c>
      <c r="G75" s="38">
        <f t="shared" si="8"/>
        <v>0</v>
      </c>
      <c r="H75" s="38">
        <f t="shared" si="12"/>
        <v>0</v>
      </c>
      <c r="I75" s="295">
        <f t="shared" si="13"/>
        <v>0</v>
      </c>
      <c r="J75" s="356"/>
      <c r="K75" s="23"/>
      <c r="L75" s="325">
        <v>71</v>
      </c>
      <c r="M75" s="4" t="s">
        <v>128</v>
      </c>
      <c r="N75" s="377">
        <f t="shared" si="9"/>
        <v>0</v>
      </c>
      <c r="O75" s="377">
        <f t="shared" si="10"/>
        <v>0</v>
      </c>
      <c r="P75" s="377">
        <f t="shared" si="11"/>
        <v>0</v>
      </c>
      <c r="Q75" s="416"/>
    </row>
    <row r="76" spans="1:17" ht="15.6" x14ac:dyDescent="0.3">
      <c r="A76" s="291">
        <v>72</v>
      </c>
      <c r="B76" s="4"/>
      <c r="C76" s="4"/>
      <c r="D76" s="4" t="s">
        <v>128</v>
      </c>
      <c r="E76" s="411" t="s">
        <v>256</v>
      </c>
      <c r="F76" s="38">
        <f t="shared" si="7"/>
        <v>0</v>
      </c>
      <c r="G76" s="38">
        <f t="shared" si="8"/>
        <v>0</v>
      </c>
      <c r="H76" s="38">
        <f t="shared" si="12"/>
        <v>0</v>
      </c>
      <c r="I76" s="295">
        <f t="shared" si="13"/>
        <v>0</v>
      </c>
      <c r="J76" s="356"/>
      <c r="K76" s="23"/>
      <c r="L76" s="325">
        <v>72</v>
      </c>
      <c r="M76" s="4" t="s">
        <v>128</v>
      </c>
      <c r="N76" s="377">
        <f t="shared" si="9"/>
        <v>0</v>
      </c>
      <c r="O76" s="377">
        <f t="shared" si="10"/>
        <v>0</v>
      </c>
      <c r="P76" s="377">
        <f t="shared" si="11"/>
        <v>0</v>
      </c>
      <c r="Q76" s="416"/>
    </row>
    <row r="77" spans="1:17" ht="15.6" x14ac:dyDescent="0.3">
      <c r="A77" s="291">
        <v>73</v>
      </c>
      <c r="B77" s="4"/>
      <c r="C77" s="4"/>
      <c r="D77" s="4" t="s">
        <v>128</v>
      </c>
      <c r="E77" s="411" t="s">
        <v>256</v>
      </c>
      <c r="F77" s="38">
        <f t="shared" si="7"/>
        <v>0</v>
      </c>
      <c r="G77" s="38">
        <f t="shared" si="8"/>
        <v>0</v>
      </c>
      <c r="H77" s="38">
        <f t="shared" si="12"/>
        <v>0</v>
      </c>
      <c r="I77" s="295">
        <f t="shared" si="13"/>
        <v>0</v>
      </c>
      <c r="J77" s="356"/>
      <c r="K77" s="23"/>
      <c r="L77" s="325">
        <v>73</v>
      </c>
      <c r="M77" s="4" t="s">
        <v>128</v>
      </c>
      <c r="N77" s="377">
        <f t="shared" si="9"/>
        <v>0</v>
      </c>
      <c r="O77" s="377">
        <f t="shared" si="10"/>
        <v>0</v>
      </c>
      <c r="P77" s="377">
        <f t="shared" si="11"/>
        <v>0</v>
      </c>
      <c r="Q77" s="416"/>
    </row>
    <row r="78" spans="1:17" ht="15.6" x14ac:dyDescent="0.3">
      <c r="A78" s="291">
        <v>74</v>
      </c>
      <c r="B78" s="4"/>
      <c r="C78" s="4"/>
      <c r="D78" s="4" t="s">
        <v>128</v>
      </c>
      <c r="E78" s="411" t="s">
        <v>256</v>
      </c>
      <c r="F78" s="38">
        <f t="shared" si="7"/>
        <v>0</v>
      </c>
      <c r="G78" s="38">
        <f t="shared" si="8"/>
        <v>0</v>
      </c>
      <c r="H78" s="38">
        <f t="shared" si="12"/>
        <v>0</v>
      </c>
      <c r="I78" s="295">
        <f t="shared" si="13"/>
        <v>0</v>
      </c>
      <c r="J78" s="356"/>
      <c r="K78" s="23"/>
      <c r="L78" s="325">
        <v>74</v>
      </c>
      <c r="M78" s="4" t="s">
        <v>128</v>
      </c>
      <c r="N78" s="377">
        <f t="shared" si="9"/>
        <v>0</v>
      </c>
      <c r="O78" s="377">
        <f t="shared" si="10"/>
        <v>0</v>
      </c>
      <c r="P78" s="377">
        <f t="shared" si="11"/>
        <v>0</v>
      </c>
      <c r="Q78" s="416"/>
    </row>
    <row r="79" spans="1:17" ht="15.6" x14ac:dyDescent="0.3">
      <c r="A79" s="291">
        <v>75</v>
      </c>
      <c r="B79" s="4"/>
      <c r="C79" s="4"/>
      <c r="D79" s="4" t="s">
        <v>128</v>
      </c>
      <c r="E79" s="411" t="s">
        <v>256</v>
      </c>
      <c r="F79" s="38">
        <f t="shared" si="7"/>
        <v>0</v>
      </c>
      <c r="G79" s="38">
        <f t="shared" si="8"/>
        <v>0</v>
      </c>
      <c r="H79" s="38">
        <f t="shared" si="12"/>
        <v>0</v>
      </c>
      <c r="I79" s="295">
        <f t="shared" si="13"/>
        <v>0</v>
      </c>
      <c r="J79" s="356"/>
      <c r="K79" s="23"/>
      <c r="L79" s="325">
        <v>75</v>
      </c>
      <c r="M79" s="4" t="s">
        <v>128</v>
      </c>
      <c r="N79" s="377">
        <f t="shared" si="9"/>
        <v>0</v>
      </c>
      <c r="O79" s="377">
        <f t="shared" si="10"/>
        <v>0</v>
      </c>
      <c r="P79" s="377">
        <f t="shared" si="11"/>
        <v>0</v>
      </c>
      <c r="Q79" s="416"/>
    </row>
    <row r="80" spans="1:17" ht="15.6" x14ac:dyDescent="0.3">
      <c r="A80" s="291">
        <v>76</v>
      </c>
      <c r="B80" s="4"/>
      <c r="C80" s="4"/>
      <c r="D80" s="4" t="s">
        <v>128</v>
      </c>
      <c r="E80" s="411" t="s">
        <v>256</v>
      </c>
      <c r="F80" s="38">
        <f t="shared" si="7"/>
        <v>0</v>
      </c>
      <c r="G80" s="38">
        <f t="shared" si="8"/>
        <v>0</v>
      </c>
      <c r="H80" s="38">
        <f t="shared" si="12"/>
        <v>0</v>
      </c>
      <c r="I80" s="295">
        <f t="shared" si="13"/>
        <v>0</v>
      </c>
      <c r="J80" s="356"/>
      <c r="K80" s="23"/>
      <c r="L80" s="325">
        <v>76</v>
      </c>
      <c r="M80" s="4" t="s">
        <v>128</v>
      </c>
      <c r="N80" s="377">
        <f t="shared" si="9"/>
        <v>0</v>
      </c>
      <c r="O80" s="377">
        <f t="shared" si="10"/>
        <v>0</v>
      </c>
      <c r="P80" s="377">
        <f t="shared" si="11"/>
        <v>0</v>
      </c>
      <c r="Q80" s="416"/>
    </row>
    <row r="81" spans="1:17" ht="15.6" x14ac:dyDescent="0.3">
      <c r="A81" s="291">
        <v>77</v>
      </c>
      <c r="B81" s="4"/>
      <c r="C81" s="4"/>
      <c r="D81" s="4" t="s">
        <v>128</v>
      </c>
      <c r="E81" s="411" t="s">
        <v>256</v>
      </c>
      <c r="F81" s="38">
        <f t="shared" si="7"/>
        <v>0</v>
      </c>
      <c r="G81" s="38">
        <f t="shared" si="8"/>
        <v>0</v>
      </c>
      <c r="H81" s="38">
        <f t="shared" si="12"/>
        <v>0</v>
      </c>
      <c r="I81" s="295">
        <f t="shared" si="13"/>
        <v>0</v>
      </c>
      <c r="J81" s="356"/>
      <c r="K81" s="23"/>
      <c r="L81" s="325">
        <v>77</v>
      </c>
      <c r="M81" s="4" t="s">
        <v>128</v>
      </c>
      <c r="N81" s="377">
        <f t="shared" si="9"/>
        <v>0</v>
      </c>
      <c r="O81" s="377">
        <f t="shared" si="10"/>
        <v>0</v>
      </c>
      <c r="P81" s="377">
        <f t="shared" si="11"/>
        <v>0</v>
      </c>
      <c r="Q81" s="416"/>
    </row>
    <row r="82" spans="1:17" ht="15.6" x14ac:dyDescent="0.3">
      <c r="A82" s="291">
        <v>78</v>
      </c>
      <c r="B82" s="4"/>
      <c r="C82" s="4"/>
      <c r="D82" s="4" t="s">
        <v>128</v>
      </c>
      <c r="E82" s="411" t="s">
        <v>256</v>
      </c>
      <c r="F82" s="38">
        <f t="shared" si="7"/>
        <v>0</v>
      </c>
      <c r="G82" s="38">
        <f t="shared" si="8"/>
        <v>0</v>
      </c>
      <c r="H82" s="38">
        <f t="shared" si="12"/>
        <v>0</v>
      </c>
      <c r="I82" s="295">
        <f t="shared" si="13"/>
        <v>0</v>
      </c>
      <c r="J82" s="356"/>
      <c r="K82" s="23"/>
      <c r="L82" s="325">
        <v>78</v>
      </c>
      <c r="M82" s="4" t="s">
        <v>128</v>
      </c>
      <c r="N82" s="377">
        <f t="shared" si="9"/>
        <v>0</v>
      </c>
      <c r="O82" s="377">
        <f t="shared" si="10"/>
        <v>0</v>
      </c>
      <c r="P82" s="377">
        <f t="shared" si="11"/>
        <v>0</v>
      </c>
      <c r="Q82" s="416"/>
    </row>
    <row r="83" spans="1:17" ht="15.6" x14ac:dyDescent="0.3">
      <c r="A83" s="291">
        <v>79</v>
      </c>
      <c r="B83" s="4"/>
      <c r="C83" s="4"/>
      <c r="D83" s="4" t="s">
        <v>128</v>
      </c>
      <c r="E83" s="411" t="s">
        <v>256</v>
      </c>
      <c r="F83" s="38">
        <f t="shared" si="7"/>
        <v>0</v>
      </c>
      <c r="G83" s="38">
        <f t="shared" si="8"/>
        <v>0</v>
      </c>
      <c r="H83" s="38">
        <f t="shared" si="12"/>
        <v>0</v>
      </c>
      <c r="I83" s="295">
        <f t="shared" si="13"/>
        <v>0</v>
      </c>
      <c r="J83" s="356"/>
      <c r="K83" s="23"/>
      <c r="L83" s="325">
        <v>79</v>
      </c>
      <c r="M83" s="4" t="s">
        <v>128</v>
      </c>
      <c r="N83" s="377">
        <f t="shared" si="9"/>
        <v>0</v>
      </c>
      <c r="O83" s="377">
        <f t="shared" si="10"/>
        <v>0</v>
      </c>
      <c r="P83" s="377">
        <f t="shared" si="11"/>
        <v>0</v>
      </c>
      <c r="Q83" s="416"/>
    </row>
    <row r="84" spans="1:17" ht="15.6" x14ac:dyDescent="0.3">
      <c r="A84" s="291">
        <v>80</v>
      </c>
      <c r="B84" s="4"/>
      <c r="C84" s="4"/>
      <c r="D84" s="4" t="s">
        <v>128</v>
      </c>
      <c r="E84" s="411" t="s">
        <v>256</v>
      </c>
      <c r="F84" s="38">
        <f t="shared" si="7"/>
        <v>0</v>
      </c>
      <c r="G84" s="38">
        <f t="shared" si="8"/>
        <v>0</v>
      </c>
      <c r="H84" s="38">
        <f t="shared" si="12"/>
        <v>0</v>
      </c>
      <c r="I84" s="295">
        <f t="shared" si="13"/>
        <v>0</v>
      </c>
      <c r="J84" s="356"/>
      <c r="K84" s="23"/>
      <c r="L84" s="325">
        <v>80</v>
      </c>
      <c r="M84" s="4" t="s">
        <v>128</v>
      </c>
      <c r="N84" s="377">
        <f t="shared" si="9"/>
        <v>0</v>
      </c>
      <c r="O84" s="377">
        <f t="shared" si="10"/>
        <v>0</v>
      </c>
      <c r="P84" s="377">
        <f t="shared" si="11"/>
        <v>0</v>
      </c>
      <c r="Q84" s="416"/>
    </row>
    <row r="85" spans="1:17" ht="15.6" x14ac:dyDescent="0.3">
      <c r="A85" s="291">
        <v>81</v>
      </c>
      <c r="B85" s="4"/>
      <c r="C85" s="4"/>
      <c r="D85" s="4" t="s">
        <v>128</v>
      </c>
      <c r="E85" s="411" t="s">
        <v>256</v>
      </c>
      <c r="F85" s="38">
        <f t="shared" si="7"/>
        <v>0</v>
      </c>
      <c r="G85" s="38">
        <f t="shared" si="8"/>
        <v>0</v>
      </c>
      <c r="H85" s="38">
        <f t="shared" si="12"/>
        <v>0</v>
      </c>
      <c r="I85" s="295">
        <f t="shared" si="13"/>
        <v>0</v>
      </c>
      <c r="J85" s="356"/>
      <c r="K85" s="23"/>
      <c r="L85" s="325">
        <v>81</v>
      </c>
      <c r="M85" s="4" t="s">
        <v>128</v>
      </c>
      <c r="N85" s="377">
        <f t="shared" si="9"/>
        <v>0</v>
      </c>
      <c r="O85" s="377">
        <f t="shared" si="10"/>
        <v>0</v>
      </c>
      <c r="P85" s="377">
        <f t="shared" si="11"/>
        <v>0</v>
      </c>
      <c r="Q85" s="416"/>
    </row>
    <row r="86" spans="1:17" ht="15.6" x14ac:dyDescent="0.3">
      <c r="A86" s="291">
        <v>82</v>
      </c>
      <c r="B86" s="4"/>
      <c r="C86" s="4"/>
      <c r="D86" s="4" t="s">
        <v>128</v>
      </c>
      <c r="E86" s="411" t="s">
        <v>256</v>
      </c>
      <c r="F86" s="38">
        <f t="shared" si="7"/>
        <v>0</v>
      </c>
      <c r="G86" s="38">
        <f t="shared" si="8"/>
        <v>0</v>
      </c>
      <c r="H86" s="38">
        <f t="shared" si="12"/>
        <v>0</v>
      </c>
      <c r="I86" s="295">
        <f t="shared" si="13"/>
        <v>0</v>
      </c>
      <c r="J86" s="356"/>
      <c r="K86" s="23"/>
      <c r="L86" s="325">
        <v>82</v>
      </c>
      <c r="M86" s="4" t="s">
        <v>128</v>
      </c>
      <c r="N86" s="377">
        <f t="shared" si="9"/>
        <v>0</v>
      </c>
      <c r="O86" s="377">
        <f t="shared" si="10"/>
        <v>0</v>
      </c>
      <c r="P86" s="377">
        <f t="shared" si="11"/>
        <v>0</v>
      </c>
      <c r="Q86" s="416"/>
    </row>
    <row r="87" spans="1:17" ht="15.6" x14ac:dyDescent="0.3">
      <c r="A87" s="291">
        <v>83</v>
      </c>
      <c r="B87" s="4"/>
      <c r="C87" s="4"/>
      <c r="D87" s="4" t="s">
        <v>128</v>
      </c>
      <c r="E87" s="411" t="s">
        <v>256</v>
      </c>
      <c r="F87" s="38">
        <f t="shared" si="7"/>
        <v>0</v>
      </c>
      <c r="G87" s="38">
        <f t="shared" si="8"/>
        <v>0</v>
      </c>
      <c r="H87" s="38">
        <f t="shared" si="12"/>
        <v>0</v>
      </c>
      <c r="I87" s="295">
        <f t="shared" si="13"/>
        <v>0</v>
      </c>
      <c r="J87" s="356"/>
      <c r="K87" s="23"/>
      <c r="L87" s="325">
        <v>83</v>
      </c>
      <c r="M87" s="4" t="s">
        <v>128</v>
      </c>
      <c r="N87" s="377">
        <f t="shared" si="9"/>
        <v>0</v>
      </c>
      <c r="O87" s="377">
        <f t="shared" si="10"/>
        <v>0</v>
      </c>
      <c r="P87" s="377">
        <f t="shared" si="11"/>
        <v>0</v>
      </c>
      <c r="Q87" s="416"/>
    </row>
    <row r="88" spans="1:17" ht="15.6" x14ac:dyDescent="0.3">
      <c r="A88" s="291">
        <v>84</v>
      </c>
      <c r="B88" s="4"/>
      <c r="C88" s="4"/>
      <c r="D88" s="4" t="s">
        <v>128</v>
      </c>
      <c r="E88" s="411" t="s">
        <v>256</v>
      </c>
      <c r="F88" s="38">
        <f t="shared" si="7"/>
        <v>0</v>
      </c>
      <c r="G88" s="38">
        <f t="shared" si="8"/>
        <v>0</v>
      </c>
      <c r="H88" s="38">
        <f t="shared" si="12"/>
        <v>0</v>
      </c>
      <c r="I88" s="295">
        <f t="shared" si="13"/>
        <v>0</v>
      </c>
      <c r="J88" s="356"/>
      <c r="K88" s="23"/>
      <c r="L88" s="325">
        <v>84</v>
      </c>
      <c r="M88" s="4" t="s">
        <v>128</v>
      </c>
      <c r="N88" s="377">
        <f t="shared" si="9"/>
        <v>0</v>
      </c>
      <c r="O88" s="377">
        <f t="shared" si="10"/>
        <v>0</v>
      </c>
      <c r="P88" s="377">
        <f t="shared" si="11"/>
        <v>0</v>
      </c>
      <c r="Q88" s="416"/>
    </row>
    <row r="89" spans="1:17" ht="15.6" x14ac:dyDescent="0.3">
      <c r="A89" s="291">
        <v>85</v>
      </c>
      <c r="B89" s="4"/>
      <c r="C89" s="4"/>
      <c r="D89" s="4" t="s">
        <v>128</v>
      </c>
      <c r="E89" s="411" t="s">
        <v>256</v>
      </c>
      <c r="F89" s="38">
        <f t="shared" si="7"/>
        <v>0</v>
      </c>
      <c r="G89" s="38">
        <f t="shared" si="8"/>
        <v>0</v>
      </c>
      <c r="H89" s="38">
        <f t="shared" si="12"/>
        <v>0</v>
      </c>
      <c r="I89" s="295">
        <f t="shared" si="13"/>
        <v>0</v>
      </c>
      <c r="J89" s="356"/>
      <c r="K89" s="23"/>
      <c r="L89" s="325">
        <v>85</v>
      </c>
      <c r="M89" s="4" t="s">
        <v>128</v>
      </c>
      <c r="N89" s="377">
        <f t="shared" si="9"/>
        <v>0</v>
      </c>
      <c r="O89" s="377">
        <f t="shared" si="10"/>
        <v>0</v>
      </c>
      <c r="P89" s="377">
        <f t="shared" si="11"/>
        <v>0</v>
      </c>
      <c r="Q89" s="416"/>
    </row>
    <row r="90" spans="1:17" ht="15.6" x14ac:dyDescent="0.3">
      <c r="A90" s="291">
        <v>86</v>
      </c>
      <c r="B90" s="4"/>
      <c r="C90" s="4"/>
      <c r="D90" s="4" t="s">
        <v>128</v>
      </c>
      <c r="E90" s="411" t="s">
        <v>256</v>
      </c>
      <c r="F90" s="38">
        <f t="shared" si="7"/>
        <v>0</v>
      </c>
      <c r="G90" s="38">
        <f t="shared" si="8"/>
        <v>0</v>
      </c>
      <c r="H90" s="38">
        <f t="shared" si="12"/>
        <v>0</v>
      </c>
      <c r="I90" s="295">
        <f t="shared" si="13"/>
        <v>0</v>
      </c>
      <c r="J90" s="356"/>
      <c r="K90" s="23"/>
      <c r="L90" s="325">
        <v>86</v>
      </c>
      <c r="M90" s="4" t="s">
        <v>128</v>
      </c>
      <c r="N90" s="377">
        <f t="shared" si="9"/>
        <v>0</v>
      </c>
      <c r="O90" s="377">
        <f t="shared" si="10"/>
        <v>0</v>
      </c>
      <c r="P90" s="377">
        <f t="shared" si="11"/>
        <v>0</v>
      </c>
      <c r="Q90" s="416"/>
    </row>
    <row r="91" spans="1:17" ht="15.6" x14ac:dyDescent="0.3">
      <c r="A91" s="291">
        <v>87</v>
      </c>
      <c r="B91" s="4"/>
      <c r="C91" s="4"/>
      <c r="D91" s="4" t="s">
        <v>128</v>
      </c>
      <c r="E91" s="411" t="s">
        <v>256</v>
      </c>
      <c r="F91" s="38">
        <f t="shared" si="7"/>
        <v>0</v>
      </c>
      <c r="G91" s="38">
        <f t="shared" si="8"/>
        <v>0</v>
      </c>
      <c r="H91" s="38">
        <f t="shared" si="12"/>
        <v>0</v>
      </c>
      <c r="I91" s="295">
        <f t="shared" si="13"/>
        <v>0</v>
      </c>
      <c r="J91" s="356"/>
      <c r="K91" s="23"/>
      <c r="L91" s="325">
        <v>87</v>
      </c>
      <c r="M91" s="4" t="s">
        <v>128</v>
      </c>
      <c r="N91" s="377">
        <f t="shared" si="9"/>
        <v>0</v>
      </c>
      <c r="O91" s="377">
        <f t="shared" si="10"/>
        <v>0</v>
      </c>
      <c r="P91" s="377">
        <f t="shared" si="11"/>
        <v>0</v>
      </c>
      <c r="Q91" s="416"/>
    </row>
    <row r="92" spans="1:17" ht="15.6" x14ac:dyDescent="0.3">
      <c r="A92" s="291">
        <v>88</v>
      </c>
      <c r="B92" s="4"/>
      <c r="C92" s="4"/>
      <c r="D92" s="4" t="s">
        <v>128</v>
      </c>
      <c r="E92" s="411" t="s">
        <v>256</v>
      </c>
      <c r="F92" s="38">
        <f t="shared" si="7"/>
        <v>0</v>
      </c>
      <c r="G92" s="38">
        <f t="shared" si="8"/>
        <v>0</v>
      </c>
      <c r="H92" s="38">
        <f t="shared" si="12"/>
        <v>0</v>
      </c>
      <c r="I92" s="295">
        <f t="shared" si="13"/>
        <v>0</v>
      </c>
      <c r="J92" s="356"/>
      <c r="K92" s="23"/>
      <c r="L92" s="325">
        <v>88</v>
      </c>
      <c r="M92" s="4" t="s">
        <v>128</v>
      </c>
      <c r="N92" s="377">
        <f t="shared" si="9"/>
        <v>0</v>
      </c>
      <c r="O92" s="377">
        <f t="shared" si="10"/>
        <v>0</v>
      </c>
      <c r="P92" s="377">
        <f t="shared" si="11"/>
        <v>0</v>
      </c>
      <c r="Q92" s="416"/>
    </row>
    <row r="93" spans="1:17" ht="15.6" x14ac:dyDescent="0.3">
      <c r="A93" s="291">
        <v>89</v>
      </c>
      <c r="B93" s="4"/>
      <c r="C93" s="4"/>
      <c r="D93" s="4" t="s">
        <v>128</v>
      </c>
      <c r="E93" s="411" t="s">
        <v>256</v>
      </c>
      <c r="F93" s="38">
        <f t="shared" si="7"/>
        <v>0</v>
      </c>
      <c r="G93" s="38">
        <f t="shared" si="8"/>
        <v>0</v>
      </c>
      <c r="H93" s="38">
        <f t="shared" si="12"/>
        <v>0</v>
      </c>
      <c r="I93" s="295">
        <f t="shared" si="13"/>
        <v>0</v>
      </c>
      <c r="J93" s="356"/>
      <c r="K93" s="23"/>
      <c r="L93" s="325">
        <v>89</v>
      </c>
      <c r="M93" s="4" t="s">
        <v>128</v>
      </c>
      <c r="N93" s="377">
        <f t="shared" si="9"/>
        <v>0</v>
      </c>
      <c r="O93" s="377">
        <f t="shared" si="10"/>
        <v>0</v>
      </c>
      <c r="P93" s="377">
        <f t="shared" si="11"/>
        <v>0</v>
      </c>
      <c r="Q93" s="416"/>
    </row>
    <row r="94" spans="1:17" ht="15.6" x14ac:dyDescent="0.3">
      <c r="A94" s="291">
        <v>90</v>
      </c>
      <c r="B94" s="4"/>
      <c r="C94" s="4"/>
      <c r="D94" s="4" t="s">
        <v>128</v>
      </c>
      <c r="E94" s="411" t="s">
        <v>256</v>
      </c>
      <c r="F94" s="38">
        <f t="shared" si="7"/>
        <v>0</v>
      </c>
      <c r="G94" s="38">
        <f t="shared" si="8"/>
        <v>0</v>
      </c>
      <c r="H94" s="38">
        <f t="shared" si="12"/>
        <v>0</v>
      </c>
      <c r="I94" s="295">
        <f t="shared" si="13"/>
        <v>0</v>
      </c>
      <c r="J94" s="356"/>
      <c r="K94" s="23"/>
      <c r="L94" s="325">
        <v>90</v>
      </c>
      <c r="M94" s="4" t="s">
        <v>128</v>
      </c>
      <c r="N94" s="377">
        <f t="shared" si="9"/>
        <v>0</v>
      </c>
      <c r="O94" s="377">
        <f t="shared" si="10"/>
        <v>0</v>
      </c>
      <c r="P94" s="377">
        <f t="shared" si="11"/>
        <v>0</v>
      </c>
      <c r="Q94" s="416"/>
    </row>
    <row r="95" spans="1:17" ht="15.6" x14ac:dyDescent="0.3">
      <c r="A95" s="291">
        <v>91</v>
      </c>
      <c r="B95" s="4"/>
      <c r="C95" s="4"/>
      <c r="D95" s="4" t="s">
        <v>128</v>
      </c>
      <c r="E95" s="411" t="s">
        <v>256</v>
      </c>
      <c r="F95" s="38">
        <f t="shared" si="7"/>
        <v>0</v>
      </c>
      <c r="G95" s="38">
        <f t="shared" si="8"/>
        <v>0</v>
      </c>
      <c r="H95" s="38">
        <f t="shared" si="12"/>
        <v>0</v>
      </c>
      <c r="I95" s="295">
        <f t="shared" si="13"/>
        <v>0</v>
      </c>
      <c r="J95" s="356"/>
      <c r="K95" s="23"/>
      <c r="L95" s="325">
        <v>91</v>
      </c>
      <c r="M95" s="4" t="s">
        <v>128</v>
      </c>
      <c r="N95" s="377">
        <f t="shared" si="9"/>
        <v>0</v>
      </c>
      <c r="O95" s="377">
        <f t="shared" si="10"/>
        <v>0</v>
      </c>
      <c r="P95" s="377">
        <f t="shared" si="11"/>
        <v>0</v>
      </c>
      <c r="Q95" s="416"/>
    </row>
    <row r="96" spans="1:17" ht="15.6" x14ac:dyDescent="0.3">
      <c r="A96" s="291">
        <v>92</v>
      </c>
      <c r="B96" s="4"/>
      <c r="C96" s="4"/>
      <c r="D96" s="4" t="s">
        <v>128</v>
      </c>
      <c r="E96" s="411" t="s">
        <v>256</v>
      </c>
      <c r="F96" s="38">
        <f t="shared" si="7"/>
        <v>0</v>
      </c>
      <c r="G96" s="38">
        <f t="shared" si="8"/>
        <v>0</v>
      </c>
      <c r="H96" s="38">
        <f t="shared" si="12"/>
        <v>0</v>
      </c>
      <c r="I96" s="295">
        <f t="shared" si="13"/>
        <v>0</v>
      </c>
      <c r="J96" s="356"/>
      <c r="K96" s="23"/>
      <c r="L96" s="325">
        <v>92</v>
      </c>
      <c r="M96" s="4" t="s">
        <v>128</v>
      </c>
      <c r="N96" s="377">
        <f t="shared" si="9"/>
        <v>0</v>
      </c>
      <c r="O96" s="377">
        <f t="shared" si="10"/>
        <v>0</v>
      </c>
      <c r="P96" s="377">
        <f t="shared" si="11"/>
        <v>0</v>
      </c>
      <c r="Q96" s="416"/>
    </row>
    <row r="97" spans="1:17" ht="15.6" x14ac:dyDescent="0.3">
      <c r="A97" s="291">
        <v>93</v>
      </c>
      <c r="B97" s="4"/>
      <c r="C97" s="4"/>
      <c r="D97" s="4" t="s">
        <v>128</v>
      </c>
      <c r="E97" s="411" t="s">
        <v>256</v>
      </c>
      <c r="F97" s="38">
        <f t="shared" si="7"/>
        <v>0</v>
      </c>
      <c r="G97" s="38">
        <f t="shared" si="8"/>
        <v>0</v>
      </c>
      <c r="H97" s="38">
        <f t="shared" si="12"/>
        <v>0</v>
      </c>
      <c r="I97" s="295">
        <f t="shared" si="13"/>
        <v>0</v>
      </c>
      <c r="J97" s="356"/>
      <c r="K97" s="23"/>
      <c r="L97" s="325">
        <v>93</v>
      </c>
      <c r="M97" s="4" t="s">
        <v>128</v>
      </c>
      <c r="N97" s="377">
        <f t="shared" si="9"/>
        <v>0</v>
      </c>
      <c r="O97" s="377">
        <f t="shared" si="10"/>
        <v>0</v>
      </c>
      <c r="P97" s="377">
        <f t="shared" si="11"/>
        <v>0</v>
      </c>
      <c r="Q97" s="416"/>
    </row>
    <row r="98" spans="1:17" ht="15.6" x14ac:dyDescent="0.3">
      <c r="A98" s="291">
        <v>94</v>
      </c>
      <c r="B98" s="4"/>
      <c r="C98" s="4"/>
      <c r="D98" s="4" t="s">
        <v>128</v>
      </c>
      <c r="E98" s="411" t="s">
        <v>256</v>
      </c>
      <c r="F98" s="38">
        <f t="shared" si="7"/>
        <v>0</v>
      </c>
      <c r="G98" s="38">
        <f t="shared" si="8"/>
        <v>0</v>
      </c>
      <c r="H98" s="38">
        <f t="shared" si="12"/>
        <v>0</v>
      </c>
      <c r="I98" s="295">
        <f t="shared" si="13"/>
        <v>0</v>
      </c>
      <c r="J98" s="356"/>
      <c r="K98" s="23"/>
      <c r="L98" s="325">
        <v>94</v>
      </c>
      <c r="M98" s="4" t="s">
        <v>128</v>
      </c>
      <c r="N98" s="377">
        <f t="shared" si="9"/>
        <v>0</v>
      </c>
      <c r="O98" s="377">
        <f t="shared" si="10"/>
        <v>0</v>
      </c>
      <c r="P98" s="377">
        <f t="shared" si="11"/>
        <v>0</v>
      </c>
      <c r="Q98" s="416"/>
    </row>
    <row r="99" spans="1:17" ht="15.6" x14ac:dyDescent="0.3">
      <c r="A99" s="291">
        <v>95</v>
      </c>
      <c r="B99" s="4"/>
      <c r="C99" s="4"/>
      <c r="D99" s="4" t="s">
        <v>128</v>
      </c>
      <c r="E99" s="411" t="s">
        <v>256</v>
      </c>
      <c r="F99" s="38">
        <f t="shared" si="7"/>
        <v>0</v>
      </c>
      <c r="G99" s="38">
        <f t="shared" si="8"/>
        <v>0</v>
      </c>
      <c r="H99" s="38">
        <f t="shared" si="12"/>
        <v>0</v>
      </c>
      <c r="I99" s="295">
        <f t="shared" si="13"/>
        <v>0</v>
      </c>
      <c r="J99" s="356"/>
      <c r="K99" s="23"/>
      <c r="L99" s="325">
        <v>95</v>
      </c>
      <c r="M99" s="4" t="s">
        <v>128</v>
      </c>
      <c r="N99" s="377">
        <f t="shared" si="9"/>
        <v>0</v>
      </c>
      <c r="O99" s="377">
        <f t="shared" si="10"/>
        <v>0</v>
      </c>
      <c r="P99" s="377">
        <f t="shared" si="11"/>
        <v>0</v>
      </c>
      <c r="Q99" s="416"/>
    </row>
    <row r="100" spans="1:17" ht="15.6" x14ac:dyDescent="0.3">
      <c r="A100" s="291">
        <v>96</v>
      </c>
      <c r="B100" s="4"/>
      <c r="C100" s="4"/>
      <c r="D100" s="4" t="s">
        <v>128</v>
      </c>
      <c r="E100" s="411" t="s">
        <v>256</v>
      </c>
      <c r="F100" s="38">
        <f t="shared" si="7"/>
        <v>0</v>
      </c>
      <c r="G100" s="38">
        <f t="shared" si="8"/>
        <v>0</v>
      </c>
      <c r="H100" s="38">
        <f t="shared" si="12"/>
        <v>0</v>
      </c>
      <c r="I100" s="295">
        <f t="shared" si="13"/>
        <v>0</v>
      </c>
      <c r="J100" s="356"/>
      <c r="K100" s="23"/>
      <c r="L100" s="325">
        <v>96</v>
      </c>
      <c r="M100" s="4" t="s">
        <v>128</v>
      </c>
      <c r="N100" s="377">
        <f t="shared" si="9"/>
        <v>0</v>
      </c>
      <c r="O100" s="377">
        <f t="shared" si="10"/>
        <v>0</v>
      </c>
      <c r="P100" s="377">
        <f t="shared" si="11"/>
        <v>0</v>
      </c>
      <c r="Q100" s="416"/>
    </row>
    <row r="101" spans="1:17" ht="15.6" x14ac:dyDescent="0.3">
      <c r="A101" s="291">
        <v>97</v>
      </c>
      <c r="B101" s="4"/>
      <c r="C101" s="4"/>
      <c r="D101" s="4" t="s">
        <v>128</v>
      </c>
      <c r="E101" s="411" t="s">
        <v>256</v>
      </c>
      <c r="F101" s="38">
        <f t="shared" si="7"/>
        <v>0</v>
      </c>
      <c r="G101" s="38">
        <f t="shared" si="8"/>
        <v>0</v>
      </c>
      <c r="H101" s="38">
        <f t="shared" si="12"/>
        <v>0</v>
      </c>
      <c r="I101" s="295">
        <f t="shared" si="13"/>
        <v>0</v>
      </c>
      <c r="J101" s="356"/>
      <c r="K101" s="23"/>
      <c r="L101" s="325">
        <v>97</v>
      </c>
      <c r="M101" s="4" t="s">
        <v>128</v>
      </c>
      <c r="N101" s="377">
        <f t="shared" si="9"/>
        <v>0</v>
      </c>
      <c r="O101" s="377">
        <f t="shared" si="10"/>
        <v>0</v>
      </c>
      <c r="P101" s="377">
        <f t="shared" si="11"/>
        <v>0</v>
      </c>
      <c r="Q101" s="416"/>
    </row>
    <row r="102" spans="1:17" ht="15.6" x14ac:dyDescent="0.3">
      <c r="A102" s="291">
        <v>98</v>
      </c>
      <c r="B102" s="4"/>
      <c r="C102" s="4"/>
      <c r="D102" s="4" t="s">
        <v>128</v>
      </c>
      <c r="E102" s="411" t="s">
        <v>256</v>
      </c>
      <c r="F102" s="38">
        <f t="shared" si="7"/>
        <v>0</v>
      </c>
      <c r="G102" s="38">
        <f t="shared" si="8"/>
        <v>0</v>
      </c>
      <c r="H102" s="38">
        <f t="shared" si="12"/>
        <v>0</v>
      </c>
      <c r="I102" s="295">
        <f t="shared" si="13"/>
        <v>0</v>
      </c>
      <c r="J102" s="356"/>
      <c r="K102" s="23"/>
      <c r="L102" s="325">
        <v>98</v>
      </c>
      <c r="M102" s="4" t="s">
        <v>128</v>
      </c>
      <c r="N102" s="377">
        <f t="shared" si="9"/>
        <v>0</v>
      </c>
      <c r="O102" s="377">
        <f t="shared" si="10"/>
        <v>0</v>
      </c>
      <c r="P102" s="377">
        <f t="shared" si="11"/>
        <v>0</v>
      </c>
      <c r="Q102" s="416"/>
    </row>
    <row r="103" spans="1:17" ht="15.6" x14ac:dyDescent="0.3">
      <c r="A103" s="291">
        <v>99</v>
      </c>
      <c r="B103" s="4"/>
      <c r="C103" s="4"/>
      <c r="D103" s="4" t="s">
        <v>128</v>
      </c>
      <c r="E103" s="411" t="s">
        <v>256</v>
      </c>
      <c r="F103" s="38">
        <f t="shared" si="7"/>
        <v>0</v>
      </c>
      <c r="G103" s="38">
        <f t="shared" si="8"/>
        <v>0</v>
      </c>
      <c r="H103" s="38">
        <f t="shared" si="12"/>
        <v>0</v>
      </c>
      <c r="I103" s="295">
        <f t="shared" si="13"/>
        <v>0</v>
      </c>
      <c r="J103" s="356"/>
      <c r="K103" s="23"/>
      <c r="L103" s="325">
        <v>99</v>
      </c>
      <c r="M103" s="4" t="s">
        <v>128</v>
      </c>
      <c r="N103" s="377">
        <f t="shared" si="9"/>
        <v>0</v>
      </c>
      <c r="O103" s="377">
        <f t="shared" si="10"/>
        <v>0</v>
      </c>
      <c r="P103" s="377">
        <f t="shared" si="11"/>
        <v>0</v>
      </c>
      <c r="Q103" s="416"/>
    </row>
    <row r="104" spans="1:17" ht="16.2" thickBot="1" x14ac:dyDescent="0.35">
      <c r="A104" s="291">
        <v>100</v>
      </c>
      <c r="B104" s="4"/>
      <c r="C104" s="4"/>
      <c r="D104" s="4" t="s">
        <v>128</v>
      </c>
      <c r="E104" s="411" t="s">
        <v>256</v>
      </c>
      <c r="F104" s="38">
        <f t="shared" si="7"/>
        <v>0</v>
      </c>
      <c r="G104" s="38">
        <f t="shared" si="8"/>
        <v>0</v>
      </c>
      <c r="H104" s="38">
        <f t="shared" si="12"/>
        <v>0</v>
      </c>
      <c r="I104" s="295">
        <f t="shared" si="13"/>
        <v>0</v>
      </c>
      <c r="J104" s="356"/>
      <c r="K104" s="36"/>
      <c r="L104" s="325">
        <v>100</v>
      </c>
      <c r="M104" s="4" t="s">
        <v>128</v>
      </c>
      <c r="N104" s="377">
        <f t="shared" si="9"/>
        <v>0</v>
      </c>
      <c r="O104" s="377">
        <f t="shared" si="10"/>
        <v>0</v>
      </c>
      <c r="P104" s="377">
        <f t="shared" si="11"/>
        <v>0</v>
      </c>
      <c r="Q104" s="416"/>
    </row>
    <row r="105" spans="1:17" ht="15.6" x14ac:dyDescent="0.3">
      <c r="A105" s="291">
        <v>101</v>
      </c>
      <c r="B105" s="4"/>
      <c r="C105" s="4"/>
      <c r="D105" s="4" t="s">
        <v>128</v>
      </c>
      <c r="E105" s="411" t="s">
        <v>256</v>
      </c>
      <c r="F105" s="38">
        <f t="shared" ref="F105:F113" si="14">IF(I105&gt;0,1,0)</f>
        <v>0</v>
      </c>
      <c r="G105" s="38">
        <f t="shared" ref="G105:G113" si="15">IF(D105="Yes",F105,0)</f>
        <v>0</v>
      </c>
      <c r="H105" s="38">
        <f t="shared" ref="H105:H113" si="16">IF(D105="Yes",I105,0)</f>
        <v>0</v>
      </c>
      <c r="I105" s="295">
        <f t="shared" ref="I105:I113" si="17">IF(E105="Square/Rectangle",B105*C105,B105*C105*0.785)</f>
        <v>0</v>
      </c>
      <c r="J105" s="356"/>
      <c r="K105" s="23"/>
      <c r="L105" s="325">
        <v>101</v>
      </c>
      <c r="M105" s="4" t="s">
        <v>128</v>
      </c>
      <c r="N105" s="377">
        <f t="shared" si="9"/>
        <v>0</v>
      </c>
      <c r="O105" s="377">
        <f t="shared" si="10"/>
        <v>0</v>
      </c>
      <c r="P105" s="377">
        <f t="shared" si="11"/>
        <v>0</v>
      </c>
      <c r="Q105" s="416"/>
    </row>
    <row r="106" spans="1:17" ht="15.6" x14ac:dyDescent="0.3">
      <c r="A106" s="291">
        <v>102</v>
      </c>
      <c r="B106" s="4"/>
      <c r="C106" s="4"/>
      <c r="D106" s="4" t="s">
        <v>128</v>
      </c>
      <c r="E106" s="411" t="s">
        <v>256</v>
      </c>
      <c r="F106" s="38">
        <f t="shared" si="14"/>
        <v>0</v>
      </c>
      <c r="G106" s="38">
        <f t="shared" si="15"/>
        <v>0</v>
      </c>
      <c r="H106" s="38">
        <f t="shared" si="16"/>
        <v>0</v>
      </c>
      <c r="I106" s="295">
        <f t="shared" si="17"/>
        <v>0</v>
      </c>
      <c r="J106" s="356"/>
      <c r="K106" s="23"/>
      <c r="L106" s="325">
        <v>102</v>
      </c>
      <c r="M106" s="4" t="s">
        <v>128</v>
      </c>
      <c r="N106" s="377">
        <f t="shared" si="9"/>
        <v>0</v>
      </c>
      <c r="O106" s="377">
        <f t="shared" si="10"/>
        <v>0</v>
      </c>
      <c r="P106" s="377">
        <f t="shared" si="11"/>
        <v>0</v>
      </c>
      <c r="Q106" s="416"/>
    </row>
    <row r="107" spans="1:17" ht="15.6" x14ac:dyDescent="0.3">
      <c r="A107" s="291">
        <v>103</v>
      </c>
      <c r="B107" s="4"/>
      <c r="C107" s="4"/>
      <c r="D107" s="4" t="s">
        <v>128</v>
      </c>
      <c r="E107" s="411" t="s">
        <v>256</v>
      </c>
      <c r="F107" s="38">
        <f t="shared" si="14"/>
        <v>0</v>
      </c>
      <c r="G107" s="38">
        <f t="shared" si="15"/>
        <v>0</v>
      </c>
      <c r="H107" s="38">
        <f t="shared" si="16"/>
        <v>0</v>
      </c>
      <c r="I107" s="295">
        <f t="shared" si="17"/>
        <v>0</v>
      </c>
      <c r="J107" s="356"/>
      <c r="K107" s="23"/>
      <c r="L107" s="325">
        <v>103</v>
      </c>
      <c r="M107" s="4" t="s">
        <v>128</v>
      </c>
      <c r="N107" s="377">
        <f t="shared" si="9"/>
        <v>0</v>
      </c>
      <c r="O107" s="377">
        <f t="shared" si="10"/>
        <v>0</v>
      </c>
      <c r="P107" s="377">
        <f t="shared" si="11"/>
        <v>0</v>
      </c>
      <c r="Q107" s="416"/>
    </row>
    <row r="108" spans="1:17" ht="15.6" x14ac:dyDescent="0.3">
      <c r="A108" s="291">
        <v>104</v>
      </c>
      <c r="B108" s="4"/>
      <c r="C108" s="4"/>
      <c r="D108" s="4" t="s">
        <v>128</v>
      </c>
      <c r="E108" s="411" t="s">
        <v>256</v>
      </c>
      <c r="F108" s="38">
        <f t="shared" si="14"/>
        <v>0</v>
      </c>
      <c r="G108" s="38">
        <f t="shared" si="15"/>
        <v>0</v>
      </c>
      <c r="H108" s="38">
        <f t="shared" si="16"/>
        <v>0</v>
      </c>
      <c r="I108" s="295">
        <f t="shared" si="17"/>
        <v>0</v>
      </c>
      <c r="J108" s="356"/>
      <c r="K108" s="23"/>
      <c r="L108" s="325">
        <v>104</v>
      </c>
      <c r="M108" s="4" t="s">
        <v>128</v>
      </c>
      <c r="N108" s="377">
        <f t="shared" si="9"/>
        <v>0</v>
      </c>
      <c r="O108" s="377">
        <f t="shared" si="10"/>
        <v>0</v>
      </c>
      <c r="P108" s="377">
        <f t="shared" si="11"/>
        <v>0</v>
      </c>
      <c r="Q108" s="416"/>
    </row>
    <row r="109" spans="1:17" ht="15.6" x14ac:dyDescent="0.3">
      <c r="A109" s="291">
        <v>105</v>
      </c>
      <c r="B109" s="4"/>
      <c r="C109" s="4"/>
      <c r="D109" s="4" t="s">
        <v>128</v>
      </c>
      <c r="E109" s="411" t="s">
        <v>256</v>
      </c>
      <c r="F109" s="38">
        <f t="shared" si="14"/>
        <v>0</v>
      </c>
      <c r="G109" s="38">
        <f t="shared" si="15"/>
        <v>0</v>
      </c>
      <c r="H109" s="38">
        <f t="shared" si="16"/>
        <v>0</v>
      </c>
      <c r="I109" s="295">
        <f t="shared" si="17"/>
        <v>0</v>
      </c>
      <c r="J109" s="356"/>
      <c r="K109" s="23"/>
      <c r="L109" s="325">
        <v>105</v>
      </c>
      <c r="M109" s="4" t="s">
        <v>128</v>
      </c>
      <c r="N109" s="377">
        <f t="shared" si="9"/>
        <v>0</v>
      </c>
      <c r="O109" s="377">
        <f t="shared" si="10"/>
        <v>0</v>
      </c>
      <c r="P109" s="377">
        <f t="shared" si="11"/>
        <v>0</v>
      </c>
      <c r="Q109" s="416"/>
    </row>
    <row r="110" spans="1:17" ht="15.6" x14ac:dyDescent="0.3">
      <c r="A110" s="291">
        <v>106</v>
      </c>
      <c r="B110" s="4"/>
      <c r="C110" s="4"/>
      <c r="D110" s="4" t="s">
        <v>128</v>
      </c>
      <c r="E110" s="411" t="s">
        <v>256</v>
      </c>
      <c r="F110" s="38">
        <f t="shared" si="14"/>
        <v>0</v>
      </c>
      <c r="G110" s="38">
        <f t="shared" si="15"/>
        <v>0</v>
      </c>
      <c r="H110" s="38">
        <f t="shared" si="16"/>
        <v>0</v>
      </c>
      <c r="I110" s="295">
        <f t="shared" si="17"/>
        <v>0</v>
      </c>
      <c r="J110" s="356"/>
      <c r="K110" s="23"/>
      <c r="L110" s="325">
        <v>106</v>
      </c>
      <c r="M110" s="4" t="s">
        <v>128</v>
      </c>
      <c r="N110" s="377">
        <f t="shared" si="9"/>
        <v>0</v>
      </c>
      <c r="O110" s="377">
        <f t="shared" si="10"/>
        <v>0</v>
      </c>
      <c r="P110" s="377">
        <f t="shared" si="11"/>
        <v>0</v>
      </c>
      <c r="Q110" s="416"/>
    </row>
    <row r="111" spans="1:17" ht="15.6" x14ac:dyDescent="0.3">
      <c r="A111" s="291">
        <v>107</v>
      </c>
      <c r="B111" s="4"/>
      <c r="C111" s="4"/>
      <c r="D111" s="4" t="s">
        <v>128</v>
      </c>
      <c r="E111" s="411" t="s">
        <v>256</v>
      </c>
      <c r="F111" s="38">
        <f t="shared" si="14"/>
        <v>0</v>
      </c>
      <c r="G111" s="38">
        <f t="shared" si="15"/>
        <v>0</v>
      </c>
      <c r="H111" s="38">
        <f t="shared" si="16"/>
        <v>0</v>
      </c>
      <c r="I111" s="295">
        <f t="shared" si="17"/>
        <v>0</v>
      </c>
      <c r="J111" s="356"/>
      <c r="K111" s="23"/>
      <c r="L111" s="325">
        <v>107</v>
      </c>
      <c r="M111" s="4" t="s">
        <v>128</v>
      </c>
      <c r="N111" s="377">
        <f t="shared" si="9"/>
        <v>0</v>
      </c>
      <c r="O111" s="377">
        <f t="shared" si="10"/>
        <v>0</v>
      </c>
      <c r="P111" s="377">
        <f t="shared" si="11"/>
        <v>0</v>
      </c>
      <c r="Q111" s="416"/>
    </row>
    <row r="112" spans="1:17" ht="15.6" x14ac:dyDescent="0.3">
      <c r="A112" s="291">
        <v>108</v>
      </c>
      <c r="B112" s="4"/>
      <c r="C112" s="4"/>
      <c r="D112" s="4" t="s">
        <v>128</v>
      </c>
      <c r="E112" s="411" t="s">
        <v>256</v>
      </c>
      <c r="F112" s="38">
        <f t="shared" si="14"/>
        <v>0</v>
      </c>
      <c r="G112" s="38">
        <f t="shared" si="15"/>
        <v>0</v>
      </c>
      <c r="H112" s="38">
        <f t="shared" si="16"/>
        <v>0</v>
      </c>
      <c r="I112" s="295">
        <f t="shared" si="17"/>
        <v>0</v>
      </c>
      <c r="J112" s="356"/>
      <c r="K112" s="23"/>
      <c r="L112" s="325">
        <v>108</v>
      </c>
      <c r="M112" s="4" t="s">
        <v>128</v>
      </c>
      <c r="N112" s="377">
        <f t="shared" si="9"/>
        <v>0</v>
      </c>
      <c r="O112" s="377">
        <f t="shared" si="10"/>
        <v>0</v>
      </c>
      <c r="P112" s="377">
        <f t="shared" si="11"/>
        <v>0</v>
      </c>
      <c r="Q112" s="416"/>
    </row>
    <row r="113" spans="1:17" ht="15.6" x14ac:dyDescent="0.3">
      <c r="A113" s="291">
        <v>109</v>
      </c>
      <c r="B113" s="4"/>
      <c r="C113" s="4"/>
      <c r="D113" s="4" t="s">
        <v>128</v>
      </c>
      <c r="E113" s="411" t="s">
        <v>256</v>
      </c>
      <c r="F113" s="38">
        <f t="shared" si="14"/>
        <v>0</v>
      </c>
      <c r="G113" s="38">
        <f t="shared" si="15"/>
        <v>0</v>
      </c>
      <c r="H113" s="38">
        <f t="shared" si="16"/>
        <v>0</v>
      </c>
      <c r="I113" s="295">
        <f t="shared" si="17"/>
        <v>0</v>
      </c>
      <c r="J113" s="356"/>
      <c r="K113" s="23"/>
      <c r="L113" s="325">
        <v>109</v>
      </c>
      <c r="M113" s="4" t="s">
        <v>128</v>
      </c>
      <c r="N113" s="377">
        <f t="shared" si="9"/>
        <v>0</v>
      </c>
      <c r="O113" s="377">
        <f t="shared" si="10"/>
        <v>0</v>
      </c>
      <c r="P113" s="377">
        <f t="shared" si="11"/>
        <v>0</v>
      </c>
      <c r="Q113" s="416"/>
    </row>
    <row r="114" spans="1:17" ht="15.6" x14ac:dyDescent="0.3">
      <c r="A114" s="291">
        <v>110</v>
      </c>
      <c r="B114" s="4"/>
      <c r="C114" s="4"/>
      <c r="D114" s="4" t="s">
        <v>128</v>
      </c>
      <c r="E114" s="411" t="s">
        <v>256</v>
      </c>
      <c r="F114" s="38">
        <f t="shared" ref="F114:F130" si="18">IF(I114&gt;0,1,0)</f>
        <v>0</v>
      </c>
      <c r="G114" s="38">
        <f t="shared" ref="G114:G130" si="19">IF(D114="Yes",F114,0)</f>
        <v>0</v>
      </c>
      <c r="H114" s="38">
        <f t="shared" ref="H114:H130" si="20">IF(D114="Yes",I114,0)</f>
        <v>0</v>
      </c>
      <c r="I114" s="295">
        <f t="shared" ref="I114:I130" si="21">IF(E114="Square/Rectangle",B114*C114,B114*C114*0.785)</f>
        <v>0</v>
      </c>
      <c r="J114" s="356"/>
      <c r="K114" s="23"/>
      <c r="L114" s="325">
        <v>110</v>
      </c>
      <c r="M114" s="4" t="s">
        <v>128</v>
      </c>
      <c r="N114" s="377">
        <f t="shared" si="9"/>
        <v>0</v>
      </c>
      <c r="O114" s="377">
        <f t="shared" si="10"/>
        <v>0</v>
      </c>
      <c r="P114" s="377">
        <f t="shared" si="11"/>
        <v>0</v>
      </c>
      <c r="Q114" s="416"/>
    </row>
    <row r="115" spans="1:17" ht="15.6" x14ac:dyDescent="0.3">
      <c r="A115" s="291">
        <v>111</v>
      </c>
      <c r="B115" s="4"/>
      <c r="C115" s="4"/>
      <c r="D115" s="4" t="s">
        <v>128</v>
      </c>
      <c r="E115" s="411" t="s">
        <v>256</v>
      </c>
      <c r="F115" s="38">
        <f t="shared" si="18"/>
        <v>0</v>
      </c>
      <c r="G115" s="38">
        <f t="shared" si="19"/>
        <v>0</v>
      </c>
      <c r="H115" s="38">
        <f t="shared" si="20"/>
        <v>0</v>
      </c>
      <c r="I115" s="295">
        <f t="shared" si="21"/>
        <v>0</v>
      </c>
      <c r="J115" s="356"/>
      <c r="K115" s="23"/>
      <c r="L115" s="325">
        <v>111</v>
      </c>
      <c r="M115" s="4" t="s">
        <v>128</v>
      </c>
      <c r="N115" s="377">
        <f t="shared" si="9"/>
        <v>0</v>
      </c>
      <c r="O115" s="377">
        <f t="shared" si="10"/>
        <v>0</v>
      </c>
      <c r="P115" s="377">
        <f t="shared" si="11"/>
        <v>0</v>
      </c>
      <c r="Q115" s="416"/>
    </row>
    <row r="116" spans="1:17" ht="15.6" x14ac:dyDescent="0.3">
      <c r="A116" s="291">
        <v>112</v>
      </c>
      <c r="B116" s="4"/>
      <c r="C116" s="4"/>
      <c r="D116" s="4" t="s">
        <v>128</v>
      </c>
      <c r="E116" s="411" t="s">
        <v>256</v>
      </c>
      <c r="F116" s="38">
        <f t="shared" si="18"/>
        <v>0</v>
      </c>
      <c r="G116" s="38">
        <f t="shared" si="19"/>
        <v>0</v>
      </c>
      <c r="H116" s="38">
        <f t="shared" si="20"/>
        <v>0</v>
      </c>
      <c r="I116" s="295">
        <f t="shared" si="21"/>
        <v>0</v>
      </c>
      <c r="J116" s="356"/>
      <c r="K116" s="23"/>
      <c r="L116" s="325">
        <v>112</v>
      </c>
      <c r="M116" s="4" t="s">
        <v>128</v>
      </c>
      <c r="N116" s="377">
        <f t="shared" si="9"/>
        <v>0</v>
      </c>
      <c r="O116" s="377">
        <f t="shared" si="10"/>
        <v>0</v>
      </c>
      <c r="P116" s="377">
        <f t="shared" si="11"/>
        <v>0</v>
      </c>
      <c r="Q116" s="416"/>
    </row>
    <row r="117" spans="1:17" ht="15.6" x14ac:dyDescent="0.3">
      <c r="A117" s="291">
        <v>113</v>
      </c>
      <c r="B117" s="4"/>
      <c r="C117" s="4"/>
      <c r="D117" s="4" t="s">
        <v>128</v>
      </c>
      <c r="E117" s="411" t="s">
        <v>256</v>
      </c>
      <c r="F117" s="38">
        <f t="shared" si="18"/>
        <v>0</v>
      </c>
      <c r="G117" s="38">
        <f t="shared" si="19"/>
        <v>0</v>
      </c>
      <c r="H117" s="38">
        <f t="shared" si="20"/>
        <v>0</v>
      </c>
      <c r="I117" s="295">
        <f t="shared" si="21"/>
        <v>0</v>
      </c>
      <c r="J117" s="356"/>
      <c r="K117" s="23"/>
      <c r="L117" s="325">
        <v>113</v>
      </c>
      <c r="M117" s="4" t="s">
        <v>128</v>
      </c>
      <c r="N117" s="377">
        <f t="shared" si="9"/>
        <v>0</v>
      </c>
      <c r="O117" s="377">
        <f t="shared" si="10"/>
        <v>0</v>
      </c>
      <c r="P117" s="377">
        <f t="shared" si="11"/>
        <v>0</v>
      </c>
      <c r="Q117" s="416"/>
    </row>
    <row r="118" spans="1:17" ht="15.6" x14ac:dyDescent="0.3">
      <c r="A118" s="291">
        <v>114</v>
      </c>
      <c r="B118" s="4"/>
      <c r="C118" s="4"/>
      <c r="D118" s="4" t="s">
        <v>128</v>
      </c>
      <c r="E118" s="411" t="s">
        <v>256</v>
      </c>
      <c r="F118" s="38">
        <f t="shared" si="18"/>
        <v>0</v>
      </c>
      <c r="G118" s="38">
        <f t="shared" si="19"/>
        <v>0</v>
      </c>
      <c r="H118" s="38">
        <f t="shared" si="20"/>
        <v>0</v>
      </c>
      <c r="I118" s="295">
        <f t="shared" si="21"/>
        <v>0</v>
      </c>
      <c r="J118" s="356"/>
      <c r="K118" s="23"/>
      <c r="L118" s="325">
        <v>114</v>
      </c>
      <c r="M118" s="4" t="s">
        <v>128</v>
      </c>
      <c r="N118" s="377">
        <f t="shared" si="9"/>
        <v>0</v>
      </c>
      <c r="O118" s="377">
        <f t="shared" si="10"/>
        <v>0</v>
      </c>
      <c r="P118" s="377">
        <f t="shared" si="11"/>
        <v>0</v>
      </c>
      <c r="Q118" s="416"/>
    </row>
    <row r="119" spans="1:17" ht="15.6" x14ac:dyDescent="0.3">
      <c r="A119" s="291">
        <v>115</v>
      </c>
      <c r="B119" s="4"/>
      <c r="C119" s="4"/>
      <c r="D119" s="4" t="s">
        <v>128</v>
      </c>
      <c r="E119" s="411" t="s">
        <v>256</v>
      </c>
      <c r="F119" s="38">
        <f t="shared" si="18"/>
        <v>0</v>
      </c>
      <c r="G119" s="38">
        <f t="shared" si="19"/>
        <v>0</v>
      </c>
      <c r="H119" s="38">
        <f t="shared" si="20"/>
        <v>0</v>
      </c>
      <c r="I119" s="295">
        <f t="shared" si="21"/>
        <v>0</v>
      </c>
      <c r="J119" s="356"/>
      <c r="K119" s="23"/>
      <c r="L119" s="325">
        <v>115</v>
      </c>
      <c r="M119" s="4" t="s">
        <v>128</v>
      </c>
      <c r="N119" s="377">
        <f t="shared" si="9"/>
        <v>0</v>
      </c>
      <c r="O119" s="377">
        <f t="shared" si="10"/>
        <v>0</v>
      </c>
      <c r="P119" s="377">
        <f t="shared" si="11"/>
        <v>0</v>
      </c>
      <c r="Q119" s="416"/>
    </row>
    <row r="120" spans="1:17" ht="15.6" x14ac:dyDescent="0.3">
      <c r="A120" s="291">
        <v>116</v>
      </c>
      <c r="B120" s="4"/>
      <c r="C120" s="4"/>
      <c r="D120" s="4" t="s">
        <v>128</v>
      </c>
      <c r="E120" s="411" t="s">
        <v>256</v>
      </c>
      <c r="F120" s="38">
        <f t="shared" si="18"/>
        <v>0</v>
      </c>
      <c r="G120" s="38">
        <f t="shared" si="19"/>
        <v>0</v>
      </c>
      <c r="H120" s="38">
        <f t="shared" si="20"/>
        <v>0</v>
      </c>
      <c r="I120" s="295">
        <f t="shared" si="21"/>
        <v>0</v>
      </c>
      <c r="J120" s="356"/>
      <c r="K120" s="23"/>
      <c r="L120" s="325">
        <v>116</v>
      </c>
      <c r="M120" s="4" t="s">
        <v>128</v>
      </c>
      <c r="N120" s="377">
        <f t="shared" si="9"/>
        <v>0</v>
      </c>
      <c r="O120" s="377">
        <f t="shared" si="10"/>
        <v>0</v>
      </c>
      <c r="P120" s="377">
        <f t="shared" si="11"/>
        <v>0</v>
      </c>
      <c r="Q120" s="416"/>
    </row>
    <row r="121" spans="1:17" ht="15.6" x14ac:dyDescent="0.3">
      <c r="A121" s="291">
        <v>117</v>
      </c>
      <c r="B121" s="4"/>
      <c r="C121" s="4"/>
      <c r="D121" s="4" t="s">
        <v>128</v>
      </c>
      <c r="E121" s="411" t="s">
        <v>256</v>
      </c>
      <c r="F121" s="38">
        <f t="shared" si="18"/>
        <v>0</v>
      </c>
      <c r="G121" s="38">
        <f t="shared" si="19"/>
        <v>0</v>
      </c>
      <c r="H121" s="38">
        <f t="shared" si="20"/>
        <v>0</v>
      </c>
      <c r="I121" s="295">
        <f t="shared" si="21"/>
        <v>0</v>
      </c>
      <c r="J121" s="356"/>
      <c r="K121" s="23"/>
      <c r="L121" s="325">
        <v>117</v>
      </c>
      <c r="M121" s="4" t="s">
        <v>128</v>
      </c>
      <c r="N121" s="377">
        <f t="shared" si="9"/>
        <v>0</v>
      </c>
      <c r="O121" s="377">
        <f t="shared" si="10"/>
        <v>0</v>
      </c>
      <c r="P121" s="377">
        <f t="shared" si="11"/>
        <v>0</v>
      </c>
      <c r="Q121" s="416"/>
    </row>
    <row r="122" spans="1:17" ht="15.6" x14ac:dyDescent="0.3">
      <c r="A122" s="291">
        <v>118</v>
      </c>
      <c r="B122" s="4"/>
      <c r="C122" s="4"/>
      <c r="D122" s="4" t="s">
        <v>128</v>
      </c>
      <c r="E122" s="411" t="s">
        <v>256</v>
      </c>
      <c r="F122" s="38">
        <f t="shared" si="18"/>
        <v>0</v>
      </c>
      <c r="G122" s="38">
        <f t="shared" si="19"/>
        <v>0</v>
      </c>
      <c r="H122" s="38">
        <f t="shared" si="20"/>
        <v>0</v>
      </c>
      <c r="I122" s="295">
        <f t="shared" si="21"/>
        <v>0</v>
      </c>
      <c r="J122" s="356"/>
      <c r="K122" s="23"/>
      <c r="L122" s="325">
        <v>118</v>
      </c>
      <c r="M122" s="4" t="s">
        <v>128</v>
      </c>
      <c r="N122" s="377">
        <f t="shared" si="9"/>
        <v>0</v>
      </c>
      <c r="O122" s="377">
        <f t="shared" si="10"/>
        <v>0</v>
      </c>
      <c r="P122" s="377">
        <f t="shared" si="11"/>
        <v>0</v>
      </c>
      <c r="Q122" s="416"/>
    </row>
    <row r="123" spans="1:17" ht="15.6" x14ac:dyDescent="0.3">
      <c r="A123" s="291">
        <v>119</v>
      </c>
      <c r="B123" s="4"/>
      <c r="C123" s="4"/>
      <c r="D123" s="4" t="s">
        <v>128</v>
      </c>
      <c r="E123" s="411" t="s">
        <v>256</v>
      </c>
      <c r="F123" s="38">
        <f t="shared" si="18"/>
        <v>0</v>
      </c>
      <c r="G123" s="38">
        <f t="shared" si="19"/>
        <v>0</v>
      </c>
      <c r="H123" s="38">
        <f t="shared" si="20"/>
        <v>0</v>
      </c>
      <c r="I123" s="295">
        <f t="shared" si="21"/>
        <v>0</v>
      </c>
      <c r="J123" s="356"/>
      <c r="K123" s="23"/>
      <c r="L123" s="325">
        <v>119</v>
      </c>
      <c r="M123" s="4" t="s">
        <v>128</v>
      </c>
      <c r="N123" s="377">
        <f t="shared" si="9"/>
        <v>0</v>
      </c>
      <c r="O123" s="377">
        <f t="shared" si="10"/>
        <v>0</v>
      </c>
      <c r="P123" s="377">
        <f t="shared" si="11"/>
        <v>0</v>
      </c>
      <c r="Q123" s="416"/>
    </row>
    <row r="124" spans="1:17" ht="15.6" x14ac:dyDescent="0.3">
      <c r="A124" s="291">
        <v>120</v>
      </c>
      <c r="B124" s="4"/>
      <c r="C124" s="4"/>
      <c r="D124" s="4" t="s">
        <v>128</v>
      </c>
      <c r="E124" s="411" t="s">
        <v>256</v>
      </c>
      <c r="F124" s="38">
        <f t="shared" si="18"/>
        <v>0</v>
      </c>
      <c r="G124" s="38">
        <f t="shared" si="19"/>
        <v>0</v>
      </c>
      <c r="H124" s="38">
        <f t="shared" si="20"/>
        <v>0</v>
      </c>
      <c r="I124" s="295">
        <f t="shared" si="21"/>
        <v>0</v>
      </c>
      <c r="J124" s="356"/>
      <c r="K124" s="23"/>
      <c r="L124" s="325">
        <v>120</v>
      </c>
      <c r="M124" s="4" t="s">
        <v>128</v>
      </c>
      <c r="N124" s="377">
        <f t="shared" si="9"/>
        <v>0</v>
      </c>
      <c r="O124" s="377">
        <f t="shared" si="10"/>
        <v>0</v>
      </c>
      <c r="P124" s="377">
        <f t="shared" si="11"/>
        <v>0</v>
      </c>
      <c r="Q124" s="416"/>
    </row>
    <row r="125" spans="1:17" ht="15.6" x14ac:dyDescent="0.3">
      <c r="A125" s="291">
        <v>121</v>
      </c>
      <c r="B125" s="4"/>
      <c r="C125" s="4"/>
      <c r="D125" s="4" t="s">
        <v>128</v>
      </c>
      <c r="E125" s="411" t="s">
        <v>256</v>
      </c>
      <c r="F125" s="38">
        <f t="shared" si="18"/>
        <v>0</v>
      </c>
      <c r="G125" s="38">
        <f t="shared" si="19"/>
        <v>0</v>
      </c>
      <c r="H125" s="38">
        <f t="shared" si="20"/>
        <v>0</v>
      </c>
      <c r="I125" s="295">
        <f t="shared" si="21"/>
        <v>0</v>
      </c>
      <c r="J125" s="356"/>
      <c r="K125" s="23"/>
      <c r="L125" s="325">
        <v>121</v>
      </c>
      <c r="M125" s="4" t="s">
        <v>128</v>
      </c>
      <c r="N125" s="377">
        <f t="shared" si="9"/>
        <v>0</v>
      </c>
      <c r="O125" s="377">
        <f t="shared" si="10"/>
        <v>0</v>
      </c>
      <c r="P125" s="377">
        <f t="shared" si="11"/>
        <v>0</v>
      </c>
      <c r="Q125" s="416"/>
    </row>
    <row r="126" spans="1:17" ht="15.6" x14ac:dyDescent="0.3">
      <c r="A126" s="291">
        <v>122</v>
      </c>
      <c r="B126" s="4"/>
      <c r="C126" s="4"/>
      <c r="D126" s="4" t="s">
        <v>128</v>
      </c>
      <c r="E126" s="411" t="s">
        <v>256</v>
      </c>
      <c r="F126" s="38">
        <f t="shared" si="18"/>
        <v>0</v>
      </c>
      <c r="G126" s="38">
        <f t="shared" si="19"/>
        <v>0</v>
      </c>
      <c r="H126" s="38">
        <f t="shared" si="20"/>
        <v>0</v>
      </c>
      <c r="I126" s="295">
        <f t="shared" si="21"/>
        <v>0</v>
      </c>
      <c r="J126" s="356"/>
      <c r="K126" s="23"/>
      <c r="L126" s="325">
        <v>122</v>
      </c>
      <c r="M126" s="4" t="s">
        <v>128</v>
      </c>
      <c r="N126" s="377">
        <f t="shared" si="9"/>
        <v>0</v>
      </c>
      <c r="O126" s="377">
        <f t="shared" si="10"/>
        <v>0</v>
      </c>
      <c r="P126" s="377">
        <f t="shared" si="11"/>
        <v>0</v>
      </c>
      <c r="Q126" s="416"/>
    </row>
    <row r="127" spans="1:17" ht="15.6" x14ac:dyDescent="0.3">
      <c r="A127" s="291">
        <v>123</v>
      </c>
      <c r="B127" s="4"/>
      <c r="C127" s="4"/>
      <c r="D127" s="4" t="s">
        <v>128</v>
      </c>
      <c r="E127" s="411" t="s">
        <v>256</v>
      </c>
      <c r="F127" s="38">
        <f t="shared" si="18"/>
        <v>0</v>
      </c>
      <c r="G127" s="38">
        <f t="shared" si="19"/>
        <v>0</v>
      </c>
      <c r="H127" s="38">
        <f t="shared" si="20"/>
        <v>0</v>
      </c>
      <c r="I127" s="295">
        <f t="shared" si="21"/>
        <v>0</v>
      </c>
      <c r="J127" s="356"/>
      <c r="K127" s="23"/>
      <c r="L127" s="325">
        <v>123</v>
      </c>
      <c r="M127" s="4" t="s">
        <v>128</v>
      </c>
      <c r="N127" s="377">
        <f t="shared" si="9"/>
        <v>0</v>
      </c>
      <c r="O127" s="377">
        <f t="shared" si="10"/>
        <v>0</v>
      </c>
      <c r="P127" s="377">
        <f t="shared" si="11"/>
        <v>0</v>
      </c>
      <c r="Q127" s="416"/>
    </row>
    <row r="128" spans="1:17" ht="15.6" x14ac:dyDescent="0.3">
      <c r="A128" s="291">
        <v>124</v>
      </c>
      <c r="B128" s="4"/>
      <c r="C128" s="4"/>
      <c r="D128" s="4" t="s">
        <v>128</v>
      </c>
      <c r="E128" s="411" t="s">
        <v>256</v>
      </c>
      <c r="F128" s="38">
        <f t="shared" si="18"/>
        <v>0</v>
      </c>
      <c r="G128" s="38">
        <f t="shared" si="19"/>
        <v>0</v>
      </c>
      <c r="H128" s="38">
        <f t="shared" si="20"/>
        <v>0</v>
      </c>
      <c r="I128" s="295">
        <f t="shared" si="21"/>
        <v>0</v>
      </c>
      <c r="J128" s="356"/>
      <c r="K128" s="23"/>
      <c r="L128" s="325">
        <v>124</v>
      </c>
      <c r="M128" s="4" t="s">
        <v>128</v>
      </c>
      <c r="N128" s="377">
        <f t="shared" si="9"/>
        <v>0</v>
      </c>
      <c r="O128" s="377">
        <f t="shared" si="10"/>
        <v>0</v>
      </c>
      <c r="P128" s="377">
        <f t="shared" si="11"/>
        <v>0</v>
      </c>
      <c r="Q128" s="416"/>
    </row>
    <row r="129" spans="1:17" ht="15.6" x14ac:dyDescent="0.3">
      <c r="A129" s="291">
        <v>125</v>
      </c>
      <c r="B129" s="4"/>
      <c r="C129" s="4"/>
      <c r="D129" s="4" t="s">
        <v>128</v>
      </c>
      <c r="E129" s="411" t="s">
        <v>256</v>
      </c>
      <c r="F129" s="38">
        <f t="shared" si="18"/>
        <v>0</v>
      </c>
      <c r="G129" s="38">
        <f t="shared" si="19"/>
        <v>0</v>
      </c>
      <c r="H129" s="38">
        <f t="shared" si="20"/>
        <v>0</v>
      </c>
      <c r="I129" s="295">
        <f t="shared" si="21"/>
        <v>0</v>
      </c>
      <c r="J129" s="356"/>
      <c r="K129" s="23"/>
      <c r="L129" s="325">
        <v>125</v>
      </c>
      <c r="M129" s="4" t="s">
        <v>128</v>
      </c>
      <c r="N129" s="377">
        <f t="shared" si="9"/>
        <v>0</v>
      </c>
      <c r="O129" s="377">
        <f t="shared" si="10"/>
        <v>0</v>
      </c>
      <c r="P129" s="377">
        <f t="shared" si="11"/>
        <v>0</v>
      </c>
      <c r="Q129" s="416"/>
    </row>
    <row r="130" spans="1:17" ht="15.6" x14ac:dyDescent="0.3">
      <c r="A130" s="291">
        <v>126</v>
      </c>
      <c r="B130" s="4"/>
      <c r="C130" s="4"/>
      <c r="D130" s="4" t="s">
        <v>128</v>
      </c>
      <c r="E130" s="411" t="s">
        <v>256</v>
      </c>
      <c r="F130" s="38">
        <f t="shared" si="18"/>
        <v>0</v>
      </c>
      <c r="G130" s="38">
        <f t="shared" si="19"/>
        <v>0</v>
      </c>
      <c r="H130" s="38">
        <f t="shared" si="20"/>
        <v>0</v>
      </c>
      <c r="I130" s="295">
        <f t="shared" si="21"/>
        <v>0</v>
      </c>
      <c r="J130" s="356"/>
      <c r="K130" s="23"/>
      <c r="L130" s="325">
        <v>126</v>
      </c>
      <c r="M130" s="4" t="s">
        <v>128</v>
      </c>
      <c r="N130" s="377">
        <f t="shared" si="9"/>
        <v>0</v>
      </c>
      <c r="O130" s="377">
        <f t="shared" si="10"/>
        <v>0</v>
      </c>
      <c r="P130" s="377">
        <f t="shared" si="11"/>
        <v>0</v>
      </c>
      <c r="Q130" s="416"/>
    </row>
    <row r="131" spans="1:17" ht="15.6" x14ac:dyDescent="0.3">
      <c r="A131" s="291">
        <v>127</v>
      </c>
      <c r="B131" s="4"/>
      <c r="C131" s="4"/>
      <c r="D131" s="4" t="s">
        <v>128</v>
      </c>
      <c r="E131" s="411" t="s">
        <v>256</v>
      </c>
      <c r="F131" s="38">
        <f t="shared" ref="F131:F136" si="22">IF(I131&gt;0,1,0)</f>
        <v>0</v>
      </c>
      <c r="G131" s="38">
        <f t="shared" ref="G131:G136" si="23">IF(D131="Yes",F131,0)</f>
        <v>0</v>
      </c>
      <c r="H131" s="38">
        <f t="shared" ref="H131:H136" si="24">IF(D131="Yes",I131,0)</f>
        <v>0</v>
      </c>
      <c r="I131" s="295">
        <f t="shared" ref="I131:I136" si="25">IF(E131="Square/Rectangle",B131*C131,B131*C131*0.785)</f>
        <v>0</v>
      </c>
      <c r="J131" s="356"/>
      <c r="K131" s="23"/>
      <c r="L131" s="325">
        <v>127</v>
      </c>
      <c r="M131" s="4" t="s">
        <v>128</v>
      </c>
      <c r="N131" s="377">
        <f t="shared" si="9"/>
        <v>0</v>
      </c>
      <c r="O131" s="377">
        <f t="shared" si="10"/>
        <v>0</v>
      </c>
      <c r="P131" s="377">
        <f t="shared" si="11"/>
        <v>0</v>
      </c>
      <c r="Q131" s="416"/>
    </row>
    <row r="132" spans="1:17" ht="15.6" x14ac:dyDescent="0.3">
      <c r="A132" s="291">
        <v>128</v>
      </c>
      <c r="B132" s="4"/>
      <c r="C132" s="4"/>
      <c r="D132" s="4" t="s">
        <v>128</v>
      </c>
      <c r="E132" s="411" t="s">
        <v>256</v>
      </c>
      <c r="F132" s="38">
        <f t="shared" si="22"/>
        <v>0</v>
      </c>
      <c r="G132" s="38">
        <f t="shared" si="23"/>
        <v>0</v>
      </c>
      <c r="H132" s="38">
        <f t="shared" si="24"/>
        <v>0</v>
      </c>
      <c r="I132" s="295">
        <f t="shared" si="25"/>
        <v>0</v>
      </c>
      <c r="J132" s="356"/>
      <c r="K132" s="23"/>
      <c r="L132" s="325">
        <v>128</v>
      </c>
      <c r="M132" s="4" t="s">
        <v>128</v>
      </c>
      <c r="N132" s="377">
        <f t="shared" si="9"/>
        <v>0</v>
      </c>
      <c r="O132" s="377">
        <f t="shared" si="10"/>
        <v>0</v>
      </c>
      <c r="P132" s="377">
        <f t="shared" si="11"/>
        <v>0</v>
      </c>
      <c r="Q132" s="416"/>
    </row>
    <row r="133" spans="1:17" ht="15.6" x14ac:dyDescent="0.3">
      <c r="A133" s="291">
        <v>129</v>
      </c>
      <c r="B133" s="4"/>
      <c r="C133" s="4"/>
      <c r="D133" s="4" t="s">
        <v>128</v>
      </c>
      <c r="E133" s="411" t="s">
        <v>256</v>
      </c>
      <c r="F133" s="38">
        <f t="shared" si="22"/>
        <v>0</v>
      </c>
      <c r="G133" s="38">
        <f t="shared" si="23"/>
        <v>0</v>
      </c>
      <c r="H133" s="38">
        <f t="shared" si="24"/>
        <v>0</v>
      </c>
      <c r="I133" s="295">
        <f t="shared" si="25"/>
        <v>0</v>
      </c>
      <c r="J133" s="356"/>
      <c r="K133" s="23"/>
      <c r="L133" s="325">
        <v>129</v>
      </c>
      <c r="M133" s="4" t="s">
        <v>128</v>
      </c>
      <c r="N133" s="377">
        <f t="shared" si="9"/>
        <v>0</v>
      </c>
      <c r="O133" s="377">
        <f t="shared" si="10"/>
        <v>0</v>
      </c>
      <c r="P133" s="377">
        <f t="shared" si="11"/>
        <v>0</v>
      </c>
      <c r="Q133" s="416"/>
    </row>
    <row r="134" spans="1:17" ht="15.6" x14ac:dyDescent="0.3">
      <c r="A134" s="291">
        <v>130</v>
      </c>
      <c r="B134" s="4"/>
      <c r="C134" s="4"/>
      <c r="D134" s="4" t="s">
        <v>128</v>
      </c>
      <c r="E134" s="411" t="s">
        <v>256</v>
      </c>
      <c r="F134" s="38">
        <f t="shared" si="22"/>
        <v>0</v>
      </c>
      <c r="G134" s="38">
        <f t="shared" si="23"/>
        <v>0</v>
      </c>
      <c r="H134" s="38">
        <f t="shared" si="24"/>
        <v>0</v>
      </c>
      <c r="I134" s="295">
        <f t="shared" si="25"/>
        <v>0</v>
      </c>
      <c r="J134" s="356"/>
      <c r="K134" s="23"/>
      <c r="L134" s="325">
        <v>130</v>
      </c>
      <c r="M134" s="4" t="s">
        <v>128</v>
      </c>
      <c r="N134" s="377">
        <f t="shared" ref="N134:N197" si="26">IF(Q134&gt;0,1,0)</f>
        <v>0</v>
      </c>
      <c r="O134" s="377">
        <f t="shared" ref="O134:O197" si="27">IF(M134="Yes",N134,0)</f>
        <v>0</v>
      </c>
      <c r="P134" s="377">
        <f t="shared" ref="P134:P197" si="28">IF(M134="Yes",Q134,0)</f>
        <v>0</v>
      </c>
      <c r="Q134" s="416"/>
    </row>
    <row r="135" spans="1:17" ht="15.6" x14ac:dyDescent="0.3">
      <c r="A135" s="291">
        <v>131</v>
      </c>
      <c r="B135" s="4"/>
      <c r="C135" s="4"/>
      <c r="D135" s="4" t="s">
        <v>128</v>
      </c>
      <c r="E135" s="411" t="s">
        <v>256</v>
      </c>
      <c r="F135" s="38">
        <f t="shared" si="22"/>
        <v>0</v>
      </c>
      <c r="G135" s="38">
        <f t="shared" si="23"/>
        <v>0</v>
      </c>
      <c r="H135" s="38">
        <f t="shared" si="24"/>
        <v>0</v>
      </c>
      <c r="I135" s="295">
        <f t="shared" si="25"/>
        <v>0</v>
      </c>
      <c r="J135" s="356"/>
      <c r="K135" s="23"/>
      <c r="L135" s="325">
        <v>131</v>
      </c>
      <c r="M135" s="4" t="s">
        <v>128</v>
      </c>
      <c r="N135" s="377">
        <f t="shared" si="26"/>
        <v>0</v>
      </c>
      <c r="O135" s="377">
        <f t="shared" si="27"/>
        <v>0</v>
      </c>
      <c r="P135" s="377">
        <f t="shared" si="28"/>
        <v>0</v>
      </c>
      <c r="Q135" s="416"/>
    </row>
    <row r="136" spans="1:17" ht="15.6" x14ac:dyDescent="0.3">
      <c r="A136" s="291">
        <v>132</v>
      </c>
      <c r="B136" s="4"/>
      <c r="C136" s="4"/>
      <c r="D136" s="4" t="s">
        <v>128</v>
      </c>
      <c r="E136" s="411" t="s">
        <v>256</v>
      </c>
      <c r="F136" s="38">
        <f t="shared" si="22"/>
        <v>0</v>
      </c>
      <c r="G136" s="38">
        <f t="shared" si="23"/>
        <v>0</v>
      </c>
      <c r="H136" s="38">
        <f t="shared" si="24"/>
        <v>0</v>
      </c>
      <c r="I136" s="295">
        <f t="shared" si="25"/>
        <v>0</v>
      </c>
      <c r="J136" s="356"/>
      <c r="K136" s="23"/>
      <c r="L136" s="325">
        <v>132</v>
      </c>
      <c r="M136" s="4" t="s">
        <v>128</v>
      </c>
      <c r="N136" s="377">
        <f t="shared" si="26"/>
        <v>0</v>
      </c>
      <c r="O136" s="377">
        <f t="shared" si="27"/>
        <v>0</v>
      </c>
      <c r="P136" s="377">
        <f t="shared" si="28"/>
        <v>0</v>
      </c>
      <c r="Q136" s="416"/>
    </row>
    <row r="137" spans="1:17" ht="15.6" x14ac:dyDescent="0.3">
      <c r="A137" s="291">
        <v>133</v>
      </c>
      <c r="B137" s="4"/>
      <c r="C137" s="4"/>
      <c r="D137" s="4" t="s">
        <v>128</v>
      </c>
      <c r="E137" s="411" t="s">
        <v>256</v>
      </c>
      <c r="F137" s="38">
        <f t="shared" ref="F137:F153" si="29">IF(I137&gt;0,1,0)</f>
        <v>0</v>
      </c>
      <c r="G137" s="38">
        <f t="shared" ref="G137:G153" si="30">IF(D137="Yes",F137,0)</f>
        <v>0</v>
      </c>
      <c r="H137" s="38">
        <f t="shared" ref="H137:H153" si="31">IF(D137="Yes",I137,0)</f>
        <v>0</v>
      </c>
      <c r="I137" s="295">
        <f t="shared" ref="I137:I153" si="32">IF(E137="Square/Rectangle",B137*C137,B137*C137*0.785)</f>
        <v>0</v>
      </c>
      <c r="J137" s="356"/>
      <c r="K137" s="23"/>
      <c r="L137" s="325">
        <v>133</v>
      </c>
      <c r="M137" s="4" t="s">
        <v>128</v>
      </c>
      <c r="N137" s="377">
        <f t="shared" si="26"/>
        <v>0</v>
      </c>
      <c r="O137" s="377">
        <f t="shared" si="27"/>
        <v>0</v>
      </c>
      <c r="P137" s="377">
        <f t="shared" si="28"/>
        <v>0</v>
      </c>
      <c r="Q137" s="416"/>
    </row>
    <row r="138" spans="1:17" ht="15.6" x14ac:dyDescent="0.3">
      <c r="A138" s="291">
        <v>134</v>
      </c>
      <c r="B138" s="4"/>
      <c r="C138" s="4"/>
      <c r="D138" s="4" t="s">
        <v>128</v>
      </c>
      <c r="E138" s="411" t="s">
        <v>256</v>
      </c>
      <c r="F138" s="38">
        <f t="shared" si="29"/>
        <v>0</v>
      </c>
      <c r="G138" s="38">
        <f t="shared" si="30"/>
        <v>0</v>
      </c>
      <c r="H138" s="38">
        <f t="shared" si="31"/>
        <v>0</v>
      </c>
      <c r="I138" s="295">
        <f t="shared" si="32"/>
        <v>0</v>
      </c>
      <c r="J138" s="356"/>
      <c r="K138" s="23"/>
      <c r="L138" s="325">
        <v>134</v>
      </c>
      <c r="M138" s="4" t="s">
        <v>128</v>
      </c>
      <c r="N138" s="377">
        <f t="shared" si="26"/>
        <v>0</v>
      </c>
      <c r="O138" s="377">
        <f t="shared" si="27"/>
        <v>0</v>
      </c>
      <c r="P138" s="377">
        <f t="shared" si="28"/>
        <v>0</v>
      </c>
      <c r="Q138" s="416"/>
    </row>
    <row r="139" spans="1:17" ht="15.6" x14ac:dyDescent="0.3">
      <c r="A139" s="291">
        <v>135</v>
      </c>
      <c r="B139" s="4"/>
      <c r="C139" s="4"/>
      <c r="D139" s="4" t="s">
        <v>128</v>
      </c>
      <c r="E139" s="411" t="s">
        <v>256</v>
      </c>
      <c r="F139" s="38">
        <f t="shared" si="29"/>
        <v>0</v>
      </c>
      <c r="G139" s="38">
        <f t="shared" si="30"/>
        <v>0</v>
      </c>
      <c r="H139" s="38">
        <f t="shared" si="31"/>
        <v>0</v>
      </c>
      <c r="I139" s="295">
        <f t="shared" si="32"/>
        <v>0</v>
      </c>
      <c r="J139" s="356"/>
      <c r="K139" s="23"/>
      <c r="L139" s="325">
        <v>135</v>
      </c>
      <c r="M139" s="4" t="s">
        <v>128</v>
      </c>
      <c r="N139" s="377">
        <f t="shared" si="26"/>
        <v>0</v>
      </c>
      <c r="O139" s="377">
        <f t="shared" si="27"/>
        <v>0</v>
      </c>
      <c r="P139" s="377">
        <f t="shared" si="28"/>
        <v>0</v>
      </c>
      <c r="Q139" s="416"/>
    </row>
    <row r="140" spans="1:17" ht="15.6" x14ac:dyDescent="0.3">
      <c r="A140" s="291">
        <v>136</v>
      </c>
      <c r="B140" s="4"/>
      <c r="C140" s="4"/>
      <c r="D140" s="4" t="s">
        <v>128</v>
      </c>
      <c r="E140" s="411" t="s">
        <v>256</v>
      </c>
      <c r="F140" s="38">
        <f t="shared" si="29"/>
        <v>0</v>
      </c>
      <c r="G140" s="38">
        <f t="shared" si="30"/>
        <v>0</v>
      </c>
      <c r="H140" s="38">
        <f t="shared" si="31"/>
        <v>0</v>
      </c>
      <c r="I140" s="295">
        <f t="shared" si="32"/>
        <v>0</v>
      </c>
      <c r="J140" s="356"/>
      <c r="K140" s="23"/>
      <c r="L140" s="325">
        <v>136</v>
      </c>
      <c r="M140" s="4" t="s">
        <v>128</v>
      </c>
      <c r="N140" s="377">
        <f t="shared" si="26"/>
        <v>0</v>
      </c>
      <c r="O140" s="377">
        <f t="shared" si="27"/>
        <v>0</v>
      </c>
      <c r="P140" s="377">
        <f t="shared" si="28"/>
        <v>0</v>
      </c>
      <c r="Q140" s="416"/>
    </row>
    <row r="141" spans="1:17" ht="15.6" x14ac:dyDescent="0.3">
      <c r="A141" s="291">
        <v>137</v>
      </c>
      <c r="B141" s="4"/>
      <c r="C141" s="4"/>
      <c r="D141" s="4" t="s">
        <v>128</v>
      </c>
      <c r="E141" s="411" t="s">
        <v>256</v>
      </c>
      <c r="F141" s="38">
        <f t="shared" si="29"/>
        <v>0</v>
      </c>
      <c r="G141" s="38">
        <f t="shared" si="30"/>
        <v>0</v>
      </c>
      <c r="H141" s="38">
        <f t="shared" si="31"/>
        <v>0</v>
      </c>
      <c r="I141" s="295">
        <f t="shared" si="32"/>
        <v>0</v>
      </c>
      <c r="J141" s="356"/>
      <c r="K141" s="23"/>
      <c r="L141" s="325">
        <v>137</v>
      </c>
      <c r="M141" s="4" t="s">
        <v>128</v>
      </c>
      <c r="N141" s="377">
        <f t="shared" si="26"/>
        <v>0</v>
      </c>
      <c r="O141" s="377">
        <f t="shared" si="27"/>
        <v>0</v>
      </c>
      <c r="P141" s="377">
        <f t="shared" si="28"/>
        <v>0</v>
      </c>
      <c r="Q141" s="416"/>
    </row>
    <row r="142" spans="1:17" ht="15.6" x14ac:dyDescent="0.3">
      <c r="A142" s="291">
        <v>138</v>
      </c>
      <c r="B142" s="4"/>
      <c r="C142" s="4"/>
      <c r="D142" s="4" t="s">
        <v>128</v>
      </c>
      <c r="E142" s="411" t="s">
        <v>256</v>
      </c>
      <c r="F142" s="38">
        <f t="shared" si="29"/>
        <v>0</v>
      </c>
      <c r="G142" s="38">
        <f t="shared" si="30"/>
        <v>0</v>
      </c>
      <c r="H142" s="38">
        <f t="shared" si="31"/>
        <v>0</v>
      </c>
      <c r="I142" s="295">
        <f t="shared" si="32"/>
        <v>0</v>
      </c>
      <c r="J142" s="356"/>
      <c r="K142" s="23"/>
      <c r="L142" s="325">
        <v>138</v>
      </c>
      <c r="M142" s="4" t="s">
        <v>128</v>
      </c>
      <c r="N142" s="377">
        <f t="shared" si="26"/>
        <v>0</v>
      </c>
      <c r="O142" s="377">
        <f t="shared" si="27"/>
        <v>0</v>
      </c>
      <c r="P142" s="377">
        <f t="shared" si="28"/>
        <v>0</v>
      </c>
      <c r="Q142" s="416"/>
    </row>
    <row r="143" spans="1:17" ht="15.6" x14ac:dyDescent="0.3">
      <c r="A143" s="291">
        <v>139</v>
      </c>
      <c r="B143" s="4"/>
      <c r="C143" s="4"/>
      <c r="D143" s="4" t="s">
        <v>128</v>
      </c>
      <c r="E143" s="411" t="s">
        <v>256</v>
      </c>
      <c r="F143" s="38">
        <f t="shared" si="29"/>
        <v>0</v>
      </c>
      <c r="G143" s="38">
        <f t="shared" si="30"/>
        <v>0</v>
      </c>
      <c r="H143" s="38">
        <f t="shared" si="31"/>
        <v>0</v>
      </c>
      <c r="I143" s="295">
        <f t="shared" si="32"/>
        <v>0</v>
      </c>
      <c r="J143" s="356"/>
      <c r="K143" s="23"/>
      <c r="L143" s="325">
        <v>139</v>
      </c>
      <c r="M143" s="4" t="s">
        <v>128</v>
      </c>
      <c r="N143" s="377">
        <f t="shared" si="26"/>
        <v>0</v>
      </c>
      <c r="O143" s="377">
        <f t="shared" si="27"/>
        <v>0</v>
      </c>
      <c r="P143" s="377">
        <f t="shared" si="28"/>
        <v>0</v>
      </c>
      <c r="Q143" s="416"/>
    </row>
    <row r="144" spans="1:17" ht="15.6" x14ac:dyDescent="0.3">
      <c r="A144" s="291">
        <v>140</v>
      </c>
      <c r="B144" s="4"/>
      <c r="C144" s="4"/>
      <c r="D144" s="4" t="s">
        <v>128</v>
      </c>
      <c r="E144" s="411" t="s">
        <v>256</v>
      </c>
      <c r="F144" s="38">
        <f t="shared" si="29"/>
        <v>0</v>
      </c>
      <c r="G144" s="38">
        <f t="shared" si="30"/>
        <v>0</v>
      </c>
      <c r="H144" s="38">
        <f t="shared" si="31"/>
        <v>0</v>
      </c>
      <c r="I144" s="295">
        <f t="shared" si="32"/>
        <v>0</v>
      </c>
      <c r="J144" s="356"/>
      <c r="K144" s="23"/>
      <c r="L144" s="325">
        <v>140</v>
      </c>
      <c r="M144" s="4" t="s">
        <v>128</v>
      </c>
      <c r="N144" s="377">
        <f t="shared" si="26"/>
        <v>0</v>
      </c>
      <c r="O144" s="377">
        <f t="shared" si="27"/>
        <v>0</v>
      </c>
      <c r="P144" s="377">
        <f t="shared" si="28"/>
        <v>0</v>
      </c>
      <c r="Q144" s="416"/>
    </row>
    <row r="145" spans="1:17" ht="15.6" x14ac:dyDescent="0.3">
      <c r="A145" s="291">
        <v>141</v>
      </c>
      <c r="B145" s="4"/>
      <c r="C145" s="4"/>
      <c r="D145" s="4" t="s">
        <v>128</v>
      </c>
      <c r="E145" s="411" t="s">
        <v>256</v>
      </c>
      <c r="F145" s="38">
        <f t="shared" si="29"/>
        <v>0</v>
      </c>
      <c r="G145" s="38">
        <f t="shared" si="30"/>
        <v>0</v>
      </c>
      <c r="H145" s="38">
        <f t="shared" si="31"/>
        <v>0</v>
      </c>
      <c r="I145" s="295">
        <f t="shared" si="32"/>
        <v>0</v>
      </c>
      <c r="J145" s="356"/>
      <c r="K145" s="23"/>
      <c r="L145" s="325">
        <v>141</v>
      </c>
      <c r="M145" s="4" t="s">
        <v>128</v>
      </c>
      <c r="N145" s="377">
        <f t="shared" si="26"/>
        <v>0</v>
      </c>
      <c r="O145" s="377">
        <f t="shared" si="27"/>
        <v>0</v>
      </c>
      <c r="P145" s="377">
        <f t="shared" si="28"/>
        <v>0</v>
      </c>
      <c r="Q145" s="416"/>
    </row>
    <row r="146" spans="1:17" ht="15.6" x14ac:dyDescent="0.3">
      <c r="A146" s="291">
        <v>142</v>
      </c>
      <c r="B146" s="4"/>
      <c r="C146" s="4"/>
      <c r="D146" s="4" t="s">
        <v>128</v>
      </c>
      <c r="E146" s="411" t="s">
        <v>256</v>
      </c>
      <c r="F146" s="38">
        <f t="shared" si="29"/>
        <v>0</v>
      </c>
      <c r="G146" s="38">
        <f t="shared" si="30"/>
        <v>0</v>
      </c>
      <c r="H146" s="38">
        <f t="shared" si="31"/>
        <v>0</v>
      </c>
      <c r="I146" s="295">
        <f t="shared" si="32"/>
        <v>0</v>
      </c>
      <c r="J146" s="356"/>
      <c r="K146" s="23"/>
      <c r="L146" s="325">
        <v>142</v>
      </c>
      <c r="M146" s="4" t="s">
        <v>128</v>
      </c>
      <c r="N146" s="377">
        <f t="shared" si="26"/>
        <v>0</v>
      </c>
      <c r="O146" s="377">
        <f t="shared" si="27"/>
        <v>0</v>
      </c>
      <c r="P146" s="377">
        <f t="shared" si="28"/>
        <v>0</v>
      </c>
      <c r="Q146" s="416"/>
    </row>
    <row r="147" spans="1:17" ht="15.6" x14ac:dyDescent="0.3">
      <c r="A147" s="291">
        <v>143</v>
      </c>
      <c r="B147" s="4"/>
      <c r="C147" s="4"/>
      <c r="D147" s="4" t="s">
        <v>128</v>
      </c>
      <c r="E147" s="411" t="s">
        <v>256</v>
      </c>
      <c r="F147" s="38">
        <f t="shared" si="29"/>
        <v>0</v>
      </c>
      <c r="G147" s="38">
        <f t="shared" si="30"/>
        <v>0</v>
      </c>
      <c r="H147" s="38">
        <f t="shared" si="31"/>
        <v>0</v>
      </c>
      <c r="I147" s="295">
        <f t="shared" si="32"/>
        <v>0</v>
      </c>
      <c r="J147" s="356"/>
      <c r="K147" s="23"/>
      <c r="L147" s="325">
        <v>143</v>
      </c>
      <c r="M147" s="4" t="s">
        <v>128</v>
      </c>
      <c r="N147" s="377">
        <f t="shared" si="26"/>
        <v>0</v>
      </c>
      <c r="O147" s="377">
        <f t="shared" si="27"/>
        <v>0</v>
      </c>
      <c r="P147" s="377">
        <f t="shared" si="28"/>
        <v>0</v>
      </c>
      <c r="Q147" s="416"/>
    </row>
    <row r="148" spans="1:17" ht="15.6" x14ac:dyDescent="0.3">
      <c r="A148" s="291">
        <v>144</v>
      </c>
      <c r="B148" s="4"/>
      <c r="C148" s="4"/>
      <c r="D148" s="4" t="s">
        <v>128</v>
      </c>
      <c r="E148" s="411" t="s">
        <v>256</v>
      </c>
      <c r="F148" s="38">
        <f t="shared" si="29"/>
        <v>0</v>
      </c>
      <c r="G148" s="38">
        <f t="shared" si="30"/>
        <v>0</v>
      </c>
      <c r="H148" s="38">
        <f t="shared" si="31"/>
        <v>0</v>
      </c>
      <c r="I148" s="295">
        <f t="shared" si="32"/>
        <v>0</v>
      </c>
      <c r="J148" s="356"/>
      <c r="K148" s="23"/>
      <c r="L148" s="325">
        <v>144</v>
      </c>
      <c r="M148" s="4" t="s">
        <v>128</v>
      </c>
      <c r="N148" s="377">
        <f t="shared" si="26"/>
        <v>0</v>
      </c>
      <c r="O148" s="377">
        <f t="shared" si="27"/>
        <v>0</v>
      </c>
      <c r="P148" s="377">
        <f t="shared" si="28"/>
        <v>0</v>
      </c>
      <c r="Q148" s="416"/>
    </row>
    <row r="149" spans="1:17" ht="15.6" x14ac:dyDescent="0.3">
      <c r="A149" s="291">
        <v>145</v>
      </c>
      <c r="B149" s="4"/>
      <c r="C149" s="4"/>
      <c r="D149" s="4" t="s">
        <v>128</v>
      </c>
      <c r="E149" s="411" t="s">
        <v>256</v>
      </c>
      <c r="F149" s="38">
        <f t="shared" si="29"/>
        <v>0</v>
      </c>
      <c r="G149" s="38">
        <f t="shared" si="30"/>
        <v>0</v>
      </c>
      <c r="H149" s="38">
        <f t="shared" si="31"/>
        <v>0</v>
      </c>
      <c r="I149" s="295">
        <f t="shared" si="32"/>
        <v>0</v>
      </c>
      <c r="J149" s="356"/>
      <c r="K149" s="23"/>
      <c r="L149" s="325">
        <v>145</v>
      </c>
      <c r="M149" s="4" t="s">
        <v>128</v>
      </c>
      <c r="N149" s="377">
        <f t="shared" si="26"/>
        <v>0</v>
      </c>
      <c r="O149" s="377">
        <f t="shared" si="27"/>
        <v>0</v>
      </c>
      <c r="P149" s="377">
        <f t="shared" si="28"/>
        <v>0</v>
      </c>
      <c r="Q149" s="416"/>
    </row>
    <row r="150" spans="1:17" ht="15.6" x14ac:dyDescent="0.3">
      <c r="A150" s="291">
        <v>146</v>
      </c>
      <c r="B150" s="4"/>
      <c r="C150" s="4"/>
      <c r="D150" s="4" t="s">
        <v>128</v>
      </c>
      <c r="E150" s="411" t="s">
        <v>256</v>
      </c>
      <c r="F150" s="38">
        <f t="shared" si="29"/>
        <v>0</v>
      </c>
      <c r="G150" s="38">
        <f t="shared" si="30"/>
        <v>0</v>
      </c>
      <c r="H150" s="38">
        <f t="shared" si="31"/>
        <v>0</v>
      </c>
      <c r="I150" s="295">
        <f t="shared" si="32"/>
        <v>0</v>
      </c>
      <c r="J150" s="356"/>
      <c r="K150" s="23"/>
      <c r="L150" s="325">
        <v>146</v>
      </c>
      <c r="M150" s="4" t="s">
        <v>128</v>
      </c>
      <c r="N150" s="377">
        <f t="shared" si="26"/>
        <v>0</v>
      </c>
      <c r="O150" s="377">
        <f t="shared" si="27"/>
        <v>0</v>
      </c>
      <c r="P150" s="377">
        <f t="shared" si="28"/>
        <v>0</v>
      </c>
      <c r="Q150" s="416"/>
    </row>
    <row r="151" spans="1:17" ht="15.6" x14ac:dyDescent="0.3">
      <c r="A151" s="291">
        <v>147</v>
      </c>
      <c r="B151" s="4"/>
      <c r="C151" s="4"/>
      <c r="D151" s="4" t="s">
        <v>128</v>
      </c>
      <c r="E151" s="411" t="s">
        <v>256</v>
      </c>
      <c r="F151" s="38">
        <f t="shared" si="29"/>
        <v>0</v>
      </c>
      <c r="G151" s="38">
        <f t="shared" si="30"/>
        <v>0</v>
      </c>
      <c r="H151" s="38">
        <f t="shared" si="31"/>
        <v>0</v>
      </c>
      <c r="I151" s="295">
        <f t="shared" si="32"/>
        <v>0</v>
      </c>
      <c r="J151" s="356"/>
      <c r="K151" s="23"/>
      <c r="L151" s="325">
        <v>147</v>
      </c>
      <c r="M151" s="4" t="s">
        <v>128</v>
      </c>
      <c r="N151" s="377">
        <f t="shared" si="26"/>
        <v>0</v>
      </c>
      <c r="O151" s="377">
        <f t="shared" si="27"/>
        <v>0</v>
      </c>
      <c r="P151" s="377">
        <f t="shared" si="28"/>
        <v>0</v>
      </c>
      <c r="Q151" s="416"/>
    </row>
    <row r="152" spans="1:17" ht="15.6" x14ac:dyDescent="0.3">
      <c r="A152" s="291">
        <v>148</v>
      </c>
      <c r="B152" s="4"/>
      <c r="C152" s="4"/>
      <c r="D152" s="4" t="s">
        <v>128</v>
      </c>
      <c r="E152" s="411" t="s">
        <v>256</v>
      </c>
      <c r="F152" s="38">
        <f t="shared" si="29"/>
        <v>0</v>
      </c>
      <c r="G152" s="38">
        <f t="shared" si="30"/>
        <v>0</v>
      </c>
      <c r="H152" s="38">
        <f t="shared" si="31"/>
        <v>0</v>
      </c>
      <c r="I152" s="295">
        <f t="shared" si="32"/>
        <v>0</v>
      </c>
      <c r="J152" s="356"/>
      <c r="K152" s="23"/>
      <c r="L152" s="325">
        <v>148</v>
      </c>
      <c r="M152" s="4" t="s">
        <v>128</v>
      </c>
      <c r="N152" s="377">
        <f t="shared" si="26"/>
        <v>0</v>
      </c>
      <c r="O152" s="377">
        <f t="shared" si="27"/>
        <v>0</v>
      </c>
      <c r="P152" s="377">
        <f t="shared" si="28"/>
        <v>0</v>
      </c>
      <c r="Q152" s="416"/>
    </row>
    <row r="153" spans="1:17" ht="15.6" x14ac:dyDescent="0.3">
      <c r="A153" s="291">
        <v>149</v>
      </c>
      <c r="B153" s="4"/>
      <c r="C153" s="4"/>
      <c r="D153" s="4" t="s">
        <v>128</v>
      </c>
      <c r="E153" s="411" t="s">
        <v>256</v>
      </c>
      <c r="F153" s="38">
        <f t="shared" si="29"/>
        <v>0</v>
      </c>
      <c r="G153" s="38">
        <f t="shared" si="30"/>
        <v>0</v>
      </c>
      <c r="H153" s="38">
        <f t="shared" si="31"/>
        <v>0</v>
      </c>
      <c r="I153" s="295">
        <f t="shared" si="32"/>
        <v>0</v>
      </c>
      <c r="J153" s="356"/>
      <c r="K153" s="23"/>
      <c r="L153" s="325">
        <v>149</v>
      </c>
      <c r="M153" s="4" t="s">
        <v>128</v>
      </c>
      <c r="N153" s="377">
        <f t="shared" si="26"/>
        <v>0</v>
      </c>
      <c r="O153" s="377">
        <f t="shared" si="27"/>
        <v>0</v>
      </c>
      <c r="P153" s="377">
        <f t="shared" si="28"/>
        <v>0</v>
      </c>
      <c r="Q153" s="416"/>
    </row>
    <row r="154" spans="1:17" ht="15.6" x14ac:dyDescent="0.3">
      <c r="A154" s="291">
        <v>150</v>
      </c>
      <c r="B154" s="4"/>
      <c r="C154" s="4"/>
      <c r="D154" s="4" t="s">
        <v>128</v>
      </c>
      <c r="E154" s="411" t="s">
        <v>256</v>
      </c>
      <c r="F154" s="38">
        <f t="shared" ref="F154" si="33">IF(I154&gt;0,1,0)</f>
        <v>0</v>
      </c>
      <c r="G154" s="38">
        <f t="shared" ref="G154" si="34">IF(D154="Yes",F154,0)</f>
        <v>0</v>
      </c>
      <c r="H154" s="38">
        <f t="shared" ref="H154" si="35">IF(D154="Yes",I154,0)</f>
        <v>0</v>
      </c>
      <c r="I154" s="295">
        <f t="shared" ref="I154" si="36">IF(E154="Square/Rectangle",B154*C154,B154*C154*0.785)</f>
        <v>0</v>
      </c>
      <c r="J154" s="357"/>
      <c r="K154" s="203"/>
      <c r="L154" s="325">
        <v>150</v>
      </c>
      <c r="M154" s="4" t="s">
        <v>128</v>
      </c>
      <c r="N154" s="377">
        <f t="shared" si="26"/>
        <v>0</v>
      </c>
      <c r="O154" s="377">
        <f t="shared" si="27"/>
        <v>0</v>
      </c>
      <c r="P154" s="377">
        <f t="shared" si="28"/>
        <v>0</v>
      </c>
      <c r="Q154" s="416"/>
    </row>
    <row r="155" spans="1:17" ht="15.6" x14ac:dyDescent="0.3">
      <c r="A155" s="292">
        <v>151</v>
      </c>
      <c r="B155" s="102"/>
      <c r="C155" s="102"/>
      <c r="D155" s="102" t="s">
        <v>128</v>
      </c>
      <c r="E155" s="412" t="s">
        <v>256</v>
      </c>
      <c r="F155" s="202">
        <f>IF(I155&gt;0,1,0)</f>
        <v>0</v>
      </c>
      <c r="G155" s="202">
        <f>IF(D155="Yes",F155,0)</f>
        <v>0</v>
      </c>
      <c r="H155" s="202">
        <f>IF(D155="Yes",I155,0)</f>
        <v>0</v>
      </c>
      <c r="I155" s="296">
        <f>IF(E155="Square/Rectangle",B155*C155,B155*C155*0.785)</f>
        <v>0</v>
      </c>
      <c r="J155" s="356"/>
      <c r="K155" s="23"/>
      <c r="L155" s="326">
        <v>151</v>
      </c>
      <c r="M155" s="102" t="s">
        <v>128</v>
      </c>
      <c r="N155" s="380">
        <f t="shared" si="26"/>
        <v>0</v>
      </c>
      <c r="O155" s="380">
        <f t="shared" si="27"/>
        <v>0</v>
      </c>
      <c r="P155" s="380">
        <f t="shared" si="28"/>
        <v>0</v>
      </c>
      <c r="Q155" s="417"/>
    </row>
    <row r="156" spans="1:17" ht="15.6" x14ac:dyDescent="0.3">
      <c r="A156" s="291">
        <v>152</v>
      </c>
      <c r="B156" s="4"/>
      <c r="C156" s="4"/>
      <c r="D156" s="4" t="s">
        <v>128</v>
      </c>
      <c r="E156" s="411" t="s">
        <v>256</v>
      </c>
      <c r="F156" s="38">
        <f t="shared" ref="F156:F219" si="37">IF(I156&gt;0,1,0)</f>
        <v>0</v>
      </c>
      <c r="G156" s="38">
        <f t="shared" ref="G156:G219" si="38">IF(D156="Yes",F156,0)</f>
        <v>0</v>
      </c>
      <c r="H156" s="38">
        <f>IF(D156="Yes",I156,0)</f>
        <v>0</v>
      </c>
      <c r="I156" s="295">
        <f t="shared" ref="I156:I219" si="39">IF(E156="Square/Rectangle",B156*C156,B156*C156*0.785)</f>
        <v>0</v>
      </c>
      <c r="J156" s="356"/>
      <c r="K156" s="23"/>
      <c r="L156" s="325">
        <v>152</v>
      </c>
      <c r="M156" s="4" t="s">
        <v>128</v>
      </c>
      <c r="N156" s="377">
        <f t="shared" si="26"/>
        <v>0</v>
      </c>
      <c r="O156" s="377">
        <f t="shared" si="27"/>
        <v>0</v>
      </c>
      <c r="P156" s="377">
        <f t="shared" si="28"/>
        <v>0</v>
      </c>
      <c r="Q156" s="416"/>
    </row>
    <row r="157" spans="1:17" ht="15.6" x14ac:dyDescent="0.3">
      <c r="A157" s="291">
        <v>153</v>
      </c>
      <c r="B157" s="4"/>
      <c r="C157" s="4"/>
      <c r="D157" s="4" t="s">
        <v>128</v>
      </c>
      <c r="E157" s="411" t="s">
        <v>256</v>
      </c>
      <c r="F157" s="38">
        <f t="shared" si="37"/>
        <v>0</v>
      </c>
      <c r="G157" s="38">
        <f t="shared" si="38"/>
        <v>0</v>
      </c>
      <c r="H157" s="38">
        <f t="shared" ref="H157:H220" si="40">IF(D157="Yes",I157,0)</f>
        <v>0</v>
      </c>
      <c r="I157" s="295">
        <f t="shared" si="39"/>
        <v>0</v>
      </c>
      <c r="J157" s="356"/>
      <c r="K157" s="23"/>
      <c r="L157" s="325">
        <v>153</v>
      </c>
      <c r="M157" s="4" t="s">
        <v>128</v>
      </c>
      <c r="N157" s="377">
        <f t="shared" si="26"/>
        <v>0</v>
      </c>
      <c r="O157" s="377">
        <f t="shared" si="27"/>
        <v>0</v>
      </c>
      <c r="P157" s="377">
        <f t="shared" si="28"/>
        <v>0</v>
      </c>
      <c r="Q157" s="416"/>
    </row>
    <row r="158" spans="1:17" ht="15.6" x14ac:dyDescent="0.3">
      <c r="A158" s="291">
        <v>154</v>
      </c>
      <c r="B158" s="4"/>
      <c r="C158" s="4"/>
      <c r="D158" s="4" t="s">
        <v>128</v>
      </c>
      <c r="E158" s="411" t="s">
        <v>256</v>
      </c>
      <c r="F158" s="38">
        <f t="shared" si="37"/>
        <v>0</v>
      </c>
      <c r="G158" s="38">
        <f t="shared" si="38"/>
        <v>0</v>
      </c>
      <c r="H158" s="38">
        <f t="shared" si="40"/>
        <v>0</v>
      </c>
      <c r="I158" s="295">
        <f t="shared" si="39"/>
        <v>0</v>
      </c>
      <c r="J158" s="356"/>
      <c r="K158" s="23"/>
      <c r="L158" s="325">
        <v>154</v>
      </c>
      <c r="M158" s="4" t="s">
        <v>128</v>
      </c>
      <c r="N158" s="377">
        <f t="shared" si="26"/>
        <v>0</v>
      </c>
      <c r="O158" s="377">
        <f t="shared" si="27"/>
        <v>0</v>
      </c>
      <c r="P158" s="377">
        <f t="shared" si="28"/>
        <v>0</v>
      </c>
      <c r="Q158" s="416"/>
    </row>
    <row r="159" spans="1:17" ht="15.6" x14ac:dyDescent="0.3">
      <c r="A159" s="291">
        <v>155</v>
      </c>
      <c r="B159" s="4"/>
      <c r="C159" s="4"/>
      <c r="D159" s="4" t="s">
        <v>128</v>
      </c>
      <c r="E159" s="411" t="s">
        <v>256</v>
      </c>
      <c r="F159" s="38">
        <f t="shared" si="37"/>
        <v>0</v>
      </c>
      <c r="G159" s="38">
        <f t="shared" si="38"/>
        <v>0</v>
      </c>
      <c r="H159" s="38">
        <f t="shared" si="40"/>
        <v>0</v>
      </c>
      <c r="I159" s="295">
        <f t="shared" si="39"/>
        <v>0</v>
      </c>
      <c r="J159" s="356"/>
      <c r="K159" s="23"/>
      <c r="L159" s="325">
        <v>155</v>
      </c>
      <c r="M159" s="4" t="s">
        <v>128</v>
      </c>
      <c r="N159" s="377">
        <f t="shared" si="26"/>
        <v>0</v>
      </c>
      <c r="O159" s="377">
        <f t="shared" si="27"/>
        <v>0</v>
      </c>
      <c r="P159" s="377">
        <f t="shared" si="28"/>
        <v>0</v>
      </c>
      <c r="Q159" s="416"/>
    </row>
    <row r="160" spans="1:17" ht="15.6" x14ac:dyDescent="0.3">
      <c r="A160" s="291">
        <v>156</v>
      </c>
      <c r="B160" s="4"/>
      <c r="C160" s="4"/>
      <c r="D160" s="4" t="s">
        <v>128</v>
      </c>
      <c r="E160" s="411" t="s">
        <v>256</v>
      </c>
      <c r="F160" s="38">
        <f t="shared" si="37"/>
        <v>0</v>
      </c>
      <c r="G160" s="38">
        <f t="shared" si="38"/>
        <v>0</v>
      </c>
      <c r="H160" s="38">
        <f t="shared" si="40"/>
        <v>0</v>
      </c>
      <c r="I160" s="295">
        <f t="shared" si="39"/>
        <v>0</v>
      </c>
      <c r="J160" s="356"/>
      <c r="K160" s="23"/>
      <c r="L160" s="325">
        <v>156</v>
      </c>
      <c r="M160" s="4" t="s">
        <v>128</v>
      </c>
      <c r="N160" s="377">
        <f t="shared" si="26"/>
        <v>0</v>
      </c>
      <c r="O160" s="377">
        <f t="shared" si="27"/>
        <v>0</v>
      </c>
      <c r="P160" s="377">
        <f t="shared" si="28"/>
        <v>0</v>
      </c>
      <c r="Q160" s="416"/>
    </row>
    <row r="161" spans="1:17" ht="15.6" x14ac:dyDescent="0.3">
      <c r="A161" s="291">
        <v>157</v>
      </c>
      <c r="B161" s="4"/>
      <c r="C161" s="4"/>
      <c r="D161" s="4" t="s">
        <v>128</v>
      </c>
      <c r="E161" s="411" t="s">
        <v>256</v>
      </c>
      <c r="F161" s="38">
        <f t="shared" si="37"/>
        <v>0</v>
      </c>
      <c r="G161" s="38">
        <f t="shared" si="38"/>
        <v>0</v>
      </c>
      <c r="H161" s="38">
        <f t="shared" si="40"/>
        <v>0</v>
      </c>
      <c r="I161" s="295">
        <f t="shared" si="39"/>
        <v>0</v>
      </c>
      <c r="J161" s="356"/>
      <c r="K161" s="23"/>
      <c r="L161" s="325">
        <v>157</v>
      </c>
      <c r="M161" s="4" t="s">
        <v>128</v>
      </c>
      <c r="N161" s="377">
        <f t="shared" si="26"/>
        <v>0</v>
      </c>
      <c r="O161" s="377">
        <f t="shared" si="27"/>
        <v>0</v>
      </c>
      <c r="P161" s="377">
        <f t="shared" si="28"/>
        <v>0</v>
      </c>
      <c r="Q161" s="416"/>
    </row>
    <row r="162" spans="1:17" ht="15.6" x14ac:dyDescent="0.3">
      <c r="A162" s="291">
        <v>158</v>
      </c>
      <c r="B162" s="4"/>
      <c r="C162" s="4"/>
      <c r="D162" s="4" t="s">
        <v>128</v>
      </c>
      <c r="E162" s="411" t="s">
        <v>256</v>
      </c>
      <c r="F162" s="38">
        <f t="shared" si="37"/>
        <v>0</v>
      </c>
      <c r="G162" s="38">
        <f t="shared" si="38"/>
        <v>0</v>
      </c>
      <c r="H162" s="38">
        <f t="shared" si="40"/>
        <v>0</v>
      </c>
      <c r="I162" s="295">
        <f t="shared" si="39"/>
        <v>0</v>
      </c>
      <c r="J162" s="356"/>
      <c r="K162" s="23"/>
      <c r="L162" s="325">
        <v>158</v>
      </c>
      <c r="M162" s="4" t="s">
        <v>128</v>
      </c>
      <c r="N162" s="377">
        <f t="shared" si="26"/>
        <v>0</v>
      </c>
      <c r="O162" s="377">
        <f t="shared" si="27"/>
        <v>0</v>
      </c>
      <c r="P162" s="377">
        <f t="shared" si="28"/>
        <v>0</v>
      </c>
      <c r="Q162" s="416"/>
    </row>
    <row r="163" spans="1:17" ht="15.6" x14ac:dyDescent="0.3">
      <c r="A163" s="291">
        <v>159</v>
      </c>
      <c r="B163" s="4"/>
      <c r="C163" s="4"/>
      <c r="D163" s="4" t="s">
        <v>128</v>
      </c>
      <c r="E163" s="411" t="s">
        <v>256</v>
      </c>
      <c r="F163" s="38">
        <f t="shared" si="37"/>
        <v>0</v>
      </c>
      <c r="G163" s="38">
        <f t="shared" si="38"/>
        <v>0</v>
      </c>
      <c r="H163" s="38">
        <f t="shared" si="40"/>
        <v>0</v>
      </c>
      <c r="I163" s="295">
        <f t="shared" si="39"/>
        <v>0</v>
      </c>
      <c r="J163" s="356"/>
      <c r="K163" s="23"/>
      <c r="L163" s="325">
        <v>159</v>
      </c>
      <c r="M163" s="4" t="s">
        <v>128</v>
      </c>
      <c r="N163" s="377">
        <f t="shared" si="26"/>
        <v>0</v>
      </c>
      <c r="O163" s="377">
        <f t="shared" si="27"/>
        <v>0</v>
      </c>
      <c r="P163" s="377">
        <f t="shared" si="28"/>
        <v>0</v>
      </c>
      <c r="Q163" s="416"/>
    </row>
    <row r="164" spans="1:17" ht="15.6" x14ac:dyDescent="0.3">
      <c r="A164" s="291">
        <v>160</v>
      </c>
      <c r="B164" s="4"/>
      <c r="C164" s="4"/>
      <c r="D164" s="4" t="s">
        <v>128</v>
      </c>
      <c r="E164" s="411" t="s">
        <v>256</v>
      </c>
      <c r="F164" s="38">
        <f t="shared" si="37"/>
        <v>0</v>
      </c>
      <c r="G164" s="38">
        <f t="shared" si="38"/>
        <v>0</v>
      </c>
      <c r="H164" s="38">
        <f t="shared" si="40"/>
        <v>0</v>
      </c>
      <c r="I164" s="295">
        <f t="shared" si="39"/>
        <v>0</v>
      </c>
      <c r="J164" s="356"/>
      <c r="K164" s="23"/>
      <c r="L164" s="325">
        <v>160</v>
      </c>
      <c r="M164" s="4" t="s">
        <v>128</v>
      </c>
      <c r="N164" s="377">
        <f t="shared" si="26"/>
        <v>0</v>
      </c>
      <c r="O164" s="377">
        <f t="shared" si="27"/>
        <v>0</v>
      </c>
      <c r="P164" s="377">
        <f t="shared" si="28"/>
        <v>0</v>
      </c>
      <c r="Q164" s="416"/>
    </row>
    <row r="165" spans="1:17" ht="15.6" x14ac:dyDescent="0.3">
      <c r="A165" s="291">
        <v>161</v>
      </c>
      <c r="B165" s="4"/>
      <c r="C165" s="4"/>
      <c r="D165" s="4" t="s">
        <v>128</v>
      </c>
      <c r="E165" s="411" t="s">
        <v>256</v>
      </c>
      <c r="F165" s="38">
        <f t="shared" si="37"/>
        <v>0</v>
      </c>
      <c r="G165" s="38">
        <f t="shared" si="38"/>
        <v>0</v>
      </c>
      <c r="H165" s="38">
        <f t="shared" si="40"/>
        <v>0</v>
      </c>
      <c r="I165" s="295">
        <f t="shared" si="39"/>
        <v>0</v>
      </c>
      <c r="J165" s="356"/>
      <c r="K165" s="23"/>
      <c r="L165" s="325">
        <v>161</v>
      </c>
      <c r="M165" s="4" t="s">
        <v>128</v>
      </c>
      <c r="N165" s="377">
        <f t="shared" si="26"/>
        <v>0</v>
      </c>
      <c r="O165" s="377">
        <f t="shared" si="27"/>
        <v>0</v>
      </c>
      <c r="P165" s="377">
        <f t="shared" si="28"/>
        <v>0</v>
      </c>
      <c r="Q165" s="416"/>
    </row>
    <row r="166" spans="1:17" ht="15.6" x14ac:dyDescent="0.3">
      <c r="A166" s="291">
        <v>162</v>
      </c>
      <c r="B166" s="4"/>
      <c r="C166" s="4"/>
      <c r="D166" s="4" t="s">
        <v>128</v>
      </c>
      <c r="E166" s="411" t="s">
        <v>256</v>
      </c>
      <c r="F166" s="38">
        <f t="shared" si="37"/>
        <v>0</v>
      </c>
      <c r="G166" s="38">
        <f t="shared" si="38"/>
        <v>0</v>
      </c>
      <c r="H166" s="38">
        <f t="shared" si="40"/>
        <v>0</v>
      </c>
      <c r="I166" s="295">
        <f t="shared" si="39"/>
        <v>0</v>
      </c>
      <c r="J166" s="356"/>
      <c r="K166" s="23"/>
      <c r="L166" s="325">
        <v>162</v>
      </c>
      <c r="M166" s="4" t="s">
        <v>128</v>
      </c>
      <c r="N166" s="377">
        <f t="shared" si="26"/>
        <v>0</v>
      </c>
      <c r="O166" s="377">
        <f t="shared" si="27"/>
        <v>0</v>
      </c>
      <c r="P166" s="377">
        <f t="shared" si="28"/>
        <v>0</v>
      </c>
      <c r="Q166" s="416"/>
    </row>
    <row r="167" spans="1:17" ht="15.6" x14ac:dyDescent="0.3">
      <c r="A167" s="291">
        <v>163</v>
      </c>
      <c r="B167" s="4"/>
      <c r="C167" s="4"/>
      <c r="D167" s="4" t="s">
        <v>128</v>
      </c>
      <c r="E167" s="411" t="s">
        <v>256</v>
      </c>
      <c r="F167" s="38">
        <f t="shared" si="37"/>
        <v>0</v>
      </c>
      <c r="G167" s="38">
        <f t="shared" si="38"/>
        <v>0</v>
      </c>
      <c r="H167" s="38">
        <f t="shared" si="40"/>
        <v>0</v>
      </c>
      <c r="I167" s="295">
        <f t="shared" si="39"/>
        <v>0</v>
      </c>
      <c r="J167" s="356"/>
      <c r="K167" s="23"/>
      <c r="L167" s="325">
        <v>163</v>
      </c>
      <c r="M167" s="4" t="s">
        <v>128</v>
      </c>
      <c r="N167" s="377">
        <f t="shared" si="26"/>
        <v>0</v>
      </c>
      <c r="O167" s="377">
        <f t="shared" si="27"/>
        <v>0</v>
      </c>
      <c r="P167" s="377">
        <f t="shared" si="28"/>
        <v>0</v>
      </c>
      <c r="Q167" s="416"/>
    </row>
    <row r="168" spans="1:17" ht="15.6" x14ac:dyDescent="0.3">
      <c r="A168" s="291">
        <v>164</v>
      </c>
      <c r="B168" s="4"/>
      <c r="C168" s="4"/>
      <c r="D168" s="4" t="s">
        <v>128</v>
      </c>
      <c r="E168" s="411" t="s">
        <v>256</v>
      </c>
      <c r="F168" s="38">
        <f t="shared" si="37"/>
        <v>0</v>
      </c>
      <c r="G168" s="38">
        <f t="shared" si="38"/>
        <v>0</v>
      </c>
      <c r="H168" s="38">
        <f t="shared" si="40"/>
        <v>0</v>
      </c>
      <c r="I168" s="295">
        <f t="shared" si="39"/>
        <v>0</v>
      </c>
      <c r="J168" s="356"/>
      <c r="K168" s="23"/>
      <c r="L168" s="325">
        <v>164</v>
      </c>
      <c r="M168" s="4" t="s">
        <v>128</v>
      </c>
      <c r="N168" s="377">
        <f t="shared" si="26"/>
        <v>0</v>
      </c>
      <c r="O168" s="377">
        <f t="shared" si="27"/>
        <v>0</v>
      </c>
      <c r="P168" s="377">
        <f t="shared" si="28"/>
        <v>0</v>
      </c>
      <c r="Q168" s="416"/>
    </row>
    <row r="169" spans="1:17" ht="15.6" x14ac:dyDescent="0.3">
      <c r="A169" s="291">
        <v>165</v>
      </c>
      <c r="B169" s="4"/>
      <c r="C169" s="4"/>
      <c r="D169" s="4" t="s">
        <v>128</v>
      </c>
      <c r="E169" s="411" t="s">
        <v>256</v>
      </c>
      <c r="F169" s="38">
        <f t="shared" si="37"/>
        <v>0</v>
      </c>
      <c r="G169" s="38">
        <f t="shared" si="38"/>
        <v>0</v>
      </c>
      <c r="H169" s="38">
        <f t="shared" si="40"/>
        <v>0</v>
      </c>
      <c r="I169" s="295">
        <f t="shared" si="39"/>
        <v>0</v>
      </c>
      <c r="J169" s="356"/>
      <c r="K169" s="23"/>
      <c r="L169" s="325">
        <v>165</v>
      </c>
      <c r="M169" s="4" t="s">
        <v>128</v>
      </c>
      <c r="N169" s="377">
        <f t="shared" si="26"/>
        <v>0</v>
      </c>
      <c r="O169" s="377">
        <f t="shared" si="27"/>
        <v>0</v>
      </c>
      <c r="P169" s="377">
        <f t="shared" si="28"/>
        <v>0</v>
      </c>
      <c r="Q169" s="416"/>
    </row>
    <row r="170" spans="1:17" ht="15.6" x14ac:dyDescent="0.3">
      <c r="A170" s="291">
        <v>166</v>
      </c>
      <c r="B170" s="4"/>
      <c r="C170" s="4"/>
      <c r="D170" s="4" t="s">
        <v>128</v>
      </c>
      <c r="E170" s="411" t="s">
        <v>256</v>
      </c>
      <c r="F170" s="38">
        <f t="shared" si="37"/>
        <v>0</v>
      </c>
      <c r="G170" s="38">
        <f t="shared" si="38"/>
        <v>0</v>
      </c>
      <c r="H170" s="38">
        <f t="shared" si="40"/>
        <v>0</v>
      </c>
      <c r="I170" s="295">
        <f t="shared" si="39"/>
        <v>0</v>
      </c>
      <c r="J170" s="356"/>
      <c r="K170" s="23"/>
      <c r="L170" s="325">
        <v>166</v>
      </c>
      <c r="M170" s="4" t="s">
        <v>128</v>
      </c>
      <c r="N170" s="377">
        <f t="shared" si="26"/>
        <v>0</v>
      </c>
      <c r="O170" s="377">
        <f t="shared" si="27"/>
        <v>0</v>
      </c>
      <c r="P170" s="377">
        <f t="shared" si="28"/>
        <v>0</v>
      </c>
      <c r="Q170" s="416"/>
    </row>
    <row r="171" spans="1:17" ht="15.6" x14ac:dyDescent="0.3">
      <c r="A171" s="291">
        <v>167</v>
      </c>
      <c r="B171" s="4"/>
      <c r="C171" s="4"/>
      <c r="D171" s="4" t="s">
        <v>128</v>
      </c>
      <c r="E171" s="411" t="s">
        <v>256</v>
      </c>
      <c r="F171" s="38">
        <f t="shared" si="37"/>
        <v>0</v>
      </c>
      <c r="G171" s="38">
        <f t="shared" si="38"/>
        <v>0</v>
      </c>
      <c r="H171" s="38">
        <f t="shared" si="40"/>
        <v>0</v>
      </c>
      <c r="I171" s="295">
        <f t="shared" si="39"/>
        <v>0</v>
      </c>
      <c r="J171" s="356"/>
      <c r="K171" s="23"/>
      <c r="L171" s="325">
        <v>167</v>
      </c>
      <c r="M171" s="4" t="s">
        <v>128</v>
      </c>
      <c r="N171" s="377">
        <f t="shared" si="26"/>
        <v>0</v>
      </c>
      <c r="O171" s="377">
        <f t="shared" si="27"/>
        <v>0</v>
      </c>
      <c r="P171" s="377">
        <f t="shared" si="28"/>
        <v>0</v>
      </c>
      <c r="Q171" s="416"/>
    </row>
    <row r="172" spans="1:17" ht="15.6" x14ac:dyDescent="0.3">
      <c r="A172" s="291">
        <v>168</v>
      </c>
      <c r="B172" s="4"/>
      <c r="C172" s="4"/>
      <c r="D172" s="4" t="s">
        <v>128</v>
      </c>
      <c r="E172" s="411" t="s">
        <v>256</v>
      </c>
      <c r="F172" s="38">
        <f t="shared" si="37"/>
        <v>0</v>
      </c>
      <c r="G172" s="38">
        <f t="shared" si="38"/>
        <v>0</v>
      </c>
      <c r="H172" s="38">
        <f t="shared" si="40"/>
        <v>0</v>
      </c>
      <c r="I172" s="295">
        <f t="shared" si="39"/>
        <v>0</v>
      </c>
      <c r="J172" s="356"/>
      <c r="K172" s="23"/>
      <c r="L172" s="325">
        <v>168</v>
      </c>
      <c r="M172" s="4" t="s">
        <v>128</v>
      </c>
      <c r="N172" s="377">
        <f t="shared" si="26"/>
        <v>0</v>
      </c>
      <c r="O172" s="377">
        <f t="shared" si="27"/>
        <v>0</v>
      </c>
      <c r="P172" s="377">
        <f t="shared" si="28"/>
        <v>0</v>
      </c>
      <c r="Q172" s="416"/>
    </row>
    <row r="173" spans="1:17" ht="15.6" x14ac:dyDescent="0.3">
      <c r="A173" s="291">
        <v>169</v>
      </c>
      <c r="B173" s="4"/>
      <c r="C173" s="4"/>
      <c r="D173" s="4" t="s">
        <v>128</v>
      </c>
      <c r="E173" s="411" t="s">
        <v>256</v>
      </c>
      <c r="F173" s="38">
        <f t="shared" si="37"/>
        <v>0</v>
      </c>
      <c r="G173" s="38">
        <f t="shared" si="38"/>
        <v>0</v>
      </c>
      <c r="H173" s="38">
        <f t="shared" si="40"/>
        <v>0</v>
      </c>
      <c r="I173" s="295">
        <f t="shared" si="39"/>
        <v>0</v>
      </c>
      <c r="J173" s="356"/>
      <c r="K173" s="23"/>
      <c r="L173" s="325">
        <v>169</v>
      </c>
      <c r="M173" s="4" t="s">
        <v>128</v>
      </c>
      <c r="N173" s="377">
        <f t="shared" si="26"/>
        <v>0</v>
      </c>
      <c r="O173" s="377">
        <f t="shared" si="27"/>
        <v>0</v>
      </c>
      <c r="P173" s="377">
        <f t="shared" si="28"/>
        <v>0</v>
      </c>
      <c r="Q173" s="416"/>
    </row>
    <row r="174" spans="1:17" ht="15.6" x14ac:dyDescent="0.3">
      <c r="A174" s="291">
        <v>170</v>
      </c>
      <c r="B174" s="4"/>
      <c r="C174" s="4"/>
      <c r="D174" s="4" t="s">
        <v>128</v>
      </c>
      <c r="E174" s="411" t="s">
        <v>256</v>
      </c>
      <c r="F174" s="38">
        <f t="shared" si="37"/>
        <v>0</v>
      </c>
      <c r="G174" s="38">
        <f t="shared" si="38"/>
        <v>0</v>
      </c>
      <c r="H174" s="38">
        <f t="shared" si="40"/>
        <v>0</v>
      </c>
      <c r="I174" s="295">
        <f t="shared" si="39"/>
        <v>0</v>
      </c>
      <c r="J174" s="356"/>
      <c r="K174" s="23"/>
      <c r="L174" s="325">
        <v>170</v>
      </c>
      <c r="M174" s="4" t="s">
        <v>128</v>
      </c>
      <c r="N174" s="377">
        <f t="shared" si="26"/>
        <v>0</v>
      </c>
      <c r="O174" s="377">
        <f t="shared" si="27"/>
        <v>0</v>
      </c>
      <c r="P174" s="377">
        <f t="shared" si="28"/>
        <v>0</v>
      </c>
      <c r="Q174" s="416"/>
    </row>
    <row r="175" spans="1:17" ht="15.6" x14ac:dyDescent="0.3">
      <c r="A175" s="291">
        <v>171</v>
      </c>
      <c r="B175" s="4"/>
      <c r="C175" s="4"/>
      <c r="D175" s="4" t="s">
        <v>128</v>
      </c>
      <c r="E175" s="411" t="s">
        <v>256</v>
      </c>
      <c r="F175" s="38">
        <f t="shared" si="37"/>
        <v>0</v>
      </c>
      <c r="G175" s="38">
        <f t="shared" si="38"/>
        <v>0</v>
      </c>
      <c r="H175" s="38">
        <f t="shared" si="40"/>
        <v>0</v>
      </c>
      <c r="I175" s="295">
        <f t="shared" si="39"/>
        <v>0</v>
      </c>
      <c r="J175" s="356"/>
      <c r="K175" s="23"/>
      <c r="L175" s="325">
        <v>171</v>
      </c>
      <c r="M175" s="4" t="s">
        <v>128</v>
      </c>
      <c r="N175" s="377">
        <f t="shared" si="26"/>
        <v>0</v>
      </c>
      <c r="O175" s="377">
        <f t="shared" si="27"/>
        <v>0</v>
      </c>
      <c r="P175" s="377">
        <f t="shared" si="28"/>
        <v>0</v>
      </c>
      <c r="Q175" s="416"/>
    </row>
    <row r="176" spans="1:17" ht="15.6" x14ac:dyDescent="0.3">
      <c r="A176" s="291">
        <v>172</v>
      </c>
      <c r="B176" s="4"/>
      <c r="C176" s="4"/>
      <c r="D176" s="4" t="s">
        <v>128</v>
      </c>
      <c r="E176" s="411" t="s">
        <v>256</v>
      </c>
      <c r="F176" s="38">
        <f t="shared" si="37"/>
        <v>0</v>
      </c>
      <c r="G176" s="38">
        <f t="shared" si="38"/>
        <v>0</v>
      </c>
      <c r="H176" s="38">
        <f t="shared" si="40"/>
        <v>0</v>
      </c>
      <c r="I176" s="295">
        <f t="shared" si="39"/>
        <v>0</v>
      </c>
      <c r="J176" s="356"/>
      <c r="K176" s="23"/>
      <c r="L176" s="325">
        <v>172</v>
      </c>
      <c r="M176" s="4" t="s">
        <v>128</v>
      </c>
      <c r="N176" s="377">
        <f t="shared" si="26"/>
        <v>0</v>
      </c>
      <c r="O176" s="377">
        <f t="shared" si="27"/>
        <v>0</v>
      </c>
      <c r="P176" s="377">
        <f t="shared" si="28"/>
        <v>0</v>
      </c>
      <c r="Q176" s="416"/>
    </row>
    <row r="177" spans="1:17" ht="15.6" x14ac:dyDescent="0.3">
      <c r="A177" s="291">
        <v>173</v>
      </c>
      <c r="B177" s="4"/>
      <c r="C177" s="4"/>
      <c r="D177" s="4" t="s">
        <v>128</v>
      </c>
      <c r="E177" s="411" t="s">
        <v>256</v>
      </c>
      <c r="F177" s="38">
        <f t="shared" si="37"/>
        <v>0</v>
      </c>
      <c r="G177" s="38">
        <f t="shared" si="38"/>
        <v>0</v>
      </c>
      <c r="H177" s="38">
        <f t="shared" si="40"/>
        <v>0</v>
      </c>
      <c r="I177" s="295">
        <f t="shared" si="39"/>
        <v>0</v>
      </c>
      <c r="J177" s="356"/>
      <c r="K177" s="23"/>
      <c r="L177" s="325">
        <v>173</v>
      </c>
      <c r="M177" s="4" t="s">
        <v>128</v>
      </c>
      <c r="N177" s="377">
        <f t="shared" si="26"/>
        <v>0</v>
      </c>
      <c r="O177" s="377">
        <f t="shared" si="27"/>
        <v>0</v>
      </c>
      <c r="P177" s="377">
        <f t="shared" si="28"/>
        <v>0</v>
      </c>
      <c r="Q177" s="416"/>
    </row>
    <row r="178" spans="1:17" ht="15.6" x14ac:dyDescent="0.3">
      <c r="A178" s="291">
        <v>174</v>
      </c>
      <c r="B178" s="4"/>
      <c r="C178" s="4"/>
      <c r="D178" s="4" t="s">
        <v>128</v>
      </c>
      <c r="E178" s="411" t="s">
        <v>256</v>
      </c>
      <c r="F178" s="38">
        <f t="shared" si="37"/>
        <v>0</v>
      </c>
      <c r="G178" s="38">
        <f t="shared" si="38"/>
        <v>0</v>
      </c>
      <c r="H178" s="38">
        <f t="shared" si="40"/>
        <v>0</v>
      </c>
      <c r="I178" s="295">
        <f t="shared" si="39"/>
        <v>0</v>
      </c>
      <c r="J178" s="356"/>
      <c r="K178" s="23"/>
      <c r="L178" s="325">
        <v>174</v>
      </c>
      <c r="M178" s="4" t="s">
        <v>128</v>
      </c>
      <c r="N178" s="377">
        <f t="shared" si="26"/>
        <v>0</v>
      </c>
      <c r="O178" s="377">
        <f t="shared" si="27"/>
        <v>0</v>
      </c>
      <c r="P178" s="377">
        <f t="shared" si="28"/>
        <v>0</v>
      </c>
      <c r="Q178" s="416"/>
    </row>
    <row r="179" spans="1:17" ht="15.6" x14ac:dyDescent="0.3">
      <c r="A179" s="291">
        <v>175</v>
      </c>
      <c r="B179" s="4"/>
      <c r="C179" s="4"/>
      <c r="D179" s="4" t="s">
        <v>128</v>
      </c>
      <c r="E179" s="411" t="s">
        <v>256</v>
      </c>
      <c r="F179" s="38">
        <f t="shared" si="37"/>
        <v>0</v>
      </c>
      <c r="G179" s="38">
        <f t="shared" si="38"/>
        <v>0</v>
      </c>
      <c r="H179" s="38">
        <f t="shared" si="40"/>
        <v>0</v>
      </c>
      <c r="I179" s="295">
        <f t="shared" si="39"/>
        <v>0</v>
      </c>
      <c r="J179" s="356"/>
      <c r="K179" s="23"/>
      <c r="L179" s="325">
        <v>175</v>
      </c>
      <c r="M179" s="4" t="s">
        <v>128</v>
      </c>
      <c r="N179" s="377">
        <f t="shared" si="26"/>
        <v>0</v>
      </c>
      <c r="O179" s="377">
        <f t="shared" si="27"/>
        <v>0</v>
      </c>
      <c r="P179" s="377">
        <f t="shared" si="28"/>
        <v>0</v>
      </c>
      <c r="Q179" s="416"/>
    </row>
    <row r="180" spans="1:17" ht="15.6" x14ac:dyDescent="0.3">
      <c r="A180" s="291">
        <v>176</v>
      </c>
      <c r="B180" s="4"/>
      <c r="C180" s="4"/>
      <c r="D180" s="4" t="s">
        <v>128</v>
      </c>
      <c r="E180" s="411" t="s">
        <v>256</v>
      </c>
      <c r="F180" s="38">
        <f t="shared" si="37"/>
        <v>0</v>
      </c>
      <c r="G180" s="38">
        <f t="shared" si="38"/>
        <v>0</v>
      </c>
      <c r="H180" s="38">
        <f t="shared" si="40"/>
        <v>0</v>
      </c>
      <c r="I180" s="295">
        <f t="shared" si="39"/>
        <v>0</v>
      </c>
      <c r="J180" s="356"/>
      <c r="K180" s="23"/>
      <c r="L180" s="325">
        <v>176</v>
      </c>
      <c r="M180" s="4" t="s">
        <v>128</v>
      </c>
      <c r="N180" s="377">
        <f t="shared" si="26"/>
        <v>0</v>
      </c>
      <c r="O180" s="377">
        <f t="shared" si="27"/>
        <v>0</v>
      </c>
      <c r="P180" s="377">
        <f t="shared" si="28"/>
        <v>0</v>
      </c>
      <c r="Q180" s="416"/>
    </row>
    <row r="181" spans="1:17" ht="15.6" x14ac:dyDescent="0.3">
      <c r="A181" s="291">
        <v>177</v>
      </c>
      <c r="B181" s="4"/>
      <c r="C181" s="4"/>
      <c r="D181" s="4" t="s">
        <v>128</v>
      </c>
      <c r="E181" s="411" t="s">
        <v>256</v>
      </c>
      <c r="F181" s="38">
        <f t="shared" si="37"/>
        <v>0</v>
      </c>
      <c r="G181" s="38">
        <f t="shared" si="38"/>
        <v>0</v>
      </c>
      <c r="H181" s="38">
        <f t="shared" si="40"/>
        <v>0</v>
      </c>
      <c r="I181" s="295">
        <f t="shared" si="39"/>
        <v>0</v>
      </c>
      <c r="J181" s="356"/>
      <c r="K181" s="23"/>
      <c r="L181" s="325">
        <v>177</v>
      </c>
      <c r="M181" s="4" t="s">
        <v>128</v>
      </c>
      <c r="N181" s="377">
        <f t="shared" si="26"/>
        <v>0</v>
      </c>
      <c r="O181" s="377">
        <f t="shared" si="27"/>
        <v>0</v>
      </c>
      <c r="P181" s="377">
        <f t="shared" si="28"/>
        <v>0</v>
      </c>
      <c r="Q181" s="416"/>
    </row>
    <row r="182" spans="1:17" ht="15.6" x14ac:dyDescent="0.3">
      <c r="A182" s="291">
        <v>178</v>
      </c>
      <c r="B182" s="4"/>
      <c r="C182" s="4"/>
      <c r="D182" s="4" t="s">
        <v>128</v>
      </c>
      <c r="E182" s="411" t="s">
        <v>256</v>
      </c>
      <c r="F182" s="38">
        <f t="shared" si="37"/>
        <v>0</v>
      </c>
      <c r="G182" s="38">
        <f t="shared" si="38"/>
        <v>0</v>
      </c>
      <c r="H182" s="38">
        <f t="shared" si="40"/>
        <v>0</v>
      </c>
      <c r="I182" s="295">
        <f t="shared" si="39"/>
        <v>0</v>
      </c>
      <c r="J182" s="356"/>
      <c r="K182" s="23"/>
      <c r="L182" s="325">
        <v>178</v>
      </c>
      <c r="M182" s="4" t="s">
        <v>128</v>
      </c>
      <c r="N182" s="377">
        <f t="shared" si="26"/>
        <v>0</v>
      </c>
      <c r="O182" s="377">
        <f t="shared" si="27"/>
        <v>0</v>
      </c>
      <c r="P182" s="377">
        <f t="shared" si="28"/>
        <v>0</v>
      </c>
      <c r="Q182" s="416"/>
    </row>
    <row r="183" spans="1:17" ht="15.6" x14ac:dyDescent="0.3">
      <c r="A183" s="291">
        <v>179</v>
      </c>
      <c r="B183" s="4"/>
      <c r="C183" s="4"/>
      <c r="D183" s="4" t="s">
        <v>128</v>
      </c>
      <c r="E183" s="411" t="s">
        <v>256</v>
      </c>
      <c r="F183" s="38">
        <f t="shared" si="37"/>
        <v>0</v>
      </c>
      <c r="G183" s="38">
        <f t="shared" si="38"/>
        <v>0</v>
      </c>
      <c r="H183" s="38">
        <f t="shared" si="40"/>
        <v>0</v>
      </c>
      <c r="I183" s="295">
        <f t="shared" si="39"/>
        <v>0</v>
      </c>
      <c r="J183" s="356"/>
      <c r="K183" s="23"/>
      <c r="L183" s="325">
        <v>179</v>
      </c>
      <c r="M183" s="4" t="s">
        <v>128</v>
      </c>
      <c r="N183" s="377">
        <f t="shared" si="26"/>
        <v>0</v>
      </c>
      <c r="O183" s="377">
        <f t="shared" si="27"/>
        <v>0</v>
      </c>
      <c r="P183" s="377">
        <f t="shared" si="28"/>
        <v>0</v>
      </c>
      <c r="Q183" s="416"/>
    </row>
    <row r="184" spans="1:17" ht="15.6" x14ac:dyDescent="0.3">
      <c r="A184" s="291">
        <v>180</v>
      </c>
      <c r="B184" s="4"/>
      <c r="C184" s="4"/>
      <c r="D184" s="4" t="s">
        <v>128</v>
      </c>
      <c r="E184" s="411" t="s">
        <v>256</v>
      </c>
      <c r="F184" s="38">
        <f t="shared" si="37"/>
        <v>0</v>
      </c>
      <c r="G184" s="38">
        <f t="shared" si="38"/>
        <v>0</v>
      </c>
      <c r="H184" s="38">
        <f t="shared" si="40"/>
        <v>0</v>
      </c>
      <c r="I184" s="295">
        <f t="shared" si="39"/>
        <v>0</v>
      </c>
      <c r="J184" s="356"/>
      <c r="K184" s="23"/>
      <c r="L184" s="325">
        <v>180</v>
      </c>
      <c r="M184" s="4" t="s">
        <v>128</v>
      </c>
      <c r="N184" s="377">
        <f t="shared" si="26"/>
        <v>0</v>
      </c>
      <c r="O184" s="377">
        <f t="shared" si="27"/>
        <v>0</v>
      </c>
      <c r="P184" s="377">
        <f t="shared" si="28"/>
        <v>0</v>
      </c>
      <c r="Q184" s="416"/>
    </row>
    <row r="185" spans="1:17" ht="15.6" x14ac:dyDescent="0.3">
      <c r="A185" s="291">
        <v>181</v>
      </c>
      <c r="B185" s="4"/>
      <c r="C185" s="4"/>
      <c r="D185" s="4" t="s">
        <v>128</v>
      </c>
      <c r="E185" s="411" t="s">
        <v>256</v>
      </c>
      <c r="F185" s="38">
        <f t="shared" si="37"/>
        <v>0</v>
      </c>
      <c r="G185" s="38">
        <f t="shared" si="38"/>
        <v>0</v>
      </c>
      <c r="H185" s="38">
        <f t="shared" si="40"/>
        <v>0</v>
      </c>
      <c r="I185" s="295">
        <f t="shared" si="39"/>
        <v>0</v>
      </c>
      <c r="J185" s="356"/>
      <c r="K185" s="23"/>
      <c r="L185" s="325">
        <v>181</v>
      </c>
      <c r="M185" s="4" t="s">
        <v>128</v>
      </c>
      <c r="N185" s="377">
        <f t="shared" si="26"/>
        <v>0</v>
      </c>
      <c r="O185" s="377">
        <f t="shared" si="27"/>
        <v>0</v>
      </c>
      <c r="P185" s="377">
        <f t="shared" si="28"/>
        <v>0</v>
      </c>
      <c r="Q185" s="416"/>
    </row>
    <row r="186" spans="1:17" ht="15.6" x14ac:dyDescent="0.3">
      <c r="A186" s="291">
        <v>182</v>
      </c>
      <c r="B186" s="4"/>
      <c r="C186" s="4"/>
      <c r="D186" s="4" t="s">
        <v>128</v>
      </c>
      <c r="E186" s="411" t="s">
        <v>256</v>
      </c>
      <c r="F186" s="38">
        <f t="shared" si="37"/>
        <v>0</v>
      </c>
      <c r="G186" s="38">
        <f t="shared" si="38"/>
        <v>0</v>
      </c>
      <c r="H186" s="38">
        <f t="shared" si="40"/>
        <v>0</v>
      </c>
      <c r="I186" s="295">
        <f t="shared" si="39"/>
        <v>0</v>
      </c>
      <c r="J186" s="356"/>
      <c r="K186" s="23"/>
      <c r="L186" s="325">
        <v>182</v>
      </c>
      <c r="M186" s="4" t="s">
        <v>128</v>
      </c>
      <c r="N186" s="377">
        <f t="shared" si="26"/>
        <v>0</v>
      </c>
      <c r="O186" s="377">
        <f t="shared" si="27"/>
        <v>0</v>
      </c>
      <c r="P186" s="377">
        <f t="shared" si="28"/>
        <v>0</v>
      </c>
      <c r="Q186" s="416"/>
    </row>
    <row r="187" spans="1:17" ht="15.6" x14ac:dyDescent="0.3">
      <c r="A187" s="291">
        <v>183</v>
      </c>
      <c r="B187" s="4"/>
      <c r="C187" s="4"/>
      <c r="D187" s="4" t="s">
        <v>128</v>
      </c>
      <c r="E187" s="411" t="s">
        <v>256</v>
      </c>
      <c r="F187" s="38">
        <f t="shared" si="37"/>
        <v>0</v>
      </c>
      <c r="G187" s="38">
        <f t="shared" si="38"/>
        <v>0</v>
      </c>
      <c r="H187" s="38">
        <f t="shared" si="40"/>
        <v>0</v>
      </c>
      <c r="I187" s="295">
        <f t="shared" si="39"/>
        <v>0</v>
      </c>
      <c r="J187" s="356"/>
      <c r="K187" s="23"/>
      <c r="L187" s="325">
        <v>183</v>
      </c>
      <c r="M187" s="4" t="s">
        <v>128</v>
      </c>
      <c r="N187" s="377">
        <f t="shared" si="26"/>
        <v>0</v>
      </c>
      <c r="O187" s="377">
        <f t="shared" si="27"/>
        <v>0</v>
      </c>
      <c r="P187" s="377">
        <f t="shared" si="28"/>
        <v>0</v>
      </c>
      <c r="Q187" s="416"/>
    </row>
    <row r="188" spans="1:17" ht="15.6" x14ac:dyDescent="0.3">
      <c r="A188" s="291">
        <v>184</v>
      </c>
      <c r="B188" s="4"/>
      <c r="C188" s="4"/>
      <c r="D188" s="4" t="s">
        <v>128</v>
      </c>
      <c r="E188" s="411" t="s">
        <v>256</v>
      </c>
      <c r="F188" s="38">
        <f t="shared" si="37"/>
        <v>0</v>
      </c>
      <c r="G188" s="38">
        <f t="shared" si="38"/>
        <v>0</v>
      </c>
      <c r="H188" s="38">
        <f t="shared" si="40"/>
        <v>0</v>
      </c>
      <c r="I188" s="295">
        <f t="shared" si="39"/>
        <v>0</v>
      </c>
      <c r="J188" s="356"/>
      <c r="K188" s="23"/>
      <c r="L188" s="325">
        <v>184</v>
      </c>
      <c r="M188" s="4" t="s">
        <v>128</v>
      </c>
      <c r="N188" s="377">
        <f t="shared" si="26"/>
        <v>0</v>
      </c>
      <c r="O188" s="377">
        <f t="shared" si="27"/>
        <v>0</v>
      </c>
      <c r="P188" s="377">
        <f t="shared" si="28"/>
        <v>0</v>
      </c>
      <c r="Q188" s="416"/>
    </row>
    <row r="189" spans="1:17" ht="15.6" x14ac:dyDescent="0.3">
      <c r="A189" s="291">
        <v>185</v>
      </c>
      <c r="B189" s="4"/>
      <c r="C189" s="4"/>
      <c r="D189" s="4" t="s">
        <v>128</v>
      </c>
      <c r="E189" s="411" t="s">
        <v>256</v>
      </c>
      <c r="F189" s="38">
        <f t="shared" si="37"/>
        <v>0</v>
      </c>
      <c r="G189" s="38">
        <f t="shared" si="38"/>
        <v>0</v>
      </c>
      <c r="H189" s="38">
        <f t="shared" si="40"/>
        <v>0</v>
      </c>
      <c r="I189" s="295">
        <f t="shared" si="39"/>
        <v>0</v>
      </c>
      <c r="J189" s="356"/>
      <c r="K189" s="23"/>
      <c r="L189" s="325">
        <v>185</v>
      </c>
      <c r="M189" s="4" t="s">
        <v>128</v>
      </c>
      <c r="N189" s="377">
        <f t="shared" si="26"/>
        <v>0</v>
      </c>
      <c r="O189" s="377">
        <f t="shared" si="27"/>
        <v>0</v>
      </c>
      <c r="P189" s="377">
        <f t="shared" si="28"/>
        <v>0</v>
      </c>
      <c r="Q189" s="416"/>
    </row>
    <row r="190" spans="1:17" ht="15.6" x14ac:dyDescent="0.3">
      <c r="A190" s="291">
        <v>186</v>
      </c>
      <c r="B190" s="4"/>
      <c r="C190" s="4"/>
      <c r="D190" s="4" t="s">
        <v>128</v>
      </c>
      <c r="E190" s="411" t="s">
        <v>256</v>
      </c>
      <c r="F190" s="38">
        <f t="shared" si="37"/>
        <v>0</v>
      </c>
      <c r="G190" s="38">
        <f t="shared" si="38"/>
        <v>0</v>
      </c>
      <c r="H190" s="38">
        <f t="shared" si="40"/>
        <v>0</v>
      </c>
      <c r="I190" s="295">
        <f t="shared" si="39"/>
        <v>0</v>
      </c>
      <c r="J190" s="356"/>
      <c r="K190" s="23"/>
      <c r="L190" s="325">
        <v>186</v>
      </c>
      <c r="M190" s="4" t="s">
        <v>128</v>
      </c>
      <c r="N190" s="377">
        <f t="shared" si="26"/>
        <v>0</v>
      </c>
      <c r="O190" s="377">
        <f t="shared" si="27"/>
        <v>0</v>
      </c>
      <c r="P190" s="377">
        <f t="shared" si="28"/>
        <v>0</v>
      </c>
      <c r="Q190" s="416"/>
    </row>
    <row r="191" spans="1:17" ht="15.6" x14ac:dyDescent="0.3">
      <c r="A191" s="291">
        <v>187</v>
      </c>
      <c r="B191" s="4"/>
      <c r="C191" s="4"/>
      <c r="D191" s="4" t="s">
        <v>128</v>
      </c>
      <c r="E191" s="411" t="s">
        <v>256</v>
      </c>
      <c r="F191" s="38">
        <f t="shared" si="37"/>
        <v>0</v>
      </c>
      <c r="G191" s="38">
        <f t="shared" si="38"/>
        <v>0</v>
      </c>
      <c r="H191" s="38">
        <f t="shared" si="40"/>
        <v>0</v>
      </c>
      <c r="I191" s="295">
        <f t="shared" si="39"/>
        <v>0</v>
      </c>
      <c r="J191" s="356"/>
      <c r="K191" s="23"/>
      <c r="L191" s="325">
        <v>187</v>
      </c>
      <c r="M191" s="4" t="s">
        <v>128</v>
      </c>
      <c r="N191" s="377">
        <f t="shared" si="26"/>
        <v>0</v>
      </c>
      <c r="O191" s="377">
        <f t="shared" si="27"/>
        <v>0</v>
      </c>
      <c r="P191" s="377">
        <f t="shared" si="28"/>
        <v>0</v>
      </c>
      <c r="Q191" s="416"/>
    </row>
    <row r="192" spans="1:17" ht="15.6" x14ac:dyDescent="0.3">
      <c r="A192" s="291">
        <v>188</v>
      </c>
      <c r="B192" s="4"/>
      <c r="C192" s="4"/>
      <c r="D192" s="4" t="s">
        <v>128</v>
      </c>
      <c r="E192" s="411" t="s">
        <v>256</v>
      </c>
      <c r="F192" s="38">
        <f t="shared" si="37"/>
        <v>0</v>
      </c>
      <c r="G192" s="38">
        <f t="shared" si="38"/>
        <v>0</v>
      </c>
      <c r="H192" s="38">
        <f t="shared" si="40"/>
        <v>0</v>
      </c>
      <c r="I192" s="295">
        <f t="shared" si="39"/>
        <v>0</v>
      </c>
      <c r="J192" s="356"/>
      <c r="K192" s="23"/>
      <c r="L192" s="325">
        <v>188</v>
      </c>
      <c r="M192" s="4" t="s">
        <v>128</v>
      </c>
      <c r="N192" s="377">
        <f t="shared" si="26"/>
        <v>0</v>
      </c>
      <c r="O192" s="377">
        <f t="shared" si="27"/>
        <v>0</v>
      </c>
      <c r="P192" s="377">
        <f t="shared" si="28"/>
        <v>0</v>
      </c>
      <c r="Q192" s="416"/>
    </row>
    <row r="193" spans="1:17" ht="15.6" x14ac:dyDescent="0.3">
      <c r="A193" s="291">
        <v>189</v>
      </c>
      <c r="B193" s="4"/>
      <c r="C193" s="4"/>
      <c r="D193" s="4" t="s">
        <v>128</v>
      </c>
      <c r="E193" s="411" t="s">
        <v>256</v>
      </c>
      <c r="F193" s="38">
        <f t="shared" si="37"/>
        <v>0</v>
      </c>
      <c r="G193" s="38">
        <f t="shared" si="38"/>
        <v>0</v>
      </c>
      <c r="H193" s="38">
        <f t="shared" si="40"/>
        <v>0</v>
      </c>
      <c r="I193" s="295">
        <f t="shared" si="39"/>
        <v>0</v>
      </c>
      <c r="J193" s="356"/>
      <c r="K193" s="23"/>
      <c r="L193" s="325">
        <v>189</v>
      </c>
      <c r="M193" s="4" t="s">
        <v>128</v>
      </c>
      <c r="N193" s="377">
        <f t="shared" si="26"/>
        <v>0</v>
      </c>
      <c r="O193" s="377">
        <f t="shared" si="27"/>
        <v>0</v>
      </c>
      <c r="P193" s="377">
        <f t="shared" si="28"/>
        <v>0</v>
      </c>
      <c r="Q193" s="416"/>
    </row>
    <row r="194" spans="1:17" ht="15.6" x14ac:dyDescent="0.3">
      <c r="A194" s="291">
        <v>190</v>
      </c>
      <c r="B194" s="4"/>
      <c r="C194" s="4"/>
      <c r="D194" s="4" t="s">
        <v>128</v>
      </c>
      <c r="E194" s="411" t="s">
        <v>256</v>
      </c>
      <c r="F194" s="38">
        <f t="shared" si="37"/>
        <v>0</v>
      </c>
      <c r="G194" s="38">
        <f t="shared" si="38"/>
        <v>0</v>
      </c>
      <c r="H194" s="38">
        <f t="shared" si="40"/>
        <v>0</v>
      </c>
      <c r="I194" s="295">
        <f t="shared" si="39"/>
        <v>0</v>
      </c>
      <c r="J194" s="356"/>
      <c r="K194" s="23"/>
      <c r="L194" s="325">
        <v>190</v>
      </c>
      <c r="M194" s="4" t="s">
        <v>128</v>
      </c>
      <c r="N194" s="377">
        <f t="shared" si="26"/>
        <v>0</v>
      </c>
      <c r="O194" s="377">
        <f t="shared" si="27"/>
        <v>0</v>
      </c>
      <c r="P194" s="377">
        <f t="shared" si="28"/>
        <v>0</v>
      </c>
      <c r="Q194" s="416"/>
    </row>
    <row r="195" spans="1:17" ht="15.6" x14ac:dyDescent="0.3">
      <c r="A195" s="291">
        <v>191</v>
      </c>
      <c r="B195" s="4"/>
      <c r="C195" s="4"/>
      <c r="D195" s="4" t="s">
        <v>128</v>
      </c>
      <c r="E195" s="411" t="s">
        <v>256</v>
      </c>
      <c r="F195" s="38">
        <f t="shared" si="37"/>
        <v>0</v>
      </c>
      <c r="G195" s="38">
        <f t="shared" si="38"/>
        <v>0</v>
      </c>
      <c r="H195" s="38">
        <f t="shared" si="40"/>
        <v>0</v>
      </c>
      <c r="I195" s="295">
        <f t="shared" si="39"/>
        <v>0</v>
      </c>
      <c r="J195" s="356"/>
      <c r="K195" s="23"/>
      <c r="L195" s="325">
        <v>191</v>
      </c>
      <c r="M195" s="4" t="s">
        <v>128</v>
      </c>
      <c r="N195" s="377">
        <f t="shared" si="26"/>
        <v>0</v>
      </c>
      <c r="O195" s="377">
        <f t="shared" si="27"/>
        <v>0</v>
      </c>
      <c r="P195" s="377">
        <f t="shared" si="28"/>
        <v>0</v>
      </c>
      <c r="Q195" s="416"/>
    </row>
    <row r="196" spans="1:17" ht="15.6" x14ac:dyDescent="0.3">
      <c r="A196" s="291">
        <v>192</v>
      </c>
      <c r="B196" s="4"/>
      <c r="C196" s="4"/>
      <c r="D196" s="4" t="s">
        <v>128</v>
      </c>
      <c r="E196" s="411" t="s">
        <v>256</v>
      </c>
      <c r="F196" s="38">
        <f t="shared" si="37"/>
        <v>0</v>
      </c>
      <c r="G196" s="38">
        <f t="shared" si="38"/>
        <v>0</v>
      </c>
      <c r="H196" s="38">
        <f t="shared" si="40"/>
        <v>0</v>
      </c>
      <c r="I196" s="295">
        <f t="shared" si="39"/>
        <v>0</v>
      </c>
      <c r="J196" s="356"/>
      <c r="K196" s="23"/>
      <c r="L196" s="325">
        <v>192</v>
      </c>
      <c r="M196" s="4" t="s">
        <v>128</v>
      </c>
      <c r="N196" s="377">
        <f t="shared" si="26"/>
        <v>0</v>
      </c>
      <c r="O196" s="377">
        <f t="shared" si="27"/>
        <v>0</v>
      </c>
      <c r="P196" s="377">
        <f t="shared" si="28"/>
        <v>0</v>
      </c>
      <c r="Q196" s="416"/>
    </row>
    <row r="197" spans="1:17" ht="15.6" x14ac:dyDescent="0.3">
      <c r="A197" s="291">
        <v>193</v>
      </c>
      <c r="B197" s="4"/>
      <c r="C197" s="4"/>
      <c r="D197" s="4" t="s">
        <v>128</v>
      </c>
      <c r="E197" s="411" t="s">
        <v>256</v>
      </c>
      <c r="F197" s="38">
        <f t="shared" si="37"/>
        <v>0</v>
      </c>
      <c r="G197" s="38">
        <f t="shared" si="38"/>
        <v>0</v>
      </c>
      <c r="H197" s="38">
        <f t="shared" si="40"/>
        <v>0</v>
      </c>
      <c r="I197" s="295">
        <f t="shared" si="39"/>
        <v>0</v>
      </c>
      <c r="J197" s="356"/>
      <c r="K197" s="23"/>
      <c r="L197" s="325">
        <v>193</v>
      </c>
      <c r="M197" s="4" t="s">
        <v>128</v>
      </c>
      <c r="N197" s="377">
        <f t="shared" si="26"/>
        <v>0</v>
      </c>
      <c r="O197" s="377">
        <f t="shared" si="27"/>
        <v>0</v>
      </c>
      <c r="P197" s="377">
        <f t="shared" si="28"/>
        <v>0</v>
      </c>
      <c r="Q197" s="416"/>
    </row>
    <row r="198" spans="1:17" ht="15.6" x14ac:dyDescent="0.3">
      <c r="A198" s="291">
        <v>194</v>
      </c>
      <c r="B198" s="4"/>
      <c r="C198" s="4"/>
      <c r="D198" s="4" t="s">
        <v>128</v>
      </c>
      <c r="E198" s="411" t="s">
        <v>256</v>
      </c>
      <c r="F198" s="38">
        <f t="shared" si="37"/>
        <v>0</v>
      </c>
      <c r="G198" s="38">
        <f t="shared" si="38"/>
        <v>0</v>
      </c>
      <c r="H198" s="38">
        <f t="shared" si="40"/>
        <v>0</v>
      </c>
      <c r="I198" s="295">
        <f t="shared" si="39"/>
        <v>0</v>
      </c>
      <c r="J198" s="356"/>
      <c r="K198" s="23"/>
      <c r="L198" s="325">
        <v>194</v>
      </c>
      <c r="M198" s="4" t="s">
        <v>128</v>
      </c>
      <c r="N198" s="377">
        <f t="shared" ref="N198:N261" si="41">IF(Q198&gt;0,1,0)</f>
        <v>0</v>
      </c>
      <c r="O198" s="377">
        <f t="shared" ref="O198:O261" si="42">IF(M198="Yes",N198,0)</f>
        <v>0</v>
      </c>
      <c r="P198" s="377">
        <f t="shared" ref="P198:P261" si="43">IF(M198="Yes",Q198,0)</f>
        <v>0</v>
      </c>
      <c r="Q198" s="416"/>
    </row>
    <row r="199" spans="1:17" ht="15.6" x14ac:dyDescent="0.3">
      <c r="A199" s="291">
        <v>195</v>
      </c>
      <c r="B199" s="4"/>
      <c r="C199" s="4"/>
      <c r="D199" s="4" t="s">
        <v>128</v>
      </c>
      <c r="E199" s="411" t="s">
        <v>256</v>
      </c>
      <c r="F199" s="38">
        <f t="shared" si="37"/>
        <v>0</v>
      </c>
      <c r="G199" s="38">
        <f t="shared" si="38"/>
        <v>0</v>
      </c>
      <c r="H199" s="38">
        <f t="shared" si="40"/>
        <v>0</v>
      </c>
      <c r="I199" s="295">
        <f t="shared" si="39"/>
        <v>0</v>
      </c>
      <c r="J199" s="356"/>
      <c r="K199" s="23"/>
      <c r="L199" s="325">
        <v>195</v>
      </c>
      <c r="M199" s="4" t="s">
        <v>128</v>
      </c>
      <c r="N199" s="377">
        <f t="shared" si="41"/>
        <v>0</v>
      </c>
      <c r="O199" s="377">
        <f t="shared" si="42"/>
        <v>0</v>
      </c>
      <c r="P199" s="377">
        <f t="shared" si="43"/>
        <v>0</v>
      </c>
      <c r="Q199" s="416"/>
    </row>
    <row r="200" spans="1:17" ht="15.6" x14ac:dyDescent="0.3">
      <c r="A200" s="291">
        <v>196</v>
      </c>
      <c r="B200" s="4"/>
      <c r="C200" s="4"/>
      <c r="D200" s="4" t="s">
        <v>128</v>
      </c>
      <c r="E200" s="411" t="s">
        <v>256</v>
      </c>
      <c r="F200" s="38">
        <f t="shared" si="37"/>
        <v>0</v>
      </c>
      <c r="G200" s="38">
        <f t="shared" si="38"/>
        <v>0</v>
      </c>
      <c r="H200" s="38">
        <f t="shared" si="40"/>
        <v>0</v>
      </c>
      <c r="I200" s="295">
        <f t="shared" si="39"/>
        <v>0</v>
      </c>
      <c r="J200" s="356"/>
      <c r="K200" s="23"/>
      <c r="L200" s="325">
        <v>196</v>
      </c>
      <c r="M200" s="4" t="s">
        <v>128</v>
      </c>
      <c r="N200" s="377">
        <f t="shared" si="41"/>
        <v>0</v>
      </c>
      <c r="O200" s="377">
        <f t="shared" si="42"/>
        <v>0</v>
      </c>
      <c r="P200" s="377">
        <f t="shared" si="43"/>
        <v>0</v>
      </c>
      <c r="Q200" s="416"/>
    </row>
    <row r="201" spans="1:17" ht="15.6" x14ac:dyDescent="0.3">
      <c r="A201" s="291">
        <v>197</v>
      </c>
      <c r="B201" s="4"/>
      <c r="C201" s="4"/>
      <c r="D201" s="4" t="s">
        <v>128</v>
      </c>
      <c r="E201" s="411" t="s">
        <v>256</v>
      </c>
      <c r="F201" s="38">
        <f t="shared" si="37"/>
        <v>0</v>
      </c>
      <c r="G201" s="38">
        <f t="shared" si="38"/>
        <v>0</v>
      </c>
      <c r="H201" s="38">
        <f t="shared" si="40"/>
        <v>0</v>
      </c>
      <c r="I201" s="295">
        <f t="shared" si="39"/>
        <v>0</v>
      </c>
      <c r="J201" s="356"/>
      <c r="K201" s="23"/>
      <c r="L201" s="325">
        <v>197</v>
      </c>
      <c r="M201" s="4" t="s">
        <v>128</v>
      </c>
      <c r="N201" s="377">
        <f t="shared" si="41"/>
        <v>0</v>
      </c>
      <c r="O201" s="377">
        <f t="shared" si="42"/>
        <v>0</v>
      </c>
      <c r="P201" s="377">
        <f t="shared" si="43"/>
        <v>0</v>
      </c>
      <c r="Q201" s="416"/>
    </row>
    <row r="202" spans="1:17" ht="15.6" x14ac:dyDescent="0.3">
      <c r="A202" s="291">
        <v>198</v>
      </c>
      <c r="B202" s="4"/>
      <c r="C202" s="4"/>
      <c r="D202" s="4" t="s">
        <v>128</v>
      </c>
      <c r="E202" s="411" t="s">
        <v>256</v>
      </c>
      <c r="F202" s="38">
        <f t="shared" si="37"/>
        <v>0</v>
      </c>
      <c r="G202" s="38">
        <f t="shared" si="38"/>
        <v>0</v>
      </c>
      <c r="H202" s="38">
        <f t="shared" si="40"/>
        <v>0</v>
      </c>
      <c r="I202" s="295">
        <f t="shared" si="39"/>
        <v>0</v>
      </c>
      <c r="J202" s="356"/>
      <c r="K202" s="23"/>
      <c r="L202" s="325">
        <v>198</v>
      </c>
      <c r="M202" s="4" t="s">
        <v>128</v>
      </c>
      <c r="N202" s="377">
        <f t="shared" si="41"/>
        <v>0</v>
      </c>
      <c r="O202" s="377">
        <f t="shared" si="42"/>
        <v>0</v>
      </c>
      <c r="P202" s="377">
        <f t="shared" si="43"/>
        <v>0</v>
      </c>
      <c r="Q202" s="416"/>
    </row>
    <row r="203" spans="1:17" ht="15.6" x14ac:dyDescent="0.3">
      <c r="A203" s="291">
        <v>199</v>
      </c>
      <c r="B203" s="4"/>
      <c r="C203" s="4"/>
      <c r="D203" s="4" t="s">
        <v>128</v>
      </c>
      <c r="E203" s="411" t="s">
        <v>256</v>
      </c>
      <c r="F203" s="38">
        <f t="shared" si="37"/>
        <v>0</v>
      </c>
      <c r="G203" s="38">
        <f t="shared" si="38"/>
        <v>0</v>
      </c>
      <c r="H203" s="38">
        <f t="shared" si="40"/>
        <v>0</v>
      </c>
      <c r="I203" s="295">
        <f t="shared" si="39"/>
        <v>0</v>
      </c>
      <c r="J203" s="356"/>
      <c r="K203" s="23"/>
      <c r="L203" s="325">
        <v>199</v>
      </c>
      <c r="M203" s="4" t="s">
        <v>128</v>
      </c>
      <c r="N203" s="377">
        <f t="shared" si="41"/>
        <v>0</v>
      </c>
      <c r="O203" s="377">
        <f t="shared" si="42"/>
        <v>0</v>
      </c>
      <c r="P203" s="377">
        <f t="shared" si="43"/>
        <v>0</v>
      </c>
      <c r="Q203" s="416"/>
    </row>
    <row r="204" spans="1:17" ht="15.6" x14ac:dyDescent="0.3">
      <c r="A204" s="291">
        <v>200</v>
      </c>
      <c r="B204" s="4"/>
      <c r="C204" s="4"/>
      <c r="D204" s="4" t="s">
        <v>128</v>
      </c>
      <c r="E204" s="411" t="s">
        <v>256</v>
      </c>
      <c r="F204" s="38">
        <f t="shared" si="37"/>
        <v>0</v>
      </c>
      <c r="G204" s="38">
        <f t="shared" si="38"/>
        <v>0</v>
      </c>
      <c r="H204" s="38">
        <f t="shared" si="40"/>
        <v>0</v>
      </c>
      <c r="I204" s="295">
        <f t="shared" si="39"/>
        <v>0</v>
      </c>
      <c r="J204" s="356"/>
      <c r="K204" s="23"/>
      <c r="L204" s="325">
        <v>200</v>
      </c>
      <c r="M204" s="4" t="s">
        <v>128</v>
      </c>
      <c r="N204" s="377">
        <f t="shared" si="41"/>
        <v>0</v>
      </c>
      <c r="O204" s="377">
        <f t="shared" si="42"/>
        <v>0</v>
      </c>
      <c r="P204" s="377">
        <f t="shared" si="43"/>
        <v>0</v>
      </c>
      <c r="Q204" s="416"/>
    </row>
    <row r="205" spans="1:17" ht="15.6" x14ac:dyDescent="0.3">
      <c r="A205" s="291">
        <v>201</v>
      </c>
      <c r="B205" s="4"/>
      <c r="C205" s="4"/>
      <c r="D205" s="4" t="s">
        <v>128</v>
      </c>
      <c r="E205" s="411" t="s">
        <v>256</v>
      </c>
      <c r="F205" s="38">
        <f t="shared" si="37"/>
        <v>0</v>
      </c>
      <c r="G205" s="38">
        <f t="shared" si="38"/>
        <v>0</v>
      </c>
      <c r="H205" s="38">
        <f t="shared" si="40"/>
        <v>0</v>
      </c>
      <c r="I205" s="295">
        <f t="shared" si="39"/>
        <v>0</v>
      </c>
      <c r="J205" s="356"/>
      <c r="K205" s="23"/>
      <c r="L205" s="325">
        <v>201</v>
      </c>
      <c r="M205" s="4" t="s">
        <v>128</v>
      </c>
      <c r="N205" s="377">
        <f t="shared" si="41"/>
        <v>0</v>
      </c>
      <c r="O205" s="377">
        <f t="shared" si="42"/>
        <v>0</v>
      </c>
      <c r="P205" s="377">
        <f t="shared" si="43"/>
        <v>0</v>
      </c>
      <c r="Q205" s="416"/>
    </row>
    <row r="206" spans="1:17" ht="15.6" x14ac:dyDescent="0.3">
      <c r="A206" s="291">
        <v>202</v>
      </c>
      <c r="B206" s="4"/>
      <c r="C206" s="4"/>
      <c r="D206" s="4" t="s">
        <v>128</v>
      </c>
      <c r="E206" s="411" t="s">
        <v>256</v>
      </c>
      <c r="F206" s="38">
        <f t="shared" si="37"/>
        <v>0</v>
      </c>
      <c r="G206" s="38">
        <f t="shared" si="38"/>
        <v>0</v>
      </c>
      <c r="H206" s="38">
        <f t="shared" si="40"/>
        <v>0</v>
      </c>
      <c r="I206" s="295">
        <f t="shared" si="39"/>
        <v>0</v>
      </c>
      <c r="J206" s="356"/>
      <c r="K206" s="23"/>
      <c r="L206" s="325">
        <v>202</v>
      </c>
      <c r="M206" s="4" t="s">
        <v>128</v>
      </c>
      <c r="N206" s="377">
        <f t="shared" si="41"/>
        <v>0</v>
      </c>
      <c r="O206" s="377">
        <f t="shared" si="42"/>
        <v>0</v>
      </c>
      <c r="P206" s="377">
        <f t="shared" si="43"/>
        <v>0</v>
      </c>
      <c r="Q206" s="416"/>
    </row>
    <row r="207" spans="1:17" ht="15.6" x14ac:dyDescent="0.3">
      <c r="A207" s="291">
        <v>203</v>
      </c>
      <c r="B207" s="4"/>
      <c r="C207" s="4"/>
      <c r="D207" s="4" t="s">
        <v>128</v>
      </c>
      <c r="E207" s="411" t="s">
        <v>256</v>
      </c>
      <c r="F207" s="38">
        <f t="shared" si="37"/>
        <v>0</v>
      </c>
      <c r="G207" s="38">
        <f t="shared" si="38"/>
        <v>0</v>
      </c>
      <c r="H207" s="38">
        <f t="shared" si="40"/>
        <v>0</v>
      </c>
      <c r="I207" s="295">
        <f t="shared" si="39"/>
        <v>0</v>
      </c>
      <c r="J207" s="356"/>
      <c r="K207" s="23"/>
      <c r="L207" s="325">
        <v>203</v>
      </c>
      <c r="M207" s="4" t="s">
        <v>128</v>
      </c>
      <c r="N207" s="377">
        <f t="shared" si="41"/>
        <v>0</v>
      </c>
      <c r="O207" s="377">
        <f t="shared" si="42"/>
        <v>0</v>
      </c>
      <c r="P207" s="377">
        <f t="shared" si="43"/>
        <v>0</v>
      </c>
      <c r="Q207" s="416"/>
    </row>
    <row r="208" spans="1:17" ht="15.6" x14ac:dyDescent="0.3">
      <c r="A208" s="291">
        <v>204</v>
      </c>
      <c r="B208" s="4"/>
      <c r="C208" s="4"/>
      <c r="D208" s="4" t="s">
        <v>128</v>
      </c>
      <c r="E208" s="411" t="s">
        <v>256</v>
      </c>
      <c r="F208" s="38">
        <f t="shared" si="37"/>
        <v>0</v>
      </c>
      <c r="G208" s="38">
        <f t="shared" si="38"/>
        <v>0</v>
      </c>
      <c r="H208" s="38">
        <f t="shared" si="40"/>
        <v>0</v>
      </c>
      <c r="I208" s="295">
        <f t="shared" si="39"/>
        <v>0</v>
      </c>
      <c r="J208" s="356"/>
      <c r="K208" s="23"/>
      <c r="L208" s="325">
        <v>204</v>
      </c>
      <c r="M208" s="4" t="s">
        <v>128</v>
      </c>
      <c r="N208" s="377">
        <f t="shared" si="41"/>
        <v>0</v>
      </c>
      <c r="O208" s="377">
        <f t="shared" si="42"/>
        <v>0</v>
      </c>
      <c r="P208" s="377">
        <f t="shared" si="43"/>
        <v>0</v>
      </c>
      <c r="Q208" s="416"/>
    </row>
    <row r="209" spans="1:17" ht="15.6" x14ac:dyDescent="0.3">
      <c r="A209" s="291">
        <v>205</v>
      </c>
      <c r="B209" s="4"/>
      <c r="C209" s="4"/>
      <c r="D209" s="4" t="s">
        <v>128</v>
      </c>
      <c r="E209" s="411" t="s">
        <v>256</v>
      </c>
      <c r="F209" s="38">
        <f t="shared" si="37"/>
        <v>0</v>
      </c>
      <c r="G209" s="38">
        <f t="shared" si="38"/>
        <v>0</v>
      </c>
      <c r="H209" s="38">
        <f t="shared" si="40"/>
        <v>0</v>
      </c>
      <c r="I209" s="295">
        <f t="shared" si="39"/>
        <v>0</v>
      </c>
      <c r="J209" s="356"/>
      <c r="K209" s="23"/>
      <c r="L209" s="325">
        <v>205</v>
      </c>
      <c r="M209" s="4" t="s">
        <v>128</v>
      </c>
      <c r="N209" s="377">
        <f t="shared" si="41"/>
        <v>0</v>
      </c>
      <c r="O209" s="377">
        <f t="shared" si="42"/>
        <v>0</v>
      </c>
      <c r="P209" s="377">
        <f t="shared" si="43"/>
        <v>0</v>
      </c>
      <c r="Q209" s="416"/>
    </row>
    <row r="210" spans="1:17" ht="15.6" x14ac:dyDescent="0.3">
      <c r="A210" s="291">
        <v>206</v>
      </c>
      <c r="B210" s="4"/>
      <c r="C210" s="4"/>
      <c r="D210" s="4" t="s">
        <v>128</v>
      </c>
      <c r="E210" s="411" t="s">
        <v>256</v>
      </c>
      <c r="F210" s="38">
        <f t="shared" si="37"/>
        <v>0</v>
      </c>
      <c r="G210" s="38">
        <f t="shared" si="38"/>
        <v>0</v>
      </c>
      <c r="H210" s="38">
        <f t="shared" si="40"/>
        <v>0</v>
      </c>
      <c r="I210" s="295">
        <f t="shared" si="39"/>
        <v>0</v>
      </c>
      <c r="J210" s="356"/>
      <c r="K210" s="23"/>
      <c r="L210" s="325">
        <v>206</v>
      </c>
      <c r="M210" s="4" t="s">
        <v>128</v>
      </c>
      <c r="N210" s="377">
        <f t="shared" si="41"/>
        <v>0</v>
      </c>
      <c r="O210" s="377">
        <f t="shared" si="42"/>
        <v>0</v>
      </c>
      <c r="P210" s="377">
        <f t="shared" si="43"/>
        <v>0</v>
      </c>
      <c r="Q210" s="416"/>
    </row>
    <row r="211" spans="1:17" ht="15.6" x14ac:dyDescent="0.3">
      <c r="A211" s="291">
        <v>207</v>
      </c>
      <c r="B211" s="4"/>
      <c r="C211" s="4"/>
      <c r="D211" s="4" t="s">
        <v>128</v>
      </c>
      <c r="E211" s="411" t="s">
        <v>256</v>
      </c>
      <c r="F211" s="38">
        <f t="shared" si="37"/>
        <v>0</v>
      </c>
      <c r="G211" s="38">
        <f t="shared" si="38"/>
        <v>0</v>
      </c>
      <c r="H211" s="38">
        <f t="shared" si="40"/>
        <v>0</v>
      </c>
      <c r="I211" s="295">
        <f t="shared" si="39"/>
        <v>0</v>
      </c>
      <c r="J211" s="356"/>
      <c r="K211" s="23"/>
      <c r="L211" s="325">
        <v>207</v>
      </c>
      <c r="M211" s="4" t="s">
        <v>128</v>
      </c>
      <c r="N211" s="377">
        <f t="shared" si="41"/>
        <v>0</v>
      </c>
      <c r="O211" s="377">
        <f t="shared" si="42"/>
        <v>0</v>
      </c>
      <c r="P211" s="377">
        <f t="shared" si="43"/>
        <v>0</v>
      </c>
      <c r="Q211" s="416"/>
    </row>
    <row r="212" spans="1:17" ht="15.6" x14ac:dyDescent="0.3">
      <c r="A212" s="291">
        <v>208</v>
      </c>
      <c r="B212" s="4"/>
      <c r="C212" s="4"/>
      <c r="D212" s="4" t="s">
        <v>128</v>
      </c>
      <c r="E212" s="411" t="s">
        <v>256</v>
      </c>
      <c r="F212" s="38">
        <f t="shared" si="37"/>
        <v>0</v>
      </c>
      <c r="G212" s="38">
        <f t="shared" si="38"/>
        <v>0</v>
      </c>
      <c r="H212" s="38">
        <f t="shared" si="40"/>
        <v>0</v>
      </c>
      <c r="I212" s="295">
        <f t="shared" si="39"/>
        <v>0</v>
      </c>
      <c r="J212" s="356"/>
      <c r="K212" s="23"/>
      <c r="L212" s="325">
        <v>208</v>
      </c>
      <c r="M212" s="4" t="s">
        <v>128</v>
      </c>
      <c r="N212" s="377">
        <f t="shared" si="41"/>
        <v>0</v>
      </c>
      <c r="O212" s="377">
        <f t="shared" si="42"/>
        <v>0</v>
      </c>
      <c r="P212" s="377">
        <f t="shared" si="43"/>
        <v>0</v>
      </c>
      <c r="Q212" s="416"/>
    </row>
    <row r="213" spans="1:17" ht="15.6" x14ac:dyDescent="0.3">
      <c r="A213" s="291">
        <v>209</v>
      </c>
      <c r="B213" s="4"/>
      <c r="C213" s="4"/>
      <c r="D213" s="4" t="s">
        <v>128</v>
      </c>
      <c r="E213" s="411" t="s">
        <v>256</v>
      </c>
      <c r="F213" s="38">
        <f t="shared" si="37"/>
        <v>0</v>
      </c>
      <c r="G213" s="38">
        <f t="shared" si="38"/>
        <v>0</v>
      </c>
      <c r="H213" s="38">
        <f t="shared" si="40"/>
        <v>0</v>
      </c>
      <c r="I213" s="295">
        <f t="shared" si="39"/>
        <v>0</v>
      </c>
      <c r="J213" s="356"/>
      <c r="K213" s="23"/>
      <c r="L213" s="325">
        <v>209</v>
      </c>
      <c r="M213" s="4" t="s">
        <v>128</v>
      </c>
      <c r="N213" s="377">
        <f t="shared" si="41"/>
        <v>0</v>
      </c>
      <c r="O213" s="377">
        <f t="shared" si="42"/>
        <v>0</v>
      </c>
      <c r="P213" s="377">
        <f t="shared" si="43"/>
        <v>0</v>
      </c>
      <c r="Q213" s="416"/>
    </row>
    <row r="214" spans="1:17" ht="15.6" x14ac:dyDescent="0.3">
      <c r="A214" s="291">
        <v>210</v>
      </c>
      <c r="B214" s="4"/>
      <c r="C214" s="4"/>
      <c r="D214" s="4" t="s">
        <v>128</v>
      </c>
      <c r="E214" s="411" t="s">
        <v>256</v>
      </c>
      <c r="F214" s="38">
        <f t="shared" si="37"/>
        <v>0</v>
      </c>
      <c r="G214" s="38">
        <f t="shared" si="38"/>
        <v>0</v>
      </c>
      <c r="H214" s="38">
        <f t="shared" si="40"/>
        <v>0</v>
      </c>
      <c r="I214" s="295">
        <f t="shared" si="39"/>
        <v>0</v>
      </c>
      <c r="J214" s="356"/>
      <c r="K214" s="23"/>
      <c r="L214" s="325">
        <v>210</v>
      </c>
      <c r="M214" s="4" t="s">
        <v>128</v>
      </c>
      <c r="N214" s="377">
        <f t="shared" si="41"/>
        <v>0</v>
      </c>
      <c r="O214" s="377">
        <f t="shared" si="42"/>
        <v>0</v>
      </c>
      <c r="P214" s="377">
        <f t="shared" si="43"/>
        <v>0</v>
      </c>
      <c r="Q214" s="416"/>
    </row>
    <row r="215" spans="1:17" ht="15.6" x14ac:dyDescent="0.3">
      <c r="A215" s="291">
        <v>211</v>
      </c>
      <c r="B215" s="4"/>
      <c r="C215" s="4"/>
      <c r="D215" s="4" t="s">
        <v>128</v>
      </c>
      <c r="E215" s="411" t="s">
        <v>256</v>
      </c>
      <c r="F215" s="38">
        <f t="shared" si="37"/>
        <v>0</v>
      </c>
      <c r="G215" s="38">
        <f t="shared" si="38"/>
        <v>0</v>
      </c>
      <c r="H215" s="38">
        <f t="shared" si="40"/>
        <v>0</v>
      </c>
      <c r="I215" s="295">
        <f t="shared" si="39"/>
        <v>0</v>
      </c>
      <c r="J215" s="356"/>
      <c r="K215" s="23"/>
      <c r="L215" s="325">
        <v>211</v>
      </c>
      <c r="M215" s="4" t="s">
        <v>128</v>
      </c>
      <c r="N215" s="377">
        <f t="shared" si="41"/>
        <v>0</v>
      </c>
      <c r="O215" s="377">
        <f t="shared" si="42"/>
        <v>0</v>
      </c>
      <c r="P215" s="377">
        <f t="shared" si="43"/>
        <v>0</v>
      </c>
      <c r="Q215" s="416"/>
    </row>
    <row r="216" spans="1:17" ht="15.6" x14ac:dyDescent="0.3">
      <c r="A216" s="291">
        <v>212</v>
      </c>
      <c r="B216" s="4"/>
      <c r="C216" s="4"/>
      <c r="D216" s="4" t="s">
        <v>128</v>
      </c>
      <c r="E216" s="411" t="s">
        <v>256</v>
      </c>
      <c r="F216" s="38">
        <f t="shared" si="37"/>
        <v>0</v>
      </c>
      <c r="G216" s="38">
        <f t="shared" si="38"/>
        <v>0</v>
      </c>
      <c r="H216" s="38">
        <f t="shared" si="40"/>
        <v>0</v>
      </c>
      <c r="I216" s="295">
        <f t="shared" si="39"/>
        <v>0</v>
      </c>
      <c r="J216" s="356"/>
      <c r="K216" s="23"/>
      <c r="L216" s="325">
        <v>212</v>
      </c>
      <c r="M216" s="4" t="s">
        <v>128</v>
      </c>
      <c r="N216" s="377">
        <f t="shared" si="41"/>
        <v>0</v>
      </c>
      <c r="O216" s="377">
        <f t="shared" si="42"/>
        <v>0</v>
      </c>
      <c r="P216" s="377">
        <f t="shared" si="43"/>
        <v>0</v>
      </c>
      <c r="Q216" s="416"/>
    </row>
    <row r="217" spans="1:17" ht="15.6" x14ac:dyDescent="0.3">
      <c r="A217" s="291">
        <v>213</v>
      </c>
      <c r="B217" s="4"/>
      <c r="C217" s="4"/>
      <c r="D217" s="4" t="s">
        <v>128</v>
      </c>
      <c r="E217" s="411" t="s">
        <v>256</v>
      </c>
      <c r="F217" s="38">
        <f t="shared" si="37"/>
        <v>0</v>
      </c>
      <c r="G217" s="38">
        <f t="shared" si="38"/>
        <v>0</v>
      </c>
      <c r="H217" s="38">
        <f t="shared" si="40"/>
        <v>0</v>
      </c>
      <c r="I217" s="295">
        <f t="shared" si="39"/>
        <v>0</v>
      </c>
      <c r="J217" s="356"/>
      <c r="K217" s="23"/>
      <c r="L217" s="325">
        <v>213</v>
      </c>
      <c r="M217" s="4" t="s">
        <v>128</v>
      </c>
      <c r="N217" s="377">
        <f t="shared" si="41"/>
        <v>0</v>
      </c>
      <c r="O217" s="377">
        <f t="shared" si="42"/>
        <v>0</v>
      </c>
      <c r="P217" s="377">
        <f t="shared" si="43"/>
        <v>0</v>
      </c>
      <c r="Q217" s="416"/>
    </row>
    <row r="218" spans="1:17" ht="15.6" x14ac:dyDescent="0.3">
      <c r="A218" s="291">
        <v>214</v>
      </c>
      <c r="B218" s="4"/>
      <c r="C218" s="4"/>
      <c r="D218" s="4" t="s">
        <v>128</v>
      </c>
      <c r="E218" s="411" t="s">
        <v>256</v>
      </c>
      <c r="F218" s="38">
        <f t="shared" si="37"/>
        <v>0</v>
      </c>
      <c r="G218" s="38">
        <f t="shared" si="38"/>
        <v>0</v>
      </c>
      <c r="H218" s="38">
        <f t="shared" si="40"/>
        <v>0</v>
      </c>
      <c r="I218" s="295">
        <f t="shared" si="39"/>
        <v>0</v>
      </c>
      <c r="J218" s="356"/>
      <c r="K218" s="23"/>
      <c r="L218" s="325">
        <v>214</v>
      </c>
      <c r="M218" s="4" t="s">
        <v>128</v>
      </c>
      <c r="N218" s="377">
        <f t="shared" si="41"/>
        <v>0</v>
      </c>
      <c r="O218" s="377">
        <f t="shared" si="42"/>
        <v>0</v>
      </c>
      <c r="P218" s="377">
        <f t="shared" si="43"/>
        <v>0</v>
      </c>
      <c r="Q218" s="416"/>
    </row>
    <row r="219" spans="1:17" ht="15.6" x14ac:dyDescent="0.3">
      <c r="A219" s="291">
        <v>215</v>
      </c>
      <c r="B219" s="4"/>
      <c r="C219" s="4"/>
      <c r="D219" s="4" t="s">
        <v>128</v>
      </c>
      <c r="E219" s="411" t="s">
        <v>256</v>
      </c>
      <c r="F219" s="38">
        <f t="shared" si="37"/>
        <v>0</v>
      </c>
      <c r="G219" s="38">
        <f t="shared" si="38"/>
        <v>0</v>
      </c>
      <c r="H219" s="38">
        <f t="shared" si="40"/>
        <v>0</v>
      </c>
      <c r="I219" s="295">
        <f t="shared" si="39"/>
        <v>0</v>
      </c>
      <c r="J219" s="356"/>
      <c r="K219" s="23"/>
      <c r="L219" s="325">
        <v>215</v>
      </c>
      <c r="M219" s="4" t="s">
        <v>128</v>
      </c>
      <c r="N219" s="377">
        <f t="shared" si="41"/>
        <v>0</v>
      </c>
      <c r="O219" s="377">
        <f t="shared" si="42"/>
        <v>0</v>
      </c>
      <c r="P219" s="377">
        <f t="shared" si="43"/>
        <v>0</v>
      </c>
      <c r="Q219" s="416"/>
    </row>
    <row r="220" spans="1:17" ht="15.6" x14ac:dyDescent="0.3">
      <c r="A220" s="291">
        <v>216</v>
      </c>
      <c r="B220" s="4"/>
      <c r="C220" s="4"/>
      <c r="D220" s="4" t="s">
        <v>128</v>
      </c>
      <c r="E220" s="411" t="s">
        <v>256</v>
      </c>
      <c r="F220" s="38">
        <f t="shared" ref="F220:F283" si="44">IF(I220&gt;0,1,0)</f>
        <v>0</v>
      </c>
      <c r="G220" s="38">
        <f t="shared" ref="G220:G283" si="45">IF(D220="Yes",F220,0)</f>
        <v>0</v>
      </c>
      <c r="H220" s="38">
        <f t="shared" si="40"/>
        <v>0</v>
      </c>
      <c r="I220" s="295">
        <f t="shared" ref="I220:I283" si="46">IF(E220="Square/Rectangle",B220*C220,B220*C220*0.785)</f>
        <v>0</v>
      </c>
      <c r="J220" s="356"/>
      <c r="K220" s="23"/>
      <c r="L220" s="325">
        <v>216</v>
      </c>
      <c r="M220" s="4" t="s">
        <v>128</v>
      </c>
      <c r="N220" s="377">
        <f t="shared" si="41"/>
        <v>0</v>
      </c>
      <c r="O220" s="377">
        <f t="shared" si="42"/>
        <v>0</v>
      </c>
      <c r="P220" s="377">
        <f t="shared" si="43"/>
        <v>0</v>
      </c>
      <c r="Q220" s="416"/>
    </row>
    <row r="221" spans="1:17" ht="15.6" x14ac:dyDescent="0.3">
      <c r="A221" s="291">
        <v>217</v>
      </c>
      <c r="B221" s="4"/>
      <c r="C221" s="4"/>
      <c r="D221" s="4" t="s">
        <v>128</v>
      </c>
      <c r="E221" s="411" t="s">
        <v>256</v>
      </c>
      <c r="F221" s="38">
        <f t="shared" si="44"/>
        <v>0</v>
      </c>
      <c r="G221" s="38">
        <f t="shared" si="45"/>
        <v>0</v>
      </c>
      <c r="H221" s="38">
        <f t="shared" ref="H221:H284" si="47">IF(D221="Yes",I221,0)</f>
        <v>0</v>
      </c>
      <c r="I221" s="295">
        <f t="shared" si="46"/>
        <v>0</v>
      </c>
      <c r="J221" s="356"/>
      <c r="K221" s="23"/>
      <c r="L221" s="325">
        <v>217</v>
      </c>
      <c r="M221" s="4" t="s">
        <v>128</v>
      </c>
      <c r="N221" s="377">
        <f t="shared" si="41"/>
        <v>0</v>
      </c>
      <c r="O221" s="377">
        <f t="shared" si="42"/>
        <v>0</v>
      </c>
      <c r="P221" s="377">
        <f t="shared" si="43"/>
        <v>0</v>
      </c>
      <c r="Q221" s="416"/>
    </row>
    <row r="222" spans="1:17" ht="15.6" x14ac:dyDescent="0.3">
      <c r="A222" s="291">
        <v>218</v>
      </c>
      <c r="B222" s="4"/>
      <c r="C222" s="4"/>
      <c r="D222" s="4" t="s">
        <v>128</v>
      </c>
      <c r="E222" s="411" t="s">
        <v>256</v>
      </c>
      <c r="F222" s="38">
        <f t="shared" si="44"/>
        <v>0</v>
      </c>
      <c r="G222" s="38">
        <f t="shared" si="45"/>
        <v>0</v>
      </c>
      <c r="H222" s="38">
        <f t="shared" si="47"/>
        <v>0</v>
      </c>
      <c r="I222" s="295">
        <f t="shared" si="46"/>
        <v>0</v>
      </c>
      <c r="J222" s="356"/>
      <c r="K222" s="23"/>
      <c r="L222" s="325">
        <v>218</v>
      </c>
      <c r="M222" s="4" t="s">
        <v>128</v>
      </c>
      <c r="N222" s="377">
        <f t="shared" si="41"/>
        <v>0</v>
      </c>
      <c r="O222" s="377">
        <f t="shared" si="42"/>
        <v>0</v>
      </c>
      <c r="P222" s="377">
        <f t="shared" si="43"/>
        <v>0</v>
      </c>
      <c r="Q222" s="416"/>
    </row>
    <row r="223" spans="1:17" ht="15.6" x14ac:dyDescent="0.3">
      <c r="A223" s="291">
        <v>219</v>
      </c>
      <c r="B223" s="4"/>
      <c r="C223" s="4"/>
      <c r="D223" s="4" t="s">
        <v>128</v>
      </c>
      <c r="E223" s="411" t="s">
        <v>256</v>
      </c>
      <c r="F223" s="38">
        <f t="shared" si="44"/>
        <v>0</v>
      </c>
      <c r="G223" s="38">
        <f t="shared" si="45"/>
        <v>0</v>
      </c>
      <c r="H223" s="38">
        <f t="shared" si="47"/>
        <v>0</v>
      </c>
      <c r="I223" s="295">
        <f t="shared" si="46"/>
        <v>0</v>
      </c>
      <c r="J223" s="356"/>
      <c r="K223" s="23"/>
      <c r="L223" s="325">
        <v>219</v>
      </c>
      <c r="M223" s="4" t="s">
        <v>128</v>
      </c>
      <c r="N223" s="377">
        <f t="shared" si="41"/>
        <v>0</v>
      </c>
      <c r="O223" s="377">
        <f t="shared" si="42"/>
        <v>0</v>
      </c>
      <c r="P223" s="377">
        <f t="shared" si="43"/>
        <v>0</v>
      </c>
      <c r="Q223" s="416"/>
    </row>
    <row r="224" spans="1:17" ht="15.6" x14ac:dyDescent="0.3">
      <c r="A224" s="291">
        <v>220</v>
      </c>
      <c r="B224" s="4"/>
      <c r="C224" s="4"/>
      <c r="D224" s="4" t="s">
        <v>128</v>
      </c>
      <c r="E224" s="411" t="s">
        <v>256</v>
      </c>
      <c r="F224" s="38">
        <f t="shared" si="44"/>
        <v>0</v>
      </c>
      <c r="G224" s="38">
        <f t="shared" si="45"/>
        <v>0</v>
      </c>
      <c r="H224" s="38">
        <f t="shared" si="47"/>
        <v>0</v>
      </c>
      <c r="I224" s="295">
        <f t="shared" si="46"/>
        <v>0</v>
      </c>
      <c r="J224" s="356"/>
      <c r="K224" s="23"/>
      <c r="L224" s="325">
        <v>220</v>
      </c>
      <c r="M224" s="4" t="s">
        <v>128</v>
      </c>
      <c r="N224" s="377">
        <f t="shared" si="41"/>
        <v>0</v>
      </c>
      <c r="O224" s="377">
        <f t="shared" si="42"/>
        <v>0</v>
      </c>
      <c r="P224" s="377">
        <f t="shared" si="43"/>
        <v>0</v>
      </c>
      <c r="Q224" s="416"/>
    </row>
    <row r="225" spans="1:17" ht="15.6" x14ac:dyDescent="0.3">
      <c r="A225" s="291">
        <v>221</v>
      </c>
      <c r="B225" s="4"/>
      <c r="C225" s="4"/>
      <c r="D225" s="4" t="s">
        <v>128</v>
      </c>
      <c r="E225" s="411" t="s">
        <v>256</v>
      </c>
      <c r="F225" s="38">
        <f t="shared" si="44"/>
        <v>0</v>
      </c>
      <c r="G225" s="38">
        <f t="shared" si="45"/>
        <v>0</v>
      </c>
      <c r="H225" s="38">
        <f t="shared" si="47"/>
        <v>0</v>
      </c>
      <c r="I225" s="295">
        <f t="shared" si="46"/>
        <v>0</v>
      </c>
      <c r="J225" s="356"/>
      <c r="K225" s="23"/>
      <c r="L225" s="325">
        <v>221</v>
      </c>
      <c r="M225" s="4" t="s">
        <v>128</v>
      </c>
      <c r="N225" s="377">
        <f t="shared" si="41"/>
        <v>0</v>
      </c>
      <c r="O225" s="377">
        <f t="shared" si="42"/>
        <v>0</v>
      </c>
      <c r="P225" s="377">
        <f t="shared" si="43"/>
        <v>0</v>
      </c>
      <c r="Q225" s="416"/>
    </row>
    <row r="226" spans="1:17" ht="15.6" x14ac:dyDescent="0.3">
      <c r="A226" s="291">
        <v>222</v>
      </c>
      <c r="B226" s="4"/>
      <c r="C226" s="4"/>
      <c r="D226" s="4" t="s">
        <v>128</v>
      </c>
      <c r="E226" s="411" t="s">
        <v>256</v>
      </c>
      <c r="F226" s="38">
        <f t="shared" si="44"/>
        <v>0</v>
      </c>
      <c r="G226" s="38">
        <f t="shared" si="45"/>
        <v>0</v>
      </c>
      <c r="H226" s="38">
        <f t="shared" si="47"/>
        <v>0</v>
      </c>
      <c r="I226" s="295">
        <f t="shared" si="46"/>
        <v>0</v>
      </c>
      <c r="J226" s="356"/>
      <c r="K226" s="23"/>
      <c r="L226" s="325">
        <v>222</v>
      </c>
      <c r="M226" s="4" t="s">
        <v>128</v>
      </c>
      <c r="N226" s="377">
        <f t="shared" si="41"/>
        <v>0</v>
      </c>
      <c r="O226" s="377">
        <f t="shared" si="42"/>
        <v>0</v>
      </c>
      <c r="P226" s="377">
        <f t="shared" si="43"/>
        <v>0</v>
      </c>
      <c r="Q226" s="416"/>
    </row>
    <row r="227" spans="1:17" ht="15.6" x14ac:dyDescent="0.3">
      <c r="A227" s="291">
        <v>223</v>
      </c>
      <c r="B227" s="4"/>
      <c r="C227" s="4"/>
      <c r="D227" s="4" t="s">
        <v>128</v>
      </c>
      <c r="E227" s="411" t="s">
        <v>256</v>
      </c>
      <c r="F227" s="38">
        <f t="shared" si="44"/>
        <v>0</v>
      </c>
      <c r="G227" s="38">
        <f t="shared" si="45"/>
        <v>0</v>
      </c>
      <c r="H227" s="38">
        <f t="shared" si="47"/>
        <v>0</v>
      </c>
      <c r="I227" s="295">
        <f t="shared" si="46"/>
        <v>0</v>
      </c>
      <c r="J227" s="356"/>
      <c r="K227" s="23"/>
      <c r="L227" s="325">
        <v>223</v>
      </c>
      <c r="M227" s="4" t="s">
        <v>128</v>
      </c>
      <c r="N227" s="377">
        <f t="shared" si="41"/>
        <v>0</v>
      </c>
      <c r="O227" s="377">
        <f t="shared" si="42"/>
        <v>0</v>
      </c>
      <c r="P227" s="377">
        <f t="shared" si="43"/>
        <v>0</v>
      </c>
      <c r="Q227" s="416"/>
    </row>
    <row r="228" spans="1:17" ht="15.6" x14ac:dyDescent="0.3">
      <c r="A228" s="291">
        <v>224</v>
      </c>
      <c r="B228" s="4"/>
      <c r="C228" s="4"/>
      <c r="D228" s="4" t="s">
        <v>128</v>
      </c>
      <c r="E228" s="411" t="s">
        <v>256</v>
      </c>
      <c r="F228" s="38">
        <f t="shared" si="44"/>
        <v>0</v>
      </c>
      <c r="G228" s="38">
        <f t="shared" si="45"/>
        <v>0</v>
      </c>
      <c r="H228" s="38">
        <f t="shared" si="47"/>
        <v>0</v>
      </c>
      <c r="I228" s="295">
        <f t="shared" si="46"/>
        <v>0</v>
      </c>
      <c r="J228" s="356"/>
      <c r="K228" s="23"/>
      <c r="L228" s="325">
        <v>224</v>
      </c>
      <c r="M228" s="4" t="s">
        <v>128</v>
      </c>
      <c r="N228" s="377">
        <f t="shared" si="41"/>
        <v>0</v>
      </c>
      <c r="O228" s="377">
        <f t="shared" si="42"/>
        <v>0</v>
      </c>
      <c r="P228" s="377">
        <f t="shared" si="43"/>
        <v>0</v>
      </c>
      <c r="Q228" s="416"/>
    </row>
    <row r="229" spans="1:17" ht="15.6" x14ac:dyDescent="0.3">
      <c r="A229" s="291">
        <v>225</v>
      </c>
      <c r="B229" s="4"/>
      <c r="C229" s="4"/>
      <c r="D229" s="4" t="s">
        <v>128</v>
      </c>
      <c r="E229" s="411" t="s">
        <v>256</v>
      </c>
      <c r="F229" s="38">
        <f t="shared" si="44"/>
        <v>0</v>
      </c>
      <c r="G229" s="38">
        <f t="shared" si="45"/>
        <v>0</v>
      </c>
      <c r="H229" s="38">
        <f t="shared" si="47"/>
        <v>0</v>
      </c>
      <c r="I229" s="295">
        <f t="shared" si="46"/>
        <v>0</v>
      </c>
      <c r="J229" s="356"/>
      <c r="K229" s="23"/>
      <c r="L229" s="325">
        <v>225</v>
      </c>
      <c r="M229" s="4" t="s">
        <v>128</v>
      </c>
      <c r="N229" s="377">
        <f t="shared" si="41"/>
        <v>0</v>
      </c>
      <c r="O229" s="377">
        <f t="shared" si="42"/>
        <v>0</v>
      </c>
      <c r="P229" s="377">
        <f t="shared" si="43"/>
        <v>0</v>
      </c>
      <c r="Q229" s="416"/>
    </row>
    <row r="230" spans="1:17" ht="15.6" x14ac:dyDescent="0.3">
      <c r="A230" s="291">
        <v>226</v>
      </c>
      <c r="B230" s="4"/>
      <c r="C230" s="4"/>
      <c r="D230" s="4" t="s">
        <v>128</v>
      </c>
      <c r="E230" s="411" t="s">
        <v>256</v>
      </c>
      <c r="F230" s="38">
        <f t="shared" si="44"/>
        <v>0</v>
      </c>
      <c r="G230" s="38">
        <f t="shared" si="45"/>
        <v>0</v>
      </c>
      <c r="H230" s="38">
        <f t="shared" si="47"/>
        <v>0</v>
      </c>
      <c r="I230" s="295">
        <f t="shared" si="46"/>
        <v>0</v>
      </c>
      <c r="J230" s="356"/>
      <c r="K230" s="23"/>
      <c r="L230" s="325">
        <v>226</v>
      </c>
      <c r="M230" s="4" t="s">
        <v>128</v>
      </c>
      <c r="N230" s="377">
        <f t="shared" si="41"/>
        <v>0</v>
      </c>
      <c r="O230" s="377">
        <f t="shared" si="42"/>
        <v>0</v>
      </c>
      <c r="P230" s="377">
        <f t="shared" si="43"/>
        <v>0</v>
      </c>
      <c r="Q230" s="416"/>
    </row>
    <row r="231" spans="1:17" ht="15.6" x14ac:dyDescent="0.3">
      <c r="A231" s="291">
        <v>227</v>
      </c>
      <c r="B231" s="4"/>
      <c r="C231" s="4"/>
      <c r="D231" s="4" t="s">
        <v>128</v>
      </c>
      <c r="E231" s="411" t="s">
        <v>256</v>
      </c>
      <c r="F231" s="38">
        <f t="shared" si="44"/>
        <v>0</v>
      </c>
      <c r="G231" s="38">
        <f t="shared" si="45"/>
        <v>0</v>
      </c>
      <c r="H231" s="38">
        <f t="shared" si="47"/>
        <v>0</v>
      </c>
      <c r="I231" s="295">
        <f t="shared" si="46"/>
        <v>0</v>
      </c>
      <c r="J231" s="356"/>
      <c r="K231" s="23"/>
      <c r="L231" s="325">
        <v>227</v>
      </c>
      <c r="M231" s="4" t="s">
        <v>128</v>
      </c>
      <c r="N231" s="377">
        <f t="shared" si="41"/>
        <v>0</v>
      </c>
      <c r="O231" s="377">
        <f t="shared" si="42"/>
        <v>0</v>
      </c>
      <c r="P231" s="377">
        <f t="shared" si="43"/>
        <v>0</v>
      </c>
      <c r="Q231" s="416"/>
    </row>
    <row r="232" spans="1:17" ht="15.6" x14ac:dyDescent="0.3">
      <c r="A232" s="291">
        <v>228</v>
      </c>
      <c r="B232" s="4"/>
      <c r="C232" s="4"/>
      <c r="D232" s="4" t="s">
        <v>128</v>
      </c>
      <c r="E232" s="411" t="s">
        <v>256</v>
      </c>
      <c r="F232" s="38">
        <f t="shared" si="44"/>
        <v>0</v>
      </c>
      <c r="G232" s="38">
        <f t="shared" si="45"/>
        <v>0</v>
      </c>
      <c r="H232" s="38">
        <f t="shared" si="47"/>
        <v>0</v>
      </c>
      <c r="I232" s="295">
        <f t="shared" si="46"/>
        <v>0</v>
      </c>
      <c r="J232" s="356"/>
      <c r="K232" s="23"/>
      <c r="L232" s="325">
        <v>228</v>
      </c>
      <c r="M232" s="4" t="s">
        <v>128</v>
      </c>
      <c r="N232" s="377">
        <f t="shared" si="41"/>
        <v>0</v>
      </c>
      <c r="O232" s="377">
        <f t="shared" si="42"/>
        <v>0</v>
      </c>
      <c r="P232" s="377">
        <f t="shared" si="43"/>
        <v>0</v>
      </c>
      <c r="Q232" s="416"/>
    </row>
    <row r="233" spans="1:17" ht="15.6" x14ac:dyDescent="0.3">
      <c r="A233" s="291">
        <v>229</v>
      </c>
      <c r="B233" s="4"/>
      <c r="C233" s="4"/>
      <c r="D233" s="4" t="s">
        <v>128</v>
      </c>
      <c r="E233" s="411" t="s">
        <v>256</v>
      </c>
      <c r="F233" s="38">
        <f t="shared" si="44"/>
        <v>0</v>
      </c>
      <c r="G233" s="38">
        <f t="shared" si="45"/>
        <v>0</v>
      </c>
      <c r="H233" s="38">
        <f t="shared" si="47"/>
        <v>0</v>
      </c>
      <c r="I233" s="295">
        <f t="shared" si="46"/>
        <v>0</v>
      </c>
      <c r="J233" s="356"/>
      <c r="K233" s="23"/>
      <c r="L233" s="325">
        <v>229</v>
      </c>
      <c r="M233" s="4" t="s">
        <v>128</v>
      </c>
      <c r="N233" s="377">
        <f t="shared" si="41"/>
        <v>0</v>
      </c>
      <c r="O233" s="377">
        <f t="shared" si="42"/>
        <v>0</v>
      </c>
      <c r="P233" s="377">
        <f t="shared" si="43"/>
        <v>0</v>
      </c>
      <c r="Q233" s="416"/>
    </row>
    <row r="234" spans="1:17" ht="15.6" x14ac:dyDescent="0.3">
      <c r="A234" s="291">
        <v>230</v>
      </c>
      <c r="B234" s="4"/>
      <c r="C234" s="4"/>
      <c r="D234" s="4" t="s">
        <v>128</v>
      </c>
      <c r="E234" s="411" t="s">
        <v>256</v>
      </c>
      <c r="F234" s="38">
        <f t="shared" si="44"/>
        <v>0</v>
      </c>
      <c r="G234" s="38">
        <f t="shared" si="45"/>
        <v>0</v>
      </c>
      <c r="H234" s="38">
        <f t="shared" si="47"/>
        <v>0</v>
      </c>
      <c r="I234" s="295">
        <f t="shared" si="46"/>
        <v>0</v>
      </c>
      <c r="J234" s="356"/>
      <c r="K234" s="23"/>
      <c r="L234" s="325">
        <v>230</v>
      </c>
      <c r="M234" s="4" t="s">
        <v>128</v>
      </c>
      <c r="N234" s="377">
        <f t="shared" si="41"/>
        <v>0</v>
      </c>
      <c r="O234" s="377">
        <f t="shared" si="42"/>
        <v>0</v>
      </c>
      <c r="P234" s="377">
        <f t="shared" si="43"/>
        <v>0</v>
      </c>
      <c r="Q234" s="416"/>
    </row>
    <row r="235" spans="1:17" ht="15.6" x14ac:dyDescent="0.3">
      <c r="A235" s="291">
        <v>231</v>
      </c>
      <c r="B235" s="4"/>
      <c r="C235" s="4"/>
      <c r="D235" s="4" t="s">
        <v>128</v>
      </c>
      <c r="E235" s="411" t="s">
        <v>256</v>
      </c>
      <c r="F235" s="38">
        <f t="shared" si="44"/>
        <v>0</v>
      </c>
      <c r="G235" s="38">
        <f t="shared" si="45"/>
        <v>0</v>
      </c>
      <c r="H235" s="38">
        <f t="shared" si="47"/>
        <v>0</v>
      </c>
      <c r="I235" s="295">
        <f t="shared" si="46"/>
        <v>0</v>
      </c>
      <c r="J235" s="356"/>
      <c r="K235" s="23"/>
      <c r="L235" s="325">
        <v>231</v>
      </c>
      <c r="M235" s="4" t="s">
        <v>128</v>
      </c>
      <c r="N235" s="377">
        <f t="shared" si="41"/>
        <v>0</v>
      </c>
      <c r="O235" s="377">
        <f t="shared" si="42"/>
        <v>0</v>
      </c>
      <c r="P235" s="377">
        <f t="shared" si="43"/>
        <v>0</v>
      </c>
      <c r="Q235" s="416"/>
    </row>
    <row r="236" spans="1:17" ht="15.6" x14ac:dyDescent="0.3">
      <c r="A236" s="291">
        <v>232</v>
      </c>
      <c r="B236" s="4"/>
      <c r="C236" s="4"/>
      <c r="D236" s="4" t="s">
        <v>128</v>
      </c>
      <c r="E236" s="411" t="s">
        <v>256</v>
      </c>
      <c r="F236" s="38">
        <f t="shared" si="44"/>
        <v>0</v>
      </c>
      <c r="G236" s="38">
        <f t="shared" si="45"/>
        <v>0</v>
      </c>
      <c r="H236" s="38">
        <f t="shared" si="47"/>
        <v>0</v>
      </c>
      <c r="I236" s="295">
        <f t="shared" si="46"/>
        <v>0</v>
      </c>
      <c r="J236" s="356"/>
      <c r="K236" s="23"/>
      <c r="L236" s="325">
        <v>232</v>
      </c>
      <c r="M236" s="4" t="s">
        <v>128</v>
      </c>
      <c r="N236" s="377">
        <f t="shared" si="41"/>
        <v>0</v>
      </c>
      <c r="O236" s="377">
        <f t="shared" si="42"/>
        <v>0</v>
      </c>
      <c r="P236" s="377">
        <f t="shared" si="43"/>
        <v>0</v>
      </c>
      <c r="Q236" s="416"/>
    </row>
    <row r="237" spans="1:17" ht="15.6" x14ac:dyDescent="0.3">
      <c r="A237" s="291">
        <v>233</v>
      </c>
      <c r="B237" s="4"/>
      <c r="C237" s="4"/>
      <c r="D237" s="4" t="s">
        <v>128</v>
      </c>
      <c r="E237" s="411" t="s">
        <v>256</v>
      </c>
      <c r="F237" s="38">
        <f t="shared" si="44"/>
        <v>0</v>
      </c>
      <c r="G237" s="38">
        <f t="shared" si="45"/>
        <v>0</v>
      </c>
      <c r="H237" s="38">
        <f t="shared" si="47"/>
        <v>0</v>
      </c>
      <c r="I237" s="295">
        <f t="shared" si="46"/>
        <v>0</v>
      </c>
      <c r="J237" s="356"/>
      <c r="K237" s="23"/>
      <c r="L237" s="325">
        <v>233</v>
      </c>
      <c r="M237" s="4" t="s">
        <v>128</v>
      </c>
      <c r="N237" s="377">
        <f t="shared" si="41"/>
        <v>0</v>
      </c>
      <c r="O237" s="377">
        <f t="shared" si="42"/>
        <v>0</v>
      </c>
      <c r="P237" s="377">
        <f t="shared" si="43"/>
        <v>0</v>
      </c>
      <c r="Q237" s="416"/>
    </row>
    <row r="238" spans="1:17" ht="15.6" x14ac:dyDescent="0.3">
      <c r="A238" s="291">
        <v>234</v>
      </c>
      <c r="B238" s="4"/>
      <c r="C238" s="4"/>
      <c r="D238" s="4" t="s">
        <v>128</v>
      </c>
      <c r="E238" s="411" t="s">
        <v>256</v>
      </c>
      <c r="F238" s="38">
        <f t="shared" si="44"/>
        <v>0</v>
      </c>
      <c r="G238" s="38">
        <f t="shared" si="45"/>
        <v>0</v>
      </c>
      <c r="H238" s="38">
        <f t="shared" si="47"/>
        <v>0</v>
      </c>
      <c r="I238" s="295">
        <f t="shared" si="46"/>
        <v>0</v>
      </c>
      <c r="J238" s="356"/>
      <c r="K238" s="23"/>
      <c r="L238" s="325">
        <v>234</v>
      </c>
      <c r="M238" s="4" t="s">
        <v>128</v>
      </c>
      <c r="N238" s="377">
        <f t="shared" si="41"/>
        <v>0</v>
      </c>
      <c r="O238" s="377">
        <f t="shared" si="42"/>
        <v>0</v>
      </c>
      <c r="P238" s="377">
        <f t="shared" si="43"/>
        <v>0</v>
      </c>
      <c r="Q238" s="416"/>
    </row>
    <row r="239" spans="1:17" ht="15.6" x14ac:dyDescent="0.3">
      <c r="A239" s="291">
        <v>235</v>
      </c>
      <c r="B239" s="4"/>
      <c r="C239" s="4"/>
      <c r="D239" s="4" t="s">
        <v>128</v>
      </c>
      <c r="E239" s="411" t="s">
        <v>256</v>
      </c>
      <c r="F239" s="38">
        <f t="shared" si="44"/>
        <v>0</v>
      </c>
      <c r="G239" s="38">
        <f t="shared" si="45"/>
        <v>0</v>
      </c>
      <c r="H239" s="38">
        <f t="shared" si="47"/>
        <v>0</v>
      </c>
      <c r="I239" s="295">
        <f t="shared" si="46"/>
        <v>0</v>
      </c>
      <c r="J239" s="356"/>
      <c r="K239" s="23"/>
      <c r="L239" s="325">
        <v>235</v>
      </c>
      <c r="M239" s="4" t="s">
        <v>128</v>
      </c>
      <c r="N239" s="377">
        <f t="shared" si="41"/>
        <v>0</v>
      </c>
      <c r="O239" s="377">
        <f t="shared" si="42"/>
        <v>0</v>
      </c>
      <c r="P239" s="377">
        <f t="shared" si="43"/>
        <v>0</v>
      </c>
      <c r="Q239" s="416"/>
    </row>
    <row r="240" spans="1:17" ht="15.6" x14ac:dyDescent="0.3">
      <c r="A240" s="291">
        <v>236</v>
      </c>
      <c r="B240" s="4"/>
      <c r="C240" s="4"/>
      <c r="D240" s="4" t="s">
        <v>128</v>
      </c>
      <c r="E240" s="411" t="s">
        <v>256</v>
      </c>
      <c r="F240" s="38">
        <f t="shared" si="44"/>
        <v>0</v>
      </c>
      <c r="G240" s="38">
        <f t="shared" si="45"/>
        <v>0</v>
      </c>
      <c r="H240" s="38">
        <f t="shared" si="47"/>
        <v>0</v>
      </c>
      <c r="I240" s="295">
        <f t="shared" si="46"/>
        <v>0</v>
      </c>
      <c r="J240" s="356"/>
      <c r="K240" s="23"/>
      <c r="L240" s="325">
        <v>236</v>
      </c>
      <c r="M240" s="4" t="s">
        <v>128</v>
      </c>
      <c r="N240" s="377">
        <f t="shared" si="41"/>
        <v>0</v>
      </c>
      <c r="O240" s="377">
        <f t="shared" si="42"/>
        <v>0</v>
      </c>
      <c r="P240" s="377">
        <f t="shared" si="43"/>
        <v>0</v>
      </c>
      <c r="Q240" s="416"/>
    </row>
    <row r="241" spans="1:17" ht="15.6" x14ac:dyDescent="0.3">
      <c r="A241" s="291">
        <v>237</v>
      </c>
      <c r="B241" s="4"/>
      <c r="C241" s="4"/>
      <c r="D241" s="4" t="s">
        <v>128</v>
      </c>
      <c r="E241" s="411" t="s">
        <v>256</v>
      </c>
      <c r="F241" s="38">
        <f t="shared" si="44"/>
        <v>0</v>
      </c>
      <c r="G241" s="38">
        <f t="shared" si="45"/>
        <v>0</v>
      </c>
      <c r="H241" s="38">
        <f t="shared" si="47"/>
        <v>0</v>
      </c>
      <c r="I241" s="295">
        <f t="shared" si="46"/>
        <v>0</v>
      </c>
      <c r="J241" s="356"/>
      <c r="K241" s="23"/>
      <c r="L241" s="325">
        <v>237</v>
      </c>
      <c r="M241" s="4" t="s">
        <v>128</v>
      </c>
      <c r="N241" s="377">
        <f t="shared" si="41"/>
        <v>0</v>
      </c>
      <c r="O241" s="377">
        <f t="shared" si="42"/>
        <v>0</v>
      </c>
      <c r="P241" s="377">
        <f t="shared" si="43"/>
        <v>0</v>
      </c>
      <c r="Q241" s="416"/>
    </row>
    <row r="242" spans="1:17" ht="15.6" x14ac:dyDescent="0.3">
      <c r="A242" s="291">
        <v>238</v>
      </c>
      <c r="B242" s="4"/>
      <c r="C242" s="4"/>
      <c r="D242" s="4" t="s">
        <v>128</v>
      </c>
      <c r="E242" s="411" t="s">
        <v>256</v>
      </c>
      <c r="F242" s="38">
        <f t="shared" si="44"/>
        <v>0</v>
      </c>
      <c r="G242" s="38">
        <f t="shared" si="45"/>
        <v>0</v>
      </c>
      <c r="H242" s="38">
        <f t="shared" si="47"/>
        <v>0</v>
      </c>
      <c r="I242" s="295">
        <f t="shared" si="46"/>
        <v>0</v>
      </c>
      <c r="J242" s="356"/>
      <c r="K242" s="23"/>
      <c r="L242" s="325">
        <v>238</v>
      </c>
      <c r="M242" s="4" t="s">
        <v>128</v>
      </c>
      <c r="N242" s="377">
        <f t="shared" si="41"/>
        <v>0</v>
      </c>
      <c r="O242" s="377">
        <f t="shared" si="42"/>
        <v>0</v>
      </c>
      <c r="P242" s="377">
        <f t="shared" si="43"/>
        <v>0</v>
      </c>
      <c r="Q242" s="416"/>
    </row>
    <row r="243" spans="1:17" ht="15.6" x14ac:dyDescent="0.3">
      <c r="A243" s="291">
        <v>239</v>
      </c>
      <c r="B243" s="4"/>
      <c r="C243" s="4"/>
      <c r="D243" s="4" t="s">
        <v>128</v>
      </c>
      <c r="E243" s="411" t="s">
        <v>256</v>
      </c>
      <c r="F243" s="38">
        <f t="shared" si="44"/>
        <v>0</v>
      </c>
      <c r="G243" s="38">
        <f t="shared" si="45"/>
        <v>0</v>
      </c>
      <c r="H243" s="38">
        <f t="shared" si="47"/>
        <v>0</v>
      </c>
      <c r="I243" s="295">
        <f t="shared" si="46"/>
        <v>0</v>
      </c>
      <c r="J243" s="356"/>
      <c r="K243" s="23"/>
      <c r="L243" s="325">
        <v>239</v>
      </c>
      <c r="M243" s="4" t="s">
        <v>128</v>
      </c>
      <c r="N243" s="377">
        <f t="shared" si="41"/>
        <v>0</v>
      </c>
      <c r="O243" s="377">
        <f t="shared" si="42"/>
        <v>0</v>
      </c>
      <c r="P243" s="377">
        <f t="shared" si="43"/>
        <v>0</v>
      </c>
      <c r="Q243" s="416"/>
    </row>
    <row r="244" spans="1:17" ht="15.6" x14ac:dyDescent="0.3">
      <c r="A244" s="291">
        <v>240</v>
      </c>
      <c r="B244" s="4"/>
      <c r="C244" s="4"/>
      <c r="D244" s="4" t="s">
        <v>128</v>
      </c>
      <c r="E244" s="411" t="s">
        <v>256</v>
      </c>
      <c r="F244" s="38">
        <f t="shared" si="44"/>
        <v>0</v>
      </c>
      <c r="G244" s="38">
        <f t="shared" si="45"/>
        <v>0</v>
      </c>
      <c r="H244" s="38">
        <f t="shared" si="47"/>
        <v>0</v>
      </c>
      <c r="I244" s="295">
        <f t="shared" si="46"/>
        <v>0</v>
      </c>
      <c r="J244" s="356"/>
      <c r="K244" s="23"/>
      <c r="L244" s="325">
        <v>240</v>
      </c>
      <c r="M244" s="4" t="s">
        <v>128</v>
      </c>
      <c r="N244" s="377">
        <f t="shared" si="41"/>
        <v>0</v>
      </c>
      <c r="O244" s="377">
        <f t="shared" si="42"/>
        <v>0</v>
      </c>
      <c r="P244" s="377">
        <f t="shared" si="43"/>
        <v>0</v>
      </c>
      <c r="Q244" s="416"/>
    </row>
    <row r="245" spans="1:17" ht="15.6" x14ac:dyDescent="0.3">
      <c r="A245" s="291">
        <v>241</v>
      </c>
      <c r="B245" s="4"/>
      <c r="C245" s="4"/>
      <c r="D245" s="4" t="s">
        <v>128</v>
      </c>
      <c r="E245" s="411" t="s">
        <v>256</v>
      </c>
      <c r="F245" s="38">
        <f t="shared" si="44"/>
        <v>0</v>
      </c>
      <c r="G245" s="38">
        <f t="shared" si="45"/>
        <v>0</v>
      </c>
      <c r="H245" s="38">
        <f t="shared" si="47"/>
        <v>0</v>
      </c>
      <c r="I245" s="295">
        <f t="shared" si="46"/>
        <v>0</v>
      </c>
      <c r="J245" s="356"/>
      <c r="K245" s="23"/>
      <c r="L245" s="325">
        <v>241</v>
      </c>
      <c r="M245" s="4" t="s">
        <v>128</v>
      </c>
      <c r="N245" s="377">
        <f t="shared" si="41"/>
        <v>0</v>
      </c>
      <c r="O245" s="377">
        <f t="shared" si="42"/>
        <v>0</v>
      </c>
      <c r="P245" s="377">
        <f t="shared" si="43"/>
        <v>0</v>
      </c>
      <c r="Q245" s="416"/>
    </row>
    <row r="246" spans="1:17" ht="15.6" x14ac:dyDescent="0.3">
      <c r="A246" s="291">
        <v>242</v>
      </c>
      <c r="B246" s="4"/>
      <c r="C246" s="4"/>
      <c r="D246" s="4" t="s">
        <v>128</v>
      </c>
      <c r="E246" s="411" t="s">
        <v>256</v>
      </c>
      <c r="F246" s="38">
        <f t="shared" si="44"/>
        <v>0</v>
      </c>
      <c r="G246" s="38">
        <f t="shared" si="45"/>
        <v>0</v>
      </c>
      <c r="H246" s="38">
        <f t="shared" si="47"/>
        <v>0</v>
      </c>
      <c r="I246" s="295">
        <f t="shared" si="46"/>
        <v>0</v>
      </c>
      <c r="J246" s="356"/>
      <c r="K246" s="23"/>
      <c r="L246" s="325">
        <v>242</v>
      </c>
      <c r="M246" s="4" t="s">
        <v>128</v>
      </c>
      <c r="N246" s="377">
        <f t="shared" si="41"/>
        <v>0</v>
      </c>
      <c r="O246" s="377">
        <f t="shared" si="42"/>
        <v>0</v>
      </c>
      <c r="P246" s="377">
        <f t="shared" si="43"/>
        <v>0</v>
      </c>
      <c r="Q246" s="416"/>
    </row>
    <row r="247" spans="1:17" ht="15.6" x14ac:dyDescent="0.3">
      <c r="A247" s="291">
        <v>243</v>
      </c>
      <c r="B247" s="4"/>
      <c r="C247" s="4"/>
      <c r="D247" s="4" t="s">
        <v>128</v>
      </c>
      <c r="E247" s="411" t="s">
        <v>256</v>
      </c>
      <c r="F247" s="38">
        <f t="shared" si="44"/>
        <v>0</v>
      </c>
      <c r="G247" s="38">
        <f t="shared" si="45"/>
        <v>0</v>
      </c>
      <c r="H247" s="38">
        <f t="shared" si="47"/>
        <v>0</v>
      </c>
      <c r="I247" s="295">
        <f t="shared" si="46"/>
        <v>0</v>
      </c>
      <c r="J247" s="356"/>
      <c r="K247" s="23"/>
      <c r="L247" s="325">
        <v>243</v>
      </c>
      <c r="M247" s="4" t="s">
        <v>128</v>
      </c>
      <c r="N247" s="377">
        <f t="shared" si="41"/>
        <v>0</v>
      </c>
      <c r="O247" s="377">
        <f t="shared" si="42"/>
        <v>0</v>
      </c>
      <c r="P247" s="377">
        <f t="shared" si="43"/>
        <v>0</v>
      </c>
      <c r="Q247" s="416"/>
    </row>
    <row r="248" spans="1:17" ht="15.6" x14ac:dyDescent="0.3">
      <c r="A248" s="291">
        <v>244</v>
      </c>
      <c r="B248" s="4"/>
      <c r="C248" s="4"/>
      <c r="D248" s="4" t="s">
        <v>128</v>
      </c>
      <c r="E248" s="411" t="s">
        <v>256</v>
      </c>
      <c r="F248" s="38">
        <f t="shared" si="44"/>
        <v>0</v>
      </c>
      <c r="G248" s="38">
        <f t="shared" si="45"/>
        <v>0</v>
      </c>
      <c r="H248" s="38">
        <f t="shared" si="47"/>
        <v>0</v>
      </c>
      <c r="I248" s="295">
        <f t="shared" si="46"/>
        <v>0</v>
      </c>
      <c r="J248" s="356"/>
      <c r="K248" s="23"/>
      <c r="L248" s="325">
        <v>244</v>
      </c>
      <c r="M248" s="4" t="s">
        <v>128</v>
      </c>
      <c r="N248" s="377">
        <f t="shared" si="41"/>
        <v>0</v>
      </c>
      <c r="O248" s="377">
        <f t="shared" si="42"/>
        <v>0</v>
      </c>
      <c r="P248" s="377">
        <f t="shared" si="43"/>
        <v>0</v>
      </c>
      <c r="Q248" s="416"/>
    </row>
    <row r="249" spans="1:17" ht="15.6" x14ac:dyDescent="0.3">
      <c r="A249" s="291">
        <v>245</v>
      </c>
      <c r="B249" s="4"/>
      <c r="C249" s="4"/>
      <c r="D249" s="4" t="s">
        <v>128</v>
      </c>
      <c r="E249" s="411" t="s">
        <v>256</v>
      </c>
      <c r="F249" s="38">
        <f t="shared" si="44"/>
        <v>0</v>
      </c>
      <c r="G249" s="38">
        <f t="shared" si="45"/>
        <v>0</v>
      </c>
      <c r="H249" s="38">
        <f t="shared" si="47"/>
        <v>0</v>
      </c>
      <c r="I249" s="295">
        <f t="shared" si="46"/>
        <v>0</v>
      </c>
      <c r="J249" s="356"/>
      <c r="K249" s="23"/>
      <c r="L249" s="325">
        <v>245</v>
      </c>
      <c r="M249" s="4" t="s">
        <v>128</v>
      </c>
      <c r="N249" s="377">
        <f t="shared" si="41"/>
        <v>0</v>
      </c>
      <c r="O249" s="377">
        <f t="shared" si="42"/>
        <v>0</v>
      </c>
      <c r="P249" s="377">
        <f t="shared" si="43"/>
        <v>0</v>
      </c>
      <c r="Q249" s="416"/>
    </row>
    <row r="250" spans="1:17" ht="15.6" x14ac:dyDescent="0.3">
      <c r="A250" s="291">
        <v>246</v>
      </c>
      <c r="B250" s="4"/>
      <c r="C250" s="4"/>
      <c r="D250" s="4" t="s">
        <v>128</v>
      </c>
      <c r="E250" s="411" t="s">
        <v>256</v>
      </c>
      <c r="F250" s="38">
        <f t="shared" si="44"/>
        <v>0</v>
      </c>
      <c r="G250" s="38">
        <f t="shared" si="45"/>
        <v>0</v>
      </c>
      <c r="H250" s="38">
        <f t="shared" si="47"/>
        <v>0</v>
      </c>
      <c r="I250" s="295">
        <f t="shared" si="46"/>
        <v>0</v>
      </c>
      <c r="J250" s="356"/>
      <c r="K250" s="23"/>
      <c r="L250" s="325">
        <v>246</v>
      </c>
      <c r="M250" s="4" t="s">
        <v>128</v>
      </c>
      <c r="N250" s="377">
        <f t="shared" si="41"/>
        <v>0</v>
      </c>
      <c r="O250" s="377">
        <f t="shared" si="42"/>
        <v>0</v>
      </c>
      <c r="P250" s="377">
        <f t="shared" si="43"/>
        <v>0</v>
      </c>
      <c r="Q250" s="416"/>
    </row>
    <row r="251" spans="1:17" ht="15.6" x14ac:dyDescent="0.3">
      <c r="A251" s="291">
        <v>247</v>
      </c>
      <c r="B251" s="4"/>
      <c r="C251" s="4"/>
      <c r="D251" s="4" t="s">
        <v>128</v>
      </c>
      <c r="E251" s="411" t="s">
        <v>256</v>
      </c>
      <c r="F251" s="38">
        <f t="shared" si="44"/>
        <v>0</v>
      </c>
      <c r="G251" s="38">
        <f t="shared" si="45"/>
        <v>0</v>
      </c>
      <c r="H251" s="38">
        <f t="shared" si="47"/>
        <v>0</v>
      </c>
      <c r="I251" s="295">
        <f t="shared" si="46"/>
        <v>0</v>
      </c>
      <c r="J251" s="356"/>
      <c r="K251" s="23"/>
      <c r="L251" s="325">
        <v>247</v>
      </c>
      <c r="M251" s="4" t="s">
        <v>128</v>
      </c>
      <c r="N251" s="377">
        <f t="shared" si="41"/>
        <v>0</v>
      </c>
      <c r="O251" s="377">
        <f t="shared" si="42"/>
        <v>0</v>
      </c>
      <c r="P251" s="377">
        <f t="shared" si="43"/>
        <v>0</v>
      </c>
      <c r="Q251" s="416"/>
    </row>
    <row r="252" spans="1:17" ht="15.6" x14ac:dyDescent="0.3">
      <c r="A252" s="291">
        <v>248</v>
      </c>
      <c r="B252" s="4"/>
      <c r="C252" s="4"/>
      <c r="D252" s="4" t="s">
        <v>128</v>
      </c>
      <c r="E252" s="411" t="s">
        <v>256</v>
      </c>
      <c r="F252" s="38">
        <f t="shared" si="44"/>
        <v>0</v>
      </c>
      <c r="G252" s="38">
        <f t="shared" si="45"/>
        <v>0</v>
      </c>
      <c r="H252" s="38">
        <f t="shared" si="47"/>
        <v>0</v>
      </c>
      <c r="I252" s="295">
        <f t="shared" si="46"/>
        <v>0</v>
      </c>
      <c r="J252" s="356"/>
      <c r="K252" s="23"/>
      <c r="L252" s="325">
        <v>248</v>
      </c>
      <c r="M252" s="4" t="s">
        <v>128</v>
      </c>
      <c r="N252" s="377">
        <f t="shared" si="41"/>
        <v>0</v>
      </c>
      <c r="O252" s="377">
        <f t="shared" si="42"/>
        <v>0</v>
      </c>
      <c r="P252" s="377">
        <f t="shared" si="43"/>
        <v>0</v>
      </c>
      <c r="Q252" s="416"/>
    </row>
    <row r="253" spans="1:17" ht="15.6" x14ac:dyDescent="0.3">
      <c r="A253" s="291">
        <v>249</v>
      </c>
      <c r="B253" s="4"/>
      <c r="C253" s="4"/>
      <c r="D253" s="4" t="s">
        <v>128</v>
      </c>
      <c r="E253" s="411" t="s">
        <v>256</v>
      </c>
      <c r="F253" s="38">
        <f t="shared" si="44"/>
        <v>0</v>
      </c>
      <c r="G253" s="38">
        <f t="shared" si="45"/>
        <v>0</v>
      </c>
      <c r="H253" s="38">
        <f t="shared" si="47"/>
        <v>0</v>
      </c>
      <c r="I253" s="295">
        <f t="shared" si="46"/>
        <v>0</v>
      </c>
      <c r="J253" s="356"/>
      <c r="K253" s="23"/>
      <c r="L253" s="325">
        <v>249</v>
      </c>
      <c r="M253" s="4" t="s">
        <v>128</v>
      </c>
      <c r="N253" s="377">
        <f t="shared" si="41"/>
        <v>0</v>
      </c>
      <c r="O253" s="377">
        <f t="shared" si="42"/>
        <v>0</v>
      </c>
      <c r="P253" s="377">
        <f t="shared" si="43"/>
        <v>0</v>
      </c>
      <c r="Q253" s="416"/>
    </row>
    <row r="254" spans="1:17" ht="15.6" x14ac:dyDescent="0.3">
      <c r="A254" s="291">
        <v>250</v>
      </c>
      <c r="B254" s="4"/>
      <c r="C254" s="4"/>
      <c r="D254" s="4" t="s">
        <v>128</v>
      </c>
      <c r="E254" s="411" t="s">
        <v>256</v>
      </c>
      <c r="F254" s="38">
        <f t="shared" si="44"/>
        <v>0</v>
      </c>
      <c r="G254" s="38">
        <f t="shared" si="45"/>
        <v>0</v>
      </c>
      <c r="H254" s="38">
        <f t="shared" si="47"/>
        <v>0</v>
      </c>
      <c r="I254" s="295">
        <f t="shared" si="46"/>
        <v>0</v>
      </c>
      <c r="J254" s="356"/>
      <c r="K254" s="23"/>
      <c r="L254" s="325">
        <v>250</v>
      </c>
      <c r="M254" s="4" t="s">
        <v>128</v>
      </c>
      <c r="N254" s="377">
        <f t="shared" si="41"/>
        <v>0</v>
      </c>
      <c r="O254" s="377">
        <f t="shared" si="42"/>
        <v>0</v>
      </c>
      <c r="P254" s="377">
        <f t="shared" si="43"/>
        <v>0</v>
      </c>
      <c r="Q254" s="416"/>
    </row>
    <row r="255" spans="1:17" ht="15.6" x14ac:dyDescent="0.3">
      <c r="A255" s="291">
        <v>251</v>
      </c>
      <c r="B255" s="4"/>
      <c r="C255" s="4"/>
      <c r="D255" s="4" t="s">
        <v>128</v>
      </c>
      <c r="E255" s="411" t="s">
        <v>256</v>
      </c>
      <c r="F255" s="38">
        <f t="shared" si="44"/>
        <v>0</v>
      </c>
      <c r="G255" s="38">
        <f t="shared" si="45"/>
        <v>0</v>
      </c>
      <c r="H255" s="38">
        <f t="shared" si="47"/>
        <v>0</v>
      </c>
      <c r="I255" s="295">
        <f t="shared" si="46"/>
        <v>0</v>
      </c>
      <c r="J255" s="356"/>
      <c r="K255" s="23"/>
      <c r="L255" s="325">
        <v>251</v>
      </c>
      <c r="M255" s="4" t="s">
        <v>128</v>
      </c>
      <c r="N255" s="377">
        <f t="shared" si="41"/>
        <v>0</v>
      </c>
      <c r="O255" s="377">
        <f t="shared" si="42"/>
        <v>0</v>
      </c>
      <c r="P255" s="377">
        <f t="shared" si="43"/>
        <v>0</v>
      </c>
      <c r="Q255" s="416"/>
    </row>
    <row r="256" spans="1:17" ht="15.6" x14ac:dyDescent="0.3">
      <c r="A256" s="291">
        <v>252</v>
      </c>
      <c r="B256" s="4"/>
      <c r="C256" s="4"/>
      <c r="D256" s="4" t="s">
        <v>128</v>
      </c>
      <c r="E256" s="411" t="s">
        <v>256</v>
      </c>
      <c r="F256" s="38">
        <f t="shared" si="44"/>
        <v>0</v>
      </c>
      <c r="G256" s="38">
        <f t="shared" si="45"/>
        <v>0</v>
      </c>
      <c r="H256" s="38">
        <f t="shared" si="47"/>
        <v>0</v>
      </c>
      <c r="I256" s="295">
        <f t="shared" si="46"/>
        <v>0</v>
      </c>
      <c r="J256" s="356"/>
      <c r="K256" s="23"/>
      <c r="L256" s="325">
        <v>252</v>
      </c>
      <c r="M256" s="4" t="s">
        <v>128</v>
      </c>
      <c r="N256" s="377">
        <f t="shared" si="41"/>
        <v>0</v>
      </c>
      <c r="O256" s="377">
        <f t="shared" si="42"/>
        <v>0</v>
      </c>
      <c r="P256" s="377">
        <f t="shared" si="43"/>
        <v>0</v>
      </c>
      <c r="Q256" s="416"/>
    </row>
    <row r="257" spans="1:17" ht="15.6" x14ac:dyDescent="0.3">
      <c r="A257" s="291">
        <v>253</v>
      </c>
      <c r="B257" s="4"/>
      <c r="C257" s="4"/>
      <c r="D257" s="4" t="s">
        <v>128</v>
      </c>
      <c r="E257" s="411" t="s">
        <v>256</v>
      </c>
      <c r="F257" s="38">
        <f t="shared" si="44"/>
        <v>0</v>
      </c>
      <c r="G257" s="38">
        <f t="shared" si="45"/>
        <v>0</v>
      </c>
      <c r="H257" s="38">
        <f t="shared" si="47"/>
        <v>0</v>
      </c>
      <c r="I257" s="295">
        <f t="shared" si="46"/>
        <v>0</v>
      </c>
      <c r="J257" s="356"/>
      <c r="K257" s="23"/>
      <c r="L257" s="325">
        <v>253</v>
      </c>
      <c r="M257" s="4" t="s">
        <v>128</v>
      </c>
      <c r="N257" s="377">
        <f t="shared" si="41"/>
        <v>0</v>
      </c>
      <c r="O257" s="377">
        <f t="shared" si="42"/>
        <v>0</v>
      </c>
      <c r="P257" s="377">
        <f t="shared" si="43"/>
        <v>0</v>
      </c>
      <c r="Q257" s="416"/>
    </row>
    <row r="258" spans="1:17" ht="15.6" x14ac:dyDescent="0.3">
      <c r="A258" s="291">
        <v>254</v>
      </c>
      <c r="B258" s="4"/>
      <c r="C258" s="4"/>
      <c r="D258" s="4" t="s">
        <v>128</v>
      </c>
      <c r="E258" s="411" t="s">
        <v>256</v>
      </c>
      <c r="F258" s="38">
        <f t="shared" si="44"/>
        <v>0</v>
      </c>
      <c r="G258" s="38">
        <f t="shared" si="45"/>
        <v>0</v>
      </c>
      <c r="H258" s="38">
        <f t="shared" si="47"/>
        <v>0</v>
      </c>
      <c r="I258" s="295">
        <f t="shared" si="46"/>
        <v>0</v>
      </c>
      <c r="J258" s="356"/>
      <c r="K258" s="23"/>
      <c r="L258" s="325">
        <v>254</v>
      </c>
      <c r="M258" s="4" t="s">
        <v>128</v>
      </c>
      <c r="N258" s="377">
        <f t="shared" si="41"/>
        <v>0</v>
      </c>
      <c r="O258" s="377">
        <f t="shared" si="42"/>
        <v>0</v>
      </c>
      <c r="P258" s="377">
        <f t="shared" si="43"/>
        <v>0</v>
      </c>
      <c r="Q258" s="416"/>
    </row>
    <row r="259" spans="1:17" ht="15.6" x14ac:dyDescent="0.3">
      <c r="A259" s="291">
        <v>255</v>
      </c>
      <c r="B259" s="4"/>
      <c r="C259" s="4"/>
      <c r="D259" s="4" t="s">
        <v>128</v>
      </c>
      <c r="E259" s="411" t="s">
        <v>256</v>
      </c>
      <c r="F259" s="38">
        <f t="shared" si="44"/>
        <v>0</v>
      </c>
      <c r="G259" s="38">
        <f t="shared" si="45"/>
        <v>0</v>
      </c>
      <c r="H259" s="38">
        <f t="shared" si="47"/>
        <v>0</v>
      </c>
      <c r="I259" s="295">
        <f t="shared" si="46"/>
        <v>0</v>
      </c>
      <c r="J259" s="356"/>
      <c r="K259" s="23"/>
      <c r="L259" s="325">
        <v>255</v>
      </c>
      <c r="M259" s="4" t="s">
        <v>128</v>
      </c>
      <c r="N259" s="377">
        <f t="shared" si="41"/>
        <v>0</v>
      </c>
      <c r="O259" s="377">
        <f t="shared" si="42"/>
        <v>0</v>
      </c>
      <c r="P259" s="377">
        <f t="shared" si="43"/>
        <v>0</v>
      </c>
      <c r="Q259" s="416"/>
    </row>
    <row r="260" spans="1:17" ht="15.6" x14ac:dyDescent="0.3">
      <c r="A260" s="291">
        <v>256</v>
      </c>
      <c r="B260" s="4"/>
      <c r="C260" s="4"/>
      <c r="D260" s="4" t="s">
        <v>128</v>
      </c>
      <c r="E260" s="411" t="s">
        <v>256</v>
      </c>
      <c r="F260" s="38">
        <f t="shared" si="44"/>
        <v>0</v>
      </c>
      <c r="G260" s="38">
        <f t="shared" si="45"/>
        <v>0</v>
      </c>
      <c r="H260" s="38">
        <f t="shared" si="47"/>
        <v>0</v>
      </c>
      <c r="I260" s="295">
        <f t="shared" si="46"/>
        <v>0</v>
      </c>
      <c r="J260" s="356"/>
      <c r="K260" s="23"/>
      <c r="L260" s="325">
        <v>256</v>
      </c>
      <c r="M260" s="4" t="s">
        <v>128</v>
      </c>
      <c r="N260" s="377">
        <f t="shared" si="41"/>
        <v>0</v>
      </c>
      <c r="O260" s="377">
        <f t="shared" si="42"/>
        <v>0</v>
      </c>
      <c r="P260" s="377">
        <f t="shared" si="43"/>
        <v>0</v>
      </c>
      <c r="Q260" s="416"/>
    </row>
    <row r="261" spans="1:17" ht="15.6" x14ac:dyDescent="0.3">
      <c r="A261" s="291">
        <v>257</v>
      </c>
      <c r="B261" s="4"/>
      <c r="C261" s="4"/>
      <c r="D261" s="4" t="s">
        <v>128</v>
      </c>
      <c r="E261" s="411" t="s">
        <v>256</v>
      </c>
      <c r="F261" s="38">
        <f t="shared" si="44"/>
        <v>0</v>
      </c>
      <c r="G261" s="38">
        <f t="shared" si="45"/>
        <v>0</v>
      </c>
      <c r="H261" s="38">
        <f t="shared" si="47"/>
        <v>0</v>
      </c>
      <c r="I261" s="295">
        <f t="shared" si="46"/>
        <v>0</v>
      </c>
      <c r="J261" s="356"/>
      <c r="K261" s="23"/>
      <c r="L261" s="325">
        <v>257</v>
      </c>
      <c r="M261" s="4" t="s">
        <v>128</v>
      </c>
      <c r="N261" s="377">
        <f t="shared" si="41"/>
        <v>0</v>
      </c>
      <c r="O261" s="377">
        <f t="shared" si="42"/>
        <v>0</v>
      </c>
      <c r="P261" s="377">
        <f t="shared" si="43"/>
        <v>0</v>
      </c>
      <c r="Q261" s="416"/>
    </row>
    <row r="262" spans="1:17" ht="15.6" x14ac:dyDescent="0.3">
      <c r="A262" s="291">
        <v>258</v>
      </c>
      <c r="B262" s="4"/>
      <c r="C262" s="4"/>
      <c r="D262" s="4" t="s">
        <v>128</v>
      </c>
      <c r="E262" s="411" t="s">
        <v>256</v>
      </c>
      <c r="F262" s="38">
        <f t="shared" si="44"/>
        <v>0</v>
      </c>
      <c r="G262" s="38">
        <f t="shared" si="45"/>
        <v>0</v>
      </c>
      <c r="H262" s="38">
        <f t="shared" si="47"/>
        <v>0</v>
      </c>
      <c r="I262" s="295">
        <f t="shared" si="46"/>
        <v>0</v>
      </c>
      <c r="J262" s="356"/>
      <c r="K262" s="23"/>
      <c r="L262" s="325">
        <v>258</v>
      </c>
      <c r="M262" s="4" t="s">
        <v>128</v>
      </c>
      <c r="N262" s="377">
        <f t="shared" ref="N262:N304" si="48">IF(Q262&gt;0,1,0)</f>
        <v>0</v>
      </c>
      <c r="O262" s="377">
        <f t="shared" ref="O262:O304" si="49">IF(M262="Yes",N262,0)</f>
        <v>0</v>
      </c>
      <c r="P262" s="377">
        <f t="shared" ref="P262:P304" si="50">IF(M262="Yes",Q262,0)</f>
        <v>0</v>
      </c>
      <c r="Q262" s="416"/>
    </row>
    <row r="263" spans="1:17" ht="15.6" x14ac:dyDescent="0.3">
      <c r="A263" s="291">
        <v>259</v>
      </c>
      <c r="B263" s="4"/>
      <c r="C263" s="4"/>
      <c r="D263" s="4" t="s">
        <v>128</v>
      </c>
      <c r="E263" s="411" t="s">
        <v>256</v>
      </c>
      <c r="F263" s="38">
        <f t="shared" si="44"/>
        <v>0</v>
      </c>
      <c r="G263" s="38">
        <f t="shared" si="45"/>
        <v>0</v>
      </c>
      <c r="H263" s="38">
        <f t="shared" si="47"/>
        <v>0</v>
      </c>
      <c r="I263" s="295">
        <f t="shared" si="46"/>
        <v>0</v>
      </c>
      <c r="J263" s="356"/>
      <c r="K263" s="23"/>
      <c r="L263" s="325">
        <v>259</v>
      </c>
      <c r="M263" s="4" t="s">
        <v>128</v>
      </c>
      <c r="N263" s="377">
        <f t="shared" si="48"/>
        <v>0</v>
      </c>
      <c r="O263" s="377">
        <f t="shared" si="49"/>
        <v>0</v>
      </c>
      <c r="P263" s="377">
        <f t="shared" si="50"/>
        <v>0</v>
      </c>
      <c r="Q263" s="416"/>
    </row>
    <row r="264" spans="1:17" ht="15.6" x14ac:dyDescent="0.3">
      <c r="A264" s="291">
        <v>260</v>
      </c>
      <c r="B264" s="4"/>
      <c r="C264" s="4"/>
      <c r="D264" s="4" t="s">
        <v>128</v>
      </c>
      <c r="E264" s="411" t="s">
        <v>256</v>
      </c>
      <c r="F264" s="38">
        <f t="shared" si="44"/>
        <v>0</v>
      </c>
      <c r="G264" s="38">
        <f t="shared" si="45"/>
        <v>0</v>
      </c>
      <c r="H264" s="38">
        <f t="shared" si="47"/>
        <v>0</v>
      </c>
      <c r="I264" s="295">
        <f t="shared" si="46"/>
        <v>0</v>
      </c>
      <c r="J264" s="356"/>
      <c r="K264" s="23"/>
      <c r="L264" s="325">
        <v>260</v>
      </c>
      <c r="M264" s="4" t="s">
        <v>128</v>
      </c>
      <c r="N264" s="377">
        <f t="shared" si="48"/>
        <v>0</v>
      </c>
      <c r="O264" s="377">
        <f t="shared" si="49"/>
        <v>0</v>
      </c>
      <c r="P264" s="377">
        <f t="shared" si="50"/>
        <v>0</v>
      </c>
      <c r="Q264" s="416"/>
    </row>
    <row r="265" spans="1:17" ht="15.6" x14ac:dyDescent="0.3">
      <c r="A265" s="291">
        <v>261</v>
      </c>
      <c r="B265" s="4"/>
      <c r="C265" s="4"/>
      <c r="D265" s="4" t="s">
        <v>128</v>
      </c>
      <c r="E265" s="411" t="s">
        <v>256</v>
      </c>
      <c r="F265" s="38">
        <f t="shared" si="44"/>
        <v>0</v>
      </c>
      <c r="G265" s="38">
        <f t="shared" si="45"/>
        <v>0</v>
      </c>
      <c r="H265" s="38">
        <f t="shared" si="47"/>
        <v>0</v>
      </c>
      <c r="I265" s="295">
        <f t="shared" si="46"/>
        <v>0</v>
      </c>
      <c r="J265" s="356"/>
      <c r="K265" s="23"/>
      <c r="L265" s="325">
        <v>261</v>
      </c>
      <c r="M265" s="4" t="s">
        <v>128</v>
      </c>
      <c r="N265" s="377">
        <f t="shared" si="48"/>
        <v>0</v>
      </c>
      <c r="O265" s="377">
        <f t="shared" si="49"/>
        <v>0</v>
      </c>
      <c r="P265" s="377">
        <f t="shared" si="50"/>
        <v>0</v>
      </c>
      <c r="Q265" s="416"/>
    </row>
    <row r="266" spans="1:17" ht="15.6" x14ac:dyDescent="0.3">
      <c r="A266" s="291">
        <v>262</v>
      </c>
      <c r="B266" s="4"/>
      <c r="C266" s="4"/>
      <c r="D266" s="4" t="s">
        <v>128</v>
      </c>
      <c r="E266" s="411" t="s">
        <v>256</v>
      </c>
      <c r="F266" s="38">
        <f t="shared" si="44"/>
        <v>0</v>
      </c>
      <c r="G266" s="38">
        <f t="shared" si="45"/>
        <v>0</v>
      </c>
      <c r="H266" s="38">
        <f t="shared" si="47"/>
        <v>0</v>
      </c>
      <c r="I266" s="295">
        <f t="shared" si="46"/>
        <v>0</v>
      </c>
      <c r="J266" s="356"/>
      <c r="K266" s="23"/>
      <c r="L266" s="325">
        <v>262</v>
      </c>
      <c r="M266" s="4" t="s">
        <v>128</v>
      </c>
      <c r="N266" s="377">
        <f t="shared" si="48"/>
        <v>0</v>
      </c>
      <c r="O266" s="377">
        <f t="shared" si="49"/>
        <v>0</v>
      </c>
      <c r="P266" s="377">
        <f t="shared" si="50"/>
        <v>0</v>
      </c>
      <c r="Q266" s="416"/>
    </row>
    <row r="267" spans="1:17" ht="15.6" x14ac:dyDescent="0.3">
      <c r="A267" s="291">
        <v>263</v>
      </c>
      <c r="B267" s="4"/>
      <c r="C267" s="4"/>
      <c r="D267" s="4" t="s">
        <v>128</v>
      </c>
      <c r="E267" s="411" t="s">
        <v>256</v>
      </c>
      <c r="F267" s="38">
        <f t="shared" si="44"/>
        <v>0</v>
      </c>
      <c r="G267" s="38">
        <f t="shared" si="45"/>
        <v>0</v>
      </c>
      <c r="H267" s="38">
        <f t="shared" si="47"/>
        <v>0</v>
      </c>
      <c r="I267" s="295">
        <f t="shared" si="46"/>
        <v>0</v>
      </c>
      <c r="J267" s="356"/>
      <c r="K267" s="23"/>
      <c r="L267" s="325">
        <v>263</v>
      </c>
      <c r="M267" s="4" t="s">
        <v>128</v>
      </c>
      <c r="N267" s="377">
        <f t="shared" si="48"/>
        <v>0</v>
      </c>
      <c r="O267" s="377">
        <f t="shared" si="49"/>
        <v>0</v>
      </c>
      <c r="P267" s="377">
        <f t="shared" si="50"/>
        <v>0</v>
      </c>
      <c r="Q267" s="416"/>
    </row>
    <row r="268" spans="1:17" ht="15.6" x14ac:dyDescent="0.3">
      <c r="A268" s="291">
        <v>264</v>
      </c>
      <c r="B268" s="4"/>
      <c r="C268" s="4"/>
      <c r="D268" s="4" t="s">
        <v>128</v>
      </c>
      <c r="E268" s="411" t="s">
        <v>256</v>
      </c>
      <c r="F268" s="38">
        <f t="shared" si="44"/>
        <v>0</v>
      </c>
      <c r="G268" s="38">
        <f t="shared" si="45"/>
        <v>0</v>
      </c>
      <c r="H268" s="38">
        <f t="shared" si="47"/>
        <v>0</v>
      </c>
      <c r="I268" s="295">
        <f t="shared" si="46"/>
        <v>0</v>
      </c>
      <c r="J268" s="356"/>
      <c r="K268" s="23"/>
      <c r="L268" s="325">
        <v>264</v>
      </c>
      <c r="M268" s="4" t="s">
        <v>128</v>
      </c>
      <c r="N268" s="377">
        <f t="shared" si="48"/>
        <v>0</v>
      </c>
      <c r="O268" s="377">
        <f t="shared" si="49"/>
        <v>0</v>
      </c>
      <c r="P268" s="377">
        <f t="shared" si="50"/>
        <v>0</v>
      </c>
      <c r="Q268" s="416"/>
    </row>
    <row r="269" spans="1:17" ht="15.6" x14ac:dyDescent="0.3">
      <c r="A269" s="291">
        <v>265</v>
      </c>
      <c r="B269" s="4"/>
      <c r="C269" s="4"/>
      <c r="D269" s="4" t="s">
        <v>128</v>
      </c>
      <c r="E269" s="411" t="s">
        <v>256</v>
      </c>
      <c r="F269" s="38">
        <f t="shared" si="44"/>
        <v>0</v>
      </c>
      <c r="G269" s="38">
        <f t="shared" si="45"/>
        <v>0</v>
      </c>
      <c r="H269" s="38">
        <f t="shared" si="47"/>
        <v>0</v>
      </c>
      <c r="I269" s="295">
        <f t="shared" si="46"/>
        <v>0</v>
      </c>
      <c r="J269" s="356"/>
      <c r="K269" s="23"/>
      <c r="L269" s="325">
        <v>265</v>
      </c>
      <c r="M269" s="4" t="s">
        <v>128</v>
      </c>
      <c r="N269" s="377">
        <f t="shared" si="48"/>
        <v>0</v>
      </c>
      <c r="O269" s="377">
        <f t="shared" si="49"/>
        <v>0</v>
      </c>
      <c r="P269" s="377">
        <f t="shared" si="50"/>
        <v>0</v>
      </c>
      <c r="Q269" s="416"/>
    </row>
    <row r="270" spans="1:17" ht="15.6" x14ac:dyDescent="0.3">
      <c r="A270" s="291">
        <v>266</v>
      </c>
      <c r="B270" s="4"/>
      <c r="C270" s="4"/>
      <c r="D270" s="4" t="s">
        <v>128</v>
      </c>
      <c r="E270" s="411" t="s">
        <v>256</v>
      </c>
      <c r="F270" s="38">
        <f t="shared" si="44"/>
        <v>0</v>
      </c>
      <c r="G270" s="38">
        <f t="shared" si="45"/>
        <v>0</v>
      </c>
      <c r="H270" s="38">
        <f t="shared" si="47"/>
        <v>0</v>
      </c>
      <c r="I270" s="295">
        <f t="shared" si="46"/>
        <v>0</v>
      </c>
      <c r="J270" s="356"/>
      <c r="K270" s="23"/>
      <c r="L270" s="325">
        <v>266</v>
      </c>
      <c r="M270" s="4" t="s">
        <v>128</v>
      </c>
      <c r="N270" s="377">
        <f t="shared" si="48"/>
        <v>0</v>
      </c>
      <c r="O270" s="377">
        <f t="shared" si="49"/>
        <v>0</v>
      </c>
      <c r="P270" s="377">
        <f t="shared" si="50"/>
        <v>0</v>
      </c>
      <c r="Q270" s="416"/>
    </row>
    <row r="271" spans="1:17" ht="15.6" x14ac:dyDescent="0.3">
      <c r="A271" s="291">
        <v>267</v>
      </c>
      <c r="B271" s="4"/>
      <c r="C271" s="4"/>
      <c r="D271" s="4" t="s">
        <v>128</v>
      </c>
      <c r="E271" s="411" t="s">
        <v>256</v>
      </c>
      <c r="F271" s="38">
        <f t="shared" si="44"/>
        <v>0</v>
      </c>
      <c r="G271" s="38">
        <f t="shared" si="45"/>
        <v>0</v>
      </c>
      <c r="H271" s="38">
        <f t="shared" si="47"/>
        <v>0</v>
      </c>
      <c r="I271" s="295">
        <f t="shared" si="46"/>
        <v>0</v>
      </c>
      <c r="J271" s="356"/>
      <c r="K271" s="23"/>
      <c r="L271" s="325">
        <v>267</v>
      </c>
      <c r="M271" s="4" t="s">
        <v>128</v>
      </c>
      <c r="N271" s="377">
        <f t="shared" si="48"/>
        <v>0</v>
      </c>
      <c r="O271" s="377">
        <f t="shared" si="49"/>
        <v>0</v>
      </c>
      <c r="P271" s="377">
        <f t="shared" si="50"/>
        <v>0</v>
      </c>
      <c r="Q271" s="416"/>
    </row>
    <row r="272" spans="1:17" ht="15.6" x14ac:dyDescent="0.3">
      <c r="A272" s="291">
        <v>268</v>
      </c>
      <c r="B272" s="4"/>
      <c r="C272" s="4"/>
      <c r="D272" s="4" t="s">
        <v>128</v>
      </c>
      <c r="E272" s="411" t="s">
        <v>256</v>
      </c>
      <c r="F272" s="38">
        <f t="shared" si="44"/>
        <v>0</v>
      </c>
      <c r="G272" s="38">
        <f t="shared" si="45"/>
        <v>0</v>
      </c>
      <c r="H272" s="38">
        <f t="shared" si="47"/>
        <v>0</v>
      </c>
      <c r="I272" s="295">
        <f t="shared" si="46"/>
        <v>0</v>
      </c>
      <c r="J272" s="356"/>
      <c r="K272" s="23"/>
      <c r="L272" s="325">
        <v>268</v>
      </c>
      <c r="M272" s="4" t="s">
        <v>128</v>
      </c>
      <c r="N272" s="377">
        <f t="shared" si="48"/>
        <v>0</v>
      </c>
      <c r="O272" s="377">
        <f t="shared" si="49"/>
        <v>0</v>
      </c>
      <c r="P272" s="377">
        <f t="shared" si="50"/>
        <v>0</v>
      </c>
      <c r="Q272" s="416"/>
    </row>
    <row r="273" spans="1:17" ht="15.6" x14ac:dyDescent="0.3">
      <c r="A273" s="291">
        <v>269</v>
      </c>
      <c r="B273" s="4"/>
      <c r="C273" s="4"/>
      <c r="D273" s="4" t="s">
        <v>128</v>
      </c>
      <c r="E273" s="411" t="s">
        <v>256</v>
      </c>
      <c r="F273" s="38">
        <f t="shared" si="44"/>
        <v>0</v>
      </c>
      <c r="G273" s="38">
        <f t="shared" si="45"/>
        <v>0</v>
      </c>
      <c r="H273" s="38">
        <f t="shared" si="47"/>
        <v>0</v>
      </c>
      <c r="I273" s="295">
        <f t="shared" si="46"/>
        <v>0</v>
      </c>
      <c r="J273" s="356"/>
      <c r="K273" s="23"/>
      <c r="L273" s="325">
        <v>269</v>
      </c>
      <c r="M273" s="4" t="s">
        <v>128</v>
      </c>
      <c r="N273" s="377">
        <f t="shared" si="48"/>
        <v>0</v>
      </c>
      <c r="O273" s="377">
        <f t="shared" si="49"/>
        <v>0</v>
      </c>
      <c r="P273" s="377">
        <f t="shared" si="50"/>
        <v>0</v>
      </c>
      <c r="Q273" s="416"/>
    </row>
    <row r="274" spans="1:17" ht="15.6" x14ac:dyDescent="0.3">
      <c r="A274" s="291">
        <v>270</v>
      </c>
      <c r="B274" s="4"/>
      <c r="C274" s="4"/>
      <c r="D274" s="4" t="s">
        <v>128</v>
      </c>
      <c r="E274" s="411" t="s">
        <v>256</v>
      </c>
      <c r="F274" s="38">
        <f t="shared" si="44"/>
        <v>0</v>
      </c>
      <c r="G274" s="38">
        <f t="shared" si="45"/>
        <v>0</v>
      </c>
      <c r="H274" s="38">
        <f t="shared" si="47"/>
        <v>0</v>
      </c>
      <c r="I274" s="295">
        <f t="shared" si="46"/>
        <v>0</v>
      </c>
      <c r="J274" s="356"/>
      <c r="K274" s="23"/>
      <c r="L274" s="325">
        <v>270</v>
      </c>
      <c r="M274" s="4" t="s">
        <v>128</v>
      </c>
      <c r="N274" s="377">
        <f t="shared" si="48"/>
        <v>0</v>
      </c>
      <c r="O274" s="377">
        <f t="shared" si="49"/>
        <v>0</v>
      </c>
      <c r="P274" s="377">
        <f t="shared" si="50"/>
        <v>0</v>
      </c>
      <c r="Q274" s="416"/>
    </row>
    <row r="275" spans="1:17" ht="15.6" x14ac:dyDescent="0.3">
      <c r="A275" s="291">
        <v>271</v>
      </c>
      <c r="B275" s="4"/>
      <c r="C275" s="4"/>
      <c r="D275" s="4" t="s">
        <v>128</v>
      </c>
      <c r="E275" s="411" t="s">
        <v>256</v>
      </c>
      <c r="F275" s="38">
        <f t="shared" si="44"/>
        <v>0</v>
      </c>
      <c r="G275" s="38">
        <f t="shared" si="45"/>
        <v>0</v>
      </c>
      <c r="H275" s="38">
        <f t="shared" si="47"/>
        <v>0</v>
      </c>
      <c r="I275" s="295">
        <f t="shared" si="46"/>
        <v>0</v>
      </c>
      <c r="J275" s="356"/>
      <c r="K275" s="23"/>
      <c r="L275" s="325">
        <v>271</v>
      </c>
      <c r="M275" s="4" t="s">
        <v>128</v>
      </c>
      <c r="N275" s="377">
        <f t="shared" si="48"/>
        <v>0</v>
      </c>
      <c r="O275" s="377">
        <f t="shared" si="49"/>
        <v>0</v>
      </c>
      <c r="P275" s="377">
        <f t="shared" si="50"/>
        <v>0</v>
      </c>
      <c r="Q275" s="416"/>
    </row>
    <row r="276" spans="1:17" ht="15.6" x14ac:dyDescent="0.3">
      <c r="A276" s="291">
        <v>272</v>
      </c>
      <c r="B276" s="4"/>
      <c r="C276" s="4"/>
      <c r="D276" s="4" t="s">
        <v>128</v>
      </c>
      <c r="E276" s="411" t="s">
        <v>256</v>
      </c>
      <c r="F276" s="38">
        <f t="shared" si="44"/>
        <v>0</v>
      </c>
      <c r="G276" s="38">
        <f t="shared" si="45"/>
        <v>0</v>
      </c>
      <c r="H276" s="38">
        <f t="shared" si="47"/>
        <v>0</v>
      </c>
      <c r="I276" s="295">
        <f t="shared" si="46"/>
        <v>0</v>
      </c>
      <c r="J276" s="356"/>
      <c r="K276" s="23"/>
      <c r="L276" s="325">
        <v>272</v>
      </c>
      <c r="M276" s="4" t="s">
        <v>128</v>
      </c>
      <c r="N276" s="377">
        <f t="shared" si="48"/>
        <v>0</v>
      </c>
      <c r="O276" s="377">
        <f t="shared" si="49"/>
        <v>0</v>
      </c>
      <c r="P276" s="377">
        <f t="shared" si="50"/>
        <v>0</v>
      </c>
      <c r="Q276" s="416"/>
    </row>
    <row r="277" spans="1:17" ht="15.6" x14ac:dyDescent="0.3">
      <c r="A277" s="291">
        <v>273</v>
      </c>
      <c r="B277" s="4"/>
      <c r="C277" s="4"/>
      <c r="D277" s="4" t="s">
        <v>128</v>
      </c>
      <c r="E277" s="411" t="s">
        <v>256</v>
      </c>
      <c r="F277" s="38">
        <f t="shared" si="44"/>
        <v>0</v>
      </c>
      <c r="G277" s="38">
        <f t="shared" si="45"/>
        <v>0</v>
      </c>
      <c r="H277" s="38">
        <f t="shared" si="47"/>
        <v>0</v>
      </c>
      <c r="I277" s="295">
        <f t="shared" si="46"/>
        <v>0</v>
      </c>
      <c r="J277" s="356"/>
      <c r="K277" s="23"/>
      <c r="L277" s="325">
        <v>273</v>
      </c>
      <c r="M277" s="4" t="s">
        <v>128</v>
      </c>
      <c r="N277" s="377">
        <f t="shared" si="48"/>
        <v>0</v>
      </c>
      <c r="O277" s="377">
        <f t="shared" si="49"/>
        <v>0</v>
      </c>
      <c r="P277" s="377">
        <f t="shared" si="50"/>
        <v>0</v>
      </c>
      <c r="Q277" s="416"/>
    </row>
    <row r="278" spans="1:17" ht="15.6" x14ac:dyDescent="0.3">
      <c r="A278" s="291">
        <v>274</v>
      </c>
      <c r="B278" s="4"/>
      <c r="C278" s="4"/>
      <c r="D278" s="4" t="s">
        <v>128</v>
      </c>
      <c r="E278" s="411" t="s">
        <v>256</v>
      </c>
      <c r="F278" s="38">
        <f t="shared" si="44"/>
        <v>0</v>
      </c>
      <c r="G278" s="38">
        <f t="shared" si="45"/>
        <v>0</v>
      </c>
      <c r="H278" s="38">
        <f t="shared" si="47"/>
        <v>0</v>
      </c>
      <c r="I278" s="295">
        <f t="shared" si="46"/>
        <v>0</v>
      </c>
      <c r="J278" s="356"/>
      <c r="K278" s="23"/>
      <c r="L278" s="325">
        <v>274</v>
      </c>
      <c r="M278" s="4" t="s">
        <v>128</v>
      </c>
      <c r="N278" s="377">
        <f t="shared" si="48"/>
        <v>0</v>
      </c>
      <c r="O278" s="377">
        <f t="shared" si="49"/>
        <v>0</v>
      </c>
      <c r="P278" s="377">
        <f t="shared" si="50"/>
        <v>0</v>
      </c>
      <c r="Q278" s="416"/>
    </row>
    <row r="279" spans="1:17" ht="15.6" x14ac:dyDescent="0.3">
      <c r="A279" s="291">
        <v>275</v>
      </c>
      <c r="B279" s="4"/>
      <c r="C279" s="4"/>
      <c r="D279" s="4" t="s">
        <v>128</v>
      </c>
      <c r="E279" s="411" t="s">
        <v>256</v>
      </c>
      <c r="F279" s="38">
        <f t="shared" si="44"/>
        <v>0</v>
      </c>
      <c r="G279" s="38">
        <f t="shared" si="45"/>
        <v>0</v>
      </c>
      <c r="H279" s="38">
        <f t="shared" si="47"/>
        <v>0</v>
      </c>
      <c r="I279" s="295">
        <f t="shared" si="46"/>
        <v>0</v>
      </c>
      <c r="J279" s="356"/>
      <c r="K279" s="23"/>
      <c r="L279" s="325">
        <v>275</v>
      </c>
      <c r="M279" s="4" t="s">
        <v>128</v>
      </c>
      <c r="N279" s="377">
        <f t="shared" si="48"/>
        <v>0</v>
      </c>
      <c r="O279" s="377">
        <f t="shared" si="49"/>
        <v>0</v>
      </c>
      <c r="P279" s="377">
        <f t="shared" si="50"/>
        <v>0</v>
      </c>
      <c r="Q279" s="416"/>
    </row>
    <row r="280" spans="1:17" ht="15.6" x14ac:dyDescent="0.3">
      <c r="A280" s="291">
        <v>276</v>
      </c>
      <c r="B280" s="4"/>
      <c r="C280" s="4"/>
      <c r="D280" s="4" t="s">
        <v>128</v>
      </c>
      <c r="E280" s="411" t="s">
        <v>256</v>
      </c>
      <c r="F280" s="38">
        <f t="shared" si="44"/>
        <v>0</v>
      </c>
      <c r="G280" s="38">
        <f t="shared" si="45"/>
        <v>0</v>
      </c>
      <c r="H280" s="38">
        <f t="shared" si="47"/>
        <v>0</v>
      </c>
      <c r="I280" s="295">
        <f t="shared" si="46"/>
        <v>0</v>
      </c>
      <c r="J280" s="356"/>
      <c r="K280" s="23"/>
      <c r="L280" s="325">
        <v>276</v>
      </c>
      <c r="M280" s="4" t="s">
        <v>128</v>
      </c>
      <c r="N280" s="377">
        <f t="shared" si="48"/>
        <v>0</v>
      </c>
      <c r="O280" s="377">
        <f t="shared" si="49"/>
        <v>0</v>
      </c>
      <c r="P280" s="377">
        <f t="shared" si="50"/>
        <v>0</v>
      </c>
      <c r="Q280" s="416"/>
    </row>
    <row r="281" spans="1:17" ht="15.6" x14ac:dyDescent="0.3">
      <c r="A281" s="291">
        <v>277</v>
      </c>
      <c r="B281" s="4"/>
      <c r="C281" s="4"/>
      <c r="D281" s="4" t="s">
        <v>128</v>
      </c>
      <c r="E281" s="411" t="s">
        <v>256</v>
      </c>
      <c r="F281" s="38">
        <f t="shared" si="44"/>
        <v>0</v>
      </c>
      <c r="G281" s="38">
        <f t="shared" si="45"/>
        <v>0</v>
      </c>
      <c r="H281" s="38">
        <f t="shared" si="47"/>
        <v>0</v>
      </c>
      <c r="I281" s="295">
        <f t="shared" si="46"/>
        <v>0</v>
      </c>
      <c r="J281" s="356"/>
      <c r="K281" s="23"/>
      <c r="L281" s="325">
        <v>277</v>
      </c>
      <c r="M281" s="4" t="s">
        <v>128</v>
      </c>
      <c r="N281" s="377">
        <f t="shared" si="48"/>
        <v>0</v>
      </c>
      <c r="O281" s="377">
        <f t="shared" si="49"/>
        <v>0</v>
      </c>
      <c r="P281" s="377">
        <f t="shared" si="50"/>
        <v>0</v>
      </c>
      <c r="Q281" s="416"/>
    </row>
    <row r="282" spans="1:17" ht="15.6" x14ac:dyDescent="0.3">
      <c r="A282" s="291">
        <v>278</v>
      </c>
      <c r="B282" s="4"/>
      <c r="C282" s="4"/>
      <c r="D282" s="4" t="s">
        <v>128</v>
      </c>
      <c r="E282" s="411" t="s">
        <v>256</v>
      </c>
      <c r="F282" s="38">
        <f t="shared" si="44"/>
        <v>0</v>
      </c>
      <c r="G282" s="38">
        <f t="shared" si="45"/>
        <v>0</v>
      </c>
      <c r="H282" s="38">
        <f t="shared" si="47"/>
        <v>0</v>
      </c>
      <c r="I282" s="295">
        <f t="shared" si="46"/>
        <v>0</v>
      </c>
      <c r="J282" s="356"/>
      <c r="K282" s="23"/>
      <c r="L282" s="325">
        <v>278</v>
      </c>
      <c r="M282" s="4" t="s">
        <v>128</v>
      </c>
      <c r="N282" s="377">
        <f t="shared" si="48"/>
        <v>0</v>
      </c>
      <c r="O282" s="377">
        <f t="shared" si="49"/>
        <v>0</v>
      </c>
      <c r="P282" s="377">
        <f t="shared" si="50"/>
        <v>0</v>
      </c>
      <c r="Q282" s="416"/>
    </row>
    <row r="283" spans="1:17" ht="15.6" x14ac:dyDescent="0.3">
      <c r="A283" s="291">
        <v>279</v>
      </c>
      <c r="B283" s="4"/>
      <c r="C283" s="4"/>
      <c r="D283" s="4" t="s">
        <v>128</v>
      </c>
      <c r="E283" s="411" t="s">
        <v>256</v>
      </c>
      <c r="F283" s="38">
        <f t="shared" si="44"/>
        <v>0</v>
      </c>
      <c r="G283" s="38">
        <f t="shared" si="45"/>
        <v>0</v>
      </c>
      <c r="H283" s="38">
        <f t="shared" si="47"/>
        <v>0</v>
      </c>
      <c r="I283" s="295">
        <f t="shared" si="46"/>
        <v>0</v>
      </c>
      <c r="J283" s="356"/>
      <c r="K283" s="23"/>
      <c r="L283" s="325">
        <v>279</v>
      </c>
      <c r="M283" s="4" t="s">
        <v>128</v>
      </c>
      <c r="N283" s="377">
        <f t="shared" si="48"/>
        <v>0</v>
      </c>
      <c r="O283" s="377">
        <f t="shared" si="49"/>
        <v>0</v>
      </c>
      <c r="P283" s="377">
        <f t="shared" si="50"/>
        <v>0</v>
      </c>
      <c r="Q283" s="416"/>
    </row>
    <row r="284" spans="1:17" ht="15.6" x14ac:dyDescent="0.3">
      <c r="A284" s="291">
        <v>280</v>
      </c>
      <c r="B284" s="4"/>
      <c r="C284" s="4"/>
      <c r="D284" s="4" t="s">
        <v>128</v>
      </c>
      <c r="E284" s="411" t="s">
        <v>256</v>
      </c>
      <c r="F284" s="38">
        <f t="shared" ref="F284:F304" si="51">IF(I284&gt;0,1,0)</f>
        <v>0</v>
      </c>
      <c r="G284" s="38">
        <f t="shared" ref="G284:G304" si="52">IF(D284="Yes",F284,0)</f>
        <v>0</v>
      </c>
      <c r="H284" s="38">
        <f t="shared" si="47"/>
        <v>0</v>
      </c>
      <c r="I284" s="295">
        <f t="shared" ref="I284:I304" si="53">IF(E284="Square/Rectangle",B284*C284,B284*C284*0.785)</f>
        <v>0</v>
      </c>
      <c r="J284" s="356"/>
      <c r="K284" s="23"/>
      <c r="L284" s="325">
        <v>280</v>
      </c>
      <c r="M284" s="4" t="s">
        <v>128</v>
      </c>
      <c r="N284" s="377">
        <f t="shared" si="48"/>
        <v>0</v>
      </c>
      <c r="O284" s="377">
        <f t="shared" si="49"/>
        <v>0</v>
      </c>
      <c r="P284" s="377">
        <f t="shared" si="50"/>
        <v>0</v>
      </c>
      <c r="Q284" s="416"/>
    </row>
    <row r="285" spans="1:17" ht="15.6" x14ac:dyDescent="0.3">
      <c r="A285" s="291">
        <v>281</v>
      </c>
      <c r="B285" s="4"/>
      <c r="C285" s="4"/>
      <c r="D285" s="4" t="s">
        <v>128</v>
      </c>
      <c r="E285" s="411" t="s">
        <v>256</v>
      </c>
      <c r="F285" s="38">
        <f t="shared" si="51"/>
        <v>0</v>
      </c>
      <c r="G285" s="38">
        <f t="shared" si="52"/>
        <v>0</v>
      </c>
      <c r="H285" s="38">
        <f t="shared" ref="H285:H304" si="54">IF(D285="Yes",I285,0)</f>
        <v>0</v>
      </c>
      <c r="I285" s="295">
        <f t="shared" si="53"/>
        <v>0</v>
      </c>
      <c r="J285" s="356"/>
      <c r="K285" s="23"/>
      <c r="L285" s="325">
        <v>281</v>
      </c>
      <c r="M285" s="4" t="s">
        <v>128</v>
      </c>
      <c r="N285" s="377">
        <f t="shared" si="48"/>
        <v>0</v>
      </c>
      <c r="O285" s="377">
        <f t="shared" si="49"/>
        <v>0</v>
      </c>
      <c r="P285" s="377">
        <f t="shared" si="50"/>
        <v>0</v>
      </c>
      <c r="Q285" s="416"/>
    </row>
    <row r="286" spans="1:17" ht="15.6" x14ac:dyDescent="0.3">
      <c r="A286" s="291">
        <v>282</v>
      </c>
      <c r="B286" s="4"/>
      <c r="C286" s="4"/>
      <c r="D286" s="4" t="s">
        <v>128</v>
      </c>
      <c r="E286" s="411" t="s">
        <v>256</v>
      </c>
      <c r="F286" s="38">
        <f t="shared" si="51"/>
        <v>0</v>
      </c>
      <c r="G286" s="38">
        <f t="shared" si="52"/>
        <v>0</v>
      </c>
      <c r="H286" s="38">
        <f t="shared" si="54"/>
        <v>0</v>
      </c>
      <c r="I286" s="295">
        <f t="shared" si="53"/>
        <v>0</v>
      </c>
      <c r="J286" s="356"/>
      <c r="K286" s="23"/>
      <c r="L286" s="325">
        <v>282</v>
      </c>
      <c r="M286" s="4" t="s">
        <v>128</v>
      </c>
      <c r="N286" s="377">
        <f t="shared" si="48"/>
        <v>0</v>
      </c>
      <c r="O286" s="377">
        <f t="shared" si="49"/>
        <v>0</v>
      </c>
      <c r="P286" s="377">
        <f t="shared" si="50"/>
        <v>0</v>
      </c>
      <c r="Q286" s="416"/>
    </row>
    <row r="287" spans="1:17" ht="15.6" x14ac:dyDescent="0.3">
      <c r="A287" s="291">
        <v>283</v>
      </c>
      <c r="B287" s="4"/>
      <c r="C287" s="4"/>
      <c r="D287" s="4" t="s">
        <v>128</v>
      </c>
      <c r="E287" s="411" t="s">
        <v>256</v>
      </c>
      <c r="F287" s="38">
        <f t="shared" si="51"/>
        <v>0</v>
      </c>
      <c r="G287" s="38">
        <f t="shared" si="52"/>
        <v>0</v>
      </c>
      <c r="H287" s="38">
        <f t="shared" si="54"/>
        <v>0</v>
      </c>
      <c r="I287" s="295">
        <f t="shared" si="53"/>
        <v>0</v>
      </c>
      <c r="J287" s="356"/>
      <c r="K287" s="23"/>
      <c r="L287" s="325">
        <v>283</v>
      </c>
      <c r="M287" s="4" t="s">
        <v>128</v>
      </c>
      <c r="N287" s="377">
        <f t="shared" si="48"/>
        <v>0</v>
      </c>
      <c r="O287" s="377">
        <f t="shared" si="49"/>
        <v>0</v>
      </c>
      <c r="P287" s="377">
        <f t="shared" si="50"/>
        <v>0</v>
      </c>
      <c r="Q287" s="416"/>
    </row>
    <row r="288" spans="1:17" ht="15.6" x14ac:dyDescent="0.3">
      <c r="A288" s="291">
        <v>284</v>
      </c>
      <c r="B288" s="4"/>
      <c r="C288" s="4"/>
      <c r="D288" s="4" t="s">
        <v>128</v>
      </c>
      <c r="E288" s="411" t="s">
        <v>256</v>
      </c>
      <c r="F288" s="38">
        <f t="shared" si="51"/>
        <v>0</v>
      </c>
      <c r="G288" s="38">
        <f t="shared" si="52"/>
        <v>0</v>
      </c>
      <c r="H288" s="38">
        <f t="shared" si="54"/>
        <v>0</v>
      </c>
      <c r="I288" s="295">
        <f t="shared" si="53"/>
        <v>0</v>
      </c>
      <c r="J288" s="356"/>
      <c r="K288" s="23"/>
      <c r="L288" s="325">
        <v>284</v>
      </c>
      <c r="M288" s="4" t="s">
        <v>128</v>
      </c>
      <c r="N288" s="377">
        <f t="shared" si="48"/>
        <v>0</v>
      </c>
      <c r="O288" s="377">
        <f t="shared" si="49"/>
        <v>0</v>
      </c>
      <c r="P288" s="377">
        <f t="shared" si="50"/>
        <v>0</v>
      </c>
      <c r="Q288" s="416"/>
    </row>
    <row r="289" spans="1:17" ht="15.6" x14ac:dyDescent="0.3">
      <c r="A289" s="291">
        <v>285</v>
      </c>
      <c r="B289" s="4"/>
      <c r="C289" s="4"/>
      <c r="D289" s="4" t="s">
        <v>128</v>
      </c>
      <c r="E289" s="411" t="s">
        <v>256</v>
      </c>
      <c r="F289" s="38">
        <f t="shared" si="51"/>
        <v>0</v>
      </c>
      <c r="G289" s="38">
        <f t="shared" si="52"/>
        <v>0</v>
      </c>
      <c r="H289" s="38">
        <f t="shared" si="54"/>
        <v>0</v>
      </c>
      <c r="I289" s="295">
        <f t="shared" si="53"/>
        <v>0</v>
      </c>
      <c r="J289" s="356"/>
      <c r="K289" s="23"/>
      <c r="L289" s="325">
        <v>285</v>
      </c>
      <c r="M289" s="4" t="s">
        <v>128</v>
      </c>
      <c r="N289" s="377">
        <f t="shared" si="48"/>
        <v>0</v>
      </c>
      <c r="O289" s="377">
        <f t="shared" si="49"/>
        <v>0</v>
      </c>
      <c r="P289" s="377">
        <f t="shared" si="50"/>
        <v>0</v>
      </c>
      <c r="Q289" s="416"/>
    </row>
    <row r="290" spans="1:17" ht="15.6" x14ac:dyDescent="0.3">
      <c r="A290" s="291">
        <v>286</v>
      </c>
      <c r="B290" s="4"/>
      <c r="C290" s="4"/>
      <c r="D290" s="4" t="s">
        <v>128</v>
      </c>
      <c r="E290" s="411" t="s">
        <v>256</v>
      </c>
      <c r="F290" s="38">
        <f t="shared" si="51"/>
        <v>0</v>
      </c>
      <c r="G290" s="38">
        <f t="shared" si="52"/>
        <v>0</v>
      </c>
      <c r="H290" s="38">
        <f t="shared" si="54"/>
        <v>0</v>
      </c>
      <c r="I290" s="295">
        <f t="shared" si="53"/>
        <v>0</v>
      </c>
      <c r="J290" s="356"/>
      <c r="K290" s="23"/>
      <c r="L290" s="325">
        <v>286</v>
      </c>
      <c r="M290" s="4" t="s">
        <v>128</v>
      </c>
      <c r="N290" s="377">
        <f t="shared" si="48"/>
        <v>0</v>
      </c>
      <c r="O290" s="377">
        <f t="shared" si="49"/>
        <v>0</v>
      </c>
      <c r="P290" s="377">
        <f t="shared" si="50"/>
        <v>0</v>
      </c>
      <c r="Q290" s="416"/>
    </row>
    <row r="291" spans="1:17" ht="15.6" x14ac:dyDescent="0.3">
      <c r="A291" s="291">
        <v>287</v>
      </c>
      <c r="B291" s="4"/>
      <c r="C291" s="4"/>
      <c r="D291" s="4" t="s">
        <v>128</v>
      </c>
      <c r="E291" s="411" t="s">
        <v>256</v>
      </c>
      <c r="F291" s="38">
        <f t="shared" si="51"/>
        <v>0</v>
      </c>
      <c r="G291" s="38">
        <f t="shared" si="52"/>
        <v>0</v>
      </c>
      <c r="H291" s="38">
        <f t="shared" si="54"/>
        <v>0</v>
      </c>
      <c r="I291" s="295">
        <f t="shared" si="53"/>
        <v>0</v>
      </c>
      <c r="J291" s="356"/>
      <c r="K291" s="23"/>
      <c r="L291" s="325">
        <v>287</v>
      </c>
      <c r="M291" s="4" t="s">
        <v>128</v>
      </c>
      <c r="N291" s="377">
        <f t="shared" si="48"/>
        <v>0</v>
      </c>
      <c r="O291" s="377">
        <f t="shared" si="49"/>
        <v>0</v>
      </c>
      <c r="P291" s="377">
        <f t="shared" si="50"/>
        <v>0</v>
      </c>
      <c r="Q291" s="416"/>
    </row>
    <row r="292" spans="1:17" ht="15.6" x14ac:dyDescent="0.3">
      <c r="A292" s="291">
        <v>288</v>
      </c>
      <c r="B292" s="4"/>
      <c r="C292" s="4"/>
      <c r="D292" s="4" t="s">
        <v>128</v>
      </c>
      <c r="E292" s="411" t="s">
        <v>256</v>
      </c>
      <c r="F292" s="38">
        <f t="shared" si="51"/>
        <v>0</v>
      </c>
      <c r="G292" s="38">
        <f t="shared" si="52"/>
        <v>0</v>
      </c>
      <c r="H292" s="38">
        <f t="shared" si="54"/>
        <v>0</v>
      </c>
      <c r="I292" s="295">
        <f t="shared" si="53"/>
        <v>0</v>
      </c>
      <c r="J292" s="356"/>
      <c r="K292" s="23"/>
      <c r="L292" s="325">
        <v>288</v>
      </c>
      <c r="M292" s="4" t="s">
        <v>128</v>
      </c>
      <c r="N292" s="377">
        <f t="shared" si="48"/>
        <v>0</v>
      </c>
      <c r="O292" s="377">
        <f t="shared" si="49"/>
        <v>0</v>
      </c>
      <c r="P292" s="377">
        <f t="shared" si="50"/>
        <v>0</v>
      </c>
      <c r="Q292" s="416"/>
    </row>
    <row r="293" spans="1:17" ht="15.6" x14ac:dyDescent="0.3">
      <c r="A293" s="291">
        <v>289</v>
      </c>
      <c r="B293" s="4"/>
      <c r="C293" s="4"/>
      <c r="D293" s="4" t="s">
        <v>128</v>
      </c>
      <c r="E293" s="411" t="s">
        <v>256</v>
      </c>
      <c r="F293" s="38">
        <f t="shared" si="51"/>
        <v>0</v>
      </c>
      <c r="G293" s="38">
        <f t="shared" si="52"/>
        <v>0</v>
      </c>
      <c r="H293" s="38">
        <f t="shared" si="54"/>
        <v>0</v>
      </c>
      <c r="I293" s="295">
        <f t="shared" si="53"/>
        <v>0</v>
      </c>
      <c r="J293" s="356"/>
      <c r="K293" s="23"/>
      <c r="L293" s="325">
        <v>289</v>
      </c>
      <c r="M293" s="4" t="s">
        <v>128</v>
      </c>
      <c r="N293" s="377">
        <f t="shared" si="48"/>
        <v>0</v>
      </c>
      <c r="O293" s="377">
        <f t="shared" si="49"/>
        <v>0</v>
      </c>
      <c r="P293" s="377">
        <f t="shared" si="50"/>
        <v>0</v>
      </c>
      <c r="Q293" s="416"/>
    </row>
    <row r="294" spans="1:17" ht="15.6" x14ac:dyDescent="0.3">
      <c r="A294" s="291">
        <v>290</v>
      </c>
      <c r="B294" s="4"/>
      <c r="C294" s="4"/>
      <c r="D294" s="4" t="s">
        <v>128</v>
      </c>
      <c r="E294" s="411" t="s">
        <v>256</v>
      </c>
      <c r="F294" s="38">
        <f t="shared" si="51"/>
        <v>0</v>
      </c>
      <c r="G294" s="38">
        <f t="shared" si="52"/>
        <v>0</v>
      </c>
      <c r="H294" s="38">
        <f t="shared" si="54"/>
        <v>0</v>
      </c>
      <c r="I294" s="295">
        <f t="shared" si="53"/>
        <v>0</v>
      </c>
      <c r="J294" s="356"/>
      <c r="K294" s="23"/>
      <c r="L294" s="325">
        <v>290</v>
      </c>
      <c r="M294" s="4" t="s">
        <v>128</v>
      </c>
      <c r="N294" s="377">
        <f t="shared" si="48"/>
        <v>0</v>
      </c>
      <c r="O294" s="377">
        <f t="shared" si="49"/>
        <v>0</v>
      </c>
      <c r="P294" s="377">
        <f t="shared" si="50"/>
        <v>0</v>
      </c>
      <c r="Q294" s="416"/>
    </row>
    <row r="295" spans="1:17" ht="15.6" x14ac:dyDescent="0.3">
      <c r="A295" s="291">
        <v>291</v>
      </c>
      <c r="B295" s="4"/>
      <c r="C295" s="4"/>
      <c r="D295" s="4" t="s">
        <v>128</v>
      </c>
      <c r="E295" s="411" t="s">
        <v>256</v>
      </c>
      <c r="F295" s="38">
        <f t="shared" si="51"/>
        <v>0</v>
      </c>
      <c r="G295" s="38">
        <f t="shared" si="52"/>
        <v>0</v>
      </c>
      <c r="H295" s="38">
        <f t="shared" si="54"/>
        <v>0</v>
      </c>
      <c r="I295" s="295">
        <f t="shared" si="53"/>
        <v>0</v>
      </c>
      <c r="J295" s="356"/>
      <c r="K295" s="23"/>
      <c r="L295" s="325">
        <v>291</v>
      </c>
      <c r="M295" s="4" t="s">
        <v>128</v>
      </c>
      <c r="N295" s="377">
        <f t="shared" si="48"/>
        <v>0</v>
      </c>
      <c r="O295" s="377">
        <f t="shared" si="49"/>
        <v>0</v>
      </c>
      <c r="P295" s="377">
        <f t="shared" si="50"/>
        <v>0</v>
      </c>
      <c r="Q295" s="416"/>
    </row>
    <row r="296" spans="1:17" ht="15.6" x14ac:dyDescent="0.3">
      <c r="A296" s="291">
        <v>292</v>
      </c>
      <c r="B296" s="4"/>
      <c r="C296" s="4"/>
      <c r="D296" s="4" t="s">
        <v>128</v>
      </c>
      <c r="E296" s="411" t="s">
        <v>256</v>
      </c>
      <c r="F296" s="38">
        <f t="shared" si="51"/>
        <v>0</v>
      </c>
      <c r="G296" s="38">
        <f t="shared" si="52"/>
        <v>0</v>
      </c>
      <c r="H296" s="38">
        <f t="shared" si="54"/>
        <v>0</v>
      </c>
      <c r="I296" s="295">
        <f t="shared" si="53"/>
        <v>0</v>
      </c>
      <c r="J296" s="356"/>
      <c r="K296" s="23"/>
      <c r="L296" s="325">
        <v>292</v>
      </c>
      <c r="M296" s="4" t="s">
        <v>128</v>
      </c>
      <c r="N296" s="377">
        <f t="shared" si="48"/>
        <v>0</v>
      </c>
      <c r="O296" s="377">
        <f t="shared" si="49"/>
        <v>0</v>
      </c>
      <c r="P296" s="377">
        <f t="shared" si="50"/>
        <v>0</v>
      </c>
      <c r="Q296" s="416"/>
    </row>
    <row r="297" spans="1:17" ht="15.6" x14ac:dyDescent="0.3">
      <c r="A297" s="291">
        <v>293</v>
      </c>
      <c r="B297" s="4"/>
      <c r="C297" s="4"/>
      <c r="D297" s="4" t="s">
        <v>128</v>
      </c>
      <c r="E297" s="411" t="s">
        <v>256</v>
      </c>
      <c r="F297" s="38">
        <f t="shared" si="51"/>
        <v>0</v>
      </c>
      <c r="G297" s="38">
        <f t="shared" si="52"/>
        <v>0</v>
      </c>
      <c r="H297" s="38">
        <f t="shared" si="54"/>
        <v>0</v>
      </c>
      <c r="I297" s="295">
        <f t="shared" si="53"/>
        <v>0</v>
      </c>
      <c r="J297" s="356"/>
      <c r="K297" s="23"/>
      <c r="L297" s="325">
        <v>293</v>
      </c>
      <c r="M297" s="4" t="s">
        <v>128</v>
      </c>
      <c r="N297" s="377">
        <f t="shared" si="48"/>
        <v>0</v>
      </c>
      <c r="O297" s="377">
        <f t="shared" si="49"/>
        <v>0</v>
      </c>
      <c r="P297" s="377">
        <f t="shared" si="50"/>
        <v>0</v>
      </c>
      <c r="Q297" s="416"/>
    </row>
    <row r="298" spans="1:17" ht="15.6" x14ac:dyDescent="0.3">
      <c r="A298" s="291">
        <v>294</v>
      </c>
      <c r="B298" s="4"/>
      <c r="C298" s="4"/>
      <c r="D298" s="4" t="s">
        <v>128</v>
      </c>
      <c r="E298" s="411" t="s">
        <v>256</v>
      </c>
      <c r="F298" s="38">
        <f t="shared" si="51"/>
        <v>0</v>
      </c>
      <c r="G298" s="38">
        <f t="shared" si="52"/>
        <v>0</v>
      </c>
      <c r="H298" s="38">
        <f t="shared" si="54"/>
        <v>0</v>
      </c>
      <c r="I298" s="295">
        <f t="shared" si="53"/>
        <v>0</v>
      </c>
      <c r="J298" s="356"/>
      <c r="K298" s="23"/>
      <c r="L298" s="325">
        <v>294</v>
      </c>
      <c r="M298" s="4" t="s">
        <v>128</v>
      </c>
      <c r="N298" s="377">
        <f t="shared" si="48"/>
        <v>0</v>
      </c>
      <c r="O298" s="377">
        <f t="shared" si="49"/>
        <v>0</v>
      </c>
      <c r="P298" s="377">
        <f t="shared" si="50"/>
        <v>0</v>
      </c>
      <c r="Q298" s="416"/>
    </row>
    <row r="299" spans="1:17" ht="15.6" x14ac:dyDescent="0.3">
      <c r="A299" s="291">
        <v>295</v>
      </c>
      <c r="B299" s="4"/>
      <c r="C299" s="4"/>
      <c r="D299" s="4" t="s">
        <v>128</v>
      </c>
      <c r="E299" s="411" t="s">
        <v>256</v>
      </c>
      <c r="F299" s="38">
        <f t="shared" si="51"/>
        <v>0</v>
      </c>
      <c r="G299" s="38">
        <f t="shared" si="52"/>
        <v>0</v>
      </c>
      <c r="H299" s="38">
        <f t="shared" si="54"/>
        <v>0</v>
      </c>
      <c r="I299" s="295">
        <f t="shared" si="53"/>
        <v>0</v>
      </c>
      <c r="J299" s="356"/>
      <c r="K299" s="23"/>
      <c r="L299" s="325">
        <v>295</v>
      </c>
      <c r="M299" s="4" t="s">
        <v>128</v>
      </c>
      <c r="N299" s="377">
        <f t="shared" si="48"/>
        <v>0</v>
      </c>
      <c r="O299" s="377">
        <f t="shared" si="49"/>
        <v>0</v>
      </c>
      <c r="P299" s="377">
        <f t="shared" si="50"/>
        <v>0</v>
      </c>
      <c r="Q299" s="416"/>
    </row>
    <row r="300" spans="1:17" ht="15.6" x14ac:dyDescent="0.3">
      <c r="A300" s="291">
        <v>296</v>
      </c>
      <c r="B300" s="4"/>
      <c r="C300" s="4"/>
      <c r="D300" s="4" t="s">
        <v>128</v>
      </c>
      <c r="E300" s="411" t="s">
        <v>256</v>
      </c>
      <c r="F300" s="38">
        <f t="shared" si="51"/>
        <v>0</v>
      </c>
      <c r="G300" s="38">
        <f t="shared" si="52"/>
        <v>0</v>
      </c>
      <c r="H300" s="38">
        <f t="shared" si="54"/>
        <v>0</v>
      </c>
      <c r="I300" s="295">
        <f t="shared" si="53"/>
        <v>0</v>
      </c>
      <c r="J300" s="356"/>
      <c r="K300" s="23"/>
      <c r="L300" s="325">
        <v>296</v>
      </c>
      <c r="M300" s="4" t="s">
        <v>128</v>
      </c>
      <c r="N300" s="377">
        <f t="shared" si="48"/>
        <v>0</v>
      </c>
      <c r="O300" s="377">
        <f t="shared" si="49"/>
        <v>0</v>
      </c>
      <c r="P300" s="377">
        <f t="shared" si="50"/>
        <v>0</v>
      </c>
      <c r="Q300" s="416"/>
    </row>
    <row r="301" spans="1:17" ht="15.6" x14ac:dyDescent="0.3">
      <c r="A301" s="291">
        <v>297</v>
      </c>
      <c r="B301" s="4"/>
      <c r="C301" s="4"/>
      <c r="D301" s="4" t="s">
        <v>128</v>
      </c>
      <c r="E301" s="411" t="s">
        <v>256</v>
      </c>
      <c r="F301" s="38">
        <f t="shared" si="51"/>
        <v>0</v>
      </c>
      <c r="G301" s="38">
        <f t="shared" si="52"/>
        <v>0</v>
      </c>
      <c r="H301" s="38">
        <f t="shared" si="54"/>
        <v>0</v>
      </c>
      <c r="I301" s="295">
        <f t="shared" si="53"/>
        <v>0</v>
      </c>
      <c r="J301" s="356"/>
      <c r="K301" s="23"/>
      <c r="L301" s="325">
        <v>297</v>
      </c>
      <c r="M301" s="4" t="s">
        <v>128</v>
      </c>
      <c r="N301" s="377">
        <f t="shared" si="48"/>
        <v>0</v>
      </c>
      <c r="O301" s="377">
        <f t="shared" si="49"/>
        <v>0</v>
      </c>
      <c r="P301" s="377">
        <f t="shared" si="50"/>
        <v>0</v>
      </c>
      <c r="Q301" s="416"/>
    </row>
    <row r="302" spans="1:17" ht="15.6" x14ac:dyDescent="0.3">
      <c r="A302" s="291">
        <v>298</v>
      </c>
      <c r="B302" s="4"/>
      <c r="C302" s="4"/>
      <c r="D302" s="4" t="s">
        <v>128</v>
      </c>
      <c r="E302" s="411" t="s">
        <v>256</v>
      </c>
      <c r="F302" s="38">
        <f t="shared" si="51"/>
        <v>0</v>
      </c>
      <c r="G302" s="38">
        <f t="shared" si="52"/>
        <v>0</v>
      </c>
      <c r="H302" s="38">
        <f t="shared" si="54"/>
        <v>0</v>
      </c>
      <c r="I302" s="295">
        <f t="shared" si="53"/>
        <v>0</v>
      </c>
      <c r="J302" s="356"/>
      <c r="K302" s="23"/>
      <c r="L302" s="325">
        <v>298</v>
      </c>
      <c r="M302" s="4" t="s">
        <v>128</v>
      </c>
      <c r="N302" s="377">
        <f t="shared" si="48"/>
        <v>0</v>
      </c>
      <c r="O302" s="377">
        <f t="shared" si="49"/>
        <v>0</v>
      </c>
      <c r="P302" s="377">
        <f t="shared" si="50"/>
        <v>0</v>
      </c>
      <c r="Q302" s="416"/>
    </row>
    <row r="303" spans="1:17" ht="15.6" x14ac:dyDescent="0.3">
      <c r="A303" s="291">
        <v>299</v>
      </c>
      <c r="B303" s="4"/>
      <c r="C303" s="4"/>
      <c r="D303" s="4" t="s">
        <v>128</v>
      </c>
      <c r="E303" s="411" t="s">
        <v>256</v>
      </c>
      <c r="F303" s="38">
        <f t="shared" si="51"/>
        <v>0</v>
      </c>
      <c r="G303" s="38">
        <f t="shared" si="52"/>
        <v>0</v>
      </c>
      <c r="H303" s="38">
        <f t="shared" si="54"/>
        <v>0</v>
      </c>
      <c r="I303" s="295">
        <f t="shared" si="53"/>
        <v>0</v>
      </c>
      <c r="J303" s="356"/>
      <c r="K303" s="23"/>
      <c r="L303" s="325">
        <v>299</v>
      </c>
      <c r="M303" s="4" t="s">
        <v>128</v>
      </c>
      <c r="N303" s="377">
        <f t="shared" si="48"/>
        <v>0</v>
      </c>
      <c r="O303" s="377">
        <f t="shared" si="49"/>
        <v>0</v>
      </c>
      <c r="P303" s="377">
        <f t="shared" si="50"/>
        <v>0</v>
      </c>
      <c r="Q303" s="416"/>
    </row>
    <row r="304" spans="1:17" ht="15.6" x14ac:dyDescent="0.3">
      <c r="A304" s="392">
        <v>300</v>
      </c>
      <c r="B304" s="101"/>
      <c r="C304" s="101"/>
      <c r="D304" s="101" t="s">
        <v>128</v>
      </c>
      <c r="E304" s="413" t="s">
        <v>256</v>
      </c>
      <c r="F304" s="398">
        <f t="shared" si="51"/>
        <v>0</v>
      </c>
      <c r="G304" s="398">
        <f t="shared" si="52"/>
        <v>0</v>
      </c>
      <c r="H304" s="398">
        <f t="shared" si="54"/>
        <v>0</v>
      </c>
      <c r="I304" s="399">
        <f t="shared" si="53"/>
        <v>0</v>
      </c>
      <c r="J304" s="356"/>
      <c r="K304" s="23"/>
      <c r="L304" s="400">
        <v>300</v>
      </c>
      <c r="M304" s="101" t="s">
        <v>128</v>
      </c>
      <c r="N304" s="418">
        <f t="shared" si="48"/>
        <v>0</v>
      </c>
      <c r="O304" s="418">
        <f t="shared" si="49"/>
        <v>0</v>
      </c>
      <c r="P304" s="418">
        <f t="shared" si="50"/>
        <v>0</v>
      </c>
      <c r="Q304" s="419"/>
    </row>
    <row r="305" spans="1:19" ht="15.6" x14ac:dyDescent="0.3">
      <c r="A305" s="291">
        <v>301</v>
      </c>
      <c r="B305" s="4"/>
      <c r="C305" s="4"/>
      <c r="D305" s="4" t="s">
        <v>128</v>
      </c>
      <c r="E305" s="411" t="s">
        <v>256</v>
      </c>
      <c r="F305" s="38">
        <f>IF(I305&gt;0,1,0)</f>
        <v>0</v>
      </c>
      <c r="G305" s="38">
        <f>IF(D305="Yes",F305,0)</f>
        <v>0</v>
      </c>
      <c r="H305" s="38">
        <f>IF(D305="Yes",I305,0)</f>
        <v>0</v>
      </c>
      <c r="I305" s="295">
        <f>IF(E305="Square/Rectangle",B305*C305,B305*C305*0.785)</f>
        <v>0</v>
      </c>
      <c r="J305" s="401"/>
      <c r="K305" s="402"/>
      <c r="L305" s="325">
        <v>301</v>
      </c>
      <c r="M305" s="4" t="s">
        <v>128</v>
      </c>
      <c r="N305" s="377">
        <f t="shared" ref="N305:N368" si="55">IF(Q305&gt;0,1,0)</f>
        <v>0</v>
      </c>
      <c r="O305" s="377">
        <f t="shared" ref="O305:O368" si="56">IF(L305="Yes",N305,0)</f>
        <v>0</v>
      </c>
      <c r="P305" s="377">
        <f t="shared" ref="P305:P368" si="57">IF(L305="Yes",Q305,0)</f>
        <v>0</v>
      </c>
      <c r="Q305" s="416"/>
    </row>
    <row r="306" spans="1:19" ht="15.6" x14ac:dyDescent="0.3">
      <c r="A306" s="291">
        <v>302</v>
      </c>
      <c r="B306" s="4"/>
      <c r="C306" s="4"/>
      <c r="D306" s="4" t="s">
        <v>128</v>
      </c>
      <c r="E306" s="411" t="s">
        <v>256</v>
      </c>
      <c r="F306" s="38">
        <f t="shared" ref="F306:F369" si="58">IF(I306&gt;0,1,0)</f>
        <v>0</v>
      </c>
      <c r="G306" s="38">
        <f t="shared" ref="G306:G369" si="59">IF(D306="Yes",F306,0)</f>
        <v>0</v>
      </c>
      <c r="H306" s="38">
        <f>IF(D306="Yes",I306,0)</f>
        <v>0</v>
      </c>
      <c r="I306" s="295">
        <f t="shared" ref="I306:I369" si="60">IF(E306="Square/Rectangle",B306*C306,B306*C306*0.785)</f>
        <v>0</v>
      </c>
      <c r="J306" s="356"/>
      <c r="K306" s="23"/>
      <c r="L306" s="325">
        <v>302</v>
      </c>
      <c r="M306" s="4" t="s">
        <v>128</v>
      </c>
      <c r="N306" s="377">
        <f t="shared" si="55"/>
        <v>0</v>
      </c>
      <c r="O306" s="377">
        <f t="shared" si="56"/>
        <v>0</v>
      </c>
      <c r="P306" s="377">
        <f t="shared" si="57"/>
        <v>0</v>
      </c>
      <c r="Q306" s="416"/>
    </row>
    <row r="307" spans="1:19" ht="15.6" x14ac:dyDescent="0.3">
      <c r="A307" s="291">
        <v>303</v>
      </c>
      <c r="B307" s="4"/>
      <c r="C307" s="4"/>
      <c r="D307" s="4" t="s">
        <v>128</v>
      </c>
      <c r="E307" s="411" t="s">
        <v>256</v>
      </c>
      <c r="F307" s="38">
        <f t="shared" si="58"/>
        <v>0</v>
      </c>
      <c r="G307" s="38">
        <f t="shared" si="59"/>
        <v>0</v>
      </c>
      <c r="H307" s="38">
        <f t="shared" ref="H307:H370" si="61">IF(D307="Yes",I307,0)</f>
        <v>0</v>
      </c>
      <c r="I307" s="295">
        <f t="shared" si="60"/>
        <v>0</v>
      </c>
      <c r="J307" s="356"/>
      <c r="K307" s="403"/>
      <c r="L307" s="325">
        <v>303</v>
      </c>
      <c r="M307" s="4" t="s">
        <v>128</v>
      </c>
      <c r="N307" s="377">
        <f t="shared" si="55"/>
        <v>0</v>
      </c>
      <c r="O307" s="377">
        <f t="shared" si="56"/>
        <v>0</v>
      </c>
      <c r="P307" s="377">
        <f t="shared" si="57"/>
        <v>0</v>
      </c>
      <c r="Q307" s="416"/>
      <c r="S307" s="44"/>
    </row>
    <row r="308" spans="1:19" ht="15.6" x14ac:dyDescent="0.3">
      <c r="A308" s="291">
        <v>304</v>
      </c>
      <c r="B308" s="4"/>
      <c r="C308" s="4"/>
      <c r="D308" s="4" t="s">
        <v>128</v>
      </c>
      <c r="E308" s="411" t="s">
        <v>256</v>
      </c>
      <c r="F308" s="38">
        <f t="shared" si="58"/>
        <v>0</v>
      </c>
      <c r="G308" s="38">
        <f t="shared" si="59"/>
        <v>0</v>
      </c>
      <c r="H308" s="38">
        <f t="shared" si="61"/>
        <v>0</v>
      </c>
      <c r="I308" s="295">
        <f t="shared" si="60"/>
        <v>0</v>
      </c>
      <c r="J308" s="356"/>
      <c r="K308" s="23"/>
      <c r="L308" s="325">
        <v>304</v>
      </c>
      <c r="M308" s="4" t="s">
        <v>128</v>
      </c>
      <c r="N308" s="377">
        <f t="shared" si="55"/>
        <v>0</v>
      </c>
      <c r="O308" s="377">
        <f t="shared" si="56"/>
        <v>0</v>
      </c>
      <c r="P308" s="377">
        <f t="shared" si="57"/>
        <v>0</v>
      </c>
      <c r="Q308" s="416"/>
      <c r="S308" s="45"/>
    </row>
    <row r="309" spans="1:19" ht="15.6" x14ac:dyDescent="0.3">
      <c r="A309" s="291">
        <v>305</v>
      </c>
      <c r="B309" s="4"/>
      <c r="C309" s="4"/>
      <c r="D309" s="4" t="s">
        <v>128</v>
      </c>
      <c r="E309" s="411" t="s">
        <v>256</v>
      </c>
      <c r="F309" s="38">
        <f t="shared" si="58"/>
        <v>0</v>
      </c>
      <c r="G309" s="38">
        <f t="shared" si="59"/>
        <v>0</v>
      </c>
      <c r="H309" s="38">
        <f t="shared" si="61"/>
        <v>0</v>
      </c>
      <c r="I309" s="295">
        <f t="shared" si="60"/>
        <v>0</v>
      </c>
      <c r="J309" s="356"/>
      <c r="K309" s="23"/>
      <c r="L309" s="325">
        <v>305</v>
      </c>
      <c r="M309" s="4" t="s">
        <v>128</v>
      </c>
      <c r="N309" s="377">
        <f t="shared" si="55"/>
        <v>0</v>
      </c>
      <c r="O309" s="377">
        <f t="shared" si="56"/>
        <v>0</v>
      </c>
      <c r="P309" s="377">
        <f t="shared" si="57"/>
        <v>0</v>
      </c>
      <c r="Q309" s="416"/>
      <c r="S309" s="45"/>
    </row>
    <row r="310" spans="1:19" ht="15.6" x14ac:dyDescent="0.3">
      <c r="A310" s="291">
        <v>306</v>
      </c>
      <c r="B310" s="4"/>
      <c r="C310" s="4"/>
      <c r="D310" s="4" t="s">
        <v>128</v>
      </c>
      <c r="E310" s="411" t="s">
        <v>256</v>
      </c>
      <c r="F310" s="38">
        <f t="shared" si="58"/>
        <v>0</v>
      </c>
      <c r="G310" s="38">
        <f t="shared" si="59"/>
        <v>0</v>
      </c>
      <c r="H310" s="38">
        <f t="shared" si="61"/>
        <v>0</v>
      </c>
      <c r="I310" s="295">
        <f t="shared" si="60"/>
        <v>0</v>
      </c>
      <c r="J310" s="356"/>
      <c r="K310" s="23"/>
      <c r="L310" s="325">
        <v>306</v>
      </c>
      <c r="M310" s="4" t="s">
        <v>128</v>
      </c>
      <c r="N310" s="377">
        <f t="shared" si="55"/>
        <v>0</v>
      </c>
      <c r="O310" s="377">
        <f t="shared" si="56"/>
        <v>0</v>
      </c>
      <c r="P310" s="377">
        <f t="shared" si="57"/>
        <v>0</v>
      </c>
      <c r="Q310" s="416"/>
    </row>
    <row r="311" spans="1:19" ht="15.6" x14ac:dyDescent="0.3">
      <c r="A311" s="291">
        <v>307</v>
      </c>
      <c r="B311" s="4"/>
      <c r="C311" s="4"/>
      <c r="D311" s="4" t="s">
        <v>128</v>
      </c>
      <c r="E311" s="411" t="s">
        <v>256</v>
      </c>
      <c r="F311" s="38">
        <f t="shared" si="58"/>
        <v>0</v>
      </c>
      <c r="G311" s="38">
        <f t="shared" si="59"/>
        <v>0</v>
      </c>
      <c r="H311" s="38">
        <f t="shared" si="61"/>
        <v>0</v>
      </c>
      <c r="I311" s="295">
        <f t="shared" si="60"/>
        <v>0</v>
      </c>
      <c r="J311" s="356"/>
      <c r="K311" s="23"/>
      <c r="L311" s="325">
        <v>307</v>
      </c>
      <c r="M311" s="4" t="s">
        <v>128</v>
      </c>
      <c r="N311" s="377">
        <f t="shared" si="55"/>
        <v>0</v>
      </c>
      <c r="O311" s="377">
        <f t="shared" si="56"/>
        <v>0</v>
      </c>
      <c r="P311" s="377">
        <f t="shared" si="57"/>
        <v>0</v>
      </c>
      <c r="Q311" s="416"/>
    </row>
    <row r="312" spans="1:19" ht="15.6" x14ac:dyDescent="0.3">
      <c r="A312" s="291">
        <v>308</v>
      </c>
      <c r="B312" s="4"/>
      <c r="C312" s="4"/>
      <c r="D312" s="4" t="s">
        <v>128</v>
      </c>
      <c r="E312" s="411" t="s">
        <v>256</v>
      </c>
      <c r="F312" s="38">
        <f t="shared" si="58"/>
        <v>0</v>
      </c>
      <c r="G312" s="38">
        <f t="shared" si="59"/>
        <v>0</v>
      </c>
      <c r="H312" s="38">
        <f t="shared" si="61"/>
        <v>0</v>
      </c>
      <c r="I312" s="295">
        <f t="shared" si="60"/>
        <v>0</v>
      </c>
      <c r="J312" s="356"/>
      <c r="K312" s="23"/>
      <c r="L312" s="325">
        <v>308</v>
      </c>
      <c r="M312" s="4" t="s">
        <v>128</v>
      </c>
      <c r="N312" s="377">
        <f t="shared" si="55"/>
        <v>0</v>
      </c>
      <c r="O312" s="377">
        <f t="shared" si="56"/>
        <v>0</v>
      </c>
      <c r="P312" s="377">
        <f t="shared" si="57"/>
        <v>0</v>
      </c>
      <c r="Q312" s="416"/>
    </row>
    <row r="313" spans="1:19" ht="15.6" x14ac:dyDescent="0.3">
      <c r="A313" s="291">
        <v>309</v>
      </c>
      <c r="B313" s="4"/>
      <c r="C313" s="4"/>
      <c r="D313" s="4" t="s">
        <v>128</v>
      </c>
      <c r="E313" s="411" t="s">
        <v>256</v>
      </c>
      <c r="F313" s="38">
        <f t="shared" si="58"/>
        <v>0</v>
      </c>
      <c r="G313" s="38">
        <f t="shared" si="59"/>
        <v>0</v>
      </c>
      <c r="H313" s="38">
        <f t="shared" si="61"/>
        <v>0</v>
      </c>
      <c r="I313" s="295">
        <f t="shared" si="60"/>
        <v>0</v>
      </c>
      <c r="J313" s="356"/>
      <c r="K313" s="23"/>
      <c r="L313" s="325">
        <v>309</v>
      </c>
      <c r="M313" s="4" t="s">
        <v>128</v>
      </c>
      <c r="N313" s="377">
        <f t="shared" si="55"/>
        <v>0</v>
      </c>
      <c r="O313" s="377">
        <f t="shared" si="56"/>
        <v>0</v>
      </c>
      <c r="P313" s="377">
        <f t="shared" si="57"/>
        <v>0</v>
      </c>
      <c r="Q313" s="416"/>
    </row>
    <row r="314" spans="1:19" ht="15.6" x14ac:dyDescent="0.3">
      <c r="A314" s="291">
        <v>310</v>
      </c>
      <c r="B314" s="4"/>
      <c r="C314" s="4"/>
      <c r="D314" s="4" t="s">
        <v>128</v>
      </c>
      <c r="E314" s="411" t="s">
        <v>256</v>
      </c>
      <c r="F314" s="38">
        <f t="shared" si="58"/>
        <v>0</v>
      </c>
      <c r="G314" s="38">
        <f t="shared" si="59"/>
        <v>0</v>
      </c>
      <c r="H314" s="38">
        <f t="shared" si="61"/>
        <v>0</v>
      </c>
      <c r="I314" s="295">
        <f t="shared" si="60"/>
        <v>0</v>
      </c>
      <c r="J314" s="356"/>
      <c r="K314" s="23"/>
      <c r="L314" s="325">
        <v>310</v>
      </c>
      <c r="M314" s="4" t="s">
        <v>128</v>
      </c>
      <c r="N314" s="377">
        <f t="shared" si="55"/>
        <v>0</v>
      </c>
      <c r="O314" s="377">
        <f t="shared" si="56"/>
        <v>0</v>
      </c>
      <c r="P314" s="377">
        <f t="shared" si="57"/>
        <v>0</v>
      </c>
      <c r="Q314" s="416"/>
    </row>
    <row r="315" spans="1:19" ht="15.6" x14ac:dyDescent="0.3">
      <c r="A315" s="291">
        <v>311</v>
      </c>
      <c r="B315" s="4"/>
      <c r="C315" s="4"/>
      <c r="D315" s="4" t="s">
        <v>128</v>
      </c>
      <c r="E315" s="411" t="s">
        <v>256</v>
      </c>
      <c r="F315" s="38">
        <f t="shared" si="58"/>
        <v>0</v>
      </c>
      <c r="G315" s="38">
        <f t="shared" si="59"/>
        <v>0</v>
      </c>
      <c r="H315" s="38">
        <f t="shared" si="61"/>
        <v>0</v>
      </c>
      <c r="I315" s="295">
        <f t="shared" si="60"/>
        <v>0</v>
      </c>
      <c r="J315" s="356"/>
      <c r="K315" s="23"/>
      <c r="L315" s="325">
        <v>311</v>
      </c>
      <c r="M315" s="4" t="s">
        <v>128</v>
      </c>
      <c r="N315" s="377">
        <f t="shared" si="55"/>
        <v>0</v>
      </c>
      <c r="O315" s="377">
        <f t="shared" si="56"/>
        <v>0</v>
      </c>
      <c r="P315" s="377">
        <f t="shared" si="57"/>
        <v>0</v>
      </c>
      <c r="Q315" s="416"/>
    </row>
    <row r="316" spans="1:19" ht="15.6" x14ac:dyDescent="0.3">
      <c r="A316" s="291">
        <v>312</v>
      </c>
      <c r="B316" s="4"/>
      <c r="C316" s="4"/>
      <c r="D316" s="4" t="s">
        <v>128</v>
      </c>
      <c r="E316" s="411" t="s">
        <v>256</v>
      </c>
      <c r="F316" s="38">
        <f t="shared" si="58"/>
        <v>0</v>
      </c>
      <c r="G316" s="38">
        <f t="shared" si="59"/>
        <v>0</v>
      </c>
      <c r="H316" s="38">
        <f t="shared" si="61"/>
        <v>0</v>
      </c>
      <c r="I316" s="295">
        <f t="shared" si="60"/>
        <v>0</v>
      </c>
      <c r="J316" s="356"/>
      <c r="K316" s="23"/>
      <c r="L316" s="325">
        <v>312</v>
      </c>
      <c r="M316" s="4" t="s">
        <v>128</v>
      </c>
      <c r="N316" s="377">
        <f t="shared" si="55"/>
        <v>0</v>
      </c>
      <c r="O316" s="377">
        <f t="shared" si="56"/>
        <v>0</v>
      </c>
      <c r="P316" s="377">
        <f t="shared" si="57"/>
        <v>0</v>
      </c>
      <c r="Q316" s="416"/>
    </row>
    <row r="317" spans="1:19" ht="15.6" x14ac:dyDescent="0.3">
      <c r="A317" s="291">
        <v>313</v>
      </c>
      <c r="B317" s="4"/>
      <c r="C317" s="4"/>
      <c r="D317" s="4" t="s">
        <v>128</v>
      </c>
      <c r="E317" s="411" t="s">
        <v>256</v>
      </c>
      <c r="F317" s="38">
        <f t="shared" si="58"/>
        <v>0</v>
      </c>
      <c r="G317" s="38">
        <f t="shared" si="59"/>
        <v>0</v>
      </c>
      <c r="H317" s="38">
        <f t="shared" si="61"/>
        <v>0</v>
      </c>
      <c r="I317" s="295">
        <f t="shared" si="60"/>
        <v>0</v>
      </c>
      <c r="J317" s="356"/>
      <c r="K317" s="23"/>
      <c r="L317" s="325">
        <v>313</v>
      </c>
      <c r="M317" s="4" t="s">
        <v>128</v>
      </c>
      <c r="N317" s="377">
        <f t="shared" si="55"/>
        <v>0</v>
      </c>
      <c r="O317" s="377">
        <f t="shared" si="56"/>
        <v>0</v>
      </c>
      <c r="P317" s="377">
        <f t="shared" si="57"/>
        <v>0</v>
      </c>
      <c r="Q317" s="416"/>
    </row>
    <row r="318" spans="1:19" ht="15.6" x14ac:dyDescent="0.3">
      <c r="A318" s="291">
        <v>314</v>
      </c>
      <c r="B318" s="4"/>
      <c r="C318" s="4"/>
      <c r="D318" s="4" t="s">
        <v>128</v>
      </c>
      <c r="E318" s="411" t="s">
        <v>256</v>
      </c>
      <c r="F318" s="38">
        <f t="shared" si="58"/>
        <v>0</v>
      </c>
      <c r="G318" s="38">
        <f t="shared" si="59"/>
        <v>0</v>
      </c>
      <c r="H318" s="38">
        <f t="shared" si="61"/>
        <v>0</v>
      </c>
      <c r="I318" s="295">
        <f t="shared" si="60"/>
        <v>0</v>
      </c>
      <c r="J318" s="356"/>
      <c r="K318" s="23"/>
      <c r="L318" s="325">
        <v>314</v>
      </c>
      <c r="M318" s="4" t="s">
        <v>128</v>
      </c>
      <c r="N318" s="377">
        <f t="shared" si="55"/>
        <v>0</v>
      </c>
      <c r="O318" s="377">
        <f t="shared" si="56"/>
        <v>0</v>
      </c>
      <c r="P318" s="377">
        <f t="shared" si="57"/>
        <v>0</v>
      </c>
      <c r="Q318" s="416"/>
    </row>
    <row r="319" spans="1:19" ht="15.6" x14ac:dyDescent="0.3">
      <c r="A319" s="291">
        <v>315</v>
      </c>
      <c r="B319" s="4"/>
      <c r="C319" s="4"/>
      <c r="D319" s="4" t="s">
        <v>128</v>
      </c>
      <c r="E319" s="411" t="s">
        <v>256</v>
      </c>
      <c r="F319" s="38">
        <f t="shared" si="58"/>
        <v>0</v>
      </c>
      <c r="G319" s="38">
        <f t="shared" si="59"/>
        <v>0</v>
      </c>
      <c r="H319" s="38">
        <f t="shared" si="61"/>
        <v>0</v>
      </c>
      <c r="I319" s="295">
        <f t="shared" si="60"/>
        <v>0</v>
      </c>
      <c r="J319" s="356"/>
      <c r="K319" s="23"/>
      <c r="L319" s="325">
        <v>315</v>
      </c>
      <c r="M319" s="4" t="s">
        <v>128</v>
      </c>
      <c r="N319" s="377">
        <f t="shared" si="55"/>
        <v>0</v>
      </c>
      <c r="O319" s="377">
        <f t="shared" si="56"/>
        <v>0</v>
      </c>
      <c r="P319" s="377">
        <f t="shared" si="57"/>
        <v>0</v>
      </c>
      <c r="Q319" s="416"/>
    </row>
    <row r="320" spans="1:19" ht="15.6" x14ac:dyDescent="0.3">
      <c r="A320" s="291">
        <v>316</v>
      </c>
      <c r="B320" s="4"/>
      <c r="C320" s="4"/>
      <c r="D320" s="4" t="s">
        <v>128</v>
      </c>
      <c r="E320" s="411" t="s">
        <v>256</v>
      </c>
      <c r="F320" s="38">
        <f t="shared" si="58"/>
        <v>0</v>
      </c>
      <c r="G320" s="38">
        <f t="shared" si="59"/>
        <v>0</v>
      </c>
      <c r="H320" s="38">
        <f t="shared" si="61"/>
        <v>0</v>
      </c>
      <c r="I320" s="295">
        <f t="shared" si="60"/>
        <v>0</v>
      </c>
      <c r="J320" s="356"/>
      <c r="K320" s="23"/>
      <c r="L320" s="325">
        <v>316</v>
      </c>
      <c r="M320" s="4" t="s">
        <v>128</v>
      </c>
      <c r="N320" s="377">
        <f t="shared" si="55"/>
        <v>0</v>
      </c>
      <c r="O320" s="377">
        <f t="shared" si="56"/>
        <v>0</v>
      </c>
      <c r="P320" s="377">
        <f t="shared" si="57"/>
        <v>0</v>
      </c>
      <c r="Q320" s="416"/>
    </row>
    <row r="321" spans="1:17" ht="15.6" x14ac:dyDescent="0.3">
      <c r="A321" s="291">
        <v>317</v>
      </c>
      <c r="B321" s="4"/>
      <c r="C321" s="4"/>
      <c r="D321" s="4" t="s">
        <v>128</v>
      </c>
      <c r="E321" s="411" t="s">
        <v>256</v>
      </c>
      <c r="F321" s="38">
        <f t="shared" si="58"/>
        <v>0</v>
      </c>
      <c r="G321" s="38">
        <f t="shared" si="59"/>
        <v>0</v>
      </c>
      <c r="H321" s="38">
        <f t="shared" si="61"/>
        <v>0</v>
      </c>
      <c r="I321" s="295">
        <f t="shared" si="60"/>
        <v>0</v>
      </c>
      <c r="J321" s="356"/>
      <c r="K321" s="23"/>
      <c r="L321" s="325">
        <v>317</v>
      </c>
      <c r="M321" s="4" t="s">
        <v>128</v>
      </c>
      <c r="N321" s="377">
        <f t="shared" si="55"/>
        <v>0</v>
      </c>
      <c r="O321" s="377">
        <f t="shared" si="56"/>
        <v>0</v>
      </c>
      <c r="P321" s="377">
        <f t="shared" si="57"/>
        <v>0</v>
      </c>
      <c r="Q321" s="416"/>
    </row>
    <row r="322" spans="1:17" ht="15.6" x14ac:dyDescent="0.3">
      <c r="A322" s="291">
        <v>318</v>
      </c>
      <c r="B322" s="4"/>
      <c r="C322" s="4"/>
      <c r="D322" s="4" t="s">
        <v>128</v>
      </c>
      <c r="E322" s="411" t="s">
        <v>256</v>
      </c>
      <c r="F322" s="38">
        <f t="shared" si="58"/>
        <v>0</v>
      </c>
      <c r="G322" s="38">
        <f t="shared" si="59"/>
        <v>0</v>
      </c>
      <c r="H322" s="38">
        <f t="shared" si="61"/>
        <v>0</v>
      </c>
      <c r="I322" s="295">
        <f t="shared" si="60"/>
        <v>0</v>
      </c>
      <c r="J322" s="356"/>
      <c r="K322" s="23"/>
      <c r="L322" s="325">
        <v>318</v>
      </c>
      <c r="M322" s="4" t="s">
        <v>128</v>
      </c>
      <c r="N322" s="377">
        <f t="shared" si="55"/>
        <v>0</v>
      </c>
      <c r="O322" s="377">
        <f t="shared" si="56"/>
        <v>0</v>
      </c>
      <c r="P322" s="377">
        <f t="shared" si="57"/>
        <v>0</v>
      </c>
      <c r="Q322" s="416"/>
    </row>
    <row r="323" spans="1:17" ht="15.6" x14ac:dyDescent="0.3">
      <c r="A323" s="291">
        <v>319</v>
      </c>
      <c r="B323" s="4"/>
      <c r="C323" s="4"/>
      <c r="D323" s="4" t="s">
        <v>128</v>
      </c>
      <c r="E323" s="411" t="s">
        <v>256</v>
      </c>
      <c r="F323" s="38">
        <f t="shared" si="58"/>
        <v>0</v>
      </c>
      <c r="G323" s="38">
        <f t="shared" si="59"/>
        <v>0</v>
      </c>
      <c r="H323" s="38">
        <f t="shared" si="61"/>
        <v>0</v>
      </c>
      <c r="I323" s="295">
        <f t="shared" si="60"/>
        <v>0</v>
      </c>
      <c r="J323" s="356"/>
      <c r="K323" s="23"/>
      <c r="L323" s="325">
        <v>319</v>
      </c>
      <c r="M323" s="4" t="s">
        <v>128</v>
      </c>
      <c r="N323" s="377">
        <f t="shared" si="55"/>
        <v>0</v>
      </c>
      <c r="O323" s="377">
        <f t="shared" si="56"/>
        <v>0</v>
      </c>
      <c r="P323" s="377">
        <f t="shared" si="57"/>
        <v>0</v>
      </c>
      <c r="Q323" s="416"/>
    </row>
    <row r="324" spans="1:17" ht="15.6" x14ac:dyDescent="0.3">
      <c r="A324" s="291">
        <v>320</v>
      </c>
      <c r="B324" s="4"/>
      <c r="C324" s="4"/>
      <c r="D324" s="4" t="s">
        <v>128</v>
      </c>
      <c r="E324" s="411" t="s">
        <v>256</v>
      </c>
      <c r="F324" s="38">
        <f t="shared" si="58"/>
        <v>0</v>
      </c>
      <c r="G324" s="38">
        <f t="shared" si="59"/>
        <v>0</v>
      </c>
      <c r="H324" s="38">
        <f t="shared" si="61"/>
        <v>0</v>
      </c>
      <c r="I324" s="295">
        <f t="shared" si="60"/>
        <v>0</v>
      </c>
      <c r="J324" s="356"/>
      <c r="K324" s="23"/>
      <c r="L324" s="325">
        <v>320</v>
      </c>
      <c r="M324" s="4" t="s">
        <v>128</v>
      </c>
      <c r="N324" s="377">
        <f t="shared" si="55"/>
        <v>0</v>
      </c>
      <c r="O324" s="377">
        <f t="shared" si="56"/>
        <v>0</v>
      </c>
      <c r="P324" s="377">
        <f t="shared" si="57"/>
        <v>0</v>
      </c>
      <c r="Q324" s="416"/>
    </row>
    <row r="325" spans="1:17" ht="15.6" x14ac:dyDescent="0.3">
      <c r="A325" s="291">
        <v>321</v>
      </c>
      <c r="B325" s="4"/>
      <c r="C325" s="4"/>
      <c r="D325" s="4" t="s">
        <v>128</v>
      </c>
      <c r="E325" s="411" t="s">
        <v>256</v>
      </c>
      <c r="F325" s="38">
        <f t="shared" si="58"/>
        <v>0</v>
      </c>
      <c r="G325" s="38">
        <f t="shared" si="59"/>
        <v>0</v>
      </c>
      <c r="H325" s="38">
        <f t="shared" si="61"/>
        <v>0</v>
      </c>
      <c r="I325" s="295">
        <f t="shared" si="60"/>
        <v>0</v>
      </c>
      <c r="J325" s="356"/>
      <c r="K325" s="23"/>
      <c r="L325" s="325">
        <v>321</v>
      </c>
      <c r="M325" s="4" t="s">
        <v>128</v>
      </c>
      <c r="N325" s="377">
        <f t="shared" si="55"/>
        <v>0</v>
      </c>
      <c r="O325" s="377">
        <f t="shared" si="56"/>
        <v>0</v>
      </c>
      <c r="P325" s="377">
        <f t="shared" si="57"/>
        <v>0</v>
      </c>
      <c r="Q325" s="416"/>
    </row>
    <row r="326" spans="1:17" ht="15.6" x14ac:dyDescent="0.3">
      <c r="A326" s="291">
        <v>322</v>
      </c>
      <c r="B326" s="4"/>
      <c r="C326" s="4"/>
      <c r="D326" s="4" t="s">
        <v>128</v>
      </c>
      <c r="E326" s="411" t="s">
        <v>256</v>
      </c>
      <c r="F326" s="38">
        <f t="shared" si="58"/>
        <v>0</v>
      </c>
      <c r="G326" s="38">
        <f t="shared" si="59"/>
        <v>0</v>
      </c>
      <c r="H326" s="38">
        <f t="shared" si="61"/>
        <v>0</v>
      </c>
      <c r="I326" s="295">
        <f t="shared" si="60"/>
        <v>0</v>
      </c>
      <c r="J326" s="356"/>
      <c r="K326" s="23"/>
      <c r="L326" s="325">
        <v>322</v>
      </c>
      <c r="M326" s="4" t="s">
        <v>128</v>
      </c>
      <c r="N326" s="377">
        <f t="shared" si="55"/>
        <v>0</v>
      </c>
      <c r="O326" s="377">
        <f t="shared" si="56"/>
        <v>0</v>
      </c>
      <c r="P326" s="377">
        <f t="shared" si="57"/>
        <v>0</v>
      </c>
      <c r="Q326" s="416"/>
    </row>
    <row r="327" spans="1:17" ht="15.6" x14ac:dyDescent="0.3">
      <c r="A327" s="291">
        <v>323</v>
      </c>
      <c r="B327" s="4"/>
      <c r="C327" s="4"/>
      <c r="D327" s="4" t="s">
        <v>128</v>
      </c>
      <c r="E327" s="411" t="s">
        <v>256</v>
      </c>
      <c r="F327" s="38">
        <f t="shared" si="58"/>
        <v>0</v>
      </c>
      <c r="G327" s="38">
        <f t="shared" si="59"/>
        <v>0</v>
      </c>
      <c r="H327" s="38">
        <f t="shared" si="61"/>
        <v>0</v>
      </c>
      <c r="I327" s="295">
        <f t="shared" si="60"/>
        <v>0</v>
      </c>
      <c r="J327" s="356"/>
      <c r="K327" s="23"/>
      <c r="L327" s="325">
        <v>323</v>
      </c>
      <c r="M327" s="4" t="s">
        <v>128</v>
      </c>
      <c r="N327" s="377">
        <f t="shared" si="55"/>
        <v>0</v>
      </c>
      <c r="O327" s="377">
        <f t="shared" si="56"/>
        <v>0</v>
      </c>
      <c r="P327" s="377">
        <f t="shared" si="57"/>
        <v>0</v>
      </c>
      <c r="Q327" s="416"/>
    </row>
    <row r="328" spans="1:17" ht="15.6" x14ac:dyDescent="0.3">
      <c r="A328" s="291">
        <v>324</v>
      </c>
      <c r="B328" s="4"/>
      <c r="C328" s="4"/>
      <c r="D328" s="4" t="s">
        <v>128</v>
      </c>
      <c r="E328" s="411" t="s">
        <v>256</v>
      </c>
      <c r="F328" s="38">
        <f t="shared" si="58"/>
        <v>0</v>
      </c>
      <c r="G328" s="38">
        <f t="shared" si="59"/>
        <v>0</v>
      </c>
      <c r="H328" s="38">
        <f t="shared" si="61"/>
        <v>0</v>
      </c>
      <c r="I328" s="295">
        <f t="shared" si="60"/>
        <v>0</v>
      </c>
      <c r="J328" s="356"/>
      <c r="K328" s="23"/>
      <c r="L328" s="325">
        <v>324</v>
      </c>
      <c r="M328" s="4" t="s">
        <v>128</v>
      </c>
      <c r="N328" s="377">
        <f t="shared" si="55"/>
        <v>0</v>
      </c>
      <c r="O328" s="377">
        <f t="shared" si="56"/>
        <v>0</v>
      </c>
      <c r="P328" s="377">
        <f t="shared" si="57"/>
        <v>0</v>
      </c>
      <c r="Q328" s="416"/>
    </row>
    <row r="329" spans="1:17" ht="15.6" x14ac:dyDescent="0.3">
      <c r="A329" s="291">
        <v>325</v>
      </c>
      <c r="B329" s="4"/>
      <c r="C329" s="4"/>
      <c r="D329" s="4" t="s">
        <v>128</v>
      </c>
      <c r="E329" s="411" t="s">
        <v>256</v>
      </c>
      <c r="F329" s="38">
        <f t="shared" si="58"/>
        <v>0</v>
      </c>
      <c r="G329" s="38">
        <f t="shared" si="59"/>
        <v>0</v>
      </c>
      <c r="H329" s="38">
        <f t="shared" si="61"/>
        <v>0</v>
      </c>
      <c r="I329" s="295">
        <f t="shared" si="60"/>
        <v>0</v>
      </c>
      <c r="J329" s="356"/>
      <c r="K329" s="23"/>
      <c r="L329" s="325">
        <v>325</v>
      </c>
      <c r="M329" s="4" t="s">
        <v>128</v>
      </c>
      <c r="N329" s="377">
        <f t="shared" si="55"/>
        <v>0</v>
      </c>
      <c r="O329" s="377">
        <f t="shared" si="56"/>
        <v>0</v>
      </c>
      <c r="P329" s="377">
        <f t="shared" si="57"/>
        <v>0</v>
      </c>
      <c r="Q329" s="416"/>
    </row>
    <row r="330" spans="1:17" ht="15.6" x14ac:dyDescent="0.3">
      <c r="A330" s="291">
        <v>326</v>
      </c>
      <c r="B330" s="4"/>
      <c r="C330" s="4"/>
      <c r="D330" s="4" t="s">
        <v>128</v>
      </c>
      <c r="E330" s="411" t="s">
        <v>256</v>
      </c>
      <c r="F330" s="38">
        <f t="shared" si="58"/>
        <v>0</v>
      </c>
      <c r="G330" s="38">
        <f t="shared" si="59"/>
        <v>0</v>
      </c>
      <c r="H330" s="38">
        <f t="shared" si="61"/>
        <v>0</v>
      </c>
      <c r="I330" s="295">
        <f t="shared" si="60"/>
        <v>0</v>
      </c>
      <c r="J330" s="356"/>
      <c r="K330" s="23"/>
      <c r="L330" s="325">
        <v>326</v>
      </c>
      <c r="M330" s="4" t="s">
        <v>128</v>
      </c>
      <c r="N330" s="377">
        <f t="shared" si="55"/>
        <v>0</v>
      </c>
      <c r="O330" s="377">
        <f t="shared" si="56"/>
        <v>0</v>
      </c>
      <c r="P330" s="377">
        <f t="shared" si="57"/>
        <v>0</v>
      </c>
      <c r="Q330" s="416"/>
    </row>
    <row r="331" spans="1:17" ht="15.6" x14ac:dyDescent="0.3">
      <c r="A331" s="291">
        <v>327</v>
      </c>
      <c r="B331" s="4"/>
      <c r="C331" s="4"/>
      <c r="D331" s="4" t="s">
        <v>128</v>
      </c>
      <c r="E331" s="411" t="s">
        <v>256</v>
      </c>
      <c r="F331" s="38">
        <f t="shared" si="58"/>
        <v>0</v>
      </c>
      <c r="G331" s="38">
        <f t="shared" si="59"/>
        <v>0</v>
      </c>
      <c r="H331" s="38">
        <f t="shared" si="61"/>
        <v>0</v>
      </c>
      <c r="I331" s="295">
        <f t="shared" si="60"/>
        <v>0</v>
      </c>
      <c r="J331" s="356"/>
      <c r="K331" s="23"/>
      <c r="L331" s="325">
        <v>327</v>
      </c>
      <c r="M331" s="4" t="s">
        <v>128</v>
      </c>
      <c r="N331" s="377">
        <f t="shared" si="55"/>
        <v>0</v>
      </c>
      <c r="O331" s="377">
        <f t="shared" si="56"/>
        <v>0</v>
      </c>
      <c r="P331" s="377">
        <f t="shared" si="57"/>
        <v>0</v>
      </c>
      <c r="Q331" s="416"/>
    </row>
    <row r="332" spans="1:17" ht="15.6" x14ac:dyDescent="0.3">
      <c r="A332" s="291">
        <v>328</v>
      </c>
      <c r="B332" s="4"/>
      <c r="C332" s="4"/>
      <c r="D332" s="4" t="s">
        <v>128</v>
      </c>
      <c r="E332" s="411" t="s">
        <v>256</v>
      </c>
      <c r="F332" s="38">
        <f t="shared" si="58"/>
        <v>0</v>
      </c>
      <c r="G332" s="38">
        <f t="shared" si="59"/>
        <v>0</v>
      </c>
      <c r="H332" s="38">
        <f t="shared" si="61"/>
        <v>0</v>
      </c>
      <c r="I332" s="295">
        <f t="shared" si="60"/>
        <v>0</v>
      </c>
      <c r="J332" s="356"/>
      <c r="K332" s="23"/>
      <c r="L332" s="325">
        <v>328</v>
      </c>
      <c r="M332" s="4" t="s">
        <v>128</v>
      </c>
      <c r="N332" s="377">
        <f t="shared" si="55"/>
        <v>0</v>
      </c>
      <c r="O332" s="377">
        <f t="shared" si="56"/>
        <v>0</v>
      </c>
      <c r="P332" s="377">
        <f t="shared" si="57"/>
        <v>0</v>
      </c>
      <c r="Q332" s="416"/>
    </row>
    <row r="333" spans="1:17" ht="15.6" x14ac:dyDescent="0.3">
      <c r="A333" s="291">
        <v>329</v>
      </c>
      <c r="B333" s="4"/>
      <c r="C333" s="4"/>
      <c r="D333" s="4" t="s">
        <v>128</v>
      </c>
      <c r="E333" s="411" t="s">
        <v>256</v>
      </c>
      <c r="F333" s="38">
        <f t="shared" si="58"/>
        <v>0</v>
      </c>
      <c r="G333" s="38">
        <f t="shared" si="59"/>
        <v>0</v>
      </c>
      <c r="H333" s="38">
        <f t="shared" si="61"/>
        <v>0</v>
      </c>
      <c r="I333" s="295">
        <f t="shared" si="60"/>
        <v>0</v>
      </c>
      <c r="J333" s="356"/>
      <c r="K333" s="23"/>
      <c r="L333" s="325">
        <v>329</v>
      </c>
      <c r="M333" s="4" t="s">
        <v>128</v>
      </c>
      <c r="N333" s="377">
        <f t="shared" si="55"/>
        <v>0</v>
      </c>
      <c r="O333" s="377">
        <f t="shared" si="56"/>
        <v>0</v>
      </c>
      <c r="P333" s="377">
        <f t="shared" si="57"/>
        <v>0</v>
      </c>
      <c r="Q333" s="416"/>
    </row>
    <row r="334" spans="1:17" ht="15.6" x14ac:dyDescent="0.3">
      <c r="A334" s="291">
        <v>330</v>
      </c>
      <c r="B334" s="4"/>
      <c r="C334" s="4"/>
      <c r="D334" s="4" t="s">
        <v>128</v>
      </c>
      <c r="E334" s="411" t="s">
        <v>256</v>
      </c>
      <c r="F334" s="38">
        <f t="shared" si="58"/>
        <v>0</v>
      </c>
      <c r="G334" s="38">
        <f t="shared" si="59"/>
        <v>0</v>
      </c>
      <c r="H334" s="38">
        <f t="shared" si="61"/>
        <v>0</v>
      </c>
      <c r="I334" s="295">
        <f t="shared" si="60"/>
        <v>0</v>
      </c>
      <c r="J334" s="356"/>
      <c r="K334" s="23"/>
      <c r="L334" s="325">
        <v>330</v>
      </c>
      <c r="M334" s="4" t="s">
        <v>128</v>
      </c>
      <c r="N334" s="377">
        <f t="shared" si="55"/>
        <v>0</v>
      </c>
      <c r="O334" s="377">
        <f t="shared" si="56"/>
        <v>0</v>
      </c>
      <c r="P334" s="377">
        <f t="shared" si="57"/>
        <v>0</v>
      </c>
      <c r="Q334" s="416"/>
    </row>
    <row r="335" spans="1:17" ht="15.6" x14ac:dyDescent="0.3">
      <c r="A335" s="291">
        <v>331</v>
      </c>
      <c r="B335" s="4"/>
      <c r="C335" s="4"/>
      <c r="D335" s="4" t="s">
        <v>128</v>
      </c>
      <c r="E335" s="411" t="s">
        <v>256</v>
      </c>
      <c r="F335" s="38">
        <f t="shared" si="58"/>
        <v>0</v>
      </c>
      <c r="G335" s="38">
        <f t="shared" si="59"/>
        <v>0</v>
      </c>
      <c r="H335" s="38">
        <f t="shared" si="61"/>
        <v>0</v>
      </c>
      <c r="I335" s="295">
        <f t="shared" si="60"/>
        <v>0</v>
      </c>
      <c r="J335" s="356"/>
      <c r="K335" s="23"/>
      <c r="L335" s="325">
        <v>331</v>
      </c>
      <c r="M335" s="4" t="s">
        <v>128</v>
      </c>
      <c r="N335" s="377">
        <f t="shared" si="55"/>
        <v>0</v>
      </c>
      <c r="O335" s="377">
        <f t="shared" si="56"/>
        <v>0</v>
      </c>
      <c r="P335" s="377">
        <f t="shared" si="57"/>
        <v>0</v>
      </c>
      <c r="Q335" s="416"/>
    </row>
    <row r="336" spans="1:17" ht="15.6" x14ac:dyDescent="0.3">
      <c r="A336" s="291">
        <v>332</v>
      </c>
      <c r="B336" s="4"/>
      <c r="C336" s="4"/>
      <c r="D336" s="4" t="s">
        <v>128</v>
      </c>
      <c r="E336" s="411" t="s">
        <v>256</v>
      </c>
      <c r="F336" s="38">
        <f t="shared" si="58"/>
        <v>0</v>
      </c>
      <c r="G336" s="38">
        <f t="shared" si="59"/>
        <v>0</v>
      </c>
      <c r="H336" s="38">
        <f t="shared" si="61"/>
        <v>0</v>
      </c>
      <c r="I336" s="295">
        <f t="shared" si="60"/>
        <v>0</v>
      </c>
      <c r="J336" s="356"/>
      <c r="K336" s="23"/>
      <c r="L336" s="325">
        <v>332</v>
      </c>
      <c r="M336" s="4" t="s">
        <v>128</v>
      </c>
      <c r="N336" s="377">
        <f t="shared" si="55"/>
        <v>0</v>
      </c>
      <c r="O336" s="377">
        <f t="shared" si="56"/>
        <v>0</v>
      </c>
      <c r="P336" s="377">
        <f t="shared" si="57"/>
        <v>0</v>
      </c>
      <c r="Q336" s="416"/>
    </row>
    <row r="337" spans="1:17" ht="15.6" x14ac:dyDescent="0.3">
      <c r="A337" s="291">
        <v>333</v>
      </c>
      <c r="B337" s="4"/>
      <c r="C337" s="4"/>
      <c r="D337" s="4" t="s">
        <v>128</v>
      </c>
      <c r="E337" s="411" t="s">
        <v>256</v>
      </c>
      <c r="F337" s="38">
        <f t="shared" si="58"/>
        <v>0</v>
      </c>
      <c r="G337" s="38">
        <f t="shared" si="59"/>
        <v>0</v>
      </c>
      <c r="H337" s="38">
        <f t="shared" si="61"/>
        <v>0</v>
      </c>
      <c r="I337" s="295">
        <f t="shared" si="60"/>
        <v>0</v>
      </c>
      <c r="J337" s="356"/>
      <c r="K337" s="23"/>
      <c r="L337" s="325">
        <v>333</v>
      </c>
      <c r="M337" s="4" t="s">
        <v>128</v>
      </c>
      <c r="N337" s="377">
        <f t="shared" si="55"/>
        <v>0</v>
      </c>
      <c r="O337" s="377">
        <f t="shared" si="56"/>
        <v>0</v>
      </c>
      <c r="P337" s="377">
        <f t="shared" si="57"/>
        <v>0</v>
      </c>
      <c r="Q337" s="416"/>
    </row>
    <row r="338" spans="1:17" ht="15.6" x14ac:dyDescent="0.3">
      <c r="A338" s="291">
        <v>334</v>
      </c>
      <c r="B338" s="4"/>
      <c r="C338" s="4"/>
      <c r="D338" s="4" t="s">
        <v>128</v>
      </c>
      <c r="E338" s="411" t="s">
        <v>256</v>
      </c>
      <c r="F338" s="38">
        <f t="shared" si="58"/>
        <v>0</v>
      </c>
      <c r="G338" s="38">
        <f t="shared" si="59"/>
        <v>0</v>
      </c>
      <c r="H338" s="38">
        <f t="shared" si="61"/>
        <v>0</v>
      </c>
      <c r="I338" s="295">
        <f t="shared" si="60"/>
        <v>0</v>
      </c>
      <c r="J338" s="356"/>
      <c r="K338" s="23"/>
      <c r="L338" s="325">
        <v>334</v>
      </c>
      <c r="M338" s="4" t="s">
        <v>128</v>
      </c>
      <c r="N338" s="377">
        <f t="shared" si="55"/>
        <v>0</v>
      </c>
      <c r="O338" s="377">
        <f t="shared" si="56"/>
        <v>0</v>
      </c>
      <c r="P338" s="377">
        <f t="shared" si="57"/>
        <v>0</v>
      </c>
      <c r="Q338" s="416"/>
    </row>
    <row r="339" spans="1:17" ht="15.6" x14ac:dyDescent="0.3">
      <c r="A339" s="291">
        <v>335</v>
      </c>
      <c r="B339" s="4"/>
      <c r="C339" s="4"/>
      <c r="D339" s="4" t="s">
        <v>128</v>
      </c>
      <c r="E339" s="411" t="s">
        <v>256</v>
      </c>
      <c r="F339" s="38">
        <f t="shared" si="58"/>
        <v>0</v>
      </c>
      <c r="G339" s="38">
        <f t="shared" si="59"/>
        <v>0</v>
      </c>
      <c r="H339" s="38">
        <f t="shared" si="61"/>
        <v>0</v>
      </c>
      <c r="I339" s="295">
        <f t="shared" si="60"/>
        <v>0</v>
      </c>
      <c r="J339" s="356"/>
      <c r="K339" s="23"/>
      <c r="L339" s="325">
        <v>335</v>
      </c>
      <c r="M339" s="4" t="s">
        <v>128</v>
      </c>
      <c r="N339" s="377">
        <f t="shared" si="55"/>
        <v>0</v>
      </c>
      <c r="O339" s="377">
        <f t="shared" si="56"/>
        <v>0</v>
      </c>
      <c r="P339" s="377">
        <f t="shared" si="57"/>
        <v>0</v>
      </c>
      <c r="Q339" s="416"/>
    </row>
    <row r="340" spans="1:17" ht="15.6" x14ac:dyDescent="0.3">
      <c r="A340" s="291">
        <v>336</v>
      </c>
      <c r="B340" s="4"/>
      <c r="C340" s="4"/>
      <c r="D340" s="4" t="s">
        <v>128</v>
      </c>
      <c r="E340" s="411" t="s">
        <v>256</v>
      </c>
      <c r="F340" s="38">
        <f t="shared" si="58"/>
        <v>0</v>
      </c>
      <c r="G340" s="38">
        <f t="shared" si="59"/>
        <v>0</v>
      </c>
      <c r="H340" s="38">
        <f t="shared" si="61"/>
        <v>0</v>
      </c>
      <c r="I340" s="295">
        <f t="shared" si="60"/>
        <v>0</v>
      </c>
      <c r="J340" s="356"/>
      <c r="K340" s="23"/>
      <c r="L340" s="325">
        <v>336</v>
      </c>
      <c r="M340" s="4" t="s">
        <v>128</v>
      </c>
      <c r="N340" s="377">
        <f t="shared" si="55"/>
        <v>0</v>
      </c>
      <c r="O340" s="377">
        <f t="shared" si="56"/>
        <v>0</v>
      </c>
      <c r="P340" s="377">
        <f t="shared" si="57"/>
        <v>0</v>
      </c>
      <c r="Q340" s="416"/>
    </row>
    <row r="341" spans="1:17" ht="15.6" x14ac:dyDescent="0.3">
      <c r="A341" s="291">
        <v>337</v>
      </c>
      <c r="B341" s="4"/>
      <c r="C341" s="4"/>
      <c r="D341" s="4" t="s">
        <v>128</v>
      </c>
      <c r="E341" s="411" t="s">
        <v>256</v>
      </c>
      <c r="F341" s="38">
        <f t="shared" si="58"/>
        <v>0</v>
      </c>
      <c r="G341" s="38">
        <f t="shared" si="59"/>
        <v>0</v>
      </c>
      <c r="H341" s="38">
        <f t="shared" si="61"/>
        <v>0</v>
      </c>
      <c r="I341" s="295">
        <f t="shared" si="60"/>
        <v>0</v>
      </c>
      <c r="J341" s="356"/>
      <c r="K341" s="23"/>
      <c r="L341" s="325">
        <v>337</v>
      </c>
      <c r="M341" s="4" t="s">
        <v>128</v>
      </c>
      <c r="N341" s="377">
        <f t="shared" si="55"/>
        <v>0</v>
      </c>
      <c r="O341" s="377">
        <f t="shared" si="56"/>
        <v>0</v>
      </c>
      <c r="P341" s="377">
        <f t="shared" si="57"/>
        <v>0</v>
      </c>
      <c r="Q341" s="416"/>
    </row>
    <row r="342" spans="1:17" ht="15.6" x14ac:dyDescent="0.3">
      <c r="A342" s="291">
        <v>338</v>
      </c>
      <c r="B342" s="4"/>
      <c r="C342" s="4"/>
      <c r="D342" s="4" t="s">
        <v>128</v>
      </c>
      <c r="E342" s="411" t="s">
        <v>256</v>
      </c>
      <c r="F342" s="38">
        <f t="shared" si="58"/>
        <v>0</v>
      </c>
      <c r="G342" s="38">
        <f t="shared" si="59"/>
        <v>0</v>
      </c>
      <c r="H342" s="38">
        <f t="shared" si="61"/>
        <v>0</v>
      </c>
      <c r="I342" s="295">
        <f t="shared" si="60"/>
        <v>0</v>
      </c>
      <c r="J342" s="356"/>
      <c r="K342" s="23"/>
      <c r="L342" s="325">
        <v>338</v>
      </c>
      <c r="M342" s="4" t="s">
        <v>128</v>
      </c>
      <c r="N342" s="377">
        <f t="shared" si="55"/>
        <v>0</v>
      </c>
      <c r="O342" s="377">
        <f t="shared" si="56"/>
        <v>0</v>
      </c>
      <c r="P342" s="377">
        <f t="shared" si="57"/>
        <v>0</v>
      </c>
      <c r="Q342" s="416"/>
    </row>
    <row r="343" spans="1:17" ht="15.6" x14ac:dyDescent="0.3">
      <c r="A343" s="291">
        <v>339</v>
      </c>
      <c r="B343" s="4"/>
      <c r="C343" s="4"/>
      <c r="D343" s="4" t="s">
        <v>128</v>
      </c>
      <c r="E343" s="411" t="s">
        <v>256</v>
      </c>
      <c r="F343" s="38">
        <f t="shared" si="58"/>
        <v>0</v>
      </c>
      <c r="G343" s="38">
        <f t="shared" si="59"/>
        <v>0</v>
      </c>
      <c r="H343" s="38">
        <f t="shared" si="61"/>
        <v>0</v>
      </c>
      <c r="I343" s="295">
        <f t="shared" si="60"/>
        <v>0</v>
      </c>
      <c r="J343" s="356"/>
      <c r="K343" s="23"/>
      <c r="L343" s="325">
        <v>339</v>
      </c>
      <c r="M343" s="4" t="s">
        <v>128</v>
      </c>
      <c r="N343" s="377">
        <f t="shared" si="55"/>
        <v>0</v>
      </c>
      <c r="O343" s="377">
        <f t="shared" si="56"/>
        <v>0</v>
      </c>
      <c r="P343" s="377">
        <f t="shared" si="57"/>
        <v>0</v>
      </c>
      <c r="Q343" s="416"/>
    </row>
    <row r="344" spans="1:17" ht="15.6" x14ac:dyDescent="0.3">
      <c r="A344" s="291">
        <v>340</v>
      </c>
      <c r="B344" s="4"/>
      <c r="C344" s="4"/>
      <c r="D344" s="4" t="s">
        <v>128</v>
      </c>
      <c r="E344" s="411" t="s">
        <v>256</v>
      </c>
      <c r="F344" s="38">
        <f t="shared" si="58"/>
        <v>0</v>
      </c>
      <c r="G344" s="38">
        <f t="shared" si="59"/>
        <v>0</v>
      </c>
      <c r="H344" s="38">
        <f t="shared" si="61"/>
        <v>0</v>
      </c>
      <c r="I344" s="295">
        <f t="shared" si="60"/>
        <v>0</v>
      </c>
      <c r="J344" s="356"/>
      <c r="K344" s="23"/>
      <c r="L344" s="325">
        <v>340</v>
      </c>
      <c r="M344" s="4" t="s">
        <v>128</v>
      </c>
      <c r="N344" s="377">
        <f t="shared" si="55"/>
        <v>0</v>
      </c>
      <c r="O344" s="377">
        <f t="shared" si="56"/>
        <v>0</v>
      </c>
      <c r="P344" s="377">
        <f t="shared" si="57"/>
        <v>0</v>
      </c>
      <c r="Q344" s="416"/>
    </row>
    <row r="345" spans="1:17" ht="15.6" x14ac:dyDescent="0.3">
      <c r="A345" s="291">
        <v>341</v>
      </c>
      <c r="B345" s="4"/>
      <c r="C345" s="4"/>
      <c r="D345" s="4" t="s">
        <v>128</v>
      </c>
      <c r="E345" s="411" t="s">
        <v>256</v>
      </c>
      <c r="F345" s="38">
        <f t="shared" si="58"/>
        <v>0</v>
      </c>
      <c r="G345" s="38">
        <f t="shared" si="59"/>
        <v>0</v>
      </c>
      <c r="H345" s="38">
        <f t="shared" si="61"/>
        <v>0</v>
      </c>
      <c r="I345" s="295">
        <f t="shared" si="60"/>
        <v>0</v>
      </c>
      <c r="J345" s="356"/>
      <c r="K345" s="23"/>
      <c r="L345" s="325">
        <v>341</v>
      </c>
      <c r="M345" s="4" t="s">
        <v>128</v>
      </c>
      <c r="N345" s="377">
        <f t="shared" si="55"/>
        <v>0</v>
      </c>
      <c r="O345" s="377">
        <f t="shared" si="56"/>
        <v>0</v>
      </c>
      <c r="P345" s="377">
        <f t="shared" si="57"/>
        <v>0</v>
      </c>
      <c r="Q345" s="416"/>
    </row>
    <row r="346" spans="1:17" ht="15.6" x14ac:dyDescent="0.3">
      <c r="A346" s="291">
        <v>342</v>
      </c>
      <c r="B346" s="4"/>
      <c r="C346" s="4"/>
      <c r="D346" s="4" t="s">
        <v>128</v>
      </c>
      <c r="E346" s="411" t="s">
        <v>256</v>
      </c>
      <c r="F346" s="38">
        <f t="shared" si="58"/>
        <v>0</v>
      </c>
      <c r="G346" s="38">
        <f t="shared" si="59"/>
        <v>0</v>
      </c>
      <c r="H346" s="38">
        <f t="shared" si="61"/>
        <v>0</v>
      </c>
      <c r="I346" s="295">
        <f t="shared" si="60"/>
        <v>0</v>
      </c>
      <c r="J346" s="356"/>
      <c r="K346" s="23"/>
      <c r="L346" s="325">
        <v>342</v>
      </c>
      <c r="M346" s="4" t="s">
        <v>128</v>
      </c>
      <c r="N346" s="377">
        <f t="shared" si="55"/>
        <v>0</v>
      </c>
      <c r="O346" s="377">
        <f t="shared" si="56"/>
        <v>0</v>
      </c>
      <c r="P346" s="377">
        <f t="shared" si="57"/>
        <v>0</v>
      </c>
      <c r="Q346" s="416"/>
    </row>
    <row r="347" spans="1:17" ht="15.6" x14ac:dyDescent="0.3">
      <c r="A347" s="291">
        <v>343</v>
      </c>
      <c r="B347" s="4"/>
      <c r="C347" s="4"/>
      <c r="D347" s="4" t="s">
        <v>128</v>
      </c>
      <c r="E347" s="411" t="s">
        <v>256</v>
      </c>
      <c r="F347" s="38">
        <f t="shared" si="58"/>
        <v>0</v>
      </c>
      <c r="G347" s="38">
        <f t="shared" si="59"/>
        <v>0</v>
      </c>
      <c r="H347" s="38">
        <f t="shared" si="61"/>
        <v>0</v>
      </c>
      <c r="I347" s="295">
        <f t="shared" si="60"/>
        <v>0</v>
      </c>
      <c r="J347" s="356"/>
      <c r="K347" s="23"/>
      <c r="L347" s="325">
        <v>343</v>
      </c>
      <c r="M347" s="4" t="s">
        <v>128</v>
      </c>
      <c r="N347" s="377">
        <f t="shared" si="55"/>
        <v>0</v>
      </c>
      <c r="O347" s="377">
        <f t="shared" si="56"/>
        <v>0</v>
      </c>
      <c r="P347" s="377">
        <f t="shared" si="57"/>
        <v>0</v>
      </c>
      <c r="Q347" s="416"/>
    </row>
    <row r="348" spans="1:17" ht="15.6" x14ac:dyDescent="0.3">
      <c r="A348" s="291">
        <v>344</v>
      </c>
      <c r="B348" s="4"/>
      <c r="C348" s="4"/>
      <c r="D348" s="4" t="s">
        <v>128</v>
      </c>
      <c r="E348" s="411" t="s">
        <v>256</v>
      </c>
      <c r="F348" s="38">
        <f t="shared" si="58"/>
        <v>0</v>
      </c>
      <c r="G348" s="38">
        <f t="shared" si="59"/>
        <v>0</v>
      </c>
      <c r="H348" s="38">
        <f t="shared" si="61"/>
        <v>0</v>
      </c>
      <c r="I348" s="295">
        <f t="shared" si="60"/>
        <v>0</v>
      </c>
      <c r="J348" s="356"/>
      <c r="K348" s="23"/>
      <c r="L348" s="325">
        <v>344</v>
      </c>
      <c r="M348" s="4" t="s">
        <v>128</v>
      </c>
      <c r="N348" s="377">
        <f t="shared" si="55"/>
        <v>0</v>
      </c>
      <c r="O348" s="377">
        <f t="shared" si="56"/>
        <v>0</v>
      </c>
      <c r="P348" s="377">
        <f t="shared" si="57"/>
        <v>0</v>
      </c>
      <c r="Q348" s="416"/>
    </row>
    <row r="349" spans="1:17" ht="15.6" x14ac:dyDescent="0.3">
      <c r="A349" s="291">
        <v>345</v>
      </c>
      <c r="B349" s="4"/>
      <c r="C349" s="4"/>
      <c r="D349" s="4" t="s">
        <v>128</v>
      </c>
      <c r="E349" s="411" t="s">
        <v>256</v>
      </c>
      <c r="F349" s="38">
        <f t="shared" si="58"/>
        <v>0</v>
      </c>
      <c r="G349" s="38">
        <f t="shared" si="59"/>
        <v>0</v>
      </c>
      <c r="H349" s="38">
        <f t="shared" si="61"/>
        <v>0</v>
      </c>
      <c r="I349" s="295">
        <f t="shared" si="60"/>
        <v>0</v>
      </c>
      <c r="J349" s="356"/>
      <c r="K349" s="23"/>
      <c r="L349" s="325">
        <v>345</v>
      </c>
      <c r="M349" s="4" t="s">
        <v>128</v>
      </c>
      <c r="N349" s="377">
        <f t="shared" si="55"/>
        <v>0</v>
      </c>
      <c r="O349" s="377">
        <f t="shared" si="56"/>
        <v>0</v>
      </c>
      <c r="P349" s="377">
        <f t="shared" si="57"/>
        <v>0</v>
      </c>
      <c r="Q349" s="416"/>
    </row>
    <row r="350" spans="1:17" ht="15.6" x14ac:dyDescent="0.3">
      <c r="A350" s="291">
        <v>346</v>
      </c>
      <c r="B350" s="4"/>
      <c r="C350" s="4"/>
      <c r="D350" s="4" t="s">
        <v>128</v>
      </c>
      <c r="E350" s="411" t="s">
        <v>256</v>
      </c>
      <c r="F350" s="38">
        <f t="shared" si="58"/>
        <v>0</v>
      </c>
      <c r="G350" s="38">
        <f t="shared" si="59"/>
        <v>0</v>
      </c>
      <c r="H350" s="38">
        <f t="shared" si="61"/>
        <v>0</v>
      </c>
      <c r="I350" s="295">
        <f t="shared" si="60"/>
        <v>0</v>
      </c>
      <c r="J350" s="356"/>
      <c r="K350" s="23"/>
      <c r="L350" s="325">
        <v>346</v>
      </c>
      <c r="M350" s="4" t="s">
        <v>128</v>
      </c>
      <c r="N350" s="377">
        <f t="shared" si="55"/>
        <v>0</v>
      </c>
      <c r="O350" s="377">
        <f t="shared" si="56"/>
        <v>0</v>
      </c>
      <c r="P350" s="377">
        <f t="shared" si="57"/>
        <v>0</v>
      </c>
      <c r="Q350" s="416"/>
    </row>
    <row r="351" spans="1:17" ht="15.6" x14ac:dyDescent="0.3">
      <c r="A351" s="291">
        <v>347</v>
      </c>
      <c r="B351" s="4"/>
      <c r="C351" s="4"/>
      <c r="D351" s="4" t="s">
        <v>128</v>
      </c>
      <c r="E351" s="411" t="s">
        <v>256</v>
      </c>
      <c r="F351" s="38">
        <f t="shared" si="58"/>
        <v>0</v>
      </c>
      <c r="G351" s="38">
        <f t="shared" si="59"/>
        <v>0</v>
      </c>
      <c r="H351" s="38">
        <f t="shared" si="61"/>
        <v>0</v>
      </c>
      <c r="I351" s="295">
        <f t="shared" si="60"/>
        <v>0</v>
      </c>
      <c r="J351" s="356"/>
      <c r="K351" s="23"/>
      <c r="L351" s="325">
        <v>347</v>
      </c>
      <c r="M351" s="4" t="s">
        <v>128</v>
      </c>
      <c r="N351" s="377">
        <f t="shared" si="55"/>
        <v>0</v>
      </c>
      <c r="O351" s="377">
        <f t="shared" si="56"/>
        <v>0</v>
      </c>
      <c r="P351" s="377">
        <f t="shared" si="57"/>
        <v>0</v>
      </c>
      <c r="Q351" s="416"/>
    </row>
    <row r="352" spans="1:17" ht="15.6" x14ac:dyDescent="0.3">
      <c r="A352" s="291">
        <v>348</v>
      </c>
      <c r="B352" s="4"/>
      <c r="C352" s="4"/>
      <c r="D352" s="4" t="s">
        <v>128</v>
      </c>
      <c r="E352" s="411" t="s">
        <v>256</v>
      </c>
      <c r="F352" s="38">
        <f t="shared" si="58"/>
        <v>0</v>
      </c>
      <c r="G352" s="38">
        <f t="shared" si="59"/>
        <v>0</v>
      </c>
      <c r="H352" s="38">
        <f t="shared" si="61"/>
        <v>0</v>
      </c>
      <c r="I352" s="295">
        <f t="shared" si="60"/>
        <v>0</v>
      </c>
      <c r="J352" s="356"/>
      <c r="K352" s="23"/>
      <c r="L352" s="325">
        <v>348</v>
      </c>
      <c r="M352" s="4" t="s">
        <v>128</v>
      </c>
      <c r="N352" s="377">
        <f t="shared" si="55"/>
        <v>0</v>
      </c>
      <c r="O352" s="377">
        <f t="shared" si="56"/>
        <v>0</v>
      </c>
      <c r="P352" s="377">
        <f t="shared" si="57"/>
        <v>0</v>
      </c>
      <c r="Q352" s="416"/>
    </row>
    <row r="353" spans="1:17" ht="15.6" x14ac:dyDescent="0.3">
      <c r="A353" s="291">
        <v>349</v>
      </c>
      <c r="B353" s="4"/>
      <c r="C353" s="4"/>
      <c r="D353" s="4" t="s">
        <v>128</v>
      </c>
      <c r="E353" s="411" t="s">
        <v>256</v>
      </c>
      <c r="F353" s="38">
        <f t="shared" si="58"/>
        <v>0</v>
      </c>
      <c r="G353" s="38">
        <f t="shared" si="59"/>
        <v>0</v>
      </c>
      <c r="H353" s="38">
        <f t="shared" si="61"/>
        <v>0</v>
      </c>
      <c r="I353" s="295">
        <f t="shared" si="60"/>
        <v>0</v>
      </c>
      <c r="J353" s="356"/>
      <c r="K353" s="23"/>
      <c r="L353" s="325">
        <v>349</v>
      </c>
      <c r="M353" s="4" t="s">
        <v>128</v>
      </c>
      <c r="N353" s="377">
        <f t="shared" si="55"/>
        <v>0</v>
      </c>
      <c r="O353" s="377">
        <f t="shared" si="56"/>
        <v>0</v>
      </c>
      <c r="P353" s="377">
        <f t="shared" si="57"/>
        <v>0</v>
      </c>
      <c r="Q353" s="416"/>
    </row>
    <row r="354" spans="1:17" ht="15.6" x14ac:dyDescent="0.3">
      <c r="A354" s="291">
        <v>350</v>
      </c>
      <c r="B354" s="4"/>
      <c r="C354" s="4"/>
      <c r="D354" s="4" t="s">
        <v>128</v>
      </c>
      <c r="E354" s="411" t="s">
        <v>256</v>
      </c>
      <c r="F354" s="38">
        <f t="shared" si="58"/>
        <v>0</v>
      </c>
      <c r="G354" s="38">
        <f t="shared" si="59"/>
        <v>0</v>
      </c>
      <c r="H354" s="38">
        <f t="shared" si="61"/>
        <v>0</v>
      </c>
      <c r="I354" s="295">
        <f t="shared" si="60"/>
        <v>0</v>
      </c>
      <c r="J354" s="356"/>
      <c r="K354" s="23"/>
      <c r="L354" s="325">
        <v>350</v>
      </c>
      <c r="M354" s="4" t="s">
        <v>128</v>
      </c>
      <c r="N354" s="377">
        <f t="shared" si="55"/>
        <v>0</v>
      </c>
      <c r="O354" s="377">
        <f t="shared" si="56"/>
        <v>0</v>
      </c>
      <c r="P354" s="377">
        <f t="shared" si="57"/>
        <v>0</v>
      </c>
      <c r="Q354" s="416"/>
    </row>
    <row r="355" spans="1:17" ht="15.6" x14ac:dyDescent="0.3">
      <c r="A355" s="291">
        <v>351</v>
      </c>
      <c r="B355" s="4"/>
      <c r="C355" s="4"/>
      <c r="D355" s="4" t="s">
        <v>128</v>
      </c>
      <c r="E355" s="411" t="s">
        <v>256</v>
      </c>
      <c r="F355" s="38">
        <f t="shared" si="58"/>
        <v>0</v>
      </c>
      <c r="G355" s="38">
        <f t="shared" si="59"/>
        <v>0</v>
      </c>
      <c r="H355" s="38">
        <f t="shared" si="61"/>
        <v>0</v>
      </c>
      <c r="I355" s="295">
        <f t="shared" si="60"/>
        <v>0</v>
      </c>
      <c r="J355" s="356"/>
      <c r="K355" s="23"/>
      <c r="L355" s="325">
        <v>351</v>
      </c>
      <c r="M355" s="4" t="s">
        <v>128</v>
      </c>
      <c r="N355" s="377">
        <f t="shared" si="55"/>
        <v>0</v>
      </c>
      <c r="O355" s="377">
        <f t="shared" si="56"/>
        <v>0</v>
      </c>
      <c r="P355" s="377">
        <f t="shared" si="57"/>
        <v>0</v>
      </c>
      <c r="Q355" s="416"/>
    </row>
    <row r="356" spans="1:17" ht="15.6" x14ac:dyDescent="0.3">
      <c r="A356" s="291">
        <v>352</v>
      </c>
      <c r="B356" s="4"/>
      <c r="C356" s="4"/>
      <c r="D356" s="4" t="s">
        <v>128</v>
      </c>
      <c r="E356" s="411" t="s">
        <v>256</v>
      </c>
      <c r="F356" s="38">
        <f t="shared" si="58"/>
        <v>0</v>
      </c>
      <c r="G356" s="38">
        <f t="shared" si="59"/>
        <v>0</v>
      </c>
      <c r="H356" s="38">
        <f t="shared" si="61"/>
        <v>0</v>
      </c>
      <c r="I356" s="295">
        <f t="shared" si="60"/>
        <v>0</v>
      </c>
      <c r="J356" s="356"/>
      <c r="K356" s="23"/>
      <c r="L356" s="325">
        <v>352</v>
      </c>
      <c r="M356" s="4" t="s">
        <v>128</v>
      </c>
      <c r="N356" s="377">
        <f t="shared" si="55"/>
        <v>0</v>
      </c>
      <c r="O356" s="377">
        <f t="shared" si="56"/>
        <v>0</v>
      </c>
      <c r="P356" s="377">
        <f t="shared" si="57"/>
        <v>0</v>
      </c>
      <c r="Q356" s="416"/>
    </row>
    <row r="357" spans="1:17" ht="15.6" x14ac:dyDescent="0.3">
      <c r="A357" s="291">
        <v>353</v>
      </c>
      <c r="B357" s="4"/>
      <c r="C357" s="4"/>
      <c r="D357" s="4" t="s">
        <v>128</v>
      </c>
      <c r="E357" s="411" t="s">
        <v>256</v>
      </c>
      <c r="F357" s="38">
        <f t="shared" si="58"/>
        <v>0</v>
      </c>
      <c r="G357" s="38">
        <f t="shared" si="59"/>
        <v>0</v>
      </c>
      <c r="H357" s="38">
        <f t="shared" si="61"/>
        <v>0</v>
      </c>
      <c r="I357" s="295">
        <f t="shared" si="60"/>
        <v>0</v>
      </c>
      <c r="J357" s="356"/>
      <c r="K357" s="23"/>
      <c r="L357" s="325">
        <v>353</v>
      </c>
      <c r="M357" s="4" t="s">
        <v>128</v>
      </c>
      <c r="N357" s="377">
        <f t="shared" si="55"/>
        <v>0</v>
      </c>
      <c r="O357" s="377">
        <f t="shared" si="56"/>
        <v>0</v>
      </c>
      <c r="P357" s="377">
        <f t="shared" si="57"/>
        <v>0</v>
      </c>
      <c r="Q357" s="416"/>
    </row>
    <row r="358" spans="1:17" ht="15.6" x14ac:dyDescent="0.3">
      <c r="A358" s="291">
        <v>354</v>
      </c>
      <c r="B358" s="4"/>
      <c r="C358" s="4"/>
      <c r="D358" s="4" t="s">
        <v>128</v>
      </c>
      <c r="E358" s="411" t="s">
        <v>256</v>
      </c>
      <c r="F358" s="38">
        <f t="shared" si="58"/>
        <v>0</v>
      </c>
      <c r="G358" s="38">
        <f t="shared" si="59"/>
        <v>0</v>
      </c>
      <c r="H358" s="38">
        <f t="shared" si="61"/>
        <v>0</v>
      </c>
      <c r="I358" s="295">
        <f t="shared" si="60"/>
        <v>0</v>
      </c>
      <c r="J358" s="356"/>
      <c r="K358" s="23"/>
      <c r="L358" s="325">
        <v>354</v>
      </c>
      <c r="M358" s="4" t="s">
        <v>128</v>
      </c>
      <c r="N358" s="377">
        <f t="shared" si="55"/>
        <v>0</v>
      </c>
      <c r="O358" s="377">
        <f t="shared" si="56"/>
        <v>0</v>
      </c>
      <c r="P358" s="377">
        <f t="shared" si="57"/>
        <v>0</v>
      </c>
      <c r="Q358" s="416"/>
    </row>
    <row r="359" spans="1:17" ht="15.6" x14ac:dyDescent="0.3">
      <c r="A359" s="291">
        <v>355</v>
      </c>
      <c r="B359" s="4"/>
      <c r="C359" s="4"/>
      <c r="D359" s="4" t="s">
        <v>128</v>
      </c>
      <c r="E359" s="411" t="s">
        <v>256</v>
      </c>
      <c r="F359" s="38">
        <f t="shared" si="58"/>
        <v>0</v>
      </c>
      <c r="G359" s="38">
        <f t="shared" si="59"/>
        <v>0</v>
      </c>
      <c r="H359" s="38">
        <f t="shared" si="61"/>
        <v>0</v>
      </c>
      <c r="I359" s="295">
        <f t="shared" si="60"/>
        <v>0</v>
      </c>
      <c r="J359" s="356"/>
      <c r="K359" s="23"/>
      <c r="L359" s="325">
        <v>355</v>
      </c>
      <c r="M359" s="4" t="s">
        <v>128</v>
      </c>
      <c r="N359" s="377">
        <f t="shared" si="55"/>
        <v>0</v>
      </c>
      <c r="O359" s="377">
        <f t="shared" si="56"/>
        <v>0</v>
      </c>
      <c r="P359" s="377">
        <f t="shared" si="57"/>
        <v>0</v>
      </c>
      <c r="Q359" s="416"/>
    </row>
    <row r="360" spans="1:17" ht="15.6" x14ac:dyDescent="0.3">
      <c r="A360" s="291">
        <v>356</v>
      </c>
      <c r="B360" s="4"/>
      <c r="C360" s="4"/>
      <c r="D360" s="4" t="s">
        <v>128</v>
      </c>
      <c r="E360" s="411" t="s">
        <v>256</v>
      </c>
      <c r="F360" s="38">
        <f t="shared" si="58"/>
        <v>0</v>
      </c>
      <c r="G360" s="38">
        <f t="shared" si="59"/>
        <v>0</v>
      </c>
      <c r="H360" s="38">
        <f t="shared" si="61"/>
        <v>0</v>
      </c>
      <c r="I360" s="295">
        <f t="shared" si="60"/>
        <v>0</v>
      </c>
      <c r="J360" s="356"/>
      <c r="K360" s="23"/>
      <c r="L360" s="325">
        <v>356</v>
      </c>
      <c r="M360" s="4" t="s">
        <v>128</v>
      </c>
      <c r="N360" s="377">
        <f t="shared" si="55"/>
        <v>0</v>
      </c>
      <c r="O360" s="377">
        <f t="shared" si="56"/>
        <v>0</v>
      </c>
      <c r="P360" s="377">
        <f t="shared" si="57"/>
        <v>0</v>
      </c>
      <c r="Q360" s="416"/>
    </row>
    <row r="361" spans="1:17" ht="15.6" x14ac:dyDescent="0.3">
      <c r="A361" s="291">
        <v>357</v>
      </c>
      <c r="B361" s="4"/>
      <c r="C361" s="4"/>
      <c r="D361" s="4" t="s">
        <v>128</v>
      </c>
      <c r="E361" s="411" t="s">
        <v>256</v>
      </c>
      <c r="F361" s="38">
        <f t="shared" si="58"/>
        <v>0</v>
      </c>
      <c r="G361" s="38">
        <f t="shared" si="59"/>
        <v>0</v>
      </c>
      <c r="H361" s="38">
        <f t="shared" si="61"/>
        <v>0</v>
      </c>
      <c r="I361" s="295">
        <f t="shared" si="60"/>
        <v>0</v>
      </c>
      <c r="J361" s="356"/>
      <c r="K361" s="23"/>
      <c r="L361" s="325">
        <v>357</v>
      </c>
      <c r="M361" s="4" t="s">
        <v>128</v>
      </c>
      <c r="N361" s="377">
        <f t="shared" si="55"/>
        <v>0</v>
      </c>
      <c r="O361" s="377">
        <f t="shared" si="56"/>
        <v>0</v>
      </c>
      <c r="P361" s="377">
        <f t="shared" si="57"/>
        <v>0</v>
      </c>
      <c r="Q361" s="416"/>
    </row>
    <row r="362" spans="1:17" ht="15.6" x14ac:dyDescent="0.3">
      <c r="A362" s="291">
        <v>358</v>
      </c>
      <c r="B362" s="4"/>
      <c r="C362" s="4"/>
      <c r="D362" s="4" t="s">
        <v>128</v>
      </c>
      <c r="E362" s="411" t="s">
        <v>256</v>
      </c>
      <c r="F362" s="38">
        <f t="shared" si="58"/>
        <v>0</v>
      </c>
      <c r="G362" s="38">
        <f t="shared" si="59"/>
        <v>0</v>
      </c>
      <c r="H362" s="38">
        <f t="shared" si="61"/>
        <v>0</v>
      </c>
      <c r="I362" s="295">
        <f t="shared" si="60"/>
        <v>0</v>
      </c>
      <c r="J362" s="356"/>
      <c r="K362" s="23"/>
      <c r="L362" s="325">
        <v>358</v>
      </c>
      <c r="M362" s="4" t="s">
        <v>128</v>
      </c>
      <c r="N362" s="377">
        <f t="shared" si="55"/>
        <v>0</v>
      </c>
      <c r="O362" s="377">
        <f t="shared" si="56"/>
        <v>0</v>
      </c>
      <c r="P362" s="377">
        <f t="shared" si="57"/>
        <v>0</v>
      </c>
      <c r="Q362" s="416"/>
    </row>
    <row r="363" spans="1:17" ht="15.6" x14ac:dyDescent="0.3">
      <c r="A363" s="291">
        <v>359</v>
      </c>
      <c r="B363" s="4"/>
      <c r="C363" s="4"/>
      <c r="D363" s="4" t="s">
        <v>128</v>
      </c>
      <c r="E363" s="411" t="s">
        <v>256</v>
      </c>
      <c r="F363" s="38">
        <f t="shared" si="58"/>
        <v>0</v>
      </c>
      <c r="G363" s="38">
        <f t="shared" si="59"/>
        <v>0</v>
      </c>
      <c r="H363" s="38">
        <f t="shared" si="61"/>
        <v>0</v>
      </c>
      <c r="I363" s="295">
        <f t="shared" si="60"/>
        <v>0</v>
      </c>
      <c r="J363" s="356"/>
      <c r="K363" s="23"/>
      <c r="L363" s="325">
        <v>359</v>
      </c>
      <c r="M363" s="4" t="s">
        <v>128</v>
      </c>
      <c r="N363" s="377">
        <f t="shared" si="55"/>
        <v>0</v>
      </c>
      <c r="O363" s="377">
        <f t="shared" si="56"/>
        <v>0</v>
      </c>
      <c r="P363" s="377">
        <f t="shared" si="57"/>
        <v>0</v>
      </c>
      <c r="Q363" s="416"/>
    </row>
    <row r="364" spans="1:17" ht="15.6" x14ac:dyDescent="0.3">
      <c r="A364" s="291">
        <v>360</v>
      </c>
      <c r="B364" s="4"/>
      <c r="C364" s="4"/>
      <c r="D364" s="4" t="s">
        <v>128</v>
      </c>
      <c r="E364" s="411" t="s">
        <v>256</v>
      </c>
      <c r="F364" s="38">
        <f t="shared" si="58"/>
        <v>0</v>
      </c>
      <c r="G364" s="38">
        <f t="shared" si="59"/>
        <v>0</v>
      </c>
      <c r="H364" s="38">
        <f t="shared" si="61"/>
        <v>0</v>
      </c>
      <c r="I364" s="295">
        <f t="shared" si="60"/>
        <v>0</v>
      </c>
      <c r="J364" s="356"/>
      <c r="K364" s="23"/>
      <c r="L364" s="325">
        <v>360</v>
      </c>
      <c r="M364" s="4" t="s">
        <v>128</v>
      </c>
      <c r="N364" s="377">
        <f t="shared" si="55"/>
        <v>0</v>
      </c>
      <c r="O364" s="377">
        <f t="shared" si="56"/>
        <v>0</v>
      </c>
      <c r="P364" s="377">
        <f t="shared" si="57"/>
        <v>0</v>
      </c>
      <c r="Q364" s="416"/>
    </row>
    <row r="365" spans="1:17" ht="15.6" x14ac:dyDescent="0.3">
      <c r="A365" s="291">
        <v>361</v>
      </c>
      <c r="B365" s="4"/>
      <c r="C365" s="4"/>
      <c r="D365" s="4" t="s">
        <v>128</v>
      </c>
      <c r="E365" s="411" t="s">
        <v>256</v>
      </c>
      <c r="F365" s="38">
        <f t="shared" si="58"/>
        <v>0</v>
      </c>
      <c r="G365" s="38">
        <f t="shared" si="59"/>
        <v>0</v>
      </c>
      <c r="H365" s="38">
        <f t="shared" si="61"/>
        <v>0</v>
      </c>
      <c r="I365" s="295">
        <f t="shared" si="60"/>
        <v>0</v>
      </c>
      <c r="J365" s="356"/>
      <c r="K365" s="23"/>
      <c r="L365" s="325">
        <v>361</v>
      </c>
      <c r="M365" s="4" t="s">
        <v>128</v>
      </c>
      <c r="N365" s="377">
        <f t="shared" si="55"/>
        <v>0</v>
      </c>
      <c r="O365" s="377">
        <f t="shared" si="56"/>
        <v>0</v>
      </c>
      <c r="P365" s="377">
        <f t="shared" si="57"/>
        <v>0</v>
      </c>
      <c r="Q365" s="416"/>
    </row>
    <row r="366" spans="1:17" ht="15.6" x14ac:dyDescent="0.3">
      <c r="A366" s="291">
        <v>362</v>
      </c>
      <c r="B366" s="4"/>
      <c r="C366" s="4"/>
      <c r="D366" s="4" t="s">
        <v>128</v>
      </c>
      <c r="E366" s="411" t="s">
        <v>256</v>
      </c>
      <c r="F366" s="38">
        <f t="shared" si="58"/>
        <v>0</v>
      </c>
      <c r="G366" s="38">
        <f t="shared" si="59"/>
        <v>0</v>
      </c>
      <c r="H366" s="38">
        <f t="shared" si="61"/>
        <v>0</v>
      </c>
      <c r="I366" s="295">
        <f t="shared" si="60"/>
        <v>0</v>
      </c>
      <c r="J366" s="356"/>
      <c r="K366" s="23"/>
      <c r="L366" s="325">
        <v>362</v>
      </c>
      <c r="M366" s="4" t="s">
        <v>128</v>
      </c>
      <c r="N366" s="377">
        <f t="shared" si="55"/>
        <v>0</v>
      </c>
      <c r="O366" s="377">
        <f t="shared" si="56"/>
        <v>0</v>
      </c>
      <c r="P366" s="377">
        <f t="shared" si="57"/>
        <v>0</v>
      </c>
      <c r="Q366" s="416"/>
    </row>
    <row r="367" spans="1:17" ht="15.6" x14ac:dyDescent="0.3">
      <c r="A367" s="291">
        <v>363</v>
      </c>
      <c r="B367" s="4"/>
      <c r="C367" s="4"/>
      <c r="D367" s="4" t="s">
        <v>128</v>
      </c>
      <c r="E367" s="411" t="s">
        <v>256</v>
      </c>
      <c r="F367" s="38">
        <f t="shared" si="58"/>
        <v>0</v>
      </c>
      <c r="G367" s="38">
        <f t="shared" si="59"/>
        <v>0</v>
      </c>
      <c r="H367" s="38">
        <f t="shared" si="61"/>
        <v>0</v>
      </c>
      <c r="I367" s="295">
        <f t="shared" si="60"/>
        <v>0</v>
      </c>
      <c r="J367" s="356"/>
      <c r="K367" s="23"/>
      <c r="L367" s="325">
        <v>363</v>
      </c>
      <c r="M367" s="4" t="s">
        <v>128</v>
      </c>
      <c r="N367" s="377">
        <f t="shared" si="55"/>
        <v>0</v>
      </c>
      <c r="O367" s="377">
        <f t="shared" si="56"/>
        <v>0</v>
      </c>
      <c r="P367" s="377">
        <f t="shared" si="57"/>
        <v>0</v>
      </c>
      <c r="Q367" s="416"/>
    </row>
    <row r="368" spans="1:17" ht="15.6" x14ac:dyDescent="0.3">
      <c r="A368" s="291">
        <v>364</v>
      </c>
      <c r="B368" s="4"/>
      <c r="C368" s="4"/>
      <c r="D368" s="4" t="s">
        <v>128</v>
      </c>
      <c r="E368" s="411" t="s">
        <v>256</v>
      </c>
      <c r="F368" s="38">
        <f t="shared" si="58"/>
        <v>0</v>
      </c>
      <c r="G368" s="38">
        <f t="shared" si="59"/>
        <v>0</v>
      </c>
      <c r="H368" s="38">
        <f t="shared" si="61"/>
        <v>0</v>
      </c>
      <c r="I368" s="295">
        <f t="shared" si="60"/>
        <v>0</v>
      </c>
      <c r="J368" s="356"/>
      <c r="K368" s="23"/>
      <c r="L368" s="325">
        <v>364</v>
      </c>
      <c r="M368" s="4" t="s">
        <v>128</v>
      </c>
      <c r="N368" s="377">
        <f t="shared" si="55"/>
        <v>0</v>
      </c>
      <c r="O368" s="377">
        <f t="shared" si="56"/>
        <v>0</v>
      </c>
      <c r="P368" s="377">
        <f t="shared" si="57"/>
        <v>0</v>
      </c>
      <c r="Q368" s="416"/>
    </row>
    <row r="369" spans="1:17" ht="15.6" x14ac:dyDescent="0.3">
      <c r="A369" s="291">
        <v>365</v>
      </c>
      <c r="B369" s="4"/>
      <c r="C369" s="4"/>
      <c r="D369" s="4" t="s">
        <v>128</v>
      </c>
      <c r="E369" s="411" t="s">
        <v>256</v>
      </c>
      <c r="F369" s="38">
        <f t="shared" si="58"/>
        <v>0</v>
      </c>
      <c r="G369" s="38">
        <f t="shared" si="59"/>
        <v>0</v>
      </c>
      <c r="H369" s="38">
        <f t="shared" si="61"/>
        <v>0</v>
      </c>
      <c r="I369" s="295">
        <f t="shared" si="60"/>
        <v>0</v>
      </c>
      <c r="J369" s="356"/>
      <c r="K369" s="23"/>
      <c r="L369" s="325">
        <v>365</v>
      </c>
      <c r="M369" s="4" t="s">
        <v>128</v>
      </c>
      <c r="N369" s="377">
        <f t="shared" ref="N369:N432" si="62">IF(Q369&gt;0,1,0)</f>
        <v>0</v>
      </c>
      <c r="O369" s="377">
        <f t="shared" ref="O369:O432" si="63">IF(L369="Yes",N369,0)</f>
        <v>0</v>
      </c>
      <c r="P369" s="377">
        <f t="shared" ref="P369:P432" si="64">IF(L369="Yes",Q369,0)</f>
        <v>0</v>
      </c>
      <c r="Q369" s="416"/>
    </row>
    <row r="370" spans="1:17" ht="15.6" x14ac:dyDescent="0.3">
      <c r="A370" s="291">
        <v>366</v>
      </c>
      <c r="B370" s="4"/>
      <c r="C370" s="4"/>
      <c r="D370" s="4" t="s">
        <v>128</v>
      </c>
      <c r="E370" s="411" t="s">
        <v>256</v>
      </c>
      <c r="F370" s="38">
        <f t="shared" ref="F370:F433" si="65">IF(I370&gt;0,1,0)</f>
        <v>0</v>
      </c>
      <c r="G370" s="38">
        <f t="shared" ref="G370:G433" si="66">IF(D370="Yes",F370,0)</f>
        <v>0</v>
      </c>
      <c r="H370" s="38">
        <f t="shared" si="61"/>
        <v>0</v>
      </c>
      <c r="I370" s="295">
        <f t="shared" ref="I370:I433" si="67">IF(E370="Square/Rectangle",B370*C370,B370*C370*0.785)</f>
        <v>0</v>
      </c>
      <c r="J370" s="356"/>
      <c r="K370" s="23"/>
      <c r="L370" s="325">
        <v>366</v>
      </c>
      <c r="M370" s="4" t="s">
        <v>128</v>
      </c>
      <c r="N370" s="377">
        <f t="shared" si="62"/>
        <v>0</v>
      </c>
      <c r="O370" s="377">
        <f t="shared" si="63"/>
        <v>0</v>
      </c>
      <c r="P370" s="377">
        <f t="shared" si="64"/>
        <v>0</v>
      </c>
      <c r="Q370" s="416"/>
    </row>
    <row r="371" spans="1:17" ht="15.6" x14ac:dyDescent="0.3">
      <c r="A371" s="291">
        <v>367</v>
      </c>
      <c r="B371" s="4"/>
      <c r="C371" s="4"/>
      <c r="D371" s="4" t="s">
        <v>128</v>
      </c>
      <c r="E371" s="411" t="s">
        <v>256</v>
      </c>
      <c r="F371" s="38">
        <f t="shared" si="65"/>
        <v>0</v>
      </c>
      <c r="G371" s="38">
        <f t="shared" si="66"/>
        <v>0</v>
      </c>
      <c r="H371" s="38">
        <f t="shared" ref="H371:H434" si="68">IF(D371="Yes",I371,0)</f>
        <v>0</v>
      </c>
      <c r="I371" s="295">
        <f t="shared" si="67"/>
        <v>0</v>
      </c>
      <c r="J371" s="356"/>
      <c r="K371" s="23"/>
      <c r="L371" s="325">
        <v>367</v>
      </c>
      <c r="M371" s="4" t="s">
        <v>128</v>
      </c>
      <c r="N371" s="377">
        <f t="shared" si="62"/>
        <v>0</v>
      </c>
      <c r="O371" s="377">
        <f t="shared" si="63"/>
        <v>0</v>
      </c>
      <c r="P371" s="377">
        <f t="shared" si="64"/>
        <v>0</v>
      </c>
      <c r="Q371" s="416"/>
    </row>
    <row r="372" spans="1:17" ht="15.6" x14ac:dyDescent="0.3">
      <c r="A372" s="291">
        <v>368</v>
      </c>
      <c r="B372" s="4"/>
      <c r="C372" s="4"/>
      <c r="D372" s="4" t="s">
        <v>128</v>
      </c>
      <c r="E372" s="411" t="s">
        <v>256</v>
      </c>
      <c r="F372" s="38">
        <f t="shared" si="65"/>
        <v>0</v>
      </c>
      <c r="G372" s="38">
        <f t="shared" si="66"/>
        <v>0</v>
      </c>
      <c r="H372" s="38">
        <f t="shared" si="68"/>
        <v>0</v>
      </c>
      <c r="I372" s="295">
        <f t="shared" si="67"/>
        <v>0</v>
      </c>
      <c r="J372" s="356"/>
      <c r="K372" s="23"/>
      <c r="L372" s="325">
        <v>368</v>
      </c>
      <c r="M372" s="4" t="s">
        <v>128</v>
      </c>
      <c r="N372" s="377">
        <f t="shared" si="62"/>
        <v>0</v>
      </c>
      <c r="O372" s="377">
        <f t="shared" si="63"/>
        <v>0</v>
      </c>
      <c r="P372" s="377">
        <f t="shared" si="64"/>
        <v>0</v>
      </c>
      <c r="Q372" s="416"/>
    </row>
    <row r="373" spans="1:17" ht="15.6" x14ac:dyDescent="0.3">
      <c r="A373" s="291">
        <v>369</v>
      </c>
      <c r="B373" s="4"/>
      <c r="C373" s="4"/>
      <c r="D373" s="4" t="s">
        <v>128</v>
      </c>
      <c r="E373" s="411" t="s">
        <v>256</v>
      </c>
      <c r="F373" s="38">
        <f t="shared" si="65"/>
        <v>0</v>
      </c>
      <c r="G373" s="38">
        <f t="shared" si="66"/>
        <v>0</v>
      </c>
      <c r="H373" s="38">
        <f t="shared" si="68"/>
        <v>0</v>
      </c>
      <c r="I373" s="295">
        <f t="shared" si="67"/>
        <v>0</v>
      </c>
      <c r="J373" s="356"/>
      <c r="K373" s="23"/>
      <c r="L373" s="325">
        <v>369</v>
      </c>
      <c r="M373" s="4" t="s">
        <v>128</v>
      </c>
      <c r="N373" s="377">
        <f t="shared" si="62"/>
        <v>0</v>
      </c>
      <c r="O373" s="377">
        <f t="shared" si="63"/>
        <v>0</v>
      </c>
      <c r="P373" s="377">
        <f t="shared" si="64"/>
        <v>0</v>
      </c>
      <c r="Q373" s="416"/>
    </row>
    <row r="374" spans="1:17" ht="15.6" x14ac:dyDescent="0.3">
      <c r="A374" s="291">
        <v>370</v>
      </c>
      <c r="B374" s="4"/>
      <c r="C374" s="4"/>
      <c r="D374" s="4" t="s">
        <v>128</v>
      </c>
      <c r="E374" s="411" t="s">
        <v>256</v>
      </c>
      <c r="F374" s="38">
        <f t="shared" si="65"/>
        <v>0</v>
      </c>
      <c r="G374" s="38">
        <f t="shared" si="66"/>
        <v>0</v>
      </c>
      <c r="H374" s="38">
        <f t="shared" si="68"/>
        <v>0</v>
      </c>
      <c r="I374" s="295">
        <f t="shared" si="67"/>
        <v>0</v>
      </c>
      <c r="J374" s="356"/>
      <c r="K374" s="23"/>
      <c r="L374" s="325">
        <v>370</v>
      </c>
      <c r="M374" s="4" t="s">
        <v>128</v>
      </c>
      <c r="N374" s="377">
        <f t="shared" si="62"/>
        <v>0</v>
      </c>
      <c r="O374" s="377">
        <f t="shared" si="63"/>
        <v>0</v>
      </c>
      <c r="P374" s="377">
        <f t="shared" si="64"/>
        <v>0</v>
      </c>
      <c r="Q374" s="416"/>
    </row>
    <row r="375" spans="1:17" ht="15.6" x14ac:dyDescent="0.3">
      <c r="A375" s="291">
        <v>371</v>
      </c>
      <c r="B375" s="4"/>
      <c r="C375" s="4"/>
      <c r="D375" s="4" t="s">
        <v>128</v>
      </c>
      <c r="E375" s="411" t="s">
        <v>256</v>
      </c>
      <c r="F375" s="38">
        <f t="shared" si="65"/>
        <v>0</v>
      </c>
      <c r="G375" s="38">
        <f t="shared" si="66"/>
        <v>0</v>
      </c>
      <c r="H375" s="38">
        <f t="shared" si="68"/>
        <v>0</v>
      </c>
      <c r="I375" s="295">
        <f t="shared" si="67"/>
        <v>0</v>
      </c>
      <c r="J375" s="356"/>
      <c r="K375" s="23"/>
      <c r="L375" s="325">
        <v>371</v>
      </c>
      <c r="M375" s="4" t="s">
        <v>128</v>
      </c>
      <c r="N375" s="377">
        <f t="shared" si="62"/>
        <v>0</v>
      </c>
      <c r="O375" s="377">
        <f t="shared" si="63"/>
        <v>0</v>
      </c>
      <c r="P375" s="377">
        <f t="shared" si="64"/>
        <v>0</v>
      </c>
      <c r="Q375" s="416"/>
    </row>
    <row r="376" spans="1:17" ht="15.6" x14ac:dyDescent="0.3">
      <c r="A376" s="291">
        <v>372</v>
      </c>
      <c r="B376" s="4"/>
      <c r="C376" s="4"/>
      <c r="D376" s="4" t="s">
        <v>128</v>
      </c>
      <c r="E376" s="411" t="s">
        <v>256</v>
      </c>
      <c r="F376" s="38">
        <f t="shared" si="65"/>
        <v>0</v>
      </c>
      <c r="G376" s="38">
        <f t="shared" si="66"/>
        <v>0</v>
      </c>
      <c r="H376" s="38">
        <f t="shared" si="68"/>
        <v>0</v>
      </c>
      <c r="I376" s="295">
        <f t="shared" si="67"/>
        <v>0</v>
      </c>
      <c r="J376" s="356"/>
      <c r="K376" s="23"/>
      <c r="L376" s="325">
        <v>372</v>
      </c>
      <c r="M376" s="4" t="s">
        <v>128</v>
      </c>
      <c r="N376" s="377">
        <f t="shared" si="62"/>
        <v>0</v>
      </c>
      <c r="O376" s="377">
        <f t="shared" si="63"/>
        <v>0</v>
      </c>
      <c r="P376" s="377">
        <f t="shared" si="64"/>
        <v>0</v>
      </c>
      <c r="Q376" s="416"/>
    </row>
    <row r="377" spans="1:17" ht="15.6" x14ac:dyDescent="0.3">
      <c r="A377" s="291">
        <v>373</v>
      </c>
      <c r="B377" s="4"/>
      <c r="C377" s="4"/>
      <c r="D377" s="4" t="s">
        <v>128</v>
      </c>
      <c r="E377" s="411" t="s">
        <v>256</v>
      </c>
      <c r="F377" s="38">
        <f t="shared" si="65"/>
        <v>0</v>
      </c>
      <c r="G377" s="38">
        <f t="shared" si="66"/>
        <v>0</v>
      </c>
      <c r="H377" s="38">
        <f t="shared" si="68"/>
        <v>0</v>
      </c>
      <c r="I377" s="295">
        <f t="shared" si="67"/>
        <v>0</v>
      </c>
      <c r="J377" s="356"/>
      <c r="K377" s="23"/>
      <c r="L377" s="325">
        <v>373</v>
      </c>
      <c r="M377" s="4" t="s">
        <v>128</v>
      </c>
      <c r="N377" s="377">
        <f t="shared" si="62"/>
        <v>0</v>
      </c>
      <c r="O377" s="377">
        <f t="shared" si="63"/>
        <v>0</v>
      </c>
      <c r="P377" s="377">
        <f t="shared" si="64"/>
        <v>0</v>
      </c>
      <c r="Q377" s="416"/>
    </row>
    <row r="378" spans="1:17" ht="15.6" x14ac:dyDescent="0.3">
      <c r="A378" s="291">
        <v>374</v>
      </c>
      <c r="B378" s="4"/>
      <c r="C378" s="4"/>
      <c r="D378" s="4" t="s">
        <v>128</v>
      </c>
      <c r="E378" s="411" t="s">
        <v>256</v>
      </c>
      <c r="F378" s="38">
        <f t="shared" si="65"/>
        <v>0</v>
      </c>
      <c r="G378" s="38">
        <f t="shared" si="66"/>
        <v>0</v>
      </c>
      <c r="H378" s="38">
        <f t="shared" si="68"/>
        <v>0</v>
      </c>
      <c r="I378" s="295">
        <f t="shared" si="67"/>
        <v>0</v>
      </c>
      <c r="J378" s="356"/>
      <c r="K378" s="23"/>
      <c r="L378" s="325">
        <v>374</v>
      </c>
      <c r="M378" s="4" t="s">
        <v>128</v>
      </c>
      <c r="N378" s="377">
        <f t="shared" si="62"/>
        <v>0</v>
      </c>
      <c r="O378" s="377">
        <f t="shared" si="63"/>
        <v>0</v>
      </c>
      <c r="P378" s="377">
        <f t="shared" si="64"/>
        <v>0</v>
      </c>
      <c r="Q378" s="416"/>
    </row>
    <row r="379" spans="1:17" ht="15.6" x14ac:dyDescent="0.3">
      <c r="A379" s="291">
        <v>375</v>
      </c>
      <c r="B379" s="4"/>
      <c r="C379" s="4"/>
      <c r="D379" s="4" t="s">
        <v>128</v>
      </c>
      <c r="E379" s="411" t="s">
        <v>256</v>
      </c>
      <c r="F379" s="38">
        <f t="shared" si="65"/>
        <v>0</v>
      </c>
      <c r="G379" s="38">
        <f t="shared" si="66"/>
        <v>0</v>
      </c>
      <c r="H379" s="38">
        <f t="shared" si="68"/>
        <v>0</v>
      </c>
      <c r="I379" s="295">
        <f t="shared" si="67"/>
        <v>0</v>
      </c>
      <c r="J379" s="356"/>
      <c r="K379" s="23"/>
      <c r="L379" s="325">
        <v>375</v>
      </c>
      <c r="M379" s="4" t="s">
        <v>128</v>
      </c>
      <c r="N379" s="377">
        <f t="shared" si="62"/>
        <v>0</v>
      </c>
      <c r="O379" s="377">
        <f t="shared" si="63"/>
        <v>0</v>
      </c>
      <c r="P379" s="377">
        <f t="shared" si="64"/>
        <v>0</v>
      </c>
      <c r="Q379" s="416"/>
    </row>
    <row r="380" spans="1:17" ht="15.6" x14ac:dyDescent="0.3">
      <c r="A380" s="291">
        <v>376</v>
      </c>
      <c r="B380" s="4"/>
      <c r="C380" s="4"/>
      <c r="D380" s="4" t="s">
        <v>128</v>
      </c>
      <c r="E380" s="411" t="s">
        <v>256</v>
      </c>
      <c r="F380" s="38">
        <f t="shared" si="65"/>
        <v>0</v>
      </c>
      <c r="G380" s="38">
        <f t="shared" si="66"/>
        <v>0</v>
      </c>
      <c r="H380" s="38">
        <f t="shared" si="68"/>
        <v>0</v>
      </c>
      <c r="I380" s="295">
        <f t="shared" si="67"/>
        <v>0</v>
      </c>
      <c r="J380" s="356"/>
      <c r="K380" s="23"/>
      <c r="L380" s="325">
        <v>376</v>
      </c>
      <c r="M380" s="4" t="s">
        <v>128</v>
      </c>
      <c r="N380" s="377">
        <f t="shared" si="62"/>
        <v>0</v>
      </c>
      <c r="O380" s="377">
        <f t="shared" si="63"/>
        <v>0</v>
      </c>
      <c r="P380" s="377">
        <f t="shared" si="64"/>
        <v>0</v>
      </c>
      <c r="Q380" s="416"/>
    </row>
    <row r="381" spans="1:17" ht="15.6" x14ac:dyDescent="0.3">
      <c r="A381" s="291">
        <v>377</v>
      </c>
      <c r="B381" s="4"/>
      <c r="C381" s="4"/>
      <c r="D381" s="4" t="s">
        <v>128</v>
      </c>
      <c r="E381" s="411" t="s">
        <v>256</v>
      </c>
      <c r="F381" s="38">
        <f t="shared" si="65"/>
        <v>0</v>
      </c>
      <c r="G381" s="38">
        <f t="shared" si="66"/>
        <v>0</v>
      </c>
      <c r="H381" s="38">
        <f t="shared" si="68"/>
        <v>0</v>
      </c>
      <c r="I381" s="295">
        <f t="shared" si="67"/>
        <v>0</v>
      </c>
      <c r="J381" s="356"/>
      <c r="K381" s="23"/>
      <c r="L381" s="325">
        <v>377</v>
      </c>
      <c r="M381" s="4" t="s">
        <v>128</v>
      </c>
      <c r="N381" s="377">
        <f t="shared" si="62"/>
        <v>0</v>
      </c>
      <c r="O381" s="377">
        <f t="shared" si="63"/>
        <v>0</v>
      </c>
      <c r="P381" s="377">
        <f t="shared" si="64"/>
        <v>0</v>
      </c>
      <c r="Q381" s="416"/>
    </row>
    <row r="382" spans="1:17" ht="15.6" x14ac:dyDescent="0.3">
      <c r="A382" s="291">
        <v>378</v>
      </c>
      <c r="B382" s="4"/>
      <c r="C382" s="4"/>
      <c r="D382" s="4" t="s">
        <v>128</v>
      </c>
      <c r="E382" s="411" t="s">
        <v>256</v>
      </c>
      <c r="F382" s="38">
        <f t="shared" si="65"/>
        <v>0</v>
      </c>
      <c r="G382" s="38">
        <f t="shared" si="66"/>
        <v>0</v>
      </c>
      <c r="H382" s="38">
        <f t="shared" si="68"/>
        <v>0</v>
      </c>
      <c r="I382" s="295">
        <f t="shared" si="67"/>
        <v>0</v>
      </c>
      <c r="J382" s="356"/>
      <c r="K382" s="23"/>
      <c r="L382" s="325">
        <v>378</v>
      </c>
      <c r="M382" s="4" t="s">
        <v>128</v>
      </c>
      <c r="N382" s="377">
        <f t="shared" si="62"/>
        <v>0</v>
      </c>
      <c r="O382" s="377">
        <f t="shared" si="63"/>
        <v>0</v>
      </c>
      <c r="P382" s="377">
        <f t="shared" si="64"/>
        <v>0</v>
      </c>
      <c r="Q382" s="416"/>
    </row>
    <row r="383" spans="1:17" ht="15.6" x14ac:dyDescent="0.3">
      <c r="A383" s="291">
        <v>379</v>
      </c>
      <c r="B383" s="4"/>
      <c r="C383" s="4"/>
      <c r="D383" s="4" t="s">
        <v>128</v>
      </c>
      <c r="E383" s="411" t="s">
        <v>256</v>
      </c>
      <c r="F383" s="38">
        <f t="shared" si="65"/>
        <v>0</v>
      </c>
      <c r="G383" s="38">
        <f t="shared" si="66"/>
        <v>0</v>
      </c>
      <c r="H383" s="38">
        <f t="shared" si="68"/>
        <v>0</v>
      </c>
      <c r="I383" s="295">
        <f t="shared" si="67"/>
        <v>0</v>
      </c>
      <c r="J383" s="356"/>
      <c r="K383" s="23"/>
      <c r="L383" s="325">
        <v>379</v>
      </c>
      <c r="M383" s="4" t="s">
        <v>128</v>
      </c>
      <c r="N383" s="377">
        <f t="shared" si="62"/>
        <v>0</v>
      </c>
      <c r="O383" s="377">
        <f t="shared" si="63"/>
        <v>0</v>
      </c>
      <c r="P383" s="377">
        <f t="shared" si="64"/>
        <v>0</v>
      </c>
      <c r="Q383" s="416"/>
    </row>
    <row r="384" spans="1:17" ht="15.6" x14ac:dyDescent="0.3">
      <c r="A384" s="291">
        <v>380</v>
      </c>
      <c r="B384" s="4"/>
      <c r="C384" s="4"/>
      <c r="D384" s="4" t="s">
        <v>128</v>
      </c>
      <c r="E384" s="411" t="s">
        <v>256</v>
      </c>
      <c r="F384" s="38">
        <f t="shared" si="65"/>
        <v>0</v>
      </c>
      <c r="G384" s="38">
        <f t="shared" si="66"/>
        <v>0</v>
      </c>
      <c r="H384" s="38">
        <f t="shared" si="68"/>
        <v>0</v>
      </c>
      <c r="I384" s="295">
        <f t="shared" si="67"/>
        <v>0</v>
      </c>
      <c r="J384" s="356"/>
      <c r="K384" s="23"/>
      <c r="L384" s="325">
        <v>380</v>
      </c>
      <c r="M384" s="4" t="s">
        <v>128</v>
      </c>
      <c r="N384" s="377">
        <f t="shared" si="62"/>
        <v>0</v>
      </c>
      <c r="O384" s="377">
        <f t="shared" si="63"/>
        <v>0</v>
      </c>
      <c r="P384" s="377">
        <f t="shared" si="64"/>
        <v>0</v>
      </c>
      <c r="Q384" s="416"/>
    </row>
    <row r="385" spans="1:17" ht="15.6" x14ac:dyDescent="0.3">
      <c r="A385" s="291">
        <v>381</v>
      </c>
      <c r="B385" s="4"/>
      <c r="C385" s="4"/>
      <c r="D385" s="4" t="s">
        <v>128</v>
      </c>
      <c r="E385" s="411" t="s">
        <v>256</v>
      </c>
      <c r="F385" s="38">
        <f t="shared" si="65"/>
        <v>0</v>
      </c>
      <c r="G385" s="38">
        <f t="shared" si="66"/>
        <v>0</v>
      </c>
      <c r="H385" s="38">
        <f t="shared" si="68"/>
        <v>0</v>
      </c>
      <c r="I385" s="295">
        <f t="shared" si="67"/>
        <v>0</v>
      </c>
      <c r="J385" s="356"/>
      <c r="K385" s="23"/>
      <c r="L385" s="325">
        <v>381</v>
      </c>
      <c r="M385" s="4" t="s">
        <v>128</v>
      </c>
      <c r="N385" s="377">
        <f t="shared" si="62"/>
        <v>0</v>
      </c>
      <c r="O385" s="377">
        <f t="shared" si="63"/>
        <v>0</v>
      </c>
      <c r="P385" s="377">
        <f t="shared" si="64"/>
        <v>0</v>
      </c>
      <c r="Q385" s="416"/>
    </row>
    <row r="386" spans="1:17" ht="15.6" x14ac:dyDescent="0.3">
      <c r="A386" s="291">
        <v>382</v>
      </c>
      <c r="B386" s="4"/>
      <c r="C386" s="4"/>
      <c r="D386" s="4" t="s">
        <v>128</v>
      </c>
      <c r="E386" s="411" t="s">
        <v>256</v>
      </c>
      <c r="F386" s="38">
        <f t="shared" si="65"/>
        <v>0</v>
      </c>
      <c r="G386" s="38">
        <f t="shared" si="66"/>
        <v>0</v>
      </c>
      <c r="H386" s="38">
        <f t="shared" si="68"/>
        <v>0</v>
      </c>
      <c r="I386" s="295">
        <f t="shared" si="67"/>
        <v>0</v>
      </c>
      <c r="J386" s="356"/>
      <c r="K386" s="23"/>
      <c r="L386" s="325">
        <v>382</v>
      </c>
      <c r="M386" s="4" t="s">
        <v>128</v>
      </c>
      <c r="N386" s="377">
        <f t="shared" si="62"/>
        <v>0</v>
      </c>
      <c r="O386" s="377">
        <f t="shared" si="63"/>
        <v>0</v>
      </c>
      <c r="P386" s="377">
        <f t="shared" si="64"/>
        <v>0</v>
      </c>
      <c r="Q386" s="416"/>
    </row>
    <row r="387" spans="1:17" ht="15.6" x14ac:dyDescent="0.3">
      <c r="A387" s="291">
        <v>383</v>
      </c>
      <c r="B387" s="4"/>
      <c r="C387" s="4"/>
      <c r="D387" s="4" t="s">
        <v>128</v>
      </c>
      <c r="E387" s="411" t="s">
        <v>256</v>
      </c>
      <c r="F387" s="38">
        <f t="shared" si="65"/>
        <v>0</v>
      </c>
      <c r="G387" s="38">
        <f t="shared" si="66"/>
        <v>0</v>
      </c>
      <c r="H387" s="38">
        <f t="shared" si="68"/>
        <v>0</v>
      </c>
      <c r="I387" s="295">
        <f t="shared" si="67"/>
        <v>0</v>
      </c>
      <c r="J387" s="356"/>
      <c r="K387" s="23"/>
      <c r="L387" s="325">
        <v>383</v>
      </c>
      <c r="M387" s="4" t="s">
        <v>128</v>
      </c>
      <c r="N387" s="377">
        <f t="shared" si="62"/>
        <v>0</v>
      </c>
      <c r="O387" s="377">
        <f t="shared" si="63"/>
        <v>0</v>
      </c>
      <c r="P387" s="377">
        <f t="shared" si="64"/>
        <v>0</v>
      </c>
      <c r="Q387" s="416"/>
    </row>
    <row r="388" spans="1:17" ht="15.6" x14ac:dyDescent="0.3">
      <c r="A388" s="291">
        <v>384</v>
      </c>
      <c r="B388" s="4"/>
      <c r="C388" s="4"/>
      <c r="D388" s="4" t="s">
        <v>128</v>
      </c>
      <c r="E388" s="411" t="s">
        <v>256</v>
      </c>
      <c r="F388" s="38">
        <f t="shared" si="65"/>
        <v>0</v>
      </c>
      <c r="G388" s="38">
        <f t="shared" si="66"/>
        <v>0</v>
      </c>
      <c r="H388" s="38">
        <f t="shared" si="68"/>
        <v>0</v>
      </c>
      <c r="I388" s="295">
        <f t="shared" si="67"/>
        <v>0</v>
      </c>
      <c r="J388" s="356"/>
      <c r="K388" s="23"/>
      <c r="L388" s="325">
        <v>384</v>
      </c>
      <c r="M388" s="4" t="s">
        <v>128</v>
      </c>
      <c r="N388" s="377">
        <f t="shared" si="62"/>
        <v>0</v>
      </c>
      <c r="O388" s="377">
        <f t="shared" si="63"/>
        <v>0</v>
      </c>
      <c r="P388" s="377">
        <f t="shared" si="64"/>
        <v>0</v>
      </c>
      <c r="Q388" s="416"/>
    </row>
    <row r="389" spans="1:17" ht="15.6" x14ac:dyDescent="0.3">
      <c r="A389" s="291">
        <v>385</v>
      </c>
      <c r="B389" s="4"/>
      <c r="C389" s="4"/>
      <c r="D389" s="4" t="s">
        <v>128</v>
      </c>
      <c r="E389" s="411" t="s">
        <v>256</v>
      </c>
      <c r="F389" s="38">
        <f t="shared" si="65"/>
        <v>0</v>
      </c>
      <c r="G389" s="38">
        <f t="shared" si="66"/>
        <v>0</v>
      </c>
      <c r="H389" s="38">
        <f t="shared" si="68"/>
        <v>0</v>
      </c>
      <c r="I389" s="295">
        <f t="shared" si="67"/>
        <v>0</v>
      </c>
      <c r="J389" s="356"/>
      <c r="K389" s="23"/>
      <c r="L389" s="325">
        <v>385</v>
      </c>
      <c r="M389" s="4" t="s">
        <v>128</v>
      </c>
      <c r="N389" s="377">
        <f t="shared" si="62"/>
        <v>0</v>
      </c>
      <c r="O389" s="377">
        <f t="shared" si="63"/>
        <v>0</v>
      </c>
      <c r="P389" s="377">
        <f t="shared" si="64"/>
        <v>0</v>
      </c>
      <c r="Q389" s="416"/>
    </row>
    <row r="390" spans="1:17" ht="15.6" x14ac:dyDescent="0.3">
      <c r="A390" s="291">
        <v>386</v>
      </c>
      <c r="B390" s="4"/>
      <c r="C390" s="4"/>
      <c r="D390" s="4" t="s">
        <v>128</v>
      </c>
      <c r="E390" s="411" t="s">
        <v>256</v>
      </c>
      <c r="F390" s="38">
        <f t="shared" si="65"/>
        <v>0</v>
      </c>
      <c r="G390" s="38">
        <f t="shared" si="66"/>
        <v>0</v>
      </c>
      <c r="H390" s="38">
        <f t="shared" si="68"/>
        <v>0</v>
      </c>
      <c r="I390" s="295">
        <f t="shared" si="67"/>
        <v>0</v>
      </c>
      <c r="J390" s="356"/>
      <c r="K390" s="23"/>
      <c r="L390" s="325">
        <v>386</v>
      </c>
      <c r="M390" s="4" t="s">
        <v>128</v>
      </c>
      <c r="N390" s="377">
        <f t="shared" si="62"/>
        <v>0</v>
      </c>
      <c r="O390" s="377">
        <f t="shared" si="63"/>
        <v>0</v>
      </c>
      <c r="P390" s="377">
        <f t="shared" si="64"/>
        <v>0</v>
      </c>
      <c r="Q390" s="416"/>
    </row>
    <row r="391" spans="1:17" ht="15.6" x14ac:dyDescent="0.3">
      <c r="A391" s="291">
        <v>387</v>
      </c>
      <c r="B391" s="4"/>
      <c r="C391" s="4"/>
      <c r="D391" s="4" t="s">
        <v>128</v>
      </c>
      <c r="E391" s="411" t="s">
        <v>256</v>
      </c>
      <c r="F391" s="38">
        <f t="shared" si="65"/>
        <v>0</v>
      </c>
      <c r="G391" s="38">
        <f t="shared" si="66"/>
        <v>0</v>
      </c>
      <c r="H391" s="38">
        <f t="shared" si="68"/>
        <v>0</v>
      </c>
      <c r="I391" s="295">
        <f t="shared" si="67"/>
        <v>0</v>
      </c>
      <c r="J391" s="356"/>
      <c r="K391" s="23"/>
      <c r="L391" s="325">
        <v>387</v>
      </c>
      <c r="M391" s="4" t="s">
        <v>128</v>
      </c>
      <c r="N391" s="377">
        <f t="shared" si="62"/>
        <v>0</v>
      </c>
      <c r="O391" s="377">
        <f t="shared" si="63"/>
        <v>0</v>
      </c>
      <c r="P391" s="377">
        <f t="shared" si="64"/>
        <v>0</v>
      </c>
      <c r="Q391" s="416"/>
    </row>
    <row r="392" spans="1:17" ht="15.6" x14ac:dyDescent="0.3">
      <c r="A392" s="291">
        <v>388</v>
      </c>
      <c r="B392" s="4"/>
      <c r="C392" s="4"/>
      <c r="D392" s="4" t="s">
        <v>128</v>
      </c>
      <c r="E392" s="411" t="s">
        <v>256</v>
      </c>
      <c r="F392" s="38">
        <f t="shared" si="65"/>
        <v>0</v>
      </c>
      <c r="G392" s="38">
        <f t="shared" si="66"/>
        <v>0</v>
      </c>
      <c r="H392" s="38">
        <f t="shared" si="68"/>
        <v>0</v>
      </c>
      <c r="I392" s="295">
        <f t="shared" si="67"/>
        <v>0</v>
      </c>
      <c r="J392" s="356"/>
      <c r="K392" s="23"/>
      <c r="L392" s="325">
        <v>388</v>
      </c>
      <c r="M392" s="4" t="s">
        <v>128</v>
      </c>
      <c r="N392" s="377">
        <f t="shared" si="62"/>
        <v>0</v>
      </c>
      <c r="O392" s="377">
        <f t="shared" si="63"/>
        <v>0</v>
      </c>
      <c r="P392" s="377">
        <f t="shared" si="64"/>
        <v>0</v>
      </c>
      <c r="Q392" s="416"/>
    </row>
    <row r="393" spans="1:17" ht="15.6" x14ac:dyDescent="0.3">
      <c r="A393" s="291">
        <v>389</v>
      </c>
      <c r="B393" s="4"/>
      <c r="C393" s="4"/>
      <c r="D393" s="4" t="s">
        <v>128</v>
      </c>
      <c r="E393" s="411" t="s">
        <v>256</v>
      </c>
      <c r="F393" s="38">
        <f t="shared" si="65"/>
        <v>0</v>
      </c>
      <c r="G393" s="38">
        <f t="shared" si="66"/>
        <v>0</v>
      </c>
      <c r="H393" s="38">
        <f t="shared" si="68"/>
        <v>0</v>
      </c>
      <c r="I393" s="295">
        <f t="shared" si="67"/>
        <v>0</v>
      </c>
      <c r="J393" s="356"/>
      <c r="K393" s="23"/>
      <c r="L393" s="325">
        <v>389</v>
      </c>
      <c r="M393" s="4" t="s">
        <v>128</v>
      </c>
      <c r="N393" s="377">
        <f t="shared" si="62"/>
        <v>0</v>
      </c>
      <c r="O393" s="377">
        <f t="shared" si="63"/>
        <v>0</v>
      </c>
      <c r="P393" s="377">
        <f t="shared" si="64"/>
        <v>0</v>
      </c>
      <c r="Q393" s="416"/>
    </row>
    <row r="394" spans="1:17" ht="15.6" x14ac:dyDescent="0.3">
      <c r="A394" s="291">
        <v>390</v>
      </c>
      <c r="B394" s="4"/>
      <c r="C394" s="4"/>
      <c r="D394" s="4" t="s">
        <v>128</v>
      </c>
      <c r="E394" s="411" t="s">
        <v>256</v>
      </c>
      <c r="F394" s="38">
        <f t="shared" si="65"/>
        <v>0</v>
      </c>
      <c r="G394" s="38">
        <f t="shared" si="66"/>
        <v>0</v>
      </c>
      <c r="H394" s="38">
        <f t="shared" si="68"/>
        <v>0</v>
      </c>
      <c r="I394" s="295">
        <f t="shared" si="67"/>
        <v>0</v>
      </c>
      <c r="J394" s="356"/>
      <c r="K394" s="23"/>
      <c r="L394" s="325">
        <v>390</v>
      </c>
      <c r="M394" s="4" t="s">
        <v>128</v>
      </c>
      <c r="N394" s="377">
        <f t="shared" si="62"/>
        <v>0</v>
      </c>
      <c r="O394" s="377">
        <f t="shared" si="63"/>
        <v>0</v>
      </c>
      <c r="P394" s="377">
        <f t="shared" si="64"/>
        <v>0</v>
      </c>
      <c r="Q394" s="416"/>
    </row>
    <row r="395" spans="1:17" ht="15.6" x14ac:dyDescent="0.3">
      <c r="A395" s="291">
        <v>391</v>
      </c>
      <c r="B395" s="4"/>
      <c r="C395" s="4"/>
      <c r="D395" s="4" t="s">
        <v>128</v>
      </c>
      <c r="E395" s="411" t="s">
        <v>256</v>
      </c>
      <c r="F395" s="38">
        <f t="shared" si="65"/>
        <v>0</v>
      </c>
      <c r="G395" s="38">
        <f t="shared" si="66"/>
        <v>0</v>
      </c>
      <c r="H395" s="38">
        <f t="shared" si="68"/>
        <v>0</v>
      </c>
      <c r="I395" s="295">
        <f t="shared" si="67"/>
        <v>0</v>
      </c>
      <c r="J395" s="356"/>
      <c r="K395" s="23"/>
      <c r="L395" s="325">
        <v>391</v>
      </c>
      <c r="M395" s="4" t="s">
        <v>128</v>
      </c>
      <c r="N395" s="377">
        <f t="shared" si="62"/>
        <v>0</v>
      </c>
      <c r="O395" s="377">
        <f t="shared" si="63"/>
        <v>0</v>
      </c>
      <c r="P395" s="377">
        <f t="shared" si="64"/>
        <v>0</v>
      </c>
      <c r="Q395" s="416"/>
    </row>
    <row r="396" spans="1:17" ht="15.6" x14ac:dyDescent="0.3">
      <c r="A396" s="291">
        <v>392</v>
      </c>
      <c r="B396" s="4"/>
      <c r="C396" s="4"/>
      <c r="D396" s="4" t="s">
        <v>128</v>
      </c>
      <c r="E396" s="411" t="s">
        <v>256</v>
      </c>
      <c r="F396" s="38">
        <f t="shared" si="65"/>
        <v>0</v>
      </c>
      <c r="G396" s="38">
        <f t="shared" si="66"/>
        <v>0</v>
      </c>
      <c r="H396" s="38">
        <f t="shared" si="68"/>
        <v>0</v>
      </c>
      <c r="I396" s="295">
        <f t="shared" si="67"/>
        <v>0</v>
      </c>
      <c r="J396" s="356"/>
      <c r="K396" s="23"/>
      <c r="L396" s="325">
        <v>392</v>
      </c>
      <c r="M396" s="4" t="s">
        <v>128</v>
      </c>
      <c r="N396" s="377">
        <f t="shared" si="62"/>
        <v>0</v>
      </c>
      <c r="O396" s="377">
        <f t="shared" si="63"/>
        <v>0</v>
      </c>
      <c r="P396" s="377">
        <f t="shared" si="64"/>
        <v>0</v>
      </c>
      <c r="Q396" s="416"/>
    </row>
    <row r="397" spans="1:17" ht="15.6" x14ac:dyDescent="0.3">
      <c r="A397" s="291">
        <v>393</v>
      </c>
      <c r="B397" s="4"/>
      <c r="C397" s="4"/>
      <c r="D397" s="4" t="s">
        <v>128</v>
      </c>
      <c r="E397" s="411" t="s">
        <v>256</v>
      </c>
      <c r="F397" s="38">
        <f t="shared" si="65"/>
        <v>0</v>
      </c>
      <c r="G397" s="38">
        <f t="shared" si="66"/>
        <v>0</v>
      </c>
      <c r="H397" s="38">
        <f t="shared" si="68"/>
        <v>0</v>
      </c>
      <c r="I397" s="295">
        <f t="shared" si="67"/>
        <v>0</v>
      </c>
      <c r="J397" s="356"/>
      <c r="K397" s="23"/>
      <c r="L397" s="325">
        <v>393</v>
      </c>
      <c r="M397" s="4" t="s">
        <v>128</v>
      </c>
      <c r="N397" s="377">
        <f t="shared" si="62"/>
        <v>0</v>
      </c>
      <c r="O397" s="377">
        <f t="shared" si="63"/>
        <v>0</v>
      </c>
      <c r="P397" s="377">
        <f t="shared" si="64"/>
        <v>0</v>
      </c>
      <c r="Q397" s="416"/>
    </row>
    <row r="398" spans="1:17" ht="15.6" x14ac:dyDescent="0.3">
      <c r="A398" s="291">
        <v>394</v>
      </c>
      <c r="B398" s="4"/>
      <c r="C398" s="4"/>
      <c r="D398" s="4" t="s">
        <v>128</v>
      </c>
      <c r="E398" s="411" t="s">
        <v>256</v>
      </c>
      <c r="F398" s="38">
        <f t="shared" si="65"/>
        <v>0</v>
      </c>
      <c r="G398" s="38">
        <f t="shared" si="66"/>
        <v>0</v>
      </c>
      <c r="H398" s="38">
        <f t="shared" si="68"/>
        <v>0</v>
      </c>
      <c r="I398" s="295">
        <f t="shared" si="67"/>
        <v>0</v>
      </c>
      <c r="J398" s="356"/>
      <c r="K398" s="23"/>
      <c r="L398" s="325">
        <v>394</v>
      </c>
      <c r="M398" s="4" t="s">
        <v>128</v>
      </c>
      <c r="N398" s="377">
        <f t="shared" si="62"/>
        <v>0</v>
      </c>
      <c r="O398" s="377">
        <f t="shared" si="63"/>
        <v>0</v>
      </c>
      <c r="P398" s="377">
        <f t="shared" si="64"/>
        <v>0</v>
      </c>
      <c r="Q398" s="416"/>
    </row>
    <row r="399" spans="1:17" ht="15.6" x14ac:dyDescent="0.3">
      <c r="A399" s="291">
        <v>395</v>
      </c>
      <c r="B399" s="4"/>
      <c r="C399" s="4"/>
      <c r="D399" s="4" t="s">
        <v>128</v>
      </c>
      <c r="E399" s="411" t="s">
        <v>256</v>
      </c>
      <c r="F399" s="38">
        <f t="shared" si="65"/>
        <v>0</v>
      </c>
      <c r="G399" s="38">
        <f t="shared" si="66"/>
        <v>0</v>
      </c>
      <c r="H399" s="38">
        <f t="shared" si="68"/>
        <v>0</v>
      </c>
      <c r="I399" s="295">
        <f t="shared" si="67"/>
        <v>0</v>
      </c>
      <c r="J399" s="356"/>
      <c r="K399" s="23"/>
      <c r="L399" s="325">
        <v>395</v>
      </c>
      <c r="M399" s="4" t="s">
        <v>128</v>
      </c>
      <c r="N399" s="377">
        <f t="shared" si="62"/>
        <v>0</v>
      </c>
      <c r="O399" s="377">
        <f t="shared" si="63"/>
        <v>0</v>
      </c>
      <c r="P399" s="377">
        <f t="shared" si="64"/>
        <v>0</v>
      </c>
      <c r="Q399" s="416"/>
    </row>
    <row r="400" spans="1:17" ht="15.6" x14ac:dyDescent="0.3">
      <c r="A400" s="291">
        <v>396</v>
      </c>
      <c r="B400" s="4"/>
      <c r="C400" s="4"/>
      <c r="D400" s="4" t="s">
        <v>128</v>
      </c>
      <c r="E400" s="411" t="s">
        <v>256</v>
      </c>
      <c r="F400" s="38">
        <f t="shared" si="65"/>
        <v>0</v>
      </c>
      <c r="G400" s="38">
        <f t="shared" si="66"/>
        <v>0</v>
      </c>
      <c r="H400" s="38">
        <f t="shared" si="68"/>
        <v>0</v>
      </c>
      <c r="I400" s="295">
        <f t="shared" si="67"/>
        <v>0</v>
      </c>
      <c r="J400" s="356"/>
      <c r="K400" s="23"/>
      <c r="L400" s="325">
        <v>396</v>
      </c>
      <c r="M400" s="4" t="s">
        <v>128</v>
      </c>
      <c r="N400" s="377">
        <f t="shared" si="62"/>
        <v>0</v>
      </c>
      <c r="O400" s="377">
        <f t="shared" si="63"/>
        <v>0</v>
      </c>
      <c r="P400" s="377">
        <f t="shared" si="64"/>
        <v>0</v>
      </c>
      <c r="Q400" s="416"/>
    </row>
    <row r="401" spans="1:17" ht="15.6" x14ac:dyDescent="0.3">
      <c r="A401" s="291">
        <v>397</v>
      </c>
      <c r="B401" s="4"/>
      <c r="C401" s="4"/>
      <c r="D401" s="4" t="s">
        <v>128</v>
      </c>
      <c r="E401" s="411" t="s">
        <v>256</v>
      </c>
      <c r="F401" s="38">
        <f t="shared" si="65"/>
        <v>0</v>
      </c>
      <c r="G401" s="38">
        <f t="shared" si="66"/>
        <v>0</v>
      </c>
      <c r="H401" s="38">
        <f t="shared" si="68"/>
        <v>0</v>
      </c>
      <c r="I401" s="295">
        <f t="shared" si="67"/>
        <v>0</v>
      </c>
      <c r="J401" s="356"/>
      <c r="K401" s="23"/>
      <c r="L401" s="325">
        <v>397</v>
      </c>
      <c r="M401" s="4" t="s">
        <v>128</v>
      </c>
      <c r="N401" s="377">
        <f t="shared" si="62"/>
        <v>0</v>
      </c>
      <c r="O401" s="377">
        <f t="shared" si="63"/>
        <v>0</v>
      </c>
      <c r="P401" s="377">
        <f t="shared" si="64"/>
        <v>0</v>
      </c>
      <c r="Q401" s="416"/>
    </row>
    <row r="402" spans="1:17" ht="15.6" x14ac:dyDescent="0.3">
      <c r="A402" s="291">
        <v>398</v>
      </c>
      <c r="B402" s="4"/>
      <c r="C402" s="4"/>
      <c r="D402" s="4" t="s">
        <v>128</v>
      </c>
      <c r="E402" s="411" t="s">
        <v>256</v>
      </c>
      <c r="F402" s="38">
        <f t="shared" si="65"/>
        <v>0</v>
      </c>
      <c r="G402" s="38">
        <f t="shared" si="66"/>
        <v>0</v>
      </c>
      <c r="H402" s="38">
        <f t="shared" si="68"/>
        <v>0</v>
      </c>
      <c r="I402" s="295">
        <f t="shared" si="67"/>
        <v>0</v>
      </c>
      <c r="J402" s="356"/>
      <c r="K402" s="23"/>
      <c r="L402" s="325">
        <v>398</v>
      </c>
      <c r="M402" s="4" t="s">
        <v>128</v>
      </c>
      <c r="N402" s="377">
        <f t="shared" si="62"/>
        <v>0</v>
      </c>
      <c r="O402" s="377">
        <f t="shared" si="63"/>
        <v>0</v>
      </c>
      <c r="P402" s="377">
        <f t="shared" si="64"/>
        <v>0</v>
      </c>
      <c r="Q402" s="416"/>
    </row>
    <row r="403" spans="1:17" ht="15.6" x14ac:dyDescent="0.3">
      <c r="A403" s="291">
        <v>399</v>
      </c>
      <c r="B403" s="4"/>
      <c r="C403" s="4"/>
      <c r="D403" s="4" t="s">
        <v>128</v>
      </c>
      <c r="E403" s="411" t="s">
        <v>256</v>
      </c>
      <c r="F403" s="38">
        <f t="shared" si="65"/>
        <v>0</v>
      </c>
      <c r="G403" s="38">
        <f t="shared" si="66"/>
        <v>0</v>
      </c>
      <c r="H403" s="38">
        <f t="shared" si="68"/>
        <v>0</v>
      </c>
      <c r="I403" s="295">
        <f t="shared" si="67"/>
        <v>0</v>
      </c>
      <c r="J403" s="356"/>
      <c r="K403" s="23"/>
      <c r="L403" s="325">
        <v>399</v>
      </c>
      <c r="M403" s="4" t="s">
        <v>128</v>
      </c>
      <c r="N403" s="377">
        <f t="shared" si="62"/>
        <v>0</v>
      </c>
      <c r="O403" s="377">
        <f t="shared" si="63"/>
        <v>0</v>
      </c>
      <c r="P403" s="377">
        <f t="shared" si="64"/>
        <v>0</v>
      </c>
      <c r="Q403" s="416"/>
    </row>
    <row r="404" spans="1:17" ht="15.6" x14ac:dyDescent="0.3">
      <c r="A404" s="291">
        <v>400</v>
      </c>
      <c r="B404" s="4"/>
      <c r="C404" s="4"/>
      <c r="D404" s="4" t="s">
        <v>128</v>
      </c>
      <c r="E404" s="411" t="s">
        <v>256</v>
      </c>
      <c r="F404" s="38">
        <f t="shared" si="65"/>
        <v>0</v>
      </c>
      <c r="G404" s="38">
        <f t="shared" si="66"/>
        <v>0</v>
      </c>
      <c r="H404" s="38">
        <f t="shared" si="68"/>
        <v>0</v>
      </c>
      <c r="I404" s="295">
        <f t="shared" si="67"/>
        <v>0</v>
      </c>
      <c r="J404" s="356"/>
      <c r="K404" s="23"/>
      <c r="L404" s="325">
        <v>400</v>
      </c>
      <c r="M404" s="4" t="s">
        <v>128</v>
      </c>
      <c r="N404" s="377">
        <f t="shared" si="62"/>
        <v>0</v>
      </c>
      <c r="O404" s="377">
        <f t="shared" si="63"/>
        <v>0</v>
      </c>
      <c r="P404" s="377">
        <f t="shared" si="64"/>
        <v>0</v>
      </c>
      <c r="Q404" s="416"/>
    </row>
    <row r="405" spans="1:17" ht="15.6" x14ac:dyDescent="0.3">
      <c r="A405" s="291">
        <v>401</v>
      </c>
      <c r="B405" s="4"/>
      <c r="C405" s="4"/>
      <c r="D405" s="4" t="s">
        <v>128</v>
      </c>
      <c r="E405" s="411" t="s">
        <v>256</v>
      </c>
      <c r="F405" s="38">
        <f t="shared" si="65"/>
        <v>0</v>
      </c>
      <c r="G405" s="38">
        <f t="shared" si="66"/>
        <v>0</v>
      </c>
      <c r="H405" s="38">
        <f t="shared" si="68"/>
        <v>0</v>
      </c>
      <c r="I405" s="295">
        <f t="shared" si="67"/>
        <v>0</v>
      </c>
      <c r="J405" s="356"/>
      <c r="K405" s="23"/>
      <c r="L405" s="325">
        <v>401</v>
      </c>
      <c r="M405" s="4" t="s">
        <v>128</v>
      </c>
      <c r="N405" s="377">
        <f t="shared" si="62"/>
        <v>0</v>
      </c>
      <c r="O405" s="377">
        <f t="shared" si="63"/>
        <v>0</v>
      </c>
      <c r="P405" s="377">
        <f t="shared" si="64"/>
        <v>0</v>
      </c>
      <c r="Q405" s="416"/>
    </row>
    <row r="406" spans="1:17" ht="15.6" x14ac:dyDescent="0.3">
      <c r="A406" s="291">
        <v>402</v>
      </c>
      <c r="B406" s="4"/>
      <c r="C406" s="4"/>
      <c r="D406" s="4" t="s">
        <v>128</v>
      </c>
      <c r="E406" s="411" t="s">
        <v>256</v>
      </c>
      <c r="F406" s="38">
        <f t="shared" si="65"/>
        <v>0</v>
      </c>
      <c r="G406" s="38">
        <f t="shared" si="66"/>
        <v>0</v>
      </c>
      <c r="H406" s="38">
        <f t="shared" si="68"/>
        <v>0</v>
      </c>
      <c r="I406" s="295">
        <f t="shared" si="67"/>
        <v>0</v>
      </c>
      <c r="J406" s="356"/>
      <c r="K406" s="23"/>
      <c r="L406" s="325">
        <v>402</v>
      </c>
      <c r="M406" s="4" t="s">
        <v>128</v>
      </c>
      <c r="N406" s="377">
        <f t="shared" si="62"/>
        <v>0</v>
      </c>
      <c r="O406" s="377">
        <f t="shared" si="63"/>
        <v>0</v>
      </c>
      <c r="P406" s="377">
        <f t="shared" si="64"/>
        <v>0</v>
      </c>
      <c r="Q406" s="416"/>
    </row>
    <row r="407" spans="1:17" ht="15.6" x14ac:dyDescent="0.3">
      <c r="A407" s="291">
        <v>403</v>
      </c>
      <c r="B407" s="4"/>
      <c r="C407" s="4"/>
      <c r="D407" s="4" t="s">
        <v>128</v>
      </c>
      <c r="E407" s="411" t="s">
        <v>256</v>
      </c>
      <c r="F407" s="38">
        <f t="shared" si="65"/>
        <v>0</v>
      </c>
      <c r="G407" s="38">
        <f t="shared" si="66"/>
        <v>0</v>
      </c>
      <c r="H407" s="38">
        <f t="shared" si="68"/>
        <v>0</v>
      </c>
      <c r="I407" s="295">
        <f t="shared" si="67"/>
        <v>0</v>
      </c>
      <c r="J407" s="356"/>
      <c r="K407" s="23"/>
      <c r="L407" s="325">
        <v>403</v>
      </c>
      <c r="M407" s="4" t="s">
        <v>128</v>
      </c>
      <c r="N407" s="377">
        <f t="shared" si="62"/>
        <v>0</v>
      </c>
      <c r="O407" s="377">
        <f t="shared" si="63"/>
        <v>0</v>
      </c>
      <c r="P407" s="377">
        <f t="shared" si="64"/>
        <v>0</v>
      </c>
      <c r="Q407" s="416"/>
    </row>
    <row r="408" spans="1:17" ht="15.6" x14ac:dyDescent="0.3">
      <c r="A408" s="291">
        <v>404</v>
      </c>
      <c r="B408" s="4"/>
      <c r="C408" s="4"/>
      <c r="D408" s="4" t="s">
        <v>128</v>
      </c>
      <c r="E408" s="411" t="s">
        <v>256</v>
      </c>
      <c r="F408" s="38">
        <f t="shared" si="65"/>
        <v>0</v>
      </c>
      <c r="G408" s="38">
        <f t="shared" si="66"/>
        <v>0</v>
      </c>
      <c r="H408" s="38">
        <f t="shared" si="68"/>
        <v>0</v>
      </c>
      <c r="I408" s="295">
        <f t="shared" si="67"/>
        <v>0</v>
      </c>
      <c r="J408" s="356"/>
      <c r="K408" s="23"/>
      <c r="L408" s="325">
        <v>404</v>
      </c>
      <c r="M408" s="4" t="s">
        <v>128</v>
      </c>
      <c r="N408" s="377">
        <f t="shared" si="62"/>
        <v>0</v>
      </c>
      <c r="O408" s="377">
        <f t="shared" si="63"/>
        <v>0</v>
      </c>
      <c r="P408" s="377">
        <f t="shared" si="64"/>
        <v>0</v>
      </c>
      <c r="Q408" s="416"/>
    </row>
    <row r="409" spans="1:17" ht="15.6" x14ac:dyDescent="0.3">
      <c r="A409" s="291">
        <v>405</v>
      </c>
      <c r="B409" s="4"/>
      <c r="C409" s="4"/>
      <c r="D409" s="4" t="s">
        <v>128</v>
      </c>
      <c r="E409" s="411" t="s">
        <v>256</v>
      </c>
      <c r="F409" s="38">
        <f t="shared" si="65"/>
        <v>0</v>
      </c>
      <c r="G409" s="38">
        <f t="shared" si="66"/>
        <v>0</v>
      </c>
      <c r="H409" s="38">
        <f t="shared" si="68"/>
        <v>0</v>
      </c>
      <c r="I409" s="295">
        <f t="shared" si="67"/>
        <v>0</v>
      </c>
      <c r="J409" s="356"/>
      <c r="K409" s="23"/>
      <c r="L409" s="325">
        <v>405</v>
      </c>
      <c r="M409" s="4" t="s">
        <v>128</v>
      </c>
      <c r="N409" s="377">
        <f t="shared" si="62"/>
        <v>0</v>
      </c>
      <c r="O409" s="377">
        <f t="shared" si="63"/>
        <v>0</v>
      </c>
      <c r="P409" s="377">
        <f t="shared" si="64"/>
        <v>0</v>
      </c>
      <c r="Q409" s="416"/>
    </row>
    <row r="410" spans="1:17" ht="15.6" x14ac:dyDescent="0.3">
      <c r="A410" s="291">
        <v>406</v>
      </c>
      <c r="B410" s="4"/>
      <c r="C410" s="4"/>
      <c r="D410" s="4" t="s">
        <v>128</v>
      </c>
      <c r="E410" s="411" t="s">
        <v>256</v>
      </c>
      <c r="F410" s="38">
        <f t="shared" si="65"/>
        <v>0</v>
      </c>
      <c r="G410" s="38">
        <f t="shared" si="66"/>
        <v>0</v>
      </c>
      <c r="H410" s="38">
        <f t="shared" si="68"/>
        <v>0</v>
      </c>
      <c r="I410" s="295">
        <f t="shared" si="67"/>
        <v>0</v>
      </c>
      <c r="J410" s="356"/>
      <c r="K410" s="23"/>
      <c r="L410" s="325">
        <v>406</v>
      </c>
      <c r="M410" s="4" t="s">
        <v>128</v>
      </c>
      <c r="N410" s="377">
        <f t="shared" si="62"/>
        <v>0</v>
      </c>
      <c r="O410" s="377">
        <f t="shared" si="63"/>
        <v>0</v>
      </c>
      <c r="P410" s="377">
        <f t="shared" si="64"/>
        <v>0</v>
      </c>
      <c r="Q410" s="416"/>
    </row>
    <row r="411" spans="1:17" ht="15.6" x14ac:dyDescent="0.3">
      <c r="A411" s="291">
        <v>407</v>
      </c>
      <c r="B411" s="4"/>
      <c r="C411" s="4"/>
      <c r="D411" s="4" t="s">
        <v>128</v>
      </c>
      <c r="E411" s="411" t="s">
        <v>256</v>
      </c>
      <c r="F411" s="38">
        <f t="shared" si="65"/>
        <v>0</v>
      </c>
      <c r="G411" s="38">
        <f t="shared" si="66"/>
        <v>0</v>
      </c>
      <c r="H411" s="38">
        <f t="shared" si="68"/>
        <v>0</v>
      </c>
      <c r="I411" s="295">
        <f t="shared" si="67"/>
        <v>0</v>
      </c>
      <c r="J411" s="356"/>
      <c r="K411" s="23"/>
      <c r="L411" s="325">
        <v>407</v>
      </c>
      <c r="M411" s="4" t="s">
        <v>128</v>
      </c>
      <c r="N411" s="377">
        <f t="shared" si="62"/>
        <v>0</v>
      </c>
      <c r="O411" s="377">
        <f t="shared" si="63"/>
        <v>0</v>
      </c>
      <c r="P411" s="377">
        <f t="shared" si="64"/>
        <v>0</v>
      </c>
      <c r="Q411" s="416"/>
    </row>
    <row r="412" spans="1:17" ht="15.6" x14ac:dyDescent="0.3">
      <c r="A412" s="291">
        <v>408</v>
      </c>
      <c r="B412" s="4"/>
      <c r="C412" s="4"/>
      <c r="D412" s="4" t="s">
        <v>128</v>
      </c>
      <c r="E412" s="411" t="s">
        <v>256</v>
      </c>
      <c r="F412" s="38">
        <f t="shared" si="65"/>
        <v>0</v>
      </c>
      <c r="G412" s="38">
        <f t="shared" si="66"/>
        <v>0</v>
      </c>
      <c r="H412" s="38">
        <f t="shared" si="68"/>
        <v>0</v>
      </c>
      <c r="I412" s="295">
        <f t="shared" si="67"/>
        <v>0</v>
      </c>
      <c r="J412" s="356"/>
      <c r="K412" s="23"/>
      <c r="L412" s="325">
        <v>408</v>
      </c>
      <c r="M412" s="4" t="s">
        <v>128</v>
      </c>
      <c r="N412" s="377">
        <f t="shared" si="62"/>
        <v>0</v>
      </c>
      <c r="O412" s="377">
        <f t="shared" si="63"/>
        <v>0</v>
      </c>
      <c r="P412" s="377">
        <f t="shared" si="64"/>
        <v>0</v>
      </c>
      <c r="Q412" s="416"/>
    </row>
    <row r="413" spans="1:17" ht="15.6" x14ac:dyDescent="0.3">
      <c r="A413" s="291">
        <v>409</v>
      </c>
      <c r="B413" s="4"/>
      <c r="C413" s="4"/>
      <c r="D413" s="4" t="s">
        <v>128</v>
      </c>
      <c r="E413" s="411" t="s">
        <v>256</v>
      </c>
      <c r="F413" s="38">
        <f t="shared" si="65"/>
        <v>0</v>
      </c>
      <c r="G413" s="38">
        <f t="shared" si="66"/>
        <v>0</v>
      </c>
      <c r="H413" s="38">
        <f t="shared" si="68"/>
        <v>0</v>
      </c>
      <c r="I413" s="295">
        <f t="shared" si="67"/>
        <v>0</v>
      </c>
      <c r="J413" s="356"/>
      <c r="K413" s="23"/>
      <c r="L413" s="325">
        <v>409</v>
      </c>
      <c r="M413" s="4" t="s">
        <v>128</v>
      </c>
      <c r="N413" s="377">
        <f t="shared" si="62"/>
        <v>0</v>
      </c>
      <c r="O413" s="377">
        <f t="shared" si="63"/>
        <v>0</v>
      </c>
      <c r="P413" s="377">
        <f t="shared" si="64"/>
        <v>0</v>
      </c>
      <c r="Q413" s="416"/>
    </row>
    <row r="414" spans="1:17" ht="15.6" x14ac:dyDescent="0.3">
      <c r="A414" s="291">
        <v>410</v>
      </c>
      <c r="B414" s="4"/>
      <c r="C414" s="4"/>
      <c r="D414" s="4" t="s">
        <v>128</v>
      </c>
      <c r="E414" s="411" t="s">
        <v>256</v>
      </c>
      <c r="F414" s="38">
        <f t="shared" si="65"/>
        <v>0</v>
      </c>
      <c r="G414" s="38">
        <f t="shared" si="66"/>
        <v>0</v>
      </c>
      <c r="H414" s="38">
        <f t="shared" si="68"/>
        <v>0</v>
      </c>
      <c r="I414" s="295">
        <f t="shared" si="67"/>
        <v>0</v>
      </c>
      <c r="J414" s="356"/>
      <c r="K414" s="23"/>
      <c r="L414" s="325">
        <v>410</v>
      </c>
      <c r="M414" s="4" t="s">
        <v>128</v>
      </c>
      <c r="N414" s="377">
        <f t="shared" si="62"/>
        <v>0</v>
      </c>
      <c r="O414" s="377">
        <f t="shared" si="63"/>
        <v>0</v>
      </c>
      <c r="P414" s="377">
        <f t="shared" si="64"/>
        <v>0</v>
      </c>
      <c r="Q414" s="416"/>
    </row>
    <row r="415" spans="1:17" ht="15.6" x14ac:dyDescent="0.3">
      <c r="A415" s="291">
        <v>411</v>
      </c>
      <c r="B415" s="4"/>
      <c r="C415" s="4"/>
      <c r="D415" s="4" t="s">
        <v>128</v>
      </c>
      <c r="E415" s="411" t="s">
        <v>256</v>
      </c>
      <c r="F415" s="38">
        <f t="shared" si="65"/>
        <v>0</v>
      </c>
      <c r="G415" s="38">
        <f t="shared" si="66"/>
        <v>0</v>
      </c>
      <c r="H415" s="38">
        <f t="shared" si="68"/>
        <v>0</v>
      </c>
      <c r="I415" s="295">
        <f t="shared" si="67"/>
        <v>0</v>
      </c>
      <c r="J415" s="356"/>
      <c r="K415" s="23"/>
      <c r="L415" s="325">
        <v>411</v>
      </c>
      <c r="M415" s="4" t="s">
        <v>128</v>
      </c>
      <c r="N415" s="377">
        <f t="shared" si="62"/>
        <v>0</v>
      </c>
      <c r="O415" s="377">
        <f t="shared" si="63"/>
        <v>0</v>
      </c>
      <c r="P415" s="377">
        <f t="shared" si="64"/>
        <v>0</v>
      </c>
      <c r="Q415" s="416"/>
    </row>
    <row r="416" spans="1:17" ht="15.6" x14ac:dyDescent="0.3">
      <c r="A416" s="291">
        <v>412</v>
      </c>
      <c r="B416" s="4"/>
      <c r="C416" s="4"/>
      <c r="D416" s="4" t="s">
        <v>128</v>
      </c>
      <c r="E416" s="411" t="s">
        <v>256</v>
      </c>
      <c r="F416" s="38">
        <f t="shared" si="65"/>
        <v>0</v>
      </c>
      <c r="G416" s="38">
        <f t="shared" si="66"/>
        <v>0</v>
      </c>
      <c r="H416" s="38">
        <f t="shared" si="68"/>
        <v>0</v>
      </c>
      <c r="I416" s="295">
        <f t="shared" si="67"/>
        <v>0</v>
      </c>
      <c r="J416" s="356"/>
      <c r="K416" s="23"/>
      <c r="L416" s="325">
        <v>412</v>
      </c>
      <c r="M416" s="4" t="s">
        <v>128</v>
      </c>
      <c r="N416" s="377">
        <f t="shared" si="62"/>
        <v>0</v>
      </c>
      <c r="O416" s="377">
        <f t="shared" si="63"/>
        <v>0</v>
      </c>
      <c r="P416" s="377">
        <f t="shared" si="64"/>
        <v>0</v>
      </c>
      <c r="Q416" s="416"/>
    </row>
    <row r="417" spans="1:17" ht="15.6" x14ac:dyDescent="0.3">
      <c r="A417" s="291">
        <v>413</v>
      </c>
      <c r="B417" s="4"/>
      <c r="C417" s="4"/>
      <c r="D417" s="4" t="s">
        <v>128</v>
      </c>
      <c r="E417" s="411" t="s">
        <v>256</v>
      </c>
      <c r="F417" s="38">
        <f t="shared" si="65"/>
        <v>0</v>
      </c>
      <c r="G417" s="38">
        <f t="shared" si="66"/>
        <v>0</v>
      </c>
      <c r="H417" s="38">
        <f t="shared" si="68"/>
        <v>0</v>
      </c>
      <c r="I417" s="295">
        <f t="shared" si="67"/>
        <v>0</v>
      </c>
      <c r="J417" s="356"/>
      <c r="K417" s="23"/>
      <c r="L417" s="325">
        <v>413</v>
      </c>
      <c r="M417" s="4" t="s">
        <v>128</v>
      </c>
      <c r="N417" s="377">
        <f t="shared" si="62"/>
        <v>0</v>
      </c>
      <c r="O417" s="377">
        <f t="shared" si="63"/>
        <v>0</v>
      </c>
      <c r="P417" s="377">
        <f t="shared" si="64"/>
        <v>0</v>
      </c>
      <c r="Q417" s="416"/>
    </row>
    <row r="418" spans="1:17" ht="15.6" x14ac:dyDescent="0.3">
      <c r="A418" s="291">
        <v>414</v>
      </c>
      <c r="B418" s="4"/>
      <c r="C418" s="4"/>
      <c r="D418" s="4" t="s">
        <v>128</v>
      </c>
      <c r="E418" s="411" t="s">
        <v>256</v>
      </c>
      <c r="F418" s="38">
        <f t="shared" si="65"/>
        <v>0</v>
      </c>
      <c r="G418" s="38">
        <f t="shared" si="66"/>
        <v>0</v>
      </c>
      <c r="H418" s="38">
        <f t="shared" si="68"/>
        <v>0</v>
      </c>
      <c r="I418" s="295">
        <f t="shared" si="67"/>
        <v>0</v>
      </c>
      <c r="J418" s="356"/>
      <c r="K418" s="23"/>
      <c r="L418" s="325">
        <v>414</v>
      </c>
      <c r="M418" s="4" t="s">
        <v>128</v>
      </c>
      <c r="N418" s="377">
        <f t="shared" si="62"/>
        <v>0</v>
      </c>
      <c r="O418" s="377">
        <f t="shared" si="63"/>
        <v>0</v>
      </c>
      <c r="P418" s="377">
        <f t="shared" si="64"/>
        <v>0</v>
      </c>
      <c r="Q418" s="416"/>
    </row>
    <row r="419" spans="1:17" ht="15.6" x14ac:dyDescent="0.3">
      <c r="A419" s="291">
        <v>415</v>
      </c>
      <c r="B419" s="4"/>
      <c r="C419" s="4"/>
      <c r="D419" s="4" t="s">
        <v>128</v>
      </c>
      <c r="E419" s="411" t="s">
        <v>256</v>
      </c>
      <c r="F419" s="38">
        <f t="shared" si="65"/>
        <v>0</v>
      </c>
      <c r="G419" s="38">
        <f t="shared" si="66"/>
        <v>0</v>
      </c>
      <c r="H419" s="38">
        <f t="shared" si="68"/>
        <v>0</v>
      </c>
      <c r="I419" s="295">
        <f t="shared" si="67"/>
        <v>0</v>
      </c>
      <c r="J419" s="356"/>
      <c r="K419" s="23"/>
      <c r="L419" s="325">
        <v>415</v>
      </c>
      <c r="M419" s="4" t="s">
        <v>128</v>
      </c>
      <c r="N419" s="377">
        <f t="shared" si="62"/>
        <v>0</v>
      </c>
      <c r="O419" s="377">
        <f t="shared" si="63"/>
        <v>0</v>
      </c>
      <c r="P419" s="377">
        <f t="shared" si="64"/>
        <v>0</v>
      </c>
      <c r="Q419" s="416"/>
    </row>
    <row r="420" spans="1:17" ht="15.6" x14ac:dyDescent="0.3">
      <c r="A420" s="291">
        <v>416</v>
      </c>
      <c r="B420" s="4"/>
      <c r="C420" s="4"/>
      <c r="D420" s="4" t="s">
        <v>128</v>
      </c>
      <c r="E420" s="411" t="s">
        <v>256</v>
      </c>
      <c r="F420" s="38">
        <f t="shared" si="65"/>
        <v>0</v>
      </c>
      <c r="G420" s="38">
        <f t="shared" si="66"/>
        <v>0</v>
      </c>
      <c r="H420" s="38">
        <f t="shared" si="68"/>
        <v>0</v>
      </c>
      <c r="I420" s="295">
        <f t="shared" si="67"/>
        <v>0</v>
      </c>
      <c r="J420" s="356"/>
      <c r="K420" s="23"/>
      <c r="L420" s="325">
        <v>416</v>
      </c>
      <c r="M420" s="4" t="s">
        <v>128</v>
      </c>
      <c r="N420" s="377">
        <f t="shared" si="62"/>
        <v>0</v>
      </c>
      <c r="O420" s="377">
        <f t="shared" si="63"/>
        <v>0</v>
      </c>
      <c r="P420" s="377">
        <f t="shared" si="64"/>
        <v>0</v>
      </c>
      <c r="Q420" s="416"/>
    </row>
    <row r="421" spans="1:17" ht="15.6" x14ac:dyDescent="0.3">
      <c r="A421" s="291">
        <v>417</v>
      </c>
      <c r="B421" s="4"/>
      <c r="C421" s="4"/>
      <c r="D421" s="4" t="s">
        <v>128</v>
      </c>
      <c r="E421" s="411" t="s">
        <v>256</v>
      </c>
      <c r="F421" s="38">
        <f t="shared" si="65"/>
        <v>0</v>
      </c>
      <c r="G421" s="38">
        <f t="shared" si="66"/>
        <v>0</v>
      </c>
      <c r="H421" s="38">
        <f t="shared" si="68"/>
        <v>0</v>
      </c>
      <c r="I421" s="295">
        <f t="shared" si="67"/>
        <v>0</v>
      </c>
      <c r="J421" s="356"/>
      <c r="K421" s="23"/>
      <c r="L421" s="325">
        <v>417</v>
      </c>
      <c r="M421" s="4" t="s">
        <v>128</v>
      </c>
      <c r="N421" s="377">
        <f t="shared" si="62"/>
        <v>0</v>
      </c>
      <c r="O421" s="377">
        <f t="shared" si="63"/>
        <v>0</v>
      </c>
      <c r="P421" s="377">
        <f t="shared" si="64"/>
        <v>0</v>
      </c>
      <c r="Q421" s="416"/>
    </row>
    <row r="422" spans="1:17" ht="15.6" x14ac:dyDescent="0.3">
      <c r="A422" s="291">
        <v>418</v>
      </c>
      <c r="B422" s="4"/>
      <c r="C422" s="4"/>
      <c r="D422" s="4" t="s">
        <v>128</v>
      </c>
      <c r="E422" s="411" t="s">
        <v>256</v>
      </c>
      <c r="F422" s="38">
        <f t="shared" si="65"/>
        <v>0</v>
      </c>
      <c r="G422" s="38">
        <f t="shared" si="66"/>
        <v>0</v>
      </c>
      <c r="H422" s="38">
        <f t="shared" si="68"/>
        <v>0</v>
      </c>
      <c r="I422" s="295">
        <f t="shared" si="67"/>
        <v>0</v>
      </c>
      <c r="J422" s="356"/>
      <c r="K422" s="23"/>
      <c r="L422" s="325">
        <v>418</v>
      </c>
      <c r="M422" s="4" t="s">
        <v>128</v>
      </c>
      <c r="N422" s="377">
        <f t="shared" si="62"/>
        <v>0</v>
      </c>
      <c r="O422" s="377">
        <f t="shared" si="63"/>
        <v>0</v>
      </c>
      <c r="P422" s="377">
        <f t="shared" si="64"/>
        <v>0</v>
      </c>
      <c r="Q422" s="416"/>
    </row>
    <row r="423" spans="1:17" ht="15.6" x14ac:dyDescent="0.3">
      <c r="A423" s="291">
        <v>419</v>
      </c>
      <c r="B423" s="4"/>
      <c r="C423" s="4"/>
      <c r="D423" s="4" t="s">
        <v>128</v>
      </c>
      <c r="E423" s="411" t="s">
        <v>256</v>
      </c>
      <c r="F423" s="38">
        <f t="shared" si="65"/>
        <v>0</v>
      </c>
      <c r="G423" s="38">
        <f t="shared" si="66"/>
        <v>0</v>
      </c>
      <c r="H423" s="38">
        <f t="shared" si="68"/>
        <v>0</v>
      </c>
      <c r="I423" s="295">
        <f t="shared" si="67"/>
        <v>0</v>
      </c>
      <c r="J423" s="356"/>
      <c r="K423" s="23"/>
      <c r="L423" s="325">
        <v>419</v>
      </c>
      <c r="M423" s="4" t="s">
        <v>128</v>
      </c>
      <c r="N423" s="377">
        <f t="shared" si="62"/>
        <v>0</v>
      </c>
      <c r="O423" s="377">
        <f t="shared" si="63"/>
        <v>0</v>
      </c>
      <c r="P423" s="377">
        <f t="shared" si="64"/>
        <v>0</v>
      </c>
      <c r="Q423" s="416"/>
    </row>
    <row r="424" spans="1:17" ht="15.6" x14ac:dyDescent="0.3">
      <c r="A424" s="291">
        <v>420</v>
      </c>
      <c r="B424" s="4"/>
      <c r="C424" s="4"/>
      <c r="D424" s="4" t="s">
        <v>128</v>
      </c>
      <c r="E424" s="411" t="s">
        <v>256</v>
      </c>
      <c r="F424" s="38">
        <f t="shared" si="65"/>
        <v>0</v>
      </c>
      <c r="G424" s="38">
        <f t="shared" si="66"/>
        <v>0</v>
      </c>
      <c r="H424" s="38">
        <f t="shared" si="68"/>
        <v>0</v>
      </c>
      <c r="I424" s="295">
        <f t="shared" si="67"/>
        <v>0</v>
      </c>
      <c r="J424" s="356"/>
      <c r="K424" s="23"/>
      <c r="L424" s="325">
        <v>420</v>
      </c>
      <c r="M424" s="4" t="s">
        <v>128</v>
      </c>
      <c r="N424" s="377">
        <f t="shared" si="62"/>
        <v>0</v>
      </c>
      <c r="O424" s="377">
        <f t="shared" si="63"/>
        <v>0</v>
      </c>
      <c r="P424" s="377">
        <f t="shared" si="64"/>
        <v>0</v>
      </c>
      <c r="Q424" s="416"/>
    </row>
    <row r="425" spans="1:17" ht="15.6" x14ac:dyDescent="0.3">
      <c r="A425" s="291">
        <v>421</v>
      </c>
      <c r="B425" s="4"/>
      <c r="C425" s="4"/>
      <c r="D425" s="4" t="s">
        <v>128</v>
      </c>
      <c r="E425" s="411" t="s">
        <v>256</v>
      </c>
      <c r="F425" s="38">
        <f t="shared" si="65"/>
        <v>0</v>
      </c>
      <c r="G425" s="38">
        <f t="shared" si="66"/>
        <v>0</v>
      </c>
      <c r="H425" s="38">
        <f t="shared" si="68"/>
        <v>0</v>
      </c>
      <c r="I425" s="295">
        <f t="shared" si="67"/>
        <v>0</v>
      </c>
      <c r="J425" s="356"/>
      <c r="K425" s="23"/>
      <c r="L425" s="325">
        <v>421</v>
      </c>
      <c r="M425" s="4" t="s">
        <v>128</v>
      </c>
      <c r="N425" s="377">
        <f t="shared" si="62"/>
        <v>0</v>
      </c>
      <c r="O425" s="377">
        <f t="shared" si="63"/>
        <v>0</v>
      </c>
      <c r="P425" s="377">
        <f t="shared" si="64"/>
        <v>0</v>
      </c>
      <c r="Q425" s="416"/>
    </row>
    <row r="426" spans="1:17" ht="15.6" x14ac:dyDescent="0.3">
      <c r="A426" s="291">
        <v>422</v>
      </c>
      <c r="B426" s="4"/>
      <c r="C426" s="4"/>
      <c r="D426" s="4" t="s">
        <v>128</v>
      </c>
      <c r="E426" s="411" t="s">
        <v>256</v>
      </c>
      <c r="F426" s="38">
        <f t="shared" si="65"/>
        <v>0</v>
      </c>
      <c r="G426" s="38">
        <f t="shared" si="66"/>
        <v>0</v>
      </c>
      <c r="H426" s="38">
        <f t="shared" si="68"/>
        <v>0</v>
      </c>
      <c r="I426" s="295">
        <f t="shared" si="67"/>
        <v>0</v>
      </c>
      <c r="J426" s="356"/>
      <c r="K426" s="23"/>
      <c r="L426" s="325">
        <v>422</v>
      </c>
      <c r="M426" s="4" t="s">
        <v>128</v>
      </c>
      <c r="N426" s="377">
        <f t="shared" si="62"/>
        <v>0</v>
      </c>
      <c r="O426" s="377">
        <f t="shared" si="63"/>
        <v>0</v>
      </c>
      <c r="P426" s="377">
        <f t="shared" si="64"/>
        <v>0</v>
      </c>
      <c r="Q426" s="416"/>
    </row>
    <row r="427" spans="1:17" ht="15.6" x14ac:dyDescent="0.3">
      <c r="A427" s="291">
        <v>423</v>
      </c>
      <c r="B427" s="4"/>
      <c r="C427" s="4"/>
      <c r="D427" s="4" t="s">
        <v>128</v>
      </c>
      <c r="E427" s="411" t="s">
        <v>256</v>
      </c>
      <c r="F427" s="38">
        <f t="shared" si="65"/>
        <v>0</v>
      </c>
      <c r="G427" s="38">
        <f t="shared" si="66"/>
        <v>0</v>
      </c>
      <c r="H427" s="38">
        <f t="shared" si="68"/>
        <v>0</v>
      </c>
      <c r="I427" s="295">
        <f t="shared" si="67"/>
        <v>0</v>
      </c>
      <c r="J427" s="356"/>
      <c r="K427" s="23"/>
      <c r="L427" s="325">
        <v>423</v>
      </c>
      <c r="M427" s="4" t="s">
        <v>128</v>
      </c>
      <c r="N427" s="377">
        <f t="shared" si="62"/>
        <v>0</v>
      </c>
      <c r="O427" s="377">
        <f t="shared" si="63"/>
        <v>0</v>
      </c>
      <c r="P427" s="377">
        <f t="shared" si="64"/>
        <v>0</v>
      </c>
      <c r="Q427" s="416"/>
    </row>
    <row r="428" spans="1:17" ht="15.6" x14ac:dyDescent="0.3">
      <c r="A428" s="291">
        <v>424</v>
      </c>
      <c r="B428" s="4"/>
      <c r="C428" s="4"/>
      <c r="D428" s="4" t="s">
        <v>128</v>
      </c>
      <c r="E428" s="411" t="s">
        <v>256</v>
      </c>
      <c r="F428" s="38">
        <f t="shared" si="65"/>
        <v>0</v>
      </c>
      <c r="G428" s="38">
        <f t="shared" si="66"/>
        <v>0</v>
      </c>
      <c r="H428" s="38">
        <f t="shared" si="68"/>
        <v>0</v>
      </c>
      <c r="I428" s="295">
        <f t="shared" si="67"/>
        <v>0</v>
      </c>
      <c r="J428" s="356"/>
      <c r="K428" s="23"/>
      <c r="L428" s="325">
        <v>424</v>
      </c>
      <c r="M428" s="4" t="s">
        <v>128</v>
      </c>
      <c r="N428" s="377">
        <f t="shared" si="62"/>
        <v>0</v>
      </c>
      <c r="O428" s="377">
        <f t="shared" si="63"/>
        <v>0</v>
      </c>
      <c r="P428" s="377">
        <f t="shared" si="64"/>
        <v>0</v>
      </c>
      <c r="Q428" s="416"/>
    </row>
    <row r="429" spans="1:17" ht="15.6" x14ac:dyDescent="0.3">
      <c r="A429" s="291">
        <v>425</v>
      </c>
      <c r="B429" s="4"/>
      <c r="C429" s="4"/>
      <c r="D429" s="4" t="s">
        <v>128</v>
      </c>
      <c r="E429" s="411" t="s">
        <v>256</v>
      </c>
      <c r="F429" s="38">
        <f t="shared" si="65"/>
        <v>0</v>
      </c>
      <c r="G429" s="38">
        <f t="shared" si="66"/>
        <v>0</v>
      </c>
      <c r="H429" s="38">
        <f t="shared" si="68"/>
        <v>0</v>
      </c>
      <c r="I429" s="295">
        <f t="shared" si="67"/>
        <v>0</v>
      </c>
      <c r="J429" s="356"/>
      <c r="K429" s="23"/>
      <c r="L429" s="325">
        <v>425</v>
      </c>
      <c r="M429" s="4" t="s">
        <v>128</v>
      </c>
      <c r="N429" s="377">
        <f t="shared" si="62"/>
        <v>0</v>
      </c>
      <c r="O429" s="377">
        <f t="shared" si="63"/>
        <v>0</v>
      </c>
      <c r="P429" s="377">
        <f t="shared" si="64"/>
        <v>0</v>
      </c>
      <c r="Q429" s="416"/>
    </row>
    <row r="430" spans="1:17" ht="15.6" x14ac:dyDescent="0.3">
      <c r="A430" s="291">
        <v>426</v>
      </c>
      <c r="B430" s="4"/>
      <c r="C430" s="4"/>
      <c r="D430" s="4" t="s">
        <v>128</v>
      </c>
      <c r="E430" s="411" t="s">
        <v>256</v>
      </c>
      <c r="F430" s="38">
        <f t="shared" si="65"/>
        <v>0</v>
      </c>
      <c r="G430" s="38">
        <f t="shared" si="66"/>
        <v>0</v>
      </c>
      <c r="H430" s="38">
        <f t="shared" si="68"/>
        <v>0</v>
      </c>
      <c r="I430" s="295">
        <f t="shared" si="67"/>
        <v>0</v>
      </c>
      <c r="J430" s="356"/>
      <c r="K430" s="23"/>
      <c r="L430" s="325">
        <v>426</v>
      </c>
      <c r="M430" s="4" t="s">
        <v>128</v>
      </c>
      <c r="N430" s="377">
        <f t="shared" si="62"/>
        <v>0</v>
      </c>
      <c r="O430" s="377">
        <f t="shared" si="63"/>
        <v>0</v>
      </c>
      <c r="P430" s="377">
        <f t="shared" si="64"/>
        <v>0</v>
      </c>
      <c r="Q430" s="416"/>
    </row>
    <row r="431" spans="1:17" ht="15.6" x14ac:dyDescent="0.3">
      <c r="A431" s="291">
        <v>427</v>
      </c>
      <c r="B431" s="4"/>
      <c r="C431" s="4"/>
      <c r="D431" s="4" t="s">
        <v>128</v>
      </c>
      <c r="E431" s="411" t="s">
        <v>256</v>
      </c>
      <c r="F431" s="38">
        <f t="shared" si="65"/>
        <v>0</v>
      </c>
      <c r="G431" s="38">
        <f t="shared" si="66"/>
        <v>0</v>
      </c>
      <c r="H431" s="38">
        <f t="shared" si="68"/>
        <v>0</v>
      </c>
      <c r="I431" s="295">
        <f t="shared" si="67"/>
        <v>0</v>
      </c>
      <c r="J431" s="356"/>
      <c r="K431" s="23"/>
      <c r="L431" s="325">
        <v>427</v>
      </c>
      <c r="M431" s="4" t="s">
        <v>128</v>
      </c>
      <c r="N431" s="377">
        <f t="shared" si="62"/>
        <v>0</v>
      </c>
      <c r="O431" s="377">
        <f t="shared" si="63"/>
        <v>0</v>
      </c>
      <c r="P431" s="377">
        <f t="shared" si="64"/>
        <v>0</v>
      </c>
      <c r="Q431" s="416"/>
    </row>
    <row r="432" spans="1:17" ht="15.6" x14ac:dyDescent="0.3">
      <c r="A432" s="291">
        <v>428</v>
      </c>
      <c r="B432" s="4"/>
      <c r="C432" s="4"/>
      <c r="D432" s="4" t="s">
        <v>128</v>
      </c>
      <c r="E432" s="411" t="s">
        <v>256</v>
      </c>
      <c r="F432" s="38">
        <f t="shared" si="65"/>
        <v>0</v>
      </c>
      <c r="G432" s="38">
        <f t="shared" si="66"/>
        <v>0</v>
      </c>
      <c r="H432" s="38">
        <f t="shared" si="68"/>
        <v>0</v>
      </c>
      <c r="I432" s="295">
        <f t="shared" si="67"/>
        <v>0</v>
      </c>
      <c r="J432" s="356"/>
      <c r="K432" s="23"/>
      <c r="L432" s="325">
        <v>428</v>
      </c>
      <c r="M432" s="4" t="s">
        <v>128</v>
      </c>
      <c r="N432" s="377">
        <f t="shared" si="62"/>
        <v>0</v>
      </c>
      <c r="O432" s="377">
        <f t="shared" si="63"/>
        <v>0</v>
      </c>
      <c r="P432" s="377">
        <f t="shared" si="64"/>
        <v>0</v>
      </c>
      <c r="Q432" s="416"/>
    </row>
    <row r="433" spans="1:17" ht="15.6" x14ac:dyDescent="0.3">
      <c r="A433" s="291">
        <v>429</v>
      </c>
      <c r="B433" s="4"/>
      <c r="C433" s="4"/>
      <c r="D433" s="4" t="s">
        <v>128</v>
      </c>
      <c r="E433" s="411" t="s">
        <v>256</v>
      </c>
      <c r="F433" s="38">
        <f t="shared" si="65"/>
        <v>0</v>
      </c>
      <c r="G433" s="38">
        <f t="shared" si="66"/>
        <v>0</v>
      </c>
      <c r="H433" s="38">
        <f t="shared" si="68"/>
        <v>0</v>
      </c>
      <c r="I433" s="295">
        <f t="shared" si="67"/>
        <v>0</v>
      </c>
      <c r="J433" s="356"/>
      <c r="K433" s="23"/>
      <c r="L433" s="325">
        <v>429</v>
      </c>
      <c r="M433" s="4" t="s">
        <v>128</v>
      </c>
      <c r="N433" s="377">
        <f t="shared" ref="N433:N496" si="69">IF(Q433&gt;0,1,0)</f>
        <v>0</v>
      </c>
      <c r="O433" s="377">
        <f t="shared" ref="O433:O496" si="70">IF(L433="Yes",N433,0)</f>
        <v>0</v>
      </c>
      <c r="P433" s="377">
        <f t="shared" ref="P433:P496" si="71">IF(L433="Yes",Q433,0)</f>
        <v>0</v>
      </c>
      <c r="Q433" s="416"/>
    </row>
    <row r="434" spans="1:17" ht="15.6" x14ac:dyDescent="0.3">
      <c r="A434" s="291">
        <v>430</v>
      </c>
      <c r="B434" s="4"/>
      <c r="C434" s="4"/>
      <c r="D434" s="4" t="s">
        <v>128</v>
      </c>
      <c r="E434" s="411" t="s">
        <v>256</v>
      </c>
      <c r="F434" s="38">
        <f t="shared" ref="F434:F454" si="72">IF(I434&gt;0,1,0)</f>
        <v>0</v>
      </c>
      <c r="G434" s="38">
        <f t="shared" ref="G434:G454" si="73">IF(D434="Yes",F434,0)</f>
        <v>0</v>
      </c>
      <c r="H434" s="38">
        <f t="shared" si="68"/>
        <v>0</v>
      </c>
      <c r="I434" s="295">
        <f t="shared" ref="I434:I454" si="74">IF(E434="Square/Rectangle",B434*C434,B434*C434*0.785)</f>
        <v>0</v>
      </c>
      <c r="J434" s="356"/>
      <c r="K434" s="23"/>
      <c r="L434" s="325">
        <v>430</v>
      </c>
      <c r="M434" s="4" t="s">
        <v>128</v>
      </c>
      <c r="N434" s="377">
        <f t="shared" si="69"/>
        <v>0</v>
      </c>
      <c r="O434" s="377">
        <f t="shared" si="70"/>
        <v>0</v>
      </c>
      <c r="P434" s="377">
        <f t="shared" si="71"/>
        <v>0</v>
      </c>
      <c r="Q434" s="416"/>
    </row>
    <row r="435" spans="1:17" ht="15.6" x14ac:dyDescent="0.3">
      <c r="A435" s="291">
        <v>431</v>
      </c>
      <c r="B435" s="4"/>
      <c r="C435" s="4"/>
      <c r="D435" s="4" t="s">
        <v>128</v>
      </c>
      <c r="E435" s="411" t="s">
        <v>256</v>
      </c>
      <c r="F435" s="38">
        <f t="shared" si="72"/>
        <v>0</v>
      </c>
      <c r="G435" s="38">
        <f t="shared" si="73"/>
        <v>0</v>
      </c>
      <c r="H435" s="38">
        <f t="shared" ref="H435:H454" si="75">IF(D435="Yes",I435,0)</f>
        <v>0</v>
      </c>
      <c r="I435" s="295">
        <f t="shared" si="74"/>
        <v>0</v>
      </c>
      <c r="J435" s="356"/>
      <c r="K435" s="23"/>
      <c r="L435" s="325">
        <v>431</v>
      </c>
      <c r="M435" s="4" t="s">
        <v>128</v>
      </c>
      <c r="N435" s="377">
        <f t="shared" si="69"/>
        <v>0</v>
      </c>
      <c r="O435" s="377">
        <f t="shared" si="70"/>
        <v>0</v>
      </c>
      <c r="P435" s="377">
        <f t="shared" si="71"/>
        <v>0</v>
      </c>
      <c r="Q435" s="416"/>
    </row>
    <row r="436" spans="1:17" ht="15.6" x14ac:dyDescent="0.3">
      <c r="A436" s="291">
        <v>432</v>
      </c>
      <c r="B436" s="4"/>
      <c r="C436" s="4"/>
      <c r="D436" s="4" t="s">
        <v>128</v>
      </c>
      <c r="E436" s="411" t="s">
        <v>256</v>
      </c>
      <c r="F436" s="38">
        <f t="shared" si="72"/>
        <v>0</v>
      </c>
      <c r="G436" s="38">
        <f t="shared" si="73"/>
        <v>0</v>
      </c>
      <c r="H436" s="38">
        <f t="shared" si="75"/>
        <v>0</v>
      </c>
      <c r="I436" s="295">
        <f t="shared" si="74"/>
        <v>0</v>
      </c>
      <c r="J436" s="356"/>
      <c r="K436" s="23"/>
      <c r="L436" s="325">
        <v>432</v>
      </c>
      <c r="M436" s="4" t="s">
        <v>128</v>
      </c>
      <c r="N436" s="377">
        <f t="shared" si="69"/>
        <v>0</v>
      </c>
      <c r="O436" s="377">
        <f t="shared" si="70"/>
        <v>0</v>
      </c>
      <c r="P436" s="377">
        <f t="shared" si="71"/>
        <v>0</v>
      </c>
      <c r="Q436" s="416"/>
    </row>
    <row r="437" spans="1:17" ht="15.6" x14ac:dyDescent="0.3">
      <c r="A437" s="291">
        <v>433</v>
      </c>
      <c r="B437" s="4"/>
      <c r="C437" s="4"/>
      <c r="D437" s="4" t="s">
        <v>128</v>
      </c>
      <c r="E437" s="411" t="s">
        <v>256</v>
      </c>
      <c r="F437" s="38">
        <f t="shared" si="72"/>
        <v>0</v>
      </c>
      <c r="G437" s="38">
        <f t="shared" si="73"/>
        <v>0</v>
      </c>
      <c r="H437" s="38">
        <f t="shared" si="75"/>
        <v>0</v>
      </c>
      <c r="I437" s="295">
        <f t="shared" si="74"/>
        <v>0</v>
      </c>
      <c r="J437" s="356"/>
      <c r="K437" s="23"/>
      <c r="L437" s="325">
        <v>433</v>
      </c>
      <c r="M437" s="4" t="s">
        <v>128</v>
      </c>
      <c r="N437" s="377">
        <f t="shared" si="69"/>
        <v>0</v>
      </c>
      <c r="O437" s="377">
        <f t="shared" si="70"/>
        <v>0</v>
      </c>
      <c r="P437" s="377">
        <f t="shared" si="71"/>
        <v>0</v>
      </c>
      <c r="Q437" s="416"/>
    </row>
    <row r="438" spans="1:17" ht="15.6" x14ac:dyDescent="0.3">
      <c r="A438" s="291">
        <v>434</v>
      </c>
      <c r="B438" s="4"/>
      <c r="C438" s="4"/>
      <c r="D438" s="4" t="s">
        <v>128</v>
      </c>
      <c r="E438" s="411" t="s">
        <v>256</v>
      </c>
      <c r="F438" s="38">
        <f t="shared" si="72"/>
        <v>0</v>
      </c>
      <c r="G438" s="38">
        <f t="shared" si="73"/>
        <v>0</v>
      </c>
      <c r="H438" s="38">
        <f t="shared" si="75"/>
        <v>0</v>
      </c>
      <c r="I438" s="295">
        <f t="shared" si="74"/>
        <v>0</v>
      </c>
      <c r="J438" s="356"/>
      <c r="K438" s="23"/>
      <c r="L438" s="325">
        <v>434</v>
      </c>
      <c r="M438" s="4" t="s">
        <v>128</v>
      </c>
      <c r="N438" s="377">
        <f t="shared" si="69"/>
        <v>0</v>
      </c>
      <c r="O438" s="377">
        <f t="shared" si="70"/>
        <v>0</v>
      </c>
      <c r="P438" s="377">
        <f t="shared" si="71"/>
        <v>0</v>
      </c>
      <c r="Q438" s="416"/>
    </row>
    <row r="439" spans="1:17" ht="15.6" x14ac:dyDescent="0.3">
      <c r="A439" s="291">
        <v>435</v>
      </c>
      <c r="B439" s="4"/>
      <c r="C439" s="4"/>
      <c r="D439" s="4" t="s">
        <v>128</v>
      </c>
      <c r="E439" s="411" t="s">
        <v>256</v>
      </c>
      <c r="F439" s="38">
        <f t="shared" si="72"/>
        <v>0</v>
      </c>
      <c r="G439" s="38">
        <f t="shared" si="73"/>
        <v>0</v>
      </c>
      <c r="H439" s="38">
        <f t="shared" si="75"/>
        <v>0</v>
      </c>
      <c r="I439" s="295">
        <f t="shared" si="74"/>
        <v>0</v>
      </c>
      <c r="J439" s="356"/>
      <c r="K439" s="23"/>
      <c r="L439" s="325">
        <v>435</v>
      </c>
      <c r="M439" s="4" t="s">
        <v>128</v>
      </c>
      <c r="N439" s="377">
        <f t="shared" si="69"/>
        <v>0</v>
      </c>
      <c r="O439" s="377">
        <f t="shared" si="70"/>
        <v>0</v>
      </c>
      <c r="P439" s="377">
        <f t="shared" si="71"/>
        <v>0</v>
      </c>
      <c r="Q439" s="416"/>
    </row>
    <row r="440" spans="1:17" ht="15.6" x14ac:dyDescent="0.3">
      <c r="A440" s="291">
        <v>436</v>
      </c>
      <c r="B440" s="4"/>
      <c r="C440" s="4"/>
      <c r="D440" s="4" t="s">
        <v>128</v>
      </c>
      <c r="E440" s="411" t="s">
        <v>256</v>
      </c>
      <c r="F440" s="38">
        <f t="shared" si="72"/>
        <v>0</v>
      </c>
      <c r="G440" s="38">
        <f t="shared" si="73"/>
        <v>0</v>
      </c>
      <c r="H440" s="38">
        <f t="shared" si="75"/>
        <v>0</v>
      </c>
      <c r="I440" s="295">
        <f t="shared" si="74"/>
        <v>0</v>
      </c>
      <c r="J440" s="356"/>
      <c r="K440" s="23"/>
      <c r="L440" s="325">
        <v>436</v>
      </c>
      <c r="M440" s="4" t="s">
        <v>128</v>
      </c>
      <c r="N440" s="377">
        <f t="shared" si="69"/>
        <v>0</v>
      </c>
      <c r="O440" s="377">
        <f t="shared" si="70"/>
        <v>0</v>
      </c>
      <c r="P440" s="377">
        <f t="shared" si="71"/>
        <v>0</v>
      </c>
      <c r="Q440" s="416"/>
    </row>
    <row r="441" spans="1:17" ht="15.6" x14ac:dyDescent="0.3">
      <c r="A441" s="291">
        <v>437</v>
      </c>
      <c r="B441" s="4"/>
      <c r="C441" s="4"/>
      <c r="D441" s="4" t="s">
        <v>128</v>
      </c>
      <c r="E441" s="411" t="s">
        <v>256</v>
      </c>
      <c r="F441" s="38">
        <f t="shared" si="72"/>
        <v>0</v>
      </c>
      <c r="G441" s="38">
        <f t="shared" si="73"/>
        <v>0</v>
      </c>
      <c r="H441" s="38">
        <f t="shared" si="75"/>
        <v>0</v>
      </c>
      <c r="I441" s="295">
        <f t="shared" si="74"/>
        <v>0</v>
      </c>
      <c r="J441" s="356"/>
      <c r="K441" s="23"/>
      <c r="L441" s="325">
        <v>437</v>
      </c>
      <c r="M441" s="4" t="s">
        <v>128</v>
      </c>
      <c r="N441" s="377">
        <f t="shared" si="69"/>
        <v>0</v>
      </c>
      <c r="O441" s="377">
        <f t="shared" si="70"/>
        <v>0</v>
      </c>
      <c r="P441" s="377">
        <f t="shared" si="71"/>
        <v>0</v>
      </c>
      <c r="Q441" s="416"/>
    </row>
    <row r="442" spans="1:17" ht="15.6" x14ac:dyDescent="0.3">
      <c r="A442" s="291">
        <v>438</v>
      </c>
      <c r="B442" s="4"/>
      <c r="C442" s="4"/>
      <c r="D442" s="4" t="s">
        <v>128</v>
      </c>
      <c r="E442" s="411" t="s">
        <v>256</v>
      </c>
      <c r="F442" s="38">
        <f t="shared" si="72"/>
        <v>0</v>
      </c>
      <c r="G442" s="38">
        <f t="shared" si="73"/>
        <v>0</v>
      </c>
      <c r="H442" s="38">
        <f t="shared" si="75"/>
        <v>0</v>
      </c>
      <c r="I442" s="295">
        <f t="shared" si="74"/>
        <v>0</v>
      </c>
      <c r="J442" s="356"/>
      <c r="K442" s="23"/>
      <c r="L442" s="325">
        <v>438</v>
      </c>
      <c r="M442" s="4" t="s">
        <v>128</v>
      </c>
      <c r="N442" s="377">
        <f t="shared" si="69"/>
        <v>0</v>
      </c>
      <c r="O442" s="377">
        <f t="shared" si="70"/>
        <v>0</v>
      </c>
      <c r="P442" s="377">
        <f t="shared" si="71"/>
        <v>0</v>
      </c>
      <c r="Q442" s="416"/>
    </row>
    <row r="443" spans="1:17" ht="15.6" x14ac:dyDescent="0.3">
      <c r="A443" s="291">
        <v>439</v>
      </c>
      <c r="B443" s="4"/>
      <c r="C443" s="4"/>
      <c r="D443" s="4" t="s">
        <v>128</v>
      </c>
      <c r="E443" s="411" t="s">
        <v>256</v>
      </c>
      <c r="F443" s="38">
        <f t="shared" si="72"/>
        <v>0</v>
      </c>
      <c r="G443" s="38">
        <f t="shared" si="73"/>
        <v>0</v>
      </c>
      <c r="H443" s="38">
        <f t="shared" si="75"/>
        <v>0</v>
      </c>
      <c r="I443" s="295">
        <f t="shared" si="74"/>
        <v>0</v>
      </c>
      <c r="J443" s="356"/>
      <c r="K443" s="23"/>
      <c r="L443" s="325">
        <v>439</v>
      </c>
      <c r="M443" s="4" t="s">
        <v>128</v>
      </c>
      <c r="N443" s="377">
        <f t="shared" si="69"/>
        <v>0</v>
      </c>
      <c r="O443" s="377">
        <f t="shared" si="70"/>
        <v>0</v>
      </c>
      <c r="P443" s="377">
        <f t="shared" si="71"/>
        <v>0</v>
      </c>
      <c r="Q443" s="416"/>
    </row>
    <row r="444" spans="1:17" ht="15.6" x14ac:dyDescent="0.3">
      <c r="A444" s="291">
        <v>440</v>
      </c>
      <c r="B444" s="4"/>
      <c r="C444" s="4"/>
      <c r="D444" s="4" t="s">
        <v>128</v>
      </c>
      <c r="E444" s="411" t="s">
        <v>256</v>
      </c>
      <c r="F444" s="38">
        <f t="shared" si="72"/>
        <v>0</v>
      </c>
      <c r="G444" s="38">
        <f t="shared" si="73"/>
        <v>0</v>
      </c>
      <c r="H444" s="38">
        <f t="shared" si="75"/>
        <v>0</v>
      </c>
      <c r="I444" s="295">
        <f t="shared" si="74"/>
        <v>0</v>
      </c>
      <c r="J444" s="356"/>
      <c r="K444" s="23"/>
      <c r="L444" s="325">
        <v>440</v>
      </c>
      <c r="M444" s="4" t="s">
        <v>128</v>
      </c>
      <c r="N444" s="377">
        <f t="shared" si="69"/>
        <v>0</v>
      </c>
      <c r="O444" s="377">
        <f t="shared" si="70"/>
        <v>0</v>
      </c>
      <c r="P444" s="377">
        <f t="shared" si="71"/>
        <v>0</v>
      </c>
      <c r="Q444" s="416"/>
    </row>
    <row r="445" spans="1:17" ht="15.6" x14ac:dyDescent="0.3">
      <c r="A445" s="291">
        <v>441</v>
      </c>
      <c r="B445" s="4"/>
      <c r="C445" s="4"/>
      <c r="D445" s="4" t="s">
        <v>128</v>
      </c>
      <c r="E445" s="411" t="s">
        <v>256</v>
      </c>
      <c r="F445" s="38">
        <f t="shared" si="72"/>
        <v>0</v>
      </c>
      <c r="G445" s="38">
        <f t="shared" si="73"/>
        <v>0</v>
      </c>
      <c r="H445" s="38">
        <f t="shared" si="75"/>
        <v>0</v>
      </c>
      <c r="I445" s="295">
        <f t="shared" si="74"/>
        <v>0</v>
      </c>
      <c r="J445" s="356"/>
      <c r="K445" s="23"/>
      <c r="L445" s="325">
        <v>441</v>
      </c>
      <c r="M445" s="4" t="s">
        <v>128</v>
      </c>
      <c r="N445" s="377">
        <f t="shared" si="69"/>
        <v>0</v>
      </c>
      <c r="O445" s="377">
        <f t="shared" si="70"/>
        <v>0</v>
      </c>
      <c r="P445" s="377">
        <f t="shared" si="71"/>
        <v>0</v>
      </c>
      <c r="Q445" s="416"/>
    </row>
    <row r="446" spans="1:17" ht="15.6" x14ac:dyDescent="0.3">
      <c r="A446" s="291">
        <v>442</v>
      </c>
      <c r="B446" s="4"/>
      <c r="C446" s="4"/>
      <c r="D446" s="4" t="s">
        <v>128</v>
      </c>
      <c r="E446" s="411" t="s">
        <v>256</v>
      </c>
      <c r="F446" s="38">
        <f t="shared" si="72"/>
        <v>0</v>
      </c>
      <c r="G446" s="38">
        <f t="shared" si="73"/>
        <v>0</v>
      </c>
      <c r="H446" s="38">
        <f t="shared" si="75"/>
        <v>0</v>
      </c>
      <c r="I446" s="295">
        <f t="shared" si="74"/>
        <v>0</v>
      </c>
      <c r="J446" s="356"/>
      <c r="K446" s="23"/>
      <c r="L446" s="325">
        <v>442</v>
      </c>
      <c r="M446" s="4" t="s">
        <v>128</v>
      </c>
      <c r="N446" s="377">
        <f t="shared" si="69"/>
        <v>0</v>
      </c>
      <c r="O446" s="377">
        <f t="shared" si="70"/>
        <v>0</v>
      </c>
      <c r="P446" s="377">
        <f t="shared" si="71"/>
        <v>0</v>
      </c>
      <c r="Q446" s="416"/>
    </row>
    <row r="447" spans="1:17" ht="15.6" x14ac:dyDescent="0.3">
      <c r="A447" s="291">
        <v>443</v>
      </c>
      <c r="B447" s="4"/>
      <c r="C447" s="4"/>
      <c r="D447" s="4" t="s">
        <v>128</v>
      </c>
      <c r="E447" s="411" t="s">
        <v>256</v>
      </c>
      <c r="F447" s="38">
        <f t="shared" si="72"/>
        <v>0</v>
      </c>
      <c r="G447" s="38">
        <f t="shared" si="73"/>
        <v>0</v>
      </c>
      <c r="H447" s="38">
        <f t="shared" si="75"/>
        <v>0</v>
      </c>
      <c r="I447" s="295">
        <f t="shared" si="74"/>
        <v>0</v>
      </c>
      <c r="J447" s="356"/>
      <c r="K447" s="23"/>
      <c r="L447" s="325">
        <v>443</v>
      </c>
      <c r="M447" s="4" t="s">
        <v>128</v>
      </c>
      <c r="N447" s="377">
        <f t="shared" si="69"/>
        <v>0</v>
      </c>
      <c r="O447" s="377">
        <f t="shared" si="70"/>
        <v>0</v>
      </c>
      <c r="P447" s="377">
        <f t="shared" si="71"/>
        <v>0</v>
      </c>
      <c r="Q447" s="416"/>
    </row>
    <row r="448" spans="1:17" ht="15.6" x14ac:dyDescent="0.3">
      <c r="A448" s="291">
        <v>444</v>
      </c>
      <c r="B448" s="4"/>
      <c r="C448" s="4"/>
      <c r="D448" s="4" t="s">
        <v>128</v>
      </c>
      <c r="E448" s="411" t="s">
        <v>256</v>
      </c>
      <c r="F448" s="38">
        <f t="shared" si="72"/>
        <v>0</v>
      </c>
      <c r="G448" s="38">
        <f t="shared" si="73"/>
        <v>0</v>
      </c>
      <c r="H448" s="38">
        <f t="shared" si="75"/>
        <v>0</v>
      </c>
      <c r="I448" s="295">
        <f t="shared" si="74"/>
        <v>0</v>
      </c>
      <c r="J448" s="356"/>
      <c r="K448" s="23"/>
      <c r="L448" s="325">
        <v>444</v>
      </c>
      <c r="M448" s="4" t="s">
        <v>128</v>
      </c>
      <c r="N448" s="377">
        <f t="shared" si="69"/>
        <v>0</v>
      </c>
      <c r="O448" s="377">
        <f t="shared" si="70"/>
        <v>0</v>
      </c>
      <c r="P448" s="377">
        <f t="shared" si="71"/>
        <v>0</v>
      </c>
      <c r="Q448" s="416"/>
    </row>
    <row r="449" spans="1:17" ht="15.6" x14ac:dyDescent="0.3">
      <c r="A449" s="291">
        <v>445</v>
      </c>
      <c r="B449" s="4"/>
      <c r="C449" s="4"/>
      <c r="D449" s="4" t="s">
        <v>128</v>
      </c>
      <c r="E449" s="411" t="s">
        <v>256</v>
      </c>
      <c r="F449" s="38">
        <f t="shared" si="72"/>
        <v>0</v>
      </c>
      <c r="G449" s="38">
        <f t="shared" si="73"/>
        <v>0</v>
      </c>
      <c r="H449" s="38">
        <f t="shared" si="75"/>
        <v>0</v>
      </c>
      <c r="I449" s="295">
        <f t="shared" si="74"/>
        <v>0</v>
      </c>
      <c r="J449" s="356"/>
      <c r="K449" s="23"/>
      <c r="L449" s="325">
        <v>445</v>
      </c>
      <c r="M449" s="4" t="s">
        <v>128</v>
      </c>
      <c r="N449" s="377">
        <f t="shared" si="69"/>
        <v>0</v>
      </c>
      <c r="O449" s="377">
        <f t="shared" si="70"/>
        <v>0</v>
      </c>
      <c r="P449" s="377">
        <f t="shared" si="71"/>
        <v>0</v>
      </c>
      <c r="Q449" s="416"/>
    </row>
    <row r="450" spans="1:17" ht="15.6" x14ac:dyDescent="0.3">
      <c r="A450" s="291">
        <v>446</v>
      </c>
      <c r="B450" s="4"/>
      <c r="C450" s="4"/>
      <c r="D450" s="4" t="s">
        <v>128</v>
      </c>
      <c r="E450" s="411" t="s">
        <v>256</v>
      </c>
      <c r="F450" s="38">
        <f t="shared" si="72"/>
        <v>0</v>
      </c>
      <c r="G450" s="38">
        <f t="shared" si="73"/>
        <v>0</v>
      </c>
      <c r="H450" s="38">
        <f t="shared" si="75"/>
        <v>0</v>
      </c>
      <c r="I450" s="295">
        <f t="shared" si="74"/>
        <v>0</v>
      </c>
      <c r="J450" s="356"/>
      <c r="K450" s="23"/>
      <c r="L450" s="325">
        <v>446</v>
      </c>
      <c r="M450" s="4" t="s">
        <v>128</v>
      </c>
      <c r="N450" s="377">
        <f t="shared" si="69"/>
        <v>0</v>
      </c>
      <c r="O450" s="377">
        <f t="shared" si="70"/>
        <v>0</v>
      </c>
      <c r="P450" s="377">
        <f t="shared" si="71"/>
        <v>0</v>
      </c>
      <c r="Q450" s="416"/>
    </row>
    <row r="451" spans="1:17" ht="15.6" x14ac:dyDescent="0.3">
      <c r="A451" s="291">
        <v>447</v>
      </c>
      <c r="B451" s="4"/>
      <c r="C451" s="4"/>
      <c r="D451" s="4" t="s">
        <v>128</v>
      </c>
      <c r="E451" s="411" t="s">
        <v>256</v>
      </c>
      <c r="F451" s="38">
        <f t="shared" si="72"/>
        <v>0</v>
      </c>
      <c r="G451" s="38">
        <f t="shared" si="73"/>
        <v>0</v>
      </c>
      <c r="H451" s="38">
        <f t="shared" si="75"/>
        <v>0</v>
      </c>
      <c r="I451" s="295">
        <f t="shared" si="74"/>
        <v>0</v>
      </c>
      <c r="J451" s="356"/>
      <c r="K451" s="23"/>
      <c r="L451" s="325">
        <v>447</v>
      </c>
      <c r="M451" s="4" t="s">
        <v>128</v>
      </c>
      <c r="N451" s="377">
        <f t="shared" si="69"/>
        <v>0</v>
      </c>
      <c r="O451" s="377">
        <f t="shared" si="70"/>
        <v>0</v>
      </c>
      <c r="P451" s="377">
        <f t="shared" si="71"/>
        <v>0</v>
      </c>
      <c r="Q451" s="416"/>
    </row>
    <row r="452" spans="1:17" ht="15.6" x14ac:dyDescent="0.3">
      <c r="A452" s="291">
        <v>448</v>
      </c>
      <c r="B452" s="4"/>
      <c r="C452" s="4"/>
      <c r="D452" s="4" t="s">
        <v>128</v>
      </c>
      <c r="E452" s="411" t="s">
        <v>256</v>
      </c>
      <c r="F452" s="38">
        <f t="shared" si="72"/>
        <v>0</v>
      </c>
      <c r="G452" s="38">
        <f t="shared" si="73"/>
        <v>0</v>
      </c>
      <c r="H452" s="38">
        <f t="shared" si="75"/>
        <v>0</v>
      </c>
      <c r="I452" s="295">
        <f t="shared" si="74"/>
        <v>0</v>
      </c>
      <c r="J452" s="356"/>
      <c r="K452" s="23"/>
      <c r="L452" s="325">
        <v>448</v>
      </c>
      <c r="M452" s="4" t="s">
        <v>128</v>
      </c>
      <c r="N452" s="377">
        <f t="shared" si="69"/>
        <v>0</v>
      </c>
      <c r="O452" s="377">
        <f t="shared" si="70"/>
        <v>0</v>
      </c>
      <c r="P452" s="377">
        <f t="shared" si="71"/>
        <v>0</v>
      </c>
      <c r="Q452" s="416"/>
    </row>
    <row r="453" spans="1:17" ht="15.6" x14ac:dyDescent="0.3">
      <c r="A453" s="291">
        <v>449</v>
      </c>
      <c r="B453" s="4"/>
      <c r="C453" s="4"/>
      <c r="D453" s="4" t="s">
        <v>128</v>
      </c>
      <c r="E453" s="411" t="s">
        <v>256</v>
      </c>
      <c r="F453" s="38">
        <f t="shared" si="72"/>
        <v>0</v>
      </c>
      <c r="G453" s="38">
        <f t="shared" si="73"/>
        <v>0</v>
      </c>
      <c r="H453" s="38">
        <f t="shared" si="75"/>
        <v>0</v>
      </c>
      <c r="I453" s="295">
        <f t="shared" si="74"/>
        <v>0</v>
      </c>
      <c r="J453" s="356"/>
      <c r="K453" s="23"/>
      <c r="L453" s="325">
        <v>449</v>
      </c>
      <c r="M453" s="4" t="s">
        <v>128</v>
      </c>
      <c r="N453" s="377">
        <f t="shared" si="69"/>
        <v>0</v>
      </c>
      <c r="O453" s="377">
        <f t="shared" si="70"/>
        <v>0</v>
      </c>
      <c r="P453" s="377">
        <f t="shared" si="71"/>
        <v>0</v>
      </c>
      <c r="Q453" s="416"/>
    </row>
    <row r="454" spans="1:17" ht="16.2" thickBot="1" x14ac:dyDescent="0.35">
      <c r="A454" s="291">
        <v>450</v>
      </c>
      <c r="B454" s="4"/>
      <c r="C454" s="4"/>
      <c r="D454" s="4" t="s">
        <v>128</v>
      </c>
      <c r="E454" s="411" t="s">
        <v>256</v>
      </c>
      <c r="F454" s="38">
        <f t="shared" si="72"/>
        <v>0</v>
      </c>
      <c r="G454" s="38">
        <f t="shared" si="73"/>
        <v>0</v>
      </c>
      <c r="H454" s="38">
        <f t="shared" si="75"/>
        <v>0</v>
      </c>
      <c r="I454" s="295">
        <f t="shared" si="74"/>
        <v>0</v>
      </c>
      <c r="J454" s="356"/>
      <c r="K454" s="23"/>
      <c r="L454" s="325">
        <v>450</v>
      </c>
      <c r="M454" s="4" t="s">
        <v>128</v>
      </c>
      <c r="N454" s="383">
        <f t="shared" si="69"/>
        <v>0</v>
      </c>
      <c r="O454" s="383">
        <f t="shared" si="70"/>
        <v>0</v>
      </c>
      <c r="P454" s="383">
        <f t="shared" si="71"/>
        <v>0</v>
      </c>
      <c r="Q454" s="416"/>
    </row>
    <row r="455" spans="1:17" ht="15.6" x14ac:dyDescent="0.3">
      <c r="A455" s="217">
        <v>451</v>
      </c>
      <c r="B455" s="102"/>
      <c r="C455" s="102"/>
      <c r="D455" s="102" t="s">
        <v>128</v>
      </c>
      <c r="E455" s="412" t="s">
        <v>256</v>
      </c>
      <c r="F455" s="202">
        <f>IF(I455&gt;0,1,0)</f>
        <v>0</v>
      </c>
      <c r="G455" s="202">
        <f>IF(D455="Yes",F455,0)</f>
        <v>0</v>
      </c>
      <c r="H455" s="202">
        <f>IF(D455="Yes",I455,0)</f>
        <v>0</v>
      </c>
      <c r="I455" s="298">
        <f>IF(E455="Square/Rectangle",B455*C455,B455*C455*0.785)</f>
        <v>0</v>
      </c>
      <c r="J455" s="356"/>
      <c r="K455" s="23"/>
      <c r="L455" s="328">
        <v>451</v>
      </c>
      <c r="M455" s="102" t="s">
        <v>128</v>
      </c>
      <c r="N455" s="374">
        <f t="shared" si="69"/>
        <v>0</v>
      </c>
      <c r="O455" s="374">
        <f t="shared" si="70"/>
        <v>0</v>
      </c>
      <c r="P455" s="374">
        <f t="shared" si="71"/>
        <v>0</v>
      </c>
      <c r="Q455" s="416"/>
    </row>
    <row r="456" spans="1:17" ht="15.6" x14ac:dyDescent="0.3">
      <c r="A456" s="218">
        <v>452</v>
      </c>
      <c r="B456" s="4"/>
      <c r="C456" s="4"/>
      <c r="D456" s="4" t="s">
        <v>128</v>
      </c>
      <c r="E456" s="411" t="s">
        <v>256</v>
      </c>
      <c r="F456" s="38">
        <f t="shared" ref="F456:F519" si="76">IF(I456&gt;0,1,0)</f>
        <v>0</v>
      </c>
      <c r="G456" s="38">
        <f t="shared" ref="G456:G519" si="77">IF(D456="Yes",F456,0)</f>
        <v>0</v>
      </c>
      <c r="H456" s="38">
        <f>IF(D456="Yes",I456,0)</f>
        <v>0</v>
      </c>
      <c r="I456" s="299">
        <f t="shared" ref="I456:I519" si="78">IF(E456="Square/Rectangle",B456*C456,B456*C456*0.785)</f>
        <v>0</v>
      </c>
      <c r="J456" s="356"/>
      <c r="K456" s="23"/>
      <c r="L456" s="329">
        <v>452</v>
      </c>
      <c r="M456" s="4" t="s">
        <v>128</v>
      </c>
      <c r="N456" s="377">
        <f t="shared" si="69"/>
        <v>0</v>
      </c>
      <c r="O456" s="377">
        <f t="shared" si="70"/>
        <v>0</v>
      </c>
      <c r="P456" s="377">
        <f t="shared" si="71"/>
        <v>0</v>
      </c>
      <c r="Q456" s="416"/>
    </row>
    <row r="457" spans="1:17" ht="15.6" x14ac:dyDescent="0.3">
      <c r="A457" s="218">
        <v>453</v>
      </c>
      <c r="B457" s="4"/>
      <c r="C457" s="4"/>
      <c r="D457" s="4" t="s">
        <v>128</v>
      </c>
      <c r="E457" s="411" t="s">
        <v>256</v>
      </c>
      <c r="F457" s="38">
        <f t="shared" si="76"/>
        <v>0</v>
      </c>
      <c r="G457" s="38">
        <f t="shared" si="77"/>
        <v>0</v>
      </c>
      <c r="H457" s="38">
        <f t="shared" ref="H457:H520" si="79">IF(D457="Yes",I457,0)</f>
        <v>0</v>
      </c>
      <c r="I457" s="299">
        <f t="shared" si="78"/>
        <v>0</v>
      </c>
      <c r="J457" s="356"/>
      <c r="K457" s="23"/>
      <c r="L457" s="329">
        <v>453</v>
      </c>
      <c r="M457" s="4" t="s">
        <v>128</v>
      </c>
      <c r="N457" s="377">
        <f t="shared" si="69"/>
        <v>0</v>
      </c>
      <c r="O457" s="377">
        <f t="shared" si="70"/>
        <v>0</v>
      </c>
      <c r="P457" s="377">
        <f t="shared" si="71"/>
        <v>0</v>
      </c>
      <c r="Q457" s="416"/>
    </row>
    <row r="458" spans="1:17" ht="15.6" x14ac:dyDescent="0.3">
      <c r="A458" s="218">
        <v>454</v>
      </c>
      <c r="B458" s="4"/>
      <c r="C458" s="4"/>
      <c r="D458" s="4" t="s">
        <v>128</v>
      </c>
      <c r="E458" s="411" t="s">
        <v>256</v>
      </c>
      <c r="F458" s="38">
        <f t="shared" si="76"/>
        <v>0</v>
      </c>
      <c r="G458" s="38">
        <f t="shared" si="77"/>
        <v>0</v>
      </c>
      <c r="H458" s="38">
        <f t="shared" si="79"/>
        <v>0</v>
      </c>
      <c r="I458" s="299">
        <f t="shared" si="78"/>
        <v>0</v>
      </c>
      <c r="J458" s="356"/>
      <c r="K458" s="23"/>
      <c r="L458" s="329">
        <v>454</v>
      </c>
      <c r="M458" s="4" t="s">
        <v>128</v>
      </c>
      <c r="N458" s="377">
        <f t="shared" si="69"/>
        <v>0</v>
      </c>
      <c r="O458" s="377">
        <f t="shared" si="70"/>
        <v>0</v>
      </c>
      <c r="P458" s="377">
        <f t="shared" si="71"/>
        <v>0</v>
      </c>
      <c r="Q458" s="416"/>
    </row>
    <row r="459" spans="1:17" ht="15.6" x14ac:dyDescent="0.3">
      <c r="A459" s="218">
        <v>455</v>
      </c>
      <c r="B459" s="4"/>
      <c r="C459" s="4"/>
      <c r="D459" s="4" t="s">
        <v>128</v>
      </c>
      <c r="E459" s="411" t="s">
        <v>256</v>
      </c>
      <c r="F459" s="38">
        <f t="shared" si="76"/>
        <v>0</v>
      </c>
      <c r="G459" s="38">
        <f t="shared" si="77"/>
        <v>0</v>
      </c>
      <c r="H459" s="38">
        <f t="shared" si="79"/>
        <v>0</v>
      </c>
      <c r="I459" s="299">
        <f t="shared" si="78"/>
        <v>0</v>
      </c>
      <c r="J459" s="356"/>
      <c r="K459" s="23"/>
      <c r="L459" s="329">
        <v>455</v>
      </c>
      <c r="M459" s="4" t="s">
        <v>128</v>
      </c>
      <c r="N459" s="377">
        <f t="shared" si="69"/>
        <v>0</v>
      </c>
      <c r="O459" s="377">
        <f t="shared" si="70"/>
        <v>0</v>
      </c>
      <c r="P459" s="377">
        <f t="shared" si="71"/>
        <v>0</v>
      </c>
      <c r="Q459" s="416"/>
    </row>
    <row r="460" spans="1:17" ht="15.6" x14ac:dyDescent="0.3">
      <c r="A460" s="218">
        <v>456</v>
      </c>
      <c r="B460" s="4"/>
      <c r="C460" s="4"/>
      <c r="D460" s="4" t="s">
        <v>128</v>
      </c>
      <c r="E460" s="411" t="s">
        <v>256</v>
      </c>
      <c r="F460" s="38">
        <f t="shared" si="76"/>
        <v>0</v>
      </c>
      <c r="G460" s="38">
        <f t="shared" si="77"/>
        <v>0</v>
      </c>
      <c r="H460" s="38">
        <f t="shared" si="79"/>
        <v>0</v>
      </c>
      <c r="I460" s="299">
        <f t="shared" si="78"/>
        <v>0</v>
      </c>
      <c r="J460" s="356"/>
      <c r="K460" s="23"/>
      <c r="L460" s="329">
        <v>456</v>
      </c>
      <c r="M460" s="4" t="s">
        <v>128</v>
      </c>
      <c r="N460" s="377">
        <f t="shared" si="69"/>
        <v>0</v>
      </c>
      <c r="O460" s="377">
        <f t="shared" si="70"/>
        <v>0</v>
      </c>
      <c r="P460" s="377">
        <f t="shared" si="71"/>
        <v>0</v>
      </c>
      <c r="Q460" s="416"/>
    </row>
    <row r="461" spans="1:17" ht="15.6" x14ac:dyDescent="0.3">
      <c r="A461" s="218">
        <v>457</v>
      </c>
      <c r="B461" s="4"/>
      <c r="C461" s="4"/>
      <c r="D461" s="4" t="s">
        <v>128</v>
      </c>
      <c r="E461" s="411" t="s">
        <v>256</v>
      </c>
      <c r="F461" s="38">
        <f t="shared" si="76"/>
        <v>0</v>
      </c>
      <c r="G461" s="38">
        <f t="shared" si="77"/>
        <v>0</v>
      </c>
      <c r="H461" s="38">
        <f t="shared" si="79"/>
        <v>0</v>
      </c>
      <c r="I461" s="299">
        <f t="shared" si="78"/>
        <v>0</v>
      </c>
      <c r="J461" s="356"/>
      <c r="K461" s="23"/>
      <c r="L461" s="329">
        <v>457</v>
      </c>
      <c r="M461" s="4" t="s">
        <v>128</v>
      </c>
      <c r="N461" s="377">
        <f t="shared" si="69"/>
        <v>0</v>
      </c>
      <c r="O461" s="377">
        <f t="shared" si="70"/>
        <v>0</v>
      </c>
      <c r="P461" s="377">
        <f t="shared" si="71"/>
        <v>0</v>
      </c>
      <c r="Q461" s="416"/>
    </row>
    <row r="462" spans="1:17" ht="15.6" x14ac:dyDescent="0.3">
      <c r="A462" s="218">
        <v>458</v>
      </c>
      <c r="B462" s="4"/>
      <c r="C462" s="4"/>
      <c r="D462" s="4" t="s">
        <v>128</v>
      </c>
      <c r="E462" s="411" t="s">
        <v>256</v>
      </c>
      <c r="F462" s="38">
        <f t="shared" si="76"/>
        <v>0</v>
      </c>
      <c r="G462" s="38">
        <f t="shared" si="77"/>
        <v>0</v>
      </c>
      <c r="H462" s="38">
        <f t="shared" si="79"/>
        <v>0</v>
      </c>
      <c r="I462" s="299">
        <f t="shared" si="78"/>
        <v>0</v>
      </c>
      <c r="J462" s="356"/>
      <c r="K462" s="23"/>
      <c r="L462" s="329">
        <v>458</v>
      </c>
      <c r="M462" s="4" t="s">
        <v>128</v>
      </c>
      <c r="N462" s="377">
        <f t="shared" si="69"/>
        <v>0</v>
      </c>
      <c r="O462" s="377">
        <f t="shared" si="70"/>
        <v>0</v>
      </c>
      <c r="P462" s="377">
        <f t="shared" si="71"/>
        <v>0</v>
      </c>
      <c r="Q462" s="416"/>
    </row>
    <row r="463" spans="1:17" ht="15.6" x14ac:dyDescent="0.3">
      <c r="A463" s="218">
        <v>459</v>
      </c>
      <c r="B463" s="4"/>
      <c r="C463" s="4"/>
      <c r="D463" s="4" t="s">
        <v>128</v>
      </c>
      <c r="E463" s="411" t="s">
        <v>256</v>
      </c>
      <c r="F463" s="38">
        <f t="shared" si="76"/>
        <v>0</v>
      </c>
      <c r="G463" s="38">
        <f t="shared" si="77"/>
        <v>0</v>
      </c>
      <c r="H463" s="38">
        <f t="shared" si="79"/>
        <v>0</v>
      </c>
      <c r="I463" s="299">
        <f t="shared" si="78"/>
        <v>0</v>
      </c>
      <c r="J463" s="356"/>
      <c r="K463" s="23"/>
      <c r="L463" s="329">
        <v>459</v>
      </c>
      <c r="M463" s="4" t="s">
        <v>128</v>
      </c>
      <c r="N463" s="377">
        <f t="shared" si="69"/>
        <v>0</v>
      </c>
      <c r="O463" s="377">
        <f t="shared" si="70"/>
        <v>0</v>
      </c>
      <c r="P463" s="377">
        <f t="shared" si="71"/>
        <v>0</v>
      </c>
      <c r="Q463" s="416"/>
    </row>
    <row r="464" spans="1:17" ht="15.6" x14ac:dyDescent="0.3">
      <c r="A464" s="218">
        <v>460</v>
      </c>
      <c r="B464" s="4"/>
      <c r="C464" s="4"/>
      <c r="D464" s="4" t="s">
        <v>128</v>
      </c>
      <c r="E464" s="411" t="s">
        <v>256</v>
      </c>
      <c r="F464" s="38">
        <f t="shared" si="76"/>
        <v>0</v>
      </c>
      <c r="G464" s="38">
        <f t="shared" si="77"/>
        <v>0</v>
      </c>
      <c r="H464" s="38">
        <f t="shared" si="79"/>
        <v>0</v>
      </c>
      <c r="I464" s="299">
        <f t="shared" si="78"/>
        <v>0</v>
      </c>
      <c r="J464" s="356"/>
      <c r="K464" s="23"/>
      <c r="L464" s="329">
        <v>460</v>
      </c>
      <c r="M464" s="4" t="s">
        <v>128</v>
      </c>
      <c r="N464" s="377">
        <f t="shared" si="69"/>
        <v>0</v>
      </c>
      <c r="O464" s="377">
        <f t="shared" si="70"/>
        <v>0</v>
      </c>
      <c r="P464" s="377">
        <f t="shared" si="71"/>
        <v>0</v>
      </c>
      <c r="Q464" s="416"/>
    </row>
    <row r="465" spans="1:17" ht="15.6" x14ac:dyDescent="0.3">
      <c r="A465" s="218">
        <v>461</v>
      </c>
      <c r="B465" s="4"/>
      <c r="C465" s="4"/>
      <c r="D465" s="4" t="s">
        <v>128</v>
      </c>
      <c r="E465" s="411" t="s">
        <v>256</v>
      </c>
      <c r="F465" s="38">
        <f t="shared" si="76"/>
        <v>0</v>
      </c>
      <c r="G465" s="38">
        <f t="shared" si="77"/>
        <v>0</v>
      </c>
      <c r="H465" s="38">
        <f t="shared" si="79"/>
        <v>0</v>
      </c>
      <c r="I465" s="299">
        <f t="shared" si="78"/>
        <v>0</v>
      </c>
      <c r="J465" s="356"/>
      <c r="K465" s="23"/>
      <c r="L465" s="329">
        <v>461</v>
      </c>
      <c r="M465" s="4" t="s">
        <v>128</v>
      </c>
      <c r="N465" s="377">
        <f t="shared" si="69"/>
        <v>0</v>
      </c>
      <c r="O465" s="377">
        <f t="shared" si="70"/>
        <v>0</v>
      </c>
      <c r="P465" s="377">
        <f t="shared" si="71"/>
        <v>0</v>
      </c>
      <c r="Q465" s="416"/>
    </row>
    <row r="466" spans="1:17" ht="15.6" x14ac:dyDescent="0.3">
      <c r="A466" s="218">
        <v>462</v>
      </c>
      <c r="B466" s="4"/>
      <c r="C466" s="4"/>
      <c r="D466" s="4" t="s">
        <v>128</v>
      </c>
      <c r="E466" s="411" t="s">
        <v>256</v>
      </c>
      <c r="F466" s="38">
        <f t="shared" si="76"/>
        <v>0</v>
      </c>
      <c r="G466" s="38">
        <f t="shared" si="77"/>
        <v>0</v>
      </c>
      <c r="H466" s="38">
        <f t="shared" si="79"/>
        <v>0</v>
      </c>
      <c r="I466" s="299">
        <f t="shared" si="78"/>
        <v>0</v>
      </c>
      <c r="J466" s="356"/>
      <c r="K466" s="23"/>
      <c r="L466" s="329">
        <v>462</v>
      </c>
      <c r="M466" s="4" t="s">
        <v>128</v>
      </c>
      <c r="N466" s="377">
        <f t="shared" si="69"/>
        <v>0</v>
      </c>
      <c r="O466" s="377">
        <f t="shared" si="70"/>
        <v>0</v>
      </c>
      <c r="P466" s="377">
        <f t="shared" si="71"/>
        <v>0</v>
      </c>
      <c r="Q466" s="416"/>
    </row>
    <row r="467" spans="1:17" ht="15.6" x14ac:dyDescent="0.3">
      <c r="A467" s="218">
        <v>463</v>
      </c>
      <c r="B467" s="4"/>
      <c r="C467" s="4"/>
      <c r="D467" s="4" t="s">
        <v>128</v>
      </c>
      <c r="E467" s="411" t="s">
        <v>256</v>
      </c>
      <c r="F467" s="38">
        <f t="shared" si="76"/>
        <v>0</v>
      </c>
      <c r="G467" s="38">
        <f t="shared" si="77"/>
        <v>0</v>
      </c>
      <c r="H467" s="38">
        <f t="shared" si="79"/>
        <v>0</v>
      </c>
      <c r="I467" s="299">
        <f t="shared" si="78"/>
        <v>0</v>
      </c>
      <c r="J467" s="356"/>
      <c r="K467" s="23"/>
      <c r="L467" s="329">
        <v>463</v>
      </c>
      <c r="M467" s="4" t="s">
        <v>128</v>
      </c>
      <c r="N467" s="377">
        <f t="shared" si="69"/>
        <v>0</v>
      </c>
      <c r="O467" s="377">
        <f t="shared" si="70"/>
        <v>0</v>
      </c>
      <c r="P467" s="377">
        <f t="shared" si="71"/>
        <v>0</v>
      </c>
      <c r="Q467" s="416"/>
    </row>
    <row r="468" spans="1:17" ht="15.6" x14ac:dyDescent="0.3">
      <c r="A468" s="218">
        <v>464</v>
      </c>
      <c r="B468" s="4"/>
      <c r="C468" s="4"/>
      <c r="D468" s="4" t="s">
        <v>128</v>
      </c>
      <c r="E468" s="411" t="s">
        <v>256</v>
      </c>
      <c r="F468" s="38">
        <f t="shared" si="76"/>
        <v>0</v>
      </c>
      <c r="G468" s="38">
        <f t="shared" si="77"/>
        <v>0</v>
      </c>
      <c r="H468" s="38">
        <f t="shared" si="79"/>
        <v>0</v>
      </c>
      <c r="I468" s="299">
        <f t="shared" si="78"/>
        <v>0</v>
      </c>
      <c r="J468" s="356"/>
      <c r="K468" s="23"/>
      <c r="L468" s="329">
        <v>464</v>
      </c>
      <c r="M468" s="4" t="s">
        <v>128</v>
      </c>
      <c r="N468" s="377">
        <f t="shared" si="69"/>
        <v>0</v>
      </c>
      <c r="O468" s="377">
        <f t="shared" si="70"/>
        <v>0</v>
      </c>
      <c r="P468" s="377">
        <f t="shared" si="71"/>
        <v>0</v>
      </c>
      <c r="Q468" s="416"/>
    </row>
    <row r="469" spans="1:17" ht="15.6" x14ac:dyDescent="0.3">
      <c r="A469" s="218">
        <v>465</v>
      </c>
      <c r="B469" s="4"/>
      <c r="C469" s="4"/>
      <c r="D469" s="4" t="s">
        <v>128</v>
      </c>
      <c r="E469" s="411" t="s">
        <v>256</v>
      </c>
      <c r="F469" s="38">
        <f t="shared" si="76"/>
        <v>0</v>
      </c>
      <c r="G469" s="38">
        <f t="shared" si="77"/>
        <v>0</v>
      </c>
      <c r="H469" s="38">
        <f t="shared" si="79"/>
        <v>0</v>
      </c>
      <c r="I469" s="299">
        <f t="shared" si="78"/>
        <v>0</v>
      </c>
      <c r="J469" s="356"/>
      <c r="K469" s="23"/>
      <c r="L469" s="329">
        <v>465</v>
      </c>
      <c r="M469" s="4" t="s">
        <v>128</v>
      </c>
      <c r="N469" s="377">
        <f t="shared" si="69"/>
        <v>0</v>
      </c>
      <c r="O469" s="377">
        <f t="shared" si="70"/>
        <v>0</v>
      </c>
      <c r="P469" s="377">
        <f t="shared" si="71"/>
        <v>0</v>
      </c>
      <c r="Q469" s="416"/>
    </row>
    <row r="470" spans="1:17" ht="15.6" x14ac:dyDescent="0.3">
      <c r="A470" s="218">
        <v>466</v>
      </c>
      <c r="B470" s="4"/>
      <c r="C470" s="4"/>
      <c r="D470" s="4" t="s">
        <v>128</v>
      </c>
      <c r="E470" s="411" t="s">
        <v>256</v>
      </c>
      <c r="F470" s="38">
        <f t="shared" si="76"/>
        <v>0</v>
      </c>
      <c r="G470" s="38">
        <f t="shared" si="77"/>
        <v>0</v>
      </c>
      <c r="H470" s="38">
        <f t="shared" si="79"/>
        <v>0</v>
      </c>
      <c r="I470" s="299">
        <f t="shared" si="78"/>
        <v>0</v>
      </c>
      <c r="J470" s="356"/>
      <c r="K470" s="23"/>
      <c r="L470" s="329">
        <v>466</v>
      </c>
      <c r="M470" s="4" t="s">
        <v>128</v>
      </c>
      <c r="N470" s="377">
        <f t="shared" si="69"/>
        <v>0</v>
      </c>
      <c r="O470" s="377">
        <f t="shared" si="70"/>
        <v>0</v>
      </c>
      <c r="P470" s="377">
        <f t="shared" si="71"/>
        <v>0</v>
      </c>
      <c r="Q470" s="416"/>
    </row>
    <row r="471" spans="1:17" ht="15.6" x14ac:dyDescent="0.3">
      <c r="A471" s="218">
        <v>467</v>
      </c>
      <c r="B471" s="4"/>
      <c r="C471" s="4"/>
      <c r="D471" s="4" t="s">
        <v>128</v>
      </c>
      <c r="E471" s="411" t="s">
        <v>256</v>
      </c>
      <c r="F471" s="38">
        <f t="shared" si="76"/>
        <v>0</v>
      </c>
      <c r="G471" s="38">
        <f t="shared" si="77"/>
        <v>0</v>
      </c>
      <c r="H471" s="38">
        <f t="shared" si="79"/>
        <v>0</v>
      </c>
      <c r="I471" s="299">
        <f t="shared" si="78"/>
        <v>0</v>
      </c>
      <c r="J471" s="356"/>
      <c r="K471" s="23"/>
      <c r="L471" s="329">
        <v>467</v>
      </c>
      <c r="M471" s="4" t="s">
        <v>128</v>
      </c>
      <c r="N471" s="377">
        <f t="shared" si="69"/>
        <v>0</v>
      </c>
      <c r="O471" s="377">
        <f t="shared" si="70"/>
        <v>0</v>
      </c>
      <c r="P471" s="377">
        <f t="shared" si="71"/>
        <v>0</v>
      </c>
      <c r="Q471" s="416"/>
    </row>
    <row r="472" spans="1:17" ht="15.6" x14ac:dyDescent="0.3">
      <c r="A472" s="218">
        <v>468</v>
      </c>
      <c r="B472" s="4"/>
      <c r="C472" s="4"/>
      <c r="D472" s="4" t="s">
        <v>128</v>
      </c>
      <c r="E472" s="411" t="s">
        <v>256</v>
      </c>
      <c r="F472" s="38">
        <f t="shared" si="76"/>
        <v>0</v>
      </c>
      <c r="G472" s="38">
        <f t="shared" si="77"/>
        <v>0</v>
      </c>
      <c r="H472" s="38">
        <f t="shared" si="79"/>
        <v>0</v>
      </c>
      <c r="I472" s="299">
        <f t="shared" si="78"/>
        <v>0</v>
      </c>
      <c r="J472" s="356"/>
      <c r="K472" s="23"/>
      <c r="L472" s="329">
        <v>468</v>
      </c>
      <c r="M472" s="4" t="s">
        <v>128</v>
      </c>
      <c r="N472" s="377">
        <f t="shared" si="69"/>
        <v>0</v>
      </c>
      <c r="O472" s="377">
        <f t="shared" si="70"/>
        <v>0</v>
      </c>
      <c r="P472" s="377">
        <f t="shared" si="71"/>
        <v>0</v>
      </c>
      <c r="Q472" s="416"/>
    </row>
    <row r="473" spans="1:17" ht="15.6" x14ac:dyDescent="0.3">
      <c r="A473" s="218">
        <v>469</v>
      </c>
      <c r="B473" s="4"/>
      <c r="C473" s="4"/>
      <c r="D473" s="4" t="s">
        <v>128</v>
      </c>
      <c r="E473" s="411" t="s">
        <v>256</v>
      </c>
      <c r="F473" s="38">
        <f t="shared" si="76"/>
        <v>0</v>
      </c>
      <c r="G473" s="38">
        <f t="shared" si="77"/>
        <v>0</v>
      </c>
      <c r="H473" s="38">
        <f t="shared" si="79"/>
        <v>0</v>
      </c>
      <c r="I473" s="299">
        <f t="shared" si="78"/>
        <v>0</v>
      </c>
      <c r="J473" s="356"/>
      <c r="K473" s="23"/>
      <c r="L473" s="329">
        <v>469</v>
      </c>
      <c r="M473" s="4" t="s">
        <v>128</v>
      </c>
      <c r="N473" s="377">
        <f t="shared" si="69"/>
        <v>0</v>
      </c>
      <c r="O473" s="377">
        <f t="shared" si="70"/>
        <v>0</v>
      </c>
      <c r="P473" s="377">
        <f t="shared" si="71"/>
        <v>0</v>
      </c>
      <c r="Q473" s="416"/>
    </row>
    <row r="474" spans="1:17" ht="15.6" x14ac:dyDescent="0.3">
      <c r="A474" s="218">
        <v>470</v>
      </c>
      <c r="B474" s="4"/>
      <c r="C474" s="4"/>
      <c r="D474" s="4" t="s">
        <v>128</v>
      </c>
      <c r="E474" s="411" t="s">
        <v>256</v>
      </c>
      <c r="F474" s="38">
        <f t="shared" si="76"/>
        <v>0</v>
      </c>
      <c r="G474" s="38">
        <f t="shared" si="77"/>
        <v>0</v>
      </c>
      <c r="H474" s="38">
        <f t="shared" si="79"/>
        <v>0</v>
      </c>
      <c r="I474" s="299">
        <f t="shared" si="78"/>
        <v>0</v>
      </c>
      <c r="J474" s="356"/>
      <c r="K474" s="23"/>
      <c r="L474" s="329">
        <v>470</v>
      </c>
      <c r="M474" s="4" t="s">
        <v>128</v>
      </c>
      <c r="N474" s="377">
        <f t="shared" si="69"/>
        <v>0</v>
      </c>
      <c r="O474" s="377">
        <f t="shared" si="70"/>
        <v>0</v>
      </c>
      <c r="P474" s="377">
        <f t="shared" si="71"/>
        <v>0</v>
      </c>
      <c r="Q474" s="416"/>
    </row>
    <row r="475" spans="1:17" ht="15.6" x14ac:dyDescent="0.3">
      <c r="A475" s="218">
        <v>471</v>
      </c>
      <c r="B475" s="4"/>
      <c r="C475" s="4"/>
      <c r="D475" s="4" t="s">
        <v>128</v>
      </c>
      <c r="E475" s="411" t="s">
        <v>256</v>
      </c>
      <c r="F475" s="38">
        <f t="shared" si="76"/>
        <v>0</v>
      </c>
      <c r="G475" s="38">
        <f t="shared" si="77"/>
        <v>0</v>
      </c>
      <c r="H475" s="38">
        <f t="shared" si="79"/>
        <v>0</v>
      </c>
      <c r="I475" s="299">
        <f t="shared" si="78"/>
        <v>0</v>
      </c>
      <c r="J475" s="356"/>
      <c r="K475" s="23"/>
      <c r="L475" s="329">
        <v>471</v>
      </c>
      <c r="M475" s="4" t="s">
        <v>128</v>
      </c>
      <c r="N475" s="377">
        <f t="shared" si="69"/>
        <v>0</v>
      </c>
      <c r="O475" s="377">
        <f t="shared" si="70"/>
        <v>0</v>
      </c>
      <c r="P475" s="377">
        <f t="shared" si="71"/>
        <v>0</v>
      </c>
      <c r="Q475" s="416"/>
    </row>
    <row r="476" spans="1:17" ht="15.6" x14ac:dyDescent="0.3">
      <c r="A476" s="218">
        <v>472</v>
      </c>
      <c r="B476" s="4"/>
      <c r="C476" s="4"/>
      <c r="D476" s="4" t="s">
        <v>128</v>
      </c>
      <c r="E476" s="411" t="s">
        <v>256</v>
      </c>
      <c r="F476" s="38">
        <f t="shared" si="76"/>
        <v>0</v>
      </c>
      <c r="G476" s="38">
        <f t="shared" si="77"/>
        <v>0</v>
      </c>
      <c r="H476" s="38">
        <f t="shared" si="79"/>
        <v>0</v>
      </c>
      <c r="I476" s="299">
        <f t="shared" si="78"/>
        <v>0</v>
      </c>
      <c r="J476" s="356"/>
      <c r="K476" s="23"/>
      <c r="L476" s="329">
        <v>472</v>
      </c>
      <c r="M476" s="4" t="s">
        <v>128</v>
      </c>
      <c r="N476" s="377">
        <f t="shared" si="69"/>
        <v>0</v>
      </c>
      <c r="O476" s="377">
        <f t="shared" si="70"/>
        <v>0</v>
      </c>
      <c r="P476" s="377">
        <f t="shared" si="71"/>
        <v>0</v>
      </c>
      <c r="Q476" s="416"/>
    </row>
    <row r="477" spans="1:17" ht="15.6" x14ac:dyDescent="0.3">
      <c r="A477" s="218">
        <v>473</v>
      </c>
      <c r="B477" s="4"/>
      <c r="C477" s="4"/>
      <c r="D477" s="4" t="s">
        <v>128</v>
      </c>
      <c r="E477" s="411" t="s">
        <v>256</v>
      </c>
      <c r="F477" s="38">
        <f t="shared" si="76"/>
        <v>0</v>
      </c>
      <c r="G477" s="38">
        <f t="shared" si="77"/>
        <v>0</v>
      </c>
      <c r="H477" s="38">
        <f t="shared" si="79"/>
        <v>0</v>
      </c>
      <c r="I477" s="299">
        <f t="shared" si="78"/>
        <v>0</v>
      </c>
      <c r="J477" s="356"/>
      <c r="K477" s="23"/>
      <c r="L477" s="329">
        <v>473</v>
      </c>
      <c r="M477" s="4" t="s">
        <v>128</v>
      </c>
      <c r="N477" s="377">
        <f t="shared" si="69"/>
        <v>0</v>
      </c>
      <c r="O477" s="377">
        <f t="shared" si="70"/>
        <v>0</v>
      </c>
      <c r="P477" s="377">
        <f t="shared" si="71"/>
        <v>0</v>
      </c>
      <c r="Q477" s="416"/>
    </row>
    <row r="478" spans="1:17" ht="15.6" x14ac:dyDescent="0.3">
      <c r="A478" s="218">
        <v>474</v>
      </c>
      <c r="B478" s="4"/>
      <c r="C478" s="4"/>
      <c r="D478" s="4" t="s">
        <v>128</v>
      </c>
      <c r="E478" s="411" t="s">
        <v>256</v>
      </c>
      <c r="F478" s="38">
        <f t="shared" si="76"/>
        <v>0</v>
      </c>
      <c r="G478" s="38">
        <f t="shared" si="77"/>
        <v>0</v>
      </c>
      <c r="H478" s="38">
        <f t="shared" si="79"/>
        <v>0</v>
      </c>
      <c r="I478" s="299">
        <f t="shared" si="78"/>
        <v>0</v>
      </c>
      <c r="J478" s="356"/>
      <c r="K478" s="23"/>
      <c r="L478" s="329">
        <v>474</v>
      </c>
      <c r="M478" s="4" t="s">
        <v>128</v>
      </c>
      <c r="N478" s="377">
        <f t="shared" si="69"/>
        <v>0</v>
      </c>
      <c r="O478" s="377">
        <f t="shared" si="70"/>
        <v>0</v>
      </c>
      <c r="P478" s="377">
        <f t="shared" si="71"/>
        <v>0</v>
      </c>
      <c r="Q478" s="416"/>
    </row>
    <row r="479" spans="1:17" ht="15.6" x14ac:dyDescent="0.3">
      <c r="A479" s="218">
        <v>475</v>
      </c>
      <c r="B479" s="4"/>
      <c r="C479" s="4"/>
      <c r="D479" s="4" t="s">
        <v>128</v>
      </c>
      <c r="E479" s="411" t="s">
        <v>256</v>
      </c>
      <c r="F479" s="38">
        <f t="shared" si="76"/>
        <v>0</v>
      </c>
      <c r="G479" s="38">
        <f t="shared" si="77"/>
        <v>0</v>
      </c>
      <c r="H479" s="38">
        <f t="shared" si="79"/>
        <v>0</v>
      </c>
      <c r="I479" s="299">
        <f t="shared" si="78"/>
        <v>0</v>
      </c>
      <c r="J479" s="356"/>
      <c r="K479" s="23"/>
      <c r="L479" s="329">
        <v>475</v>
      </c>
      <c r="M479" s="4" t="s">
        <v>128</v>
      </c>
      <c r="N479" s="377">
        <f t="shared" si="69"/>
        <v>0</v>
      </c>
      <c r="O479" s="377">
        <f t="shared" si="70"/>
        <v>0</v>
      </c>
      <c r="P479" s="377">
        <f t="shared" si="71"/>
        <v>0</v>
      </c>
      <c r="Q479" s="416"/>
    </row>
    <row r="480" spans="1:17" ht="15.6" x14ac:dyDescent="0.3">
      <c r="A480" s="218">
        <v>476</v>
      </c>
      <c r="B480" s="4"/>
      <c r="C480" s="4"/>
      <c r="D480" s="4" t="s">
        <v>128</v>
      </c>
      <c r="E480" s="411" t="s">
        <v>256</v>
      </c>
      <c r="F480" s="38">
        <f t="shared" si="76"/>
        <v>0</v>
      </c>
      <c r="G480" s="38">
        <f t="shared" si="77"/>
        <v>0</v>
      </c>
      <c r="H480" s="38">
        <f t="shared" si="79"/>
        <v>0</v>
      </c>
      <c r="I480" s="299">
        <f t="shared" si="78"/>
        <v>0</v>
      </c>
      <c r="J480" s="356"/>
      <c r="K480" s="23"/>
      <c r="L480" s="329">
        <v>476</v>
      </c>
      <c r="M480" s="4" t="s">
        <v>128</v>
      </c>
      <c r="N480" s="377">
        <f t="shared" si="69"/>
        <v>0</v>
      </c>
      <c r="O480" s="377">
        <f t="shared" si="70"/>
        <v>0</v>
      </c>
      <c r="P480" s="377">
        <f t="shared" si="71"/>
        <v>0</v>
      </c>
      <c r="Q480" s="416"/>
    </row>
    <row r="481" spans="1:17" ht="15.6" x14ac:dyDescent="0.3">
      <c r="A481" s="218">
        <v>477</v>
      </c>
      <c r="B481" s="4"/>
      <c r="C481" s="4"/>
      <c r="D481" s="4" t="s">
        <v>128</v>
      </c>
      <c r="E481" s="411" t="s">
        <v>256</v>
      </c>
      <c r="F481" s="38">
        <f t="shared" si="76"/>
        <v>0</v>
      </c>
      <c r="G481" s="38">
        <f t="shared" si="77"/>
        <v>0</v>
      </c>
      <c r="H481" s="38">
        <f t="shared" si="79"/>
        <v>0</v>
      </c>
      <c r="I481" s="299">
        <f t="shared" si="78"/>
        <v>0</v>
      </c>
      <c r="J481" s="356"/>
      <c r="K481" s="23"/>
      <c r="L481" s="329">
        <v>477</v>
      </c>
      <c r="M481" s="4" t="s">
        <v>128</v>
      </c>
      <c r="N481" s="377">
        <f t="shared" si="69"/>
        <v>0</v>
      </c>
      <c r="O481" s="377">
        <f t="shared" si="70"/>
        <v>0</v>
      </c>
      <c r="P481" s="377">
        <f t="shared" si="71"/>
        <v>0</v>
      </c>
      <c r="Q481" s="416"/>
    </row>
    <row r="482" spans="1:17" ht="15.6" x14ac:dyDescent="0.3">
      <c r="A482" s="218">
        <v>478</v>
      </c>
      <c r="B482" s="4"/>
      <c r="C482" s="4"/>
      <c r="D482" s="4" t="s">
        <v>128</v>
      </c>
      <c r="E482" s="411" t="s">
        <v>256</v>
      </c>
      <c r="F482" s="38">
        <f t="shared" si="76"/>
        <v>0</v>
      </c>
      <c r="G482" s="38">
        <f t="shared" si="77"/>
        <v>0</v>
      </c>
      <c r="H482" s="38">
        <f t="shared" si="79"/>
        <v>0</v>
      </c>
      <c r="I482" s="299">
        <f t="shared" si="78"/>
        <v>0</v>
      </c>
      <c r="J482" s="356"/>
      <c r="K482" s="23"/>
      <c r="L482" s="329">
        <v>478</v>
      </c>
      <c r="M482" s="4" t="s">
        <v>128</v>
      </c>
      <c r="N482" s="377">
        <f t="shared" si="69"/>
        <v>0</v>
      </c>
      <c r="O482" s="377">
        <f t="shared" si="70"/>
        <v>0</v>
      </c>
      <c r="P482" s="377">
        <f t="shared" si="71"/>
        <v>0</v>
      </c>
      <c r="Q482" s="416"/>
    </row>
    <row r="483" spans="1:17" ht="15.6" x14ac:dyDescent="0.3">
      <c r="A483" s="218">
        <v>479</v>
      </c>
      <c r="B483" s="4"/>
      <c r="C483" s="4"/>
      <c r="D483" s="4" t="s">
        <v>128</v>
      </c>
      <c r="E483" s="411" t="s">
        <v>256</v>
      </c>
      <c r="F483" s="38">
        <f t="shared" si="76"/>
        <v>0</v>
      </c>
      <c r="G483" s="38">
        <f t="shared" si="77"/>
        <v>0</v>
      </c>
      <c r="H483" s="38">
        <f t="shared" si="79"/>
        <v>0</v>
      </c>
      <c r="I483" s="299">
        <f t="shared" si="78"/>
        <v>0</v>
      </c>
      <c r="J483" s="356"/>
      <c r="K483" s="23"/>
      <c r="L483" s="329">
        <v>479</v>
      </c>
      <c r="M483" s="4" t="s">
        <v>128</v>
      </c>
      <c r="N483" s="377">
        <f t="shared" si="69"/>
        <v>0</v>
      </c>
      <c r="O483" s="377">
        <f t="shared" si="70"/>
        <v>0</v>
      </c>
      <c r="P483" s="377">
        <f t="shared" si="71"/>
        <v>0</v>
      </c>
      <c r="Q483" s="416"/>
    </row>
    <row r="484" spans="1:17" ht="15.6" x14ac:dyDescent="0.3">
      <c r="A484" s="218">
        <v>480</v>
      </c>
      <c r="B484" s="4"/>
      <c r="C484" s="4"/>
      <c r="D484" s="4" t="s">
        <v>128</v>
      </c>
      <c r="E484" s="411" t="s">
        <v>256</v>
      </c>
      <c r="F484" s="38">
        <f t="shared" si="76"/>
        <v>0</v>
      </c>
      <c r="G484" s="38">
        <f t="shared" si="77"/>
        <v>0</v>
      </c>
      <c r="H484" s="38">
        <f t="shared" si="79"/>
        <v>0</v>
      </c>
      <c r="I484" s="299">
        <f t="shared" si="78"/>
        <v>0</v>
      </c>
      <c r="J484" s="356"/>
      <c r="K484" s="23"/>
      <c r="L484" s="329">
        <v>480</v>
      </c>
      <c r="M484" s="4" t="s">
        <v>128</v>
      </c>
      <c r="N484" s="377">
        <f t="shared" si="69"/>
        <v>0</v>
      </c>
      <c r="O484" s="377">
        <f t="shared" si="70"/>
        <v>0</v>
      </c>
      <c r="P484" s="377">
        <f t="shared" si="71"/>
        <v>0</v>
      </c>
      <c r="Q484" s="416"/>
    </row>
    <row r="485" spans="1:17" ht="15.6" x14ac:dyDescent="0.3">
      <c r="A485" s="218">
        <v>481</v>
      </c>
      <c r="B485" s="4"/>
      <c r="C485" s="4"/>
      <c r="D485" s="4" t="s">
        <v>128</v>
      </c>
      <c r="E485" s="411" t="s">
        <v>256</v>
      </c>
      <c r="F485" s="38">
        <f t="shared" si="76"/>
        <v>0</v>
      </c>
      <c r="G485" s="38">
        <f t="shared" si="77"/>
        <v>0</v>
      </c>
      <c r="H485" s="38">
        <f t="shared" si="79"/>
        <v>0</v>
      </c>
      <c r="I485" s="299">
        <f t="shared" si="78"/>
        <v>0</v>
      </c>
      <c r="J485" s="356"/>
      <c r="K485" s="23"/>
      <c r="L485" s="329">
        <v>481</v>
      </c>
      <c r="M485" s="4" t="s">
        <v>128</v>
      </c>
      <c r="N485" s="377">
        <f t="shared" si="69"/>
        <v>0</v>
      </c>
      <c r="O485" s="377">
        <f t="shared" si="70"/>
        <v>0</v>
      </c>
      <c r="P485" s="377">
        <f t="shared" si="71"/>
        <v>0</v>
      </c>
      <c r="Q485" s="416"/>
    </row>
    <row r="486" spans="1:17" ht="15.6" x14ac:dyDescent="0.3">
      <c r="A486" s="218">
        <v>482</v>
      </c>
      <c r="B486" s="4"/>
      <c r="C486" s="4"/>
      <c r="D486" s="4" t="s">
        <v>128</v>
      </c>
      <c r="E486" s="411" t="s">
        <v>256</v>
      </c>
      <c r="F486" s="38">
        <f t="shared" si="76"/>
        <v>0</v>
      </c>
      <c r="G486" s="38">
        <f t="shared" si="77"/>
        <v>0</v>
      </c>
      <c r="H486" s="38">
        <f t="shared" si="79"/>
        <v>0</v>
      </c>
      <c r="I486" s="299">
        <f t="shared" si="78"/>
        <v>0</v>
      </c>
      <c r="J486" s="356"/>
      <c r="K486" s="23"/>
      <c r="L486" s="329">
        <v>482</v>
      </c>
      <c r="M486" s="4" t="s">
        <v>128</v>
      </c>
      <c r="N486" s="377">
        <f t="shared" si="69"/>
        <v>0</v>
      </c>
      <c r="O486" s="377">
        <f t="shared" si="70"/>
        <v>0</v>
      </c>
      <c r="P486" s="377">
        <f t="shared" si="71"/>
        <v>0</v>
      </c>
      <c r="Q486" s="416"/>
    </row>
    <row r="487" spans="1:17" ht="15.6" x14ac:dyDescent="0.3">
      <c r="A487" s="218">
        <v>483</v>
      </c>
      <c r="B487" s="4"/>
      <c r="C487" s="4"/>
      <c r="D487" s="4" t="s">
        <v>128</v>
      </c>
      <c r="E487" s="411" t="s">
        <v>256</v>
      </c>
      <c r="F487" s="38">
        <f t="shared" si="76"/>
        <v>0</v>
      </c>
      <c r="G487" s="38">
        <f t="shared" si="77"/>
        <v>0</v>
      </c>
      <c r="H487" s="38">
        <f t="shared" si="79"/>
        <v>0</v>
      </c>
      <c r="I487" s="299">
        <f t="shared" si="78"/>
        <v>0</v>
      </c>
      <c r="J487" s="356"/>
      <c r="K487" s="23"/>
      <c r="L487" s="329">
        <v>483</v>
      </c>
      <c r="M487" s="4" t="s">
        <v>128</v>
      </c>
      <c r="N487" s="377">
        <f t="shared" si="69"/>
        <v>0</v>
      </c>
      <c r="O487" s="377">
        <f t="shared" si="70"/>
        <v>0</v>
      </c>
      <c r="P487" s="377">
        <f t="shared" si="71"/>
        <v>0</v>
      </c>
      <c r="Q487" s="416"/>
    </row>
    <row r="488" spans="1:17" ht="15.6" x14ac:dyDescent="0.3">
      <c r="A488" s="218">
        <v>484</v>
      </c>
      <c r="B488" s="4"/>
      <c r="C488" s="4"/>
      <c r="D488" s="4" t="s">
        <v>128</v>
      </c>
      <c r="E488" s="411" t="s">
        <v>256</v>
      </c>
      <c r="F488" s="38">
        <f t="shared" si="76"/>
        <v>0</v>
      </c>
      <c r="G488" s="38">
        <f t="shared" si="77"/>
        <v>0</v>
      </c>
      <c r="H488" s="38">
        <f t="shared" si="79"/>
        <v>0</v>
      </c>
      <c r="I488" s="299">
        <f t="shared" si="78"/>
        <v>0</v>
      </c>
      <c r="J488" s="356"/>
      <c r="K488" s="23"/>
      <c r="L488" s="329">
        <v>484</v>
      </c>
      <c r="M488" s="4" t="s">
        <v>128</v>
      </c>
      <c r="N488" s="377">
        <f t="shared" si="69"/>
        <v>0</v>
      </c>
      <c r="O488" s="377">
        <f t="shared" si="70"/>
        <v>0</v>
      </c>
      <c r="P488" s="377">
        <f t="shared" si="71"/>
        <v>0</v>
      </c>
      <c r="Q488" s="416"/>
    </row>
    <row r="489" spans="1:17" ht="15.6" x14ac:dyDescent="0.3">
      <c r="A489" s="218">
        <v>485</v>
      </c>
      <c r="B489" s="4"/>
      <c r="C489" s="4"/>
      <c r="D489" s="4" t="s">
        <v>128</v>
      </c>
      <c r="E489" s="411" t="s">
        <v>256</v>
      </c>
      <c r="F489" s="38">
        <f t="shared" si="76"/>
        <v>0</v>
      </c>
      <c r="G489" s="38">
        <f t="shared" si="77"/>
        <v>0</v>
      </c>
      <c r="H489" s="38">
        <f t="shared" si="79"/>
        <v>0</v>
      </c>
      <c r="I489" s="299">
        <f t="shared" si="78"/>
        <v>0</v>
      </c>
      <c r="J489" s="356"/>
      <c r="K489" s="23"/>
      <c r="L489" s="329">
        <v>485</v>
      </c>
      <c r="M489" s="4" t="s">
        <v>128</v>
      </c>
      <c r="N489" s="377">
        <f t="shared" si="69"/>
        <v>0</v>
      </c>
      <c r="O489" s="377">
        <f t="shared" si="70"/>
        <v>0</v>
      </c>
      <c r="P489" s="377">
        <f t="shared" si="71"/>
        <v>0</v>
      </c>
      <c r="Q489" s="416"/>
    </row>
    <row r="490" spans="1:17" ht="15.6" x14ac:dyDescent="0.3">
      <c r="A490" s="218">
        <v>486</v>
      </c>
      <c r="B490" s="4"/>
      <c r="C490" s="4"/>
      <c r="D490" s="4" t="s">
        <v>128</v>
      </c>
      <c r="E490" s="411" t="s">
        <v>256</v>
      </c>
      <c r="F490" s="38">
        <f t="shared" si="76"/>
        <v>0</v>
      </c>
      <c r="G490" s="38">
        <f t="shared" si="77"/>
        <v>0</v>
      </c>
      <c r="H490" s="38">
        <f t="shared" si="79"/>
        <v>0</v>
      </c>
      <c r="I490" s="299">
        <f t="shared" si="78"/>
        <v>0</v>
      </c>
      <c r="J490" s="356"/>
      <c r="K490" s="23"/>
      <c r="L490" s="329">
        <v>486</v>
      </c>
      <c r="M490" s="4" t="s">
        <v>128</v>
      </c>
      <c r="N490" s="377">
        <f t="shared" si="69"/>
        <v>0</v>
      </c>
      <c r="O490" s="377">
        <f t="shared" si="70"/>
        <v>0</v>
      </c>
      <c r="P490" s="377">
        <f t="shared" si="71"/>
        <v>0</v>
      </c>
      <c r="Q490" s="416"/>
    </row>
    <row r="491" spans="1:17" ht="15.6" x14ac:dyDescent="0.3">
      <c r="A491" s="218">
        <v>487</v>
      </c>
      <c r="B491" s="4"/>
      <c r="C491" s="4"/>
      <c r="D491" s="4" t="s">
        <v>128</v>
      </c>
      <c r="E491" s="411" t="s">
        <v>256</v>
      </c>
      <c r="F491" s="38">
        <f t="shared" si="76"/>
        <v>0</v>
      </c>
      <c r="G491" s="38">
        <f t="shared" si="77"/>
        <v>0</v>
      </c>
      <c r="H491" s="38">
        <f t="shared" si="79"/>
        <v>0</v>
      </c>
      <c r="I491" s="299">
        <f t="shared" si="78"/>
        <v>0</v>
      </c>
      <c r="J491" s="356"/>
      <c r="K491" s="23"/>
      <c r="L491" s="329">
        <v>487</v>
      </c>
      <c r="M491" s="4" t="s">
        <v>128</v>
      </c>
      <c r="N491" s="377">
        <f t="shared" si="69"/>
        <v>0</v>
      </c>
      <c r="O491" s="377">
        <f t="shared" si="70"/>
        <v>0</v>
      </c>
      <c r="P491" s="377">
        <f t="shared" si="71"/>
        <v>0</v>
      </c>
      <c r="Q491" s="416"/>
    </row>
    <row r="492" spans="1:17" ht="15.6" x14ac:dyDescent="0.3">
      <c r="A492" s="218">
        <v>488</v>
      </c>
      <c r="B492" s="4"/>
      <c r="C492" s="4"/>
      <c r="D492" s="4" t="s">
        <v>128</v>
      </c>
      <c r="E492" s="411" t="s">
        <v>256</v>
      </c>
      <c r="F492" s="38">
        <f t="shared" si="76"/>
        <v>0</v>
      </c>
      <c r="G492" s="38">
        <f t="shared" si="77"/>
        <v>0</v>
      </c>
      <c r="H492" s="38">
        <f t="shared" si="79"/>
        <v>0</v>
      </c>
      <c r="I492" s="299">
        <f t="shared" si="78"/>
        <v>0</v>
      </c>
      <c r="J492" s="356"/>
      <c r="K492" s="23"/>
      <c r="L492" s="329">
        <v>488</v>
      </c>
      <c r="M492" s="4" t="s">
        <v>128</v>
      </c>
      <c r="N492" s="377">
        <f t="shared" si="69"/>
        <v>0</v>
      </c>
      <c r="O492" s="377">
        <f t="shared" si="70"/>
        <v>0</v>
      </c>
      <c r="P492" s="377">
        <f t="shared" si="71"/>
        <v>0</v>
      </c>
      <c r="Q492" s="416"/>
    </row>
    <row r="493" spans="1:17" ht="15.6" x14ac:dyDescent="0.3">
      <c r="A493" s="218">
        <v>489</v>
      </c>
      <c r="B493" s="4"/>
      <c r="C493" s="4"/>
      <c r="D493" s="4" t="s">
        <v>128</v>
      </c>
      <c r="E493" s="411" t="s">
        <v>256</v>
      </c>
      <c r="F493" s="38">
        <f t="shared" si="76"/>
        <v>0</v>
      </c>
      <c r="G493" s="38">
        <f t="shared" si="77"/>
        <v>0</v>
      </c>
      <c r="H493" s="38">
        <f t="shared" si="79"/>
        <v>0</v>
      </c>
      <c r="I493" s="299">
        <f t="shared" si="78"/>
        <v>0</v>
      </c>
      <c r="J493" s="356"/>
      <c r="K493" s="23"/>
      <c r="L493" s="329">
        <v>489</v>
      </c>
      <c r="M493" s="4" t="s">
        <v>128</v>
      </c>
      <c r="N493" s="377">
        <f t="shared" si="69"/>
        <v>0</v>
      </c>
      <c r="O493" s="377">
        <f t="shared" si="70"/>
        <v>0</v>
      </c>
      <c r="P493" s="377">
        <f t="shared" si="71"/>
        <v>0</v>
      </c>
      <c r="Q493" s="416"/>
    </row>
    <row r="494" spans="1:17" ht="15.6" x14ac:dyDescent="0.3">
      <c r="A494" s="218">
        <v>490</v>
      </c>
      <c r="B494" s="4"/>
      <c r="C494" s="4"/>
      <c r="D494" s="4" t="s">
        <v>128</v>
      </c>
      <c r="E494" s="411" t="s">
        <v>256</v>
      </c>
      <c r="F494" s="38">
        <f t="shared" si="76"/>
        <v>0</v>
      </c>
      <c r="G494" s="38">
        <f t="shared" si="77"/>
        <v>0</v>
      </c>
      <c r="H494" s="38">
        <f t="shared" si="79"/>
        <v>0</v>
      </c>
      <c r="I494" s="299">
        <f t="shared" si="78"/>
        <v>0</v>
      </c>
      <c r="J494" s="356"/>
      <c r="K494" s="23"/>
      <c r="L494" s="329">
        <v>490</v>
      </c>
      <c r="M494" s="4" t="s">
        <v>128</v>
      </c>
      <c r="N494" s="377">
        <f t="shared" si="69"/>
        <v>0</v>
      </c>
      <c r="O494" s="377">
        <f t="shared" si="70"/>
        <v>0</v>
      </c>
      <c r="P494" s="377">
        <f t="shared" si="71"/>
        <v>0</v>
      </c>
      <c r="Q494" s="416"/>
    </row>
    <row r="495" spans="1:17" ht="15.6" x14ac:dyDescent="0.3">
      <c r="A495" s="218">
        <v>491</v>
      </c>
      <c r="B495" s="4"/>
      <c r="C495" s="4"/>
      <c r="D495" s="4" t="s">
        <v>128</v>
      </c>
      <c r="E495" s="411" t="s">
        <v>256</v>
      </c>
      <c r="F495" s="38">
        <f t="shared" si="76"/>
        <v>0</v>
      </c>
      <c r="G495" s="38">
        <f t="shared" si="77"/>
        <v>0</v>
      </c>
      <c r="H495" s="38">
        <f t="shared" si="79"/>
        <v>0</v>
      </c>
      <c r="I495" s="299">
        <f t="shared" si="78"/>
        <v>0</v>
      </c>
      <c r="J495" s="356"/>
      <c r="K495" s="23"/>
      <c r="L495" s="329">
        <v>491</v>
      </c>
      <c r="M495" s="4" t="s">
        <v>128</v>
      </c>
      <c r="N495" s="377">
        <f t="shared" si="69"/>
        <v>0</v>
      </c>
      <c r="O495" s="377">
        <f t="shared" si="70"/>
        <v>0</v>
      </c>
      <c r="P495" s="377">
        <f t="shared" si="71"/>
        <v>0</v>
      </c>
      <c r="Q495" s="416"/>
    </row>
    <row r="496" spans="1:17" ht="15.6" x14ac:dyDescent="0.3">
      <c r="A496" s="218">
        <v>492</v>
      </c>
      <c r="B496" s="4"/>
      <c r="C496" s="4"/>
      <c r="D496" s="4" t="s">
        <v>128</v>
      </c>
      <c r="E496" s="411" t="s">
        <v>256</v>
      </c>
      <c r="F496" s="38">
        <f t="shared" si="76"/>
        <v>0</v>
      </c>
      <c r="G496" s="38">
        <f t="shared" si="77"/>
        <v>0</v>
      </c>
      <c r="H496" s="38">
        <f t="shared" si="79"/>
        <v>0</v>
      </c>
      <c r="I496" s="299">
        <f t="shared" si="78"/>
        <v>0</v>
      </c>
      <c r="J496" s="356"/>
      <c r="K496" s="23"/>
      <c r="L496" s="329">
        <v>492</v>
      </c>
      <c r="M496" s="4" t="s">
        <v>128</v>
      </c>
      <c r="N496" s="377">
        <f t="shared" si="69"/>
        <v>0</v>
      </c>
      <c r="O496" s="377">
        <f t="shared" si="70"/>
        <v>0</v>
      </c>
      <c r="P496" s="377">
        <f t="shared" si="71"/>
        <v>0</v>
      </c>
      <c r="Q496" s="416"/>
    </row>
    <row r="497" spans="1:17" ht="15.6" x14ac:dyDescent="0.3">
      <c r="A497" s="218">
        <v>493</v>
      </c>
      <c r="B497" s="4"/>
      <c r="C497" s="4"/>
      <c r="D497" s="4" t="s">
        <v>128</v>
      </c>
      <c r="E497" s="411" t="s">
        <v>256</v>
      </c>
      <c r="F497" s="38">
        <f t="shared" si="76"/>
        <v>0</v>
      </c>
      <c r="G497" s="38">
        <f t="shared" si="77"/>
        <v>0</v>
      </c>
      <c r="H497" s="38">
        <f t="shared" si="79"/>
        <v>0</v>
      </c>
      <c r="I497" s="299">
        <f t="shared" si="78"/>
        <v>0</v>
      </c>
      <c r="J497" s="356"/>
      <c r="K497" s="23"/>
      <c r="L497" s="329">
        <v>493</v>
      </c>
      <c r="M497" s="4" t="s">
        <v>128</v>
      </c>
      <c r="N497" s="377">
        <f t="shared" ref="N497:N560" si="80">IF(Q497&gt;0,1,0)</f>
        <v>0</v>
      </c>
      <c r="O497" s="377">
        <f t="shared" ref="O497:O560" si="81">IF(L497="Yes",N497,0)</f>
        <v>0</v>
      </c>
      <c r="P497" s="377">
        <f t="shared" ref="P497:P560" si="82">IF(L497="Yes",Q497,0)</f>
        <v>0</v>
      </c>
      <c r="Q497" s="416"/>
    </row>
    <row r="498" spans="1:17" ht="15.6" x14ac:dyDescent="0.3">
      <c r="A498" s="218">
        <v>494</v>
      </c>
      <c r="B498" s="4"/>
      <c r="C498" s="4"/>
      <c r="D498" s="4" t="s">
        <v>128</v>
      </c>
      <c r="E498" s="411" t="s">
        <v>256</v>
      </c>
      <c r="F498" s="38">
        <f t="shared" si="76"/>
        <v>0</v>
      </c>
      <c r="G498" s="38">
        <f t="shared" si="77"/>
        <v>0</v>
      </c>
      <c r="H498" s="38">
        <f t="shared" si="79"/>
        <v>0</v>
      </c>
      <c r="I498" s="299">
        <f t="shared" si="78"/>
        <v>0</v>
      </c>
      <c r="J498" s="356"/>
      <c r="K498" s="23"/>
      <c r="L498" s="329">
        <v>494</v>
      </c>
      <c r="M498" s="4" t="s">
        <v>128</v>
      </c>
      <c r="N498" s="377">
        <f t="shared" si="80"/>
        <v>0</v>
      </c>
      <c r="O498" s="377">
        <f t="shared" si="81"/>
        <v>0</v>
      </c>
      <c r="P498" s="377">
        <f t="shared" si="82"/>
        <v>0</v>
      </c>
      <c r="Q498" s="416"/>
    </row>
    <row r="499" spans="1:17" ht="15.6" x14ac:dyDescent="0.3">
      <c r="A499" s="218">
        <v>495</v>
      </c>
      <c r="B499" s="4"/>
      <c r="C499" s="4"/>
      <c r="D499" s="4" t="s">
        <v>128</v>
      </c>
      <c r="E499" s="411" t="s">
        <v>256</v>
      </c>
      <c r="F499" s="38">
        <f t="shared" si="76"/>
        <v>0</v>
      </c>
      <c r="G499" s="38">
        <f t="shared" si="77"/>
        <v>0</v>
      </c>
      <c r="H499" s="38">
        <f t="shared" si="79"/>
        <v>0</v>
      </c>
      <c r="I499" s="299">
        <f t="shared" si="78"/>
        <v>0</v>
      </c>
      <c r="J499" s="356"/>
      <c r="K499" s="23"/>
      <c r="L499" s="329">
        <v>495</v>
      </c>
      <c r="M499" s="4" t="s">
        <v>128</v>
      </c>
      <c r="N499" s="377">
        <f t="shared" si="80"/>
        <v>0</v>
      </c>
      <c r="O499" s="377">
        <f t="shared" si="81"/>
        <v>0</v>
      </c>
      <c r="P499" s="377">
        <f t="shared" si="82"/>
        <v>0</v>
      </c>
      <c r="Q499" s="416"/>
    </row>
    <row r="500" spans="1:17" ht="15.6" x14ac:dyDescent="0.3">
      <c r="A500" s="218">
        <v>496</v>
      </c>
      <c r="B500" s="4"/>
      <c r="C500" s="4"/>
      <c r="D500" s="4" t="s">
        <v>128</v>
      </c>
      <c r="E500" s="411" t="s">
        <v>256</v>
      </c>
      <c r="F500" s="38">
        <f t="shared" si="76"/>
        <v>0</v>
      </c>
      <c r="G500" s="38">
        <f t="shared" si="77"/>
        <v>0</v>
      </c>
      <c r="H500" s="38">
        <f t="shared" si="79"/>
        <v>0</v>
      </c>
      <c r="I500" s="299">
        <f t="shared" si="78"/>
        <v>0</v>
      </c>
      <c r="J500" s="356"/>
      <c r="K500" s="23"/>
      <c r="L500" s="329">
        <v>496</v>
      </c>
      <c r="M500" s="4" t="s">
        <v>128</v>
      </c>
      <c r="N500" s="377">
        <f t="shared" si="80"/>
        <v>0</v>
      </c>
      <c r="O500" s="377">
        <f t="shared" si="81"/>
        <v>0</v>
      </c>
      <c r="P500" s="377">
        <f t="shared" si="82"/>
        <v>0</v>
      </c>
      <c r="Q500" s="416"/>
    </row>
    <row r="501" spans="1:17" ht="15.6" x14ac:dyDescent="0.3">
      <c r="A501" s="218">
        <v>497</v>
      </c>
      <c r="B501" s="4"/>
      <c r="C501" s="4"/>
      <c r="D501" s="4" t="s">
        <v>128</v>
      </c>
      <c r="E501" s="411" t="s">
        <v>256</v>
      </c>
      <c r="F501" s="38">
        <f t="shared" si="76"/>
        <v>0</v>
      </c>
      <c r="G501" s="38">
        <f t="shared" si="77"/>
        <v>0</v>
      </c>
      <c r="H501" s="38">
        <f t="shared" si="79"/>
        <v>0</v>
      </c>
      <c r="I501" s="299">
        <f t="shared" si="78"/>
        <v>0</v>
      </c>
      <c r="J501" s="356"/>
      <c r="K501" s="23"/>
      <c r="L501" s="329">
        <v>497</v>
      </c>
      <c r="M501" s="4" t="s">
        <v>128</v>
      </c>
      <c r="N501" s="377">
        <f t="shared" si="80"/>
        <v>0</v>
      </c>
      <c r="O501" s="377">
        <f t="shared" si="81"/>
        <v>0</v>
      </c>
      <c r="P501" s="377">
        <f t="shared" si="82"/>
        <v>0</v>
      </c>
      <c r="Q501" s="416"/>
    </row>
    <row r="502" spans="1:17" ht="15.6" x14ac:dyDescent="0.3">
      <c r="A502" s="218">
        <v>498</v>
      </c>
      <c r="B502" s="4"/>
      <c r="C502" s="4"/>
      <c r="D502" s="4" t="s">
        <v>128</v>
      </c>
      <c r="E502" s="411" t="s">
        <v>256</v>
      </c>
      <c r="F502" s="38">
        <f t="shared" si="76"/>
        <v>0</v>
      </c>
      <c r="G502" s="38">
        <f t="shared" si="77"/>
        <v>0</v>
      </c>
      <c r="H502" s="38">
        <f t="shared" si="79"/>
        <v>0</v>
      </c>
      <c r="I502" s="299">
        <f t="shared" si="78"/>
        <v>0</v>
      </c>
      <c r="J502" s="356"/>
      <c r="K502" s="23"/>
      <c r="L502" s="329">
        <v>498</v>
      </c>
      <c r="M502" s="4" t="s">
        <v>128</v>
      </c>
      <c r="N502" s="377">
        <f t="shared" si="80"/>
        <v>0</v>
      </c>
      <c r="O502" s="377">
        <f t="shared" si="81"/>
        <v>0</v>
      </c>
      <c r="P502" s="377">
        <f t="shared" si="82"/>
        <v>0</v>
      </c>
      <c r="Q502" s="416"/>
    </row>
    <row r="503" spans="1:17" ht="15.6" x14ac:dyDescent="0.3">
      <c r="A503" s="218">
        <v>499</v>
      </c>
      <c r="B503" s="4"/>
      <c r="C503" s="4"/>
      <c r="D503" s="4" t="s">
        <v>128</v>
      </c>
      <c r="E503" s="411" t="s">
        <v>256</v>
      </c>
      <c r="F503" s="38">
        <f t="shared" si="76"/>
        <v>0</v>
      </c>
      <c r="G503" s="38">
        <f t="shared" si="77"/>
        <v>0</v>
      </c>
      <c r="H503" s="38">
        <f t="shared" si="79"/>
        <v>0</v>
      </c>
      <c r="I503" s="299">
        <f t="shared" si="78"/>
        <v>0</v>
      </c>
      <c r="J503" s="356"/>
      <c r="K503" s="23"/>
      <c r="L503" s="329">
        <v>499</v>
      </c>
      <c r="M503" s="4" t="s">
        <v>128</v>
      </c>
      <c r="N503" s="377">
        <f t="shared" si="80"/>
        <v>0</v>
      </c>
      <c r="O503" s="377">
        <f t="shared" si="81"/>
        <v>0</v>
      </c>
      <c r="P503" s="377">
        <f t="shared" si="82"/>
        <v>0</v>
      </c>
      <c r="Q503" s="416"/>
    </row>
    <row r="504" spans="1:17" ht="15.6" x14ac:dyDescent="0.3">
      <c r="A504" s="218">
        <v>500</v>
      </c>
      <c r="B504" s="4"/>
      <c r="C504" s="4"/>
      <c r="D504" s="4" t="s">
        <v>128</v>
      </c>
      <c r="E504" s="411" t="s">
        <v>256</v>
      </c>
      <c r="F504" s="38">
        <f t="shared" si="76"/>
        <v>0</v>
      </c>
      <c r="G504" s="38">
        <f t="shared" si="77"/>
        <v>0</v>
      </c>
      <c r="H504" s="38">
        <f t="shared" si="79"/>
        <v>0</v>
      </c>
      <c r="I504" s="299">
        <f t="shared" si="78"/>
        <v>0</v>
      </c>
      <c r="J504" s="356"/>
      <c r="K504" s="23"/>
      <c r="L504" s="329">
        <v>500</v>
      </c>
      <c r="M504" s="4" t="s">
        <v>128</v>
      </c>
      <c r="N504" s="377">
        <f t="shared" si="80"/>
        <v>0</v>
      </c>
      <c r="O504" s="377">
        <f t="shared" si="81"/>
        <v>0</v>
      </c>
      <c r="P504" s="377">
        <f t="shared" si="82"/>
        <v>0</v>
      </c>
      <c r="Q504" s="416"/>
    </row>
    <row r="505" spans="1:17" ht="15.6" x14ac:dyDescent="0.3">
      <c r="A505" s="218">
        <v>501</v>
      </c>
      <c r="B505" s="4"/>
      <c r="C505" s="4"/>
      <c r="D505" s="4" t="s">
        <v>128</v>
      </c>
      <c r="E505" s="411" t="s">
        <v>256</v>
      </c>
      <c r="F505" s="38">
        <f t="shared" si="76"/>
        <v>0</v>
      </c>
      <c r="G505" s="38">
        <f t="shared" si="77"/>
        <v>0</v>
      </c>
      <c r="H505" s="38">
        <f t="shared" si="79"/>
        <v>0</v>
      </c>
      <c r="I505" s="299">
        <f t="shared" si="78"/>
        <v>0</v>
      </c>
      <c r="J505" s="356"/>
      <c r="K505" s="23"/>
      <c r="L505" s="329">
        <v>501</v>
      </c>
      <c r="M505" s="4" t="s">
        <v>128</v>
      </c>
      <c r="N505" s="377">
        <f t="shared" si="80"/>
        <v>0</v>
      </c>
      <c r="O505" s="377">
        <f t="shared" si="81"/>
        <v>0</v>
      </c>
      <c r="P505" s="377">
        <f t="shared" si="82"/>
        <v>0</v>
      </c>
      <c r="Q505" s="416"/>
    </row>
    <row r="506" spans="1:17" ht="15.6" x14ac:dyDescent="0.3">
      <c r="A506" s="218">
        <v>502</v>
      </c>
      <c r="B506" s="4"/>
      <c r="C506" s="4"/>
      <c r="D506" s="4" t="s">
        <v>128</v>
      </c>
      <c r="E506" s="411" t="s">
        <v>256</v>
      </c>
      <c r="F506" s="38">
        <f t="shared" si="76"/>
        <v>0</v>
      </c>
      <c r="G506" s="38">
        <f t="shared" si="77"/>
        <v>0</v>
      </c>
      <c r="H506" s="38">
        <f t="shared" si="79"/>
        <v>0</v>
      </c>
      <c r="I506" s="299">
        <f t="shared" si="78"/>
        <v>0</v>
      </c>
      <c r="J506" s="356"/>
      <c r="K506" s="23"/>
      <c r="L506" s="329">
        <v>502</v>
      </c>
      <c r="M506" s="4" t="s">
        <v>128</v>
      </c>
      <c r="N506" s="377">
        <f t="shared" si="80"/>
        <v>0</v>
      </c>
      <c r="O506" s="377">
        <f t="shared" si="81"/>
        <v>0</v>
      </c>
      <c r="P506" s="377">
        <f t="shared" si="82"/>
        <v>0</v>
      </c>
      <c r="Q506" s="416"/>
    </row>
    <row r="507" spans="1:17" ht="15.6" x14ac:dyDescent="0.3">
      <c r="A507" s="218">
        <v>503</v>
      </c>
      <c r="B507" s="4"/>
      <c r="C507" s="4"/>
      <c r="D507" s="4" t="s">
        <v>128</v>
      </c>
      <c r="E507" s="411" t="s">
        <v>256</v>
      </c>
      <c r="F507" s="38">
        <f t="shared" si="76"/>
        <v>0</v>
      </c>
      <c r="G507" s="38">
        <f t="shared" si="77"/>
        <v>0</v>
      </c>
      <c r="H507" s="38">
        <f t="shared" si="79"/>
        <v>0</v>
      </c>
      <c r="I507" s="299">
        <f t="shared" si="78"/>
        <v>0</v>
      </c>
      <c r="J507" s="356"/>
      <c r="K507" s="23"/>
      <c r="L507" s="329">
        <v>503</v>
      </c>
      <c r="M507" s="4" t="s">
        <v>128</v>
      </c>
      <c r="N507" s="377">
        <f t="shared" si="80"/>
        <v>0</v>
      </c>
      <c r="O507" s="377">
        <f t="shared" si="81"/>
        <v>0</v>
      </c>
      <c r="P507" s="377">
        <f t="shared" si="82"/>
        <v>0</v>
      </c>
      <c r="Q507" s="416"/>
    </row>
    <row r="508" spans="1:17" ht="15.6" x14ac:dyDescent="0.3">
      <c r="A508" s="218">
        <v>504</v>
      </c>
      <c r="B508" s="4"/>
      <c r="C508" s="4"/>
      <c r="D508" s="4" t="s">
        <v>128</v>
      </c>
      <c r="E508" s="411" t="s">
        <v>256</v>
      </c>
      <c r="F508" s="38">
        <f t="shared" si="76"/>
        <v>0</v>
      </c>
      <c r="G508" s="38">
        <f t="shared" si="77"/>
        <v>0</v>
      </c>
      <c r="H508" s="38">
        <f t="shared" si="79"/>
        <v>0</v>
      </c>
      <c r="I508" s="299">
        <f t="shared" si="78"/>
        <v>0</v>
      </c>
      <c r="J508" s="356"/>
      <c r="K508" s="23"/>
      <c r="L508" s="329">
        <v>504</v>
      </c>
      <c r="M508" s="4" t="s">
        <v>128</v>
      </c>
      <c r="N508" s="377">
        <f t="shared" si="80"/>
        <v>0</v>
      </c>
      <c r="O508" s="377">
        <f t="shared" si="81"/>
        <v>0</v>
      </c>
      <c r="P508" s="377">
        <f t="shared" si="82"/>
        <v>0</v>
      </c>
      <c r="Q508" s="416"/>
    </row>
    <row r="509" spans="1:17" ht="15.6" x14ac:dyDescent="0.3">
      <c r="A509" s="218">
        <v>505</v>
      </c>
      <c r="B509" s="4"/>
      <c r="C509" s="4"/>
      <c r="D509" s="4" t="s">
        <v>128</v>
      </c>
      <c r="E509" s="411" t="s">
        <v>256</v>
      </c>
      <c r="F509" s="38">
        <f t="shared" si="76"/>
        <v>0</v>
      </c>
      <c r="G509" s="38">
        <f t="shared" si="77"/>
        <v>0</v>
      </c>
      <c r="H509" s="38">
        <f t="shared" si="79"/>
        <v>0</v>
      </c>
      <c r="I509" s="299">
        <f t="shared" si="78"/>
        <v>0</v>
      </c>
      <c r="J509" s="356"/>
      <c r="K509" s="23"/>
      <c r="L509" s="329">
        <v>505</v>
      </c>
      <c r="M509" s="4" t="s">
        <v>128</v>
      </c>
      <c r="N509" s="377">
        <f t="shared" si="80"/>
        <v>0</v>
      </c>
      <c r="O509" s="377">
        <f t="shared" si="81"/>
        <v>0</v>
      </c>
      <c r="P509" s="377">
        <f t="shared" si="82"/>
        <v>0</v>
      </c>
      <c r="Q509" s="416"/>
    </row>
    <row r="510" spans="1:17" ht="15.6" x14ac:dyDescent="0.3">
      <c r="A510" s="218">
        <v>506</v>
      </c>
      <c r="B510" s="4"/>
      <c r="C510" s="4"/>
      <c r="D510" s="4" t="s">
        <v>128</v>
      </c>
      <c r="E510" s="411" t="s">
        <v>256</v>
      </c>
      <c r="F510" s="38">
        <f t="shared" si="76"/>
        <v>0</v>
      </c>
      <c r="G510" s="38">
        <f t="shared" si="77"/>
        <v>0</v>
      </c>
      <c r="H510" s="38">
        <f t="shared" si="79"/>
        <v>0</v>
      </c>
      <c r="I510" s="299">
        <f t="shared" si="78"/>
        <v>0</v>
      </c>
      <c r="J510" s="356"/>
      <c r="K510" s="23"/>
      <c r="L510" s="329">
        <v>506</v>
      </c>
      <c r="M510" s="4" t="s">
        <v>128</v>
      </c>
      <c r="N510" s="377">
        <f t="shared" si="80"/>
        <v>0</v>
      </c>
      <c r="O510" s="377">
        <f t="shared" si="81"/>
        <v>0</v>
      </c>
      <c r="P510" s="377">
        <f t="shared" si="82"/>
        <v>0</v>
      </c>
      <c r="Q510" s="416"/>
    </row>
    <row r="511" spans="1:17" ht="15.6" x14ac:dyDescent="0.3">
      <c r="A511" s="218">
        <v>507</v>
      </c>
      <c r="B511" s="4"/>
      <c r="C511" s="4"/>
      <c r="D511" s="4" t="s">
        <v>128</v>
      </c>
      <c r="E511" s="411" t="s">
        <v>256</v>
      </c>
      <c r="F511" s="38">
        <f t="shared" si="76"/>
        <v>0</v>
      </c>
      <c r="G511" s="38">
        <f t="shared" si="77"/>
        <v>0</v>
      </c>
      <c r="H511" s="38">
        <f t="shared" si="79"/>
        <v>0</v>
      </c>
      <c r="I511" s="299">
        <f t="shared" si="78"/>
        <v>0</v>
      </c>
      <c r="J511" s="356"/>
      <c r="K511" s="23"/>
      <c r="L511" s="329">
        <v>507</v>
      </c>
      <c r="M511" s="4" t="s">
        <v>128</v>
      </c>
      <c r="N511" s="377">
        <f t="shared" si="80"/>
        <v>0</v>
      </c>
      <c r="O511" s="377">
        <f t="shared" si="81"/>
        <v>0</v>
      </c>
      <c r="P511" s="377">
        <f t="shared" si="82"/>
        <v>0</v>
      </c>
      <c r="Q511" s="416"/>
    </row>
    <row r="512" spans="1:17" ht="15.6" x14ac:dyDescent="0.3">
      <c r="A512" s="218">
        <v>508</v>
      </c>
      <c r="B512" s="4"/>
      <c r="C512" s="4"/>
      <c r="D512" s="4" t="s">
        <v>128</v>
      </c>
      <c r="E512" s="411" t="s">
        <v>256</v>
      </c>
      <c r="F512" s="38">
        <f t="shared" si="76"/>
        <v>0</v>
      </c>
      <c r="G512" s="38">
        <f t="shared" si="77"/>
        <v>0</v>
      </c>
      <c r="H512" s="38">
        <f t="shared" si="79"/>
        <v>0</v>
      </c>
      <c r="I512" s="299">
        <f t="shared" si="78"/>
        <v>0</v>
      </c>
      <c r="J512" s="356"/>
      <c r="K512" s="23"/>
      <c r="L512" s="329">
        <v>508</v>
      </c>
      <c r="M512" s="4" t="s">
        <v>128</v>
      </c>
      <c r="N512" s="377">
        <f t="shared" si="80"/>
        <v>0</v>
      </c>
      <c r="O512" s="377">
        <f t="shared" si="81"/>
        <v>0</v>
      </c>
      <c r="P512" s="377">
        <f t="shared" si="82"/>
        <v>0</v>
      </c>
      <c r="Q512" s="416"/>
    </row>
    <row r="513" spans="1:17" ht="15.6" x14ac:dyDescent="0.3">
      <c r="A513" s="218">
        <v>509</v>
      </c>
      <c r="B513" s="4"/>
      <c r="C513" s="4"/>
      <c r="D513" s="4" t="s">
        <v>128</v>
      </c>
      <c r="E513" s="411" t="s">
        <v>256</v>
      </c>
      <c r="F513" s="38">
        <f t="shared" si="76"/>
        <v>0</v>
      </c>
      <c r="G513" s="38">
        <f t="shared" si="77"/>
        <v>0</v>
      </c>
      <c r="H513" s="38">
        <f t="shared" si="79"/>
        <v>0</v>
      </c>
      <c r="I513" s="299">
        <f t="shared" si="78"/>
        <v>0</v>
      </c>
      <c r="J513" s="356"/>
      <c r="K513" s="23"/>
      <c r="L513" s="329">
        <v>509</v>
      </c>
      <c r="M513" s="4" t="s">
        <v>128</v>
      </c>
      <c r="N513" s="377">
        <f t="shared" si="80"/>
        <v>0</v>
      </c>
      <c r="O513" s="377">
        <f t="shared" si="81"/>
        <v>0</v>
      </c>
      <c r="P513" s="377">
        <f t="shared" si="82"/>
        <v>0</v>
      </c>
      <c r="Q513" s="416"/>
    </row>
    <row r="514" spans="1:17" ht="15.6" x14ac:dyDescent="0.3">
      <c r="A514" s="218">
        <v>510</v>
      </c>
      <c r="B514" s="4"/>
      <c r="C514" s="4"/>
      <c r="D514" s="4" t="s">
        <v>128</v>
      </c>
      <c r="E514" s="411" t="s">
        <v>256</v>
      </c>
      <c r="F514" s="38">
        <f t="shared" si="76"/>
        <v>0</v>
      </c>
      <c r="G514" s="38">
        <f t="shared" si="77"/>
        <v>0</v>
      </c>
      <c r="H514" s="38">
        <f t="shared" si="79"/>
        <v>0</v>
      </c>
      <c r="I514" s="299">
        <f t="shared" si="78"/>
        <v>0</v>
      </c>
      <c r="J514" s="356"/>
      <c r="K514" s="23"/>
      <c r="L514" s="329">
        <v>510</v>
      </c>
      <c r="M514" s="4" t="s">
        <v>128</v>
      </c>
      <c r="N514" s="377">
        <f t="shared" si="80"/>
        <v>0</v>
      </c>
      <c r="O514" s="377">
        <f t="shared" si="81"/>
        <v>0</v>
      </c>
      <c r="P514" s="377">
        <f t="shared" si="82"/>
        <v>0</v>
      </c>
      <c r="Q514" s="416"/>
    </row>
    <row r="515" spans="1:17" ht="15.6" x14ac:dyDescent="0.3">
      <c r="A515" s="218">
        <v>511</v>
      </c>
      <c r="B515" s="4"/>
      <c r="C515" s="4"/>
      <c r="D515" s="4" t="s">
        <v>128</v>
      </c>
      <c r="E515" s="411" t="s">
        <v>256</v>
      </c>
      <c r="F515" s="38">
        <f t="shared" si="76"/>
        <v>0</v>
      </c>
      <c r="G515" s="38">
        <f t="shared" si="77"/>
        <v>0</v>
      </c>
      <c r="H515" s="38">
        <f t="shared" si="79"/>
        <v>0</v>
      </c>
      <c r="I515" s="299">
        <f t="shared" si="78"/>
        <v>0</v>
      </c>
      <c r="J515" s="356"/>
      <c r="K515" s="23"/>
      <c r="L515" s="329">
        <v>511</v>
      </c>
      <c r="M515" s="4" t="s">
        <v>128</v>
      </c>
      <c r="N515" s="377">
        <f t="shared" si="80"/>
        <v>0</v>
      </c>
      <c r="O515" s="377">
        <f t="shared" si="81"/>
        <v>0</v>
      </c>
      <c r="P515" s="377">
        <f t="shared" si="82"/>
        <v>0</v>
      </c>
      <c r="Q515" s="416"/>
    </row>
    <row r="516" spans="1:17" ht="15.6" x14ac:dyDescent="0.3">
      <c r="A516" s="218">
        <v>512</v>
      </c>
      <c r="B516" s="4"/>
      <c r="C516" s="4"/>
      <c r="D516" s="4" t="s">
        <v>128</v>
      </c>
      <c r="E516" s="411" t="s">
        <v>256</v>
      </c>
      <c r="F516" s="38">
        <f t="shared" si="76"/>
        <v>0</v>
      </c>
      <c r="G516" s="38">
        <f t="shared" si="77"/>
        <v>0</v>
      </c>
      <c r="H516" s="38">
        <f t="shared" si="79"/>
        <v>0</v>
      </c>
      <c r="I516" s="299">
        <f t="shared" si="78"/>
        <v>0</v>
      </c>
      <c r="J516" s="356"/>
      <c r="K516" s="23"/>
      <c r="L516" s="329">
        <v>512</v>
      </c>
      <c r="M516" s="4" t="s">
        <v>128</v>
      </c>
      <c r="N516" s="377">
        <f t="shared" si="80"/>
        <v>0</v>
      </c>
      <c r="O516" s="377">
        <f t="shared" si="81"/>
        <v>0</v>
      </c>
      <c r="P516" s="377">
        <f t="shared" si="82"/>
        <v>0</v>
      </c>
      <c r="Q516" s="416"/>
    </row>
    <row r="517" spans="1:17" ht="15.6" x14ac:dyDescent="0.3">
      <c r="A517" s="218">
        <v>513</v>
      </c>
      <c r="B517" s="4"/>
      <c r="C517" s="4"/>
      <c r="D517" s="4" t="s">
        <v>128</v>
      </c>
      <c r="E517" s="411" t="s">
        <v>256</v>
      </c>
      <c r="F517" s="38">
        <f t="shared" si="76"/>
        <v>0</v>
      </c>
      <c r="G517" s="38">
        <f t="shared" si="77"/>
        <v>0</v>
      </c>
      <c r="H517" s="38">
        <f t="shared" si="79"/>
        <v>0</v>
      </c>
      <c r="I517" s="299">
        <f t="shared" si="78"/>
        <v>0</v>
      </c>
      <c r="J517" s="356"/>
      <c r="K517" s="23"/>
      <c r="L517" s="329">
        <v>513</v>
      </c>
      <c r="M517" s="4" t="s">
        <v>128</v>
      </c>
      <c r="N517" s="377">
        <f t="shared" si="80"/>
        <v>0</v>
      </c>
      <c r="O517" s="377">
        <f t="shared" si="81"/>
        <v>0</v>
      </c>
      <c r="P517" s="377">
        <f t="shared" si="82"/>
        <v>0</v>
      </c>
      <c r="Q517" s="416"/>
    </row>
    <row r="518" spans="1:17" ht="15.6" x14ac:dyDescent="0.3">
      <c r="A518" s="218">
        <v>514</v>
      </c>
      <c r="B518" s="4"/>
      <c r="C518" s="4"/>
      <c r="D518" s="4" t="s">
        <v>128</v>
      </c>
      <c r="E518" s="411" t="s">
        <v>256</v>
      </c>
      <c r="F518" s="38">
        <f t="shared" si="76"/>
        <v>0</v>
      </c>
      <c r="G518" s="38">
        <f t="shared" si="77"/>
        <v>0</v>
      </c>
      <c r="H518" s="38">
        <f t="shared" si="79"/>
        <v>0</v>
      </c>
      <c r="I518" s="299">
        <f t="shared" si="78"/>
        <v>0</v>
      </c>
      <c r="J518" s="356"/>
      <c r="K518" s="23"/>
      <c r="L518" s="329">
        <v>514</v>
      </c>
      <c r="M518" s="4" t="s">
        <v>128</v>
      </c>
      <c r="N518" s="377">
        <f t="shared" si="80"/>
        <v>0</v>
      </c>
      <c r="O518" s="377">
        <f t="shared" si="81"/>
        <v>0</v>
      </c>
      <c r="P518" s="377">
        <f t="shared" si="82"/>
        <v>0</v>
      </c>
      <c r="Q518" s="416"/>
    </row>
    <row r="519" spans="1:17" ht="15.6" x14ac:dyDescent="0.3">
      <c r="A519" s="218">
        <v>515</v>
      </c>
      <c r="B519" s="4"/>
      <c r="C519" s="4"/>
      <c r="D519" s="4" t="s">
        <v>128</v>
      </c>
      <c r="E519" s="411" t="s">
        <v>256</v>
      </c>
      <c r="F519" s="38">
        <f t="shared" si="76"/>
        <v>0</v>
      </c>
      <c r="G519" s="38">
        <f t="shared" si="77"/>
        <v>0</v>
      </c>
      <c r="H519" s="38">
        <f t="shared" si="79"/>
        <v>0</v>
      </c>
      <c r="I519" s="299">
        <f t="shared" si="78"/>
        <v>0</v>
      </c>
      <c r="J519" s="356"/>
      <c r="K519" s="23"/>
      <c r="L519" s="329">
        <v>515</v>
      </c>
      <c r="M519" s="4" t="s">
        <v>128</v>
      </c>
      <c r="N519" s="377">
        <f t="shared" si="80"/>
        <v>0</v>
      </c>
      <c r="O519" s="377">
        <f t="shared" si="81"/>
        <v>0</v>
      </c>
      <c r="P519" s="377">
        <f t="shared" si="82"/>
        <v>0</v>
      </c>
      <c r="Q519" s="416"/>
    </row>
    <row r="520" spans="1:17" ht="15.6" x14ac:dyDescent="0.3">
      <c r="A520" s="218">
        <v>516</v>
      </c>
      <c r="B520" s="4"/>
      <c r="C520" s="4"/>
      <c r="D520" s="4" t="s">
        <v>128</v>
      </c>
      <c r="E520" s="411" t="s">
        <v>256</v>
      </c>
      <c r="F520" s="38">
        <f t="shared" ref="F520:F583" si="83">IF(I520&gt;0,1,0)</f>
        <v>0</v>
      </c>
      <c r="G520" s="38">
        <f t="shared" ref="G520:G583" si="84">IF(D520="Yes",F520,0)</f>
        <v>0</v>
      </c>
      <c r="H520" s="38">
        <f t="shared" si="79"/>
        <v>0</v>
      </c>
      <c r="I520" s="299">
        <f t="shared" ref="I520:I583" si="85">IF(E520="Square/Rectangle",B520*C520,B520*C520*0.785)</f>
        <v>0</v>
      </c>
      <c r="J520" s="356"/>
      <c r="K520" s="23"/>
      <c r="L520" s="329">
        <v>516</v>
      </c>
      <c r="M520" s="4" t="s">
        <v>128</v>
      </c>
      <c r="N520" s="377">
        <f t="shared" si="80"/>
        <v>0</v>
      </c>
      <c r="O520" s="377">
        <f t="shared" si="81"/>
        <v>0</v>
      </c>
      <c r="P520" s="377">
        <f t="shared" si="82"/>
        <v>0</v>
      </c>
      <c r="Q520" s="416"/>
    </row>
    <row r="521" spans="1:17" ht="15.6" x14ac:dyDescent="0.3">
      <c r="A521" s="218">
        <v>517</v>
      </c>
      <c r="B521" s="4"/>
      <c r="C521" s="4"/>
      <c r="D521" s="4" t="s">
        <v>128</v>
      </c>
      <c r="E521" s="411" t="s">
        <v>256</v>
      </c>
      <c r="F521" s="38">
        <f t="shared" si="83"/>
        <v>0</v>
      </c>
      <c r="G521" s="38">
        <f t="shared" si="84"/>
        <v>0</v>
      </c>
      <c r="H521" s="38">
        <f t="shared" ref="H521:H584" si="86">IF(D521="Yes",I521,0)</f>
        <v>0</v>
      </c>
      <c r="I521" s="299">
        <f t="shared" si="85"/>
        <v>0</v>
      </c>
      <c r="J521" s="356"/>
      <c r="K521" s="23"/>
      <c r="L521" s="329">
        <v>517</v>
      </c>
      <c r="M521" s="4" t="s">
        <v>128</v>
      </c>
      <c r="N521" s="377">
        <f t="shared" si="80"/>
        <v>0</v>
      </c>
      <c r="O521" s="377">
        <f t="shared" si="81"/>
        <v>0</v>
      </c>
      <c r="P521" s="377">
        <f t="shared" si="82"/>
        <v>0</v>
      </c>
      <c r="Q521" s="416"/>
    </row>
    <row r="522" spans="1:17" ht="15.6" x14ac:dyDescent="0.3">
      <c r="A522" s="218">
        <v>518</v>
      </c>
      <c r="B522" s="4"/>
      <c r="C522" s="4"/>
      <c r="D522" s="4" t="s">
        <v>128</v>
      </c>
      <c r="E522" s="411" t="s">
        <v>256</v>
      </c>
      <c r="F522" s="38">
        <f t="shared" si="83"/>
        <v>0</v>
      </c>
      <c r="G522" s="38">
        <f t="shared" si="84"/>
        <v>0</v>
      </c>
      <c r="H522" s="38">
        <f t="shared" si="86"/>
        <v>0</v>
      </c>
      <c r="I522" s="299">
        <f t="shared" si="85"/>
        <v>0</v>
      </c>
      <c r="J522" s="356"/>
      <c r="K522" s="23"/>
      <c r="L522" s="329">
        <v>518</v>
      </c>
      <c r="M522" s="4" t="s">
        <v>128</v>
      </c>
      <c r="N522" s="377">
        <f t="shared" si="80"/>
        <v>0</v>
      </c>
      <c r="O522" s="377">
        <f t="shared" si="81"/>
        <v>0</v>
      </c>
      <c r="P522" s="377">
        <f t="shared" si="82"/>
        <v>0</v>
      </c>
      <c r="Q522" s="416"/>
    </row>
    <row r="523" spans="1:17" ht="15.6" x14ac:dyDescent="0.3">
      <c r="A523" s="218">
        <v>519</v>
      </c>
      <c r="B523" s="4"/>
      <c r="C523" s="4"/>
      <c r="D523" s="4" t="s">
        <v>128</v>
      </c>
      <c r="E523" s="411" t="s">
        <v>256</v>
      </c>
      <c r="F523" s="38">
        <f t="shared" si="83"/>
        <v>0</v>
      </c>
      <c r="G523" s="38">
        <f t="shared" si="84"/>
        <v>0</v>
      </c>
      <c r="H523" s="38">
        <f t="shared" si="86"/>
        <v>0</v>
      </c>
      <c r="I523" s="299">
        <f t="shared" si="85"/>
        <v>0</v>
      </c>
      <c r="J523" s="356"/>
      <c r="K523" s="23"/>
      <c r="L523" s="329">
        <v>519</v>
      </c>
      <c r="M523" s="4" t="s">
        <v>128</v>
      </c>
      <c r="N523" s="377">
        <f t="shared" si="80"/>
        <v>0</v>
      </c>
      <c r="O523" s="377">
        <f t="shared" si="81"/>
        <v>0</v>
      </c>
      <c r="P523" s="377">
        <f t="shared" si="82"/>
        <v>0</v>
      </c>
      <c r="Q523" s="416"/>
    </row>
    <row r="524" spans="1:17" ht="15.6" x14ac:dyDescent="0.3">
      <c r="A524" s="218">
        <v>520</v>
      </c>
      <c r="B524" s="4"/>
      <c r="C524" s="4"/>
      <c r="D524" s="4" t="s">
        <v>128</v>
      </c>
      <c r="E524" s="411" t="s">
        <v>256</v>
      </c>
      <c r="F524" s="38">
        <f t="shared" si="83"/>
        <v>0</v>
      </c>
      <c r="G524" s="38">
        <f t="shared" si="84"/>
        <v>0</v>
      </c>
      <c r="H524" s="38">
        <f t="shared" si="86"/>
        <v>0</v>
      </c>
      <c r="I524" s="299">
        <f t="shared" si="85"/>
        <v>0</v>
      </c>
      <c r="J524" s="356"/>
      <c r="K524" s="23"/>
      <c r="L524" s="329">
        <v>520</v>
      </c>
      <c r="M524" s="4" t="s">
        <v>128</v>
      </c>
      <c r="N524" s="377">
        <f t="shared" si="80"/>
        <v>0</v>
      </c>
      <c r="O524" s="377">
        <f t="shared" si="81"/>
        <v>0</v>
      </c>
      <c r="P524" s="377">
        <f t="shared" si="82"/>
        <v>0</v>
      </c>
      <c r="Q524" s="416"/>
    </row>
    <row r="525" spans="1:17" ht="15.6" x14ac:dyDescent="0.3">
      <c r="A525" s="218">
        <v>521</v>
      </c>
      <c r="B525" s="4"/>
      <c r="C525" s="4"/>
      <c r="D525" s="4" t="s">
        <v>128</v>
      </c>
      <c r="E525" s="411" t="s">
        <v>256</v>
      </c>
      <c r="F525" s="38">
        <f t="shared" si="83"/>
        <v>0</v>
      </c>
      <c r="G525" s="38">
        <f t="shared" si="84"/>
        <v>0</v>
      </c>
      <c r="H525" s="38">
        <f t="shared" si="86"/>
        <v>0</v>
      </c>
      <c r="I525" s="299">
        <f t="shared" si="85"/>
        <v>0</v>
      </c>
      <c r="J525" s="356"/>
      <c r="K525" s="23"/>
      <c r="L525" s="329">
        <v>521</v>
      </c>
      <c r="M525" s="4" t="s">
        <v>128</v>
      </c>
      <c r="N525" s="377">
        <f t="shared" si="80"/>
        <v>0</v>
      </c>
      <c r="O525" s="377">
        <f t="shared" si="81"/>
        <v>0</v>
      </c>
      <c r="P525" s="377">
        <f t="shared" si="82"/>
        <v>0</v>
      </c>
      <c r="Q525" s="416"/>
    </row>
    <row r="526" spans="1:17" ht="15.6" x14ac:dyDescent="0.3">
      <c r="A526" s="218">
        <v>522</v>
      </c>
      <c r="B526" s="4"/>
      <c r="C526" s="4"/>
      <c r="D526" s="4" t="s">
        <v>128</v>
      </c>
      <c r="E526" s="411" t="s">
        <v>256</v>
      </c>
      <c r="F526" s="38">
        <f t="shared" si="83"/>
        <v>0</v>
      </c>
      <c r="G526" s="38">
        <f t="shared" si="84"/>
        <v>0</v>
      </c>
      <c r="H526" s="38">
        <f t="shared" si="86"/>
        <v>0</v>
      </c>
      <c r="I526" s="299">
        <f t="shared" si="85"/>
        <v>0</v>
      </c>
      <c r="J526" s="356"/>
      <c r="K526" s="23"/>
      <c r="L526" s="329">
        <v>522</v>
      </c>
      <c r="M526" s="4" t="s">
        <v>128</v>
      </c>
      <c r="N526" s="377">
        <f t="shared" si="80"/>
        <v>0</v>
      </c>
      <c r="O526" s="377">
        <f t="shared" si="81"/>
        <v>0</v>
      </c>
      <c r="P526" s="377">
        <f t="shared" si="82"/>
        <v>0</v>
      </c>
      <c r="Q526" s="416"/>
    </row>
    <row r="527" spans="1:17" ht="15.6" x14ac:dyDescent="0.3">
      <c r="A527" s="218">
        <v>523</v>
      </c>
      <c r="B527" s="4"/>
      <c r="C527" s="4"/>
      <c r="D527" s="4" t="s">
        <v>128</v>
      </c>
      <c r="E527" s="411" t="s">
        <v>256</v>
      </c>
      <c r="F527" s="38">
        <f t="shared" si="83"/>
        <v>0</v>
      </c>
      <c r="G527" s="38">
        <f t="shared" si="84"/>
        <v>0</v>
      </c>
      <c r="H527" s="38">
        <f t="shared" si="86"/>
        <v>0</v>
      </c>
      <c r="I527" s="299">
        <f t="shared" si="85"/>
        <v>0</v>
      </c>
      <c r="J527" s="356"/>
      <c r="K527" s="23"/>
      <c r="L527" s="329">
        <v>523</v>
      </c>
      <c r="M527" s="4" t="s">
        <v>128</v>
      </c>
      <c r="N527" s="377">
        <f t="shared" si="80"/>
        <v>0</v>
      </c>
      <c r="O527" s="377">
        <f t="shared" si="81"/>
        <v>0</v>
      </c>
      <c r="P527" s="377">
        <f t="shared" si="82"/>
        <v>0</v>
      </c>
      <c r="Q527" s="416"/>
    </row>
    <row r="528" spans="1:17" ht="15.6" x14ac:dyDescent="0.3">
      <c r="A528" s="218">
        <v>524</v>
      </c>
      <c r="B528" s="4"/>
      <c r="C528" s="4"/>
      <c r="D528" s="4" t="s">
        <v>128</v>
      </c>
      <c r="E528" s="411" t="s">
        <v>256</v>
      </c>
      <c r="F528" s="38">
        <f t="shared" si="83"/>
        <v>0</v>
      </c>
      <c r="G528" s="38">
        <f t="shared" si="84"/>
        <v>0</v>
      </c>
      <c r="H528" s="38">
        <f t="shared" si="86"/>
        <v>0</v>
      </c>
      <c r="I528" s="299">
        <f t="shared" si="85"/>
        <v>0</v>
      </c>
      <c r="J528" s="356"/>
      <c r="K528" s="23"/>
      <c r="L528" s="329">
        <v>524</v>
      </c>
      <c r="M528" s="4" t="s">
        <v>128</v>
      </c>
      <c r="N528" s="377">
        <f t="shared" si="80"/>
        <v>0</v>
      </c>
      <c r="O528" s="377">
        <f t="shared" si="81"/>
        <v>0</v>
      </c>
      <c r="P528" s="377">
        <f t="shared" si="82"/>
        <v>0</v>
      </c>
      <c r="Q528" s="416"/>
    </row>
    <row r="529" spans="1:17" ht="15.6" x14ac:dyDescent="0.3">
      <c r="A529" s="218">
        <v>525</v>
      </c>
      <c r="B529" s="4"/>
      <c r="C529" s="4"/>
      <c r="D529" s="4" t="s">
        <v>128</v>
      </c>
      <c r="E529" s="411" t="s">
        <v>256</v>
      </c>
      <c r="F529" s="38">
        <f t="shared" si="83"/>
        <v>0</v>
      </c>
      <c r="G529" s="38">
        <f t="shared" si="84"/>
        <v>0</v>
      </c>
      <c r="H529" s="38">
        <f t="shared" si="86"/>
        <v>0</v>
      </c>
      <c r="I529" s="299">
        <f t="shared" si="85"/>
        <v>0</v>
      </c>
      <c r="J529" s="356"/>
      <c r="K529" s="23"/>
      <c r="L529" s="329">
        <v>525</v>
      </c>
      <c r="M529" s="4" t="s">
        <v>128</v>
      </c>
      <c r="N529" s="377">
        <f t="shared" si="80"/>
        <v>0</v>
      </c>
      <c r="O529" s="377">
        <f t="shared" si="81"/>
        <v>0</v>
      </c>
      <c r="P529" s="377">
        <f t="shared" si="82"/>
        <v>0</v>
      </c>
      <c r="Q529" s="416"/>
    </row>
    <row r="530" spans="1:17" ht="15.6" x14ac:dyDescent="0.3">
      <c r="A530" s="218">
        <v>526</v>
      </c>
      <c r="B530" s="4"/>
      <c r="C530" s="4"/>
      <c r="D530" s="4" t="s">
        <v>128</v>
      </c>
      <c r="E530" s="411" t="s">
        <v>256</v>
      </c>
      <c r="F530" s="38">
        <f t="shared" si="83"/>
        <v>0</v>
      </c>
      <c r="G530" s="38">
        <f t="shared" si="84"/>
        <v>0</v>
      </c>
      <c r="H530" s="38">
        <f t="shared" si="86"/>
        <v>0</v>
      </c>
      <c r="I530" s="299">
        <f t="shared" si="85"/>
        <v>0</v>
      </c>
      <c r="J530" s="356"/>
      <c r="K530" s="23"/>
      <c r="L530" s="329">
        <v>526</v>
      </c>
      <c r="M530" s="4" t="s">
        <v>128</v>
      </c>
      <c r="N530" s="377">
        <f t="shared" si="80"/>
        <v>0</v>
      </c>
      <c r="O530" s="377">
        <f t="shared" si="81"/>
        <v>0</v>
      </c>
      <c r="P530" s="377">
        <f t="shared" si="82"/>
        <v>0</v>
      </c>
      <c r="Q530" s="416"/>
    </row>
    <row r="531" spans="1:17" ht="15.6" x14ac:dyDescent="0.3">
      <c r="A531" s="218">
        <v>527</v>
      </c>
      <c r="B531" s="4"/>
      <c r="C531" s="4"/>
      <c r="D531" s="4" t="s">
        <v>128</v>
      </c>
      <c r="E531" s="411" t="s">
        <v>256</v>
      </c>
      <c r="F531" s="38">
        <f t="shared" si="83"/>
        <v>0</v>
      </c>
      <c r="G531" s="38">
        <f t="shared" si="84"/>
        <v>0</v>
      </c>
      <c r="H531" s="38">
        <f t="shared" si="86"/>
        <v>0</v>
      </c>
      <c r="I531" s="299">
        <f t="shared" si="85"/>
        <v>0</v>
      </c>
      <c r="J531" s="356"/>
      <c r="K531" s="23"/>
      <c r="L531" s="329">
        <v>527</v>
      </c>
      <c r="M531" s="4" t="s">
        <v>128</v>
      </c>
      <c r="N531" s="377">
        <f t="shared" si="80"/>
        <v>0</v>
      </c>
      <c r="O531" s="377">
        <f t="shared" si="81"/>
        <v>0</v>
      </c>
      <c r="P531" s="377">
        <f t="shared" si="82"/>
        <v>0</v>
      </c>
      <c r="Q531" s="416"/>
    </row>
    <row r="532" spans="1:17" ht="15.6" x14ac:dyDescent="0.3">
      <c r="A532" s="218">
        <v>528</v>
      </c>
      <c r="B532" s="4"/>
      <c r="C532" s="4"/>
      <c r="D532" s="4" t="s">
        <v>128</v>
      </c>
      <c r="E532" s="411" t="s">
        <v>256</v>
      </c>
      <c r="F532" s="38">
        <f t="shared" si="83"/>
        <v>0</v>
      </c>
      <c r="G532" s="38">
        <f t="shared" si="84"/>
        <v>0</v>
      </c>
      <c r="H532" s="38">
        <f t="shared" si="86"/>
        <v>0</v>
      </c>
      <c r="I532" s="299">
        <f t="shared" si="85"/>
        <v>0</v>
      </c>
      <c r="J532" s="356"/>
      <c r="K532" s="23"/>
      <c r="L532" s="329">
        <v>528</v>
      </c>
      <c r="M532" s="4" t="s">
        <v>128</v>
      </c>
      <c r="N532" s="377">
        <f t="shared" si="80"/>
        <v>0</v>
      </c>
      <c r="O532" s="377">
        <f t="shared" si="81"/>
        <v>0</v>
      </c>
      <c r="P532" s="377">
        <f t="shared" si="82"/>
        <v>0</v>
      </c>
      <c r="Q532" s="416"/>
    </row>
    <row r="533" spans="1:17" ht="15.6" x14ac:dyDescent="0.3">
      <c r="A533" s="218">
        <v>529</v>
      </c>
      <c r="B533" s="4"/>
      <c r="C533" s="4"/>
      <c r="D533" s="4" t="s">
        <v>128</v>
      </c>
      <c r="E533" s="411" t="s">
        <v>256</v>
      </c>
      <c r="F533" s="38">
        <f t="shared" si="83"/>
        <v>0</v>
      </c>
      <c r="G533" s="38">
        <f t="shared" si="84"/>
        <v>0</v>
      </c>
      <c r="H533" s="38">
        <f t="shared" si="86"/>
        <v>0</v>
      </c>
      <c r="I533" s="299">
        <f t="shared" si="85"/>
        <v>0</v>
      </c>
      <c r="J533" s="356"/>
      <c r="K533" s="23"/>
      <c r="L533" s="329">
        <v>529</v>
      </c>
      <c r="M533" s="4" t="s">
        <v>128</v>
      </c>
      <c r="N533" s="377">
        <f t="shared" si="80"/>
        <v>0</v>
      </c>
      <c r="O533" s="377">
        <f t="shared" si="81"/>
        <v>0</v>
      </c>
      <c r="P533" s="377">
        <f t="shared" si="82"/>
        <v>0</v>
      </c>
      <c r="Q533" s="416"/>
    </row>
    <row r="534" spans="1:17" ht="15.6" x14ac:dyDescent="0.3">
      <c r="A534" s="218">
        <v>530</v>
      </c>
      <c r="B534" s="4"/>
      <c r="C534" s="4"/>
      <c r="D534" s="4" t="s">
        <v>128</v>
      </c>
      <c r="E534" s="411" t="s">
        <v>256</v>
      </c>
      <c r="F534" s="38">
        <f t="shared" si="83"/>
        <v>0</v>
      </c>
      <c r="G534" s="38">
        <f t="shared" si="84"/>
        <v>0</v>
      </c>
      <c r="H534" s="38">
        <f t="shared" si="86"/>
        <v>0</v>
      </c>
      <c r="I534" s="299">
        <f t="shared" si="85"/>
        <v>0</v>
      </c>
      <c r="J534" s="356"/>
      <c r="K534" s="23"/>
      <c r="L534" s="329">
        <v>530</v>
      </c>
      <c r="M534" s="4" t="s">
        <v>128</v>
      </c>
      <c r="N534" s="377">
        <f t="shared" si="80"/>
        <v>0</v>
      </c>
      <c r="O534" s="377">
        <f t="shared" si="81"/>
        <v>0</v>
      </c>
      <c r="P534" s="377">
        <f t="shared" si="82"/>
        <v>0</v>
      </c>
      <c r="Q534" s="416"/>
    </row>
    <row r="535" spans="1:17" ht="15.6" x14ac:dyDescent="0.3">
      <c r="A535" s="218">
        <v>531</v>
      </c>
      <c r="B535" s="4"/>
      <c r="C535" s="4"/>
      <c r="D535" s="4" t="s">
        <v>128</v>
      </c>
      <c r="E535" s="411" t="s">
        <v>256</v>
      </c>
      <c r="F535" s="38">
        <f t="shared" si="83"/>
        <v>0</v>
      </c>
      <c r="G535" s="38">
        <f t="shared" si="84"/>
        <v>0</v>
      </c>
      <c r="H535" s="38">
        <f t="shared" si="86"/>
        <v>0</v>
      </c>
      <c r="I535" s="299">
        <f t="shared" si="85"/>
        <v>0</v>
      </c>
      <c r="J535" s="356"/>
      <c r="K535" s="23"/>
      <c r="L535" s="329">
        <v>531</v>
      </c>
      <c r="M535" s="4" t="s">
        <v>128</v>
      </c>
      <c r="N535" s="377">
        <f t="shared" si="80"/>
        <v>0</v>
      </c>
      <c r="O535" s="377">
        <f t="shared" si="81"/>
        <v>0</v>
      </c>
      <c r="P535" s="377">
        <f t="shared" si="82"/>
        <v>0</v>
      </c>
      <c r="Q535" s="416"/>
    </row>
    <row r="536" spans="1:17" ht="15.6" x14ac:dyDescent="0.3">
      <c r="A536" s="218">
        <v>532</v>
      </c>
      <c r="B536" s="4"/>
      <c r="C536" s="4"/>
      <c r="D536" s="4" t="s">
        <v>128</v>
      </c>
      <c r="E536" s="411" t="s">
        <v>256</v>
      </c>
      <c r="F536" s="38">
        <f t="shared" si="83"/>
        <v>0</v>
      </c>
      <c r="G536" s="38">
        <f t="shared" si="84"/>
        <v>0</v>
      </c>
      <c r="H536" s="38">
        <f t="shared" si="86"/>
        <v>0</v>
      </c>
      <c r="I536" s="299">
        <f t="shared" si="85"/>
        <v>0</v>
      </c>
      <c r="J536" s="356"/>
      <c r="K536" s="23"/>
      <c r="L536" s="329">
        <v>532</v>
      </c>
      <c r="M536" s="4" t="s">
        <v>128</v>
      </c>
      <c r="N536" s="377">
        <f t="shared" si="80"/>
        <v>0</v>
      </c>
      <c r="O536" s="377">
        <f t="shared" si="81"/>
        <v>0</v>
      </c>
      <c r="P536" s="377">
        <f t="shared" si="82"/>
        <v>0</v>
      </c>
      <c r="Q536" s="416"/>
    </row>
    <row r="537" spans="1:17" ht="15.6" x14ac:dyDescent="0.3">
      <c r="A537" s="218">
        <v>533</v>
      </c>
      <c r="B537" s="4"/>
      <c r="C537" s="4"/>
      <c r="D537" s="4" t="s">
        <v>128</v>
      </c>
      <c r="E537" s="411" t="s">
        <v>256</v>
      </c>
      <c r="F537" s="38">
        <f t="shared" si="83"/>
        <v>0</v>
      </c>
      <c r="G537" s="38">
        <f t="shared" si="84"/>
        <v>0</v>
      </c>
      <c r="H537" s="38">
        <f t="shared" si="86"/>
        <v>0</v>
      </c>
      <c r="I537" s="299">
        <f t="shared" si="85"/>
        <v>0</v>
      </c>
      <c r="J537" s="356"/>
      <c r="K537" s="23"/>
      <c r="L537" s="329">
        <v>533</v>
      </c>
      <c r="M537" s="4" t="s">
        <v>128</v>
      </c>
      <c r="N537" s="377">
        <f t="shared" si="80"/>
        <v>0</v>
      </c>
      <c r="O537" s="377">
        <f t="shared" si="81"/>
        <v>0</v>
      </c>
      <c r="P537" s="377">
        <f t="shared" si="82"/>
        <v>0</v>
      </c>
      <c r="Q537" s="416"/>
    </row>
    <row r="538" spans="1:17" ht="15.6" x14ac:dyDescent="0.3">
      <c r="A538" s="218">
        <v>534</v>
      </c>
      <c r="B538" s="4"/>
      <c r="C538" s="4"/>
      <c r="D538" s="4" t="s">
        <v>128</v>
      </c>
      <c r="E538" s="411" t="s">
        <v>256</v>
      </c>
      <c r="F538" s="38">
        <f t="shared" si="83"/>
        <v>0</v>
      </c>
      <c r="G538" s="38">
        <f t="shared" si="84"/>
        <v>0</v>
      </c>
      <c r="H538" s="38">
        <f t="shared" si="86"/>
        <v>0</v>
      </c>
      <c r="I538" s="299">
        <f t="shared" si="85"/>
        <v>0</v>
      </c>
      <c r="J538" s="356"/>
      <c r="K538" s="23"/>
      <c r="L538" s="329">
        <v>534</v>
      </c>
      <c r="M538" s="4" t="s">
        <v>128</v>
      </c>
      <c r="N538" s="377">
        <f t="shared" si="80"/>
        <v>0</v>
      </c>
      <c r="O538" s="377">
        <f t="shared" si="81"/>
        <v>0</v>
      </c>
      <c r="P538" s="377">
        <f t="shared" si="82"/>
        <v>0</v>
      </c>
      <c r="Q538" s="416"/>
    </row>
    <row r="539" spans="1:17" ht="15.6" x14ac:dyDescent="0.3">
      <c r="A539" s="218">
        <v>535</v>
      </c>
      <c r="B539" s="4"/>
      <c r="C539" s="4"/>
      <c r="D539" s="4" t="s">
        <v>128</v>
      </c>
      <c r="E539" s="411" t="s">
        <v>256</v>
      </c>
      <c r="F539" s="38">
        <f t="shared" si="83"/>
        <v>0</v>
      </c>
      <c r="G539" s="38">
        <f t="shared" si="84"/>
        <v>0</v>
      </c>
      <c r="H539" s="38">
        <f t="shared" si="86"/>
        <v>0</v>
      </c>
      <c r="I539" s="299">
        <f t="shared" si="85"/>
        <v>0</v>
      </c>
      <c r="J539" s="356"/>
      <c r="K539" s="23"/>
      <c r="L539" s="329">
        <v>535</v>
      </c>
      <c r="M539" s="4" t="s">
        <v>128</v>
      </c>
      <c r="N539" s="377">
        <f t="shared" si="80"/>
        <v>0</v>
      </c>
      <c r="O539" s="377">
        <f t="shared" si="81"/>
        <v>0</v>
      </c>
      <c r="P539" s="377">
        <f t="shared" si="82"/>
        <v>0</v>
      </c>
      <c r="Q539" s="416"/>
    </row>
    <row r="540" spans="1:17" ht="15.6" x14ac:dyDescent="0.3">
      <c r="A540" s="218">
        <v>536</v>
      </c>
      <c r="B540" s="4"/>
      <c r="C540" s="4"/>
      <c r="D540" s="4" t="s">
        <v>128</v>
      </c>
      <c r="E540" s="411" t="s">
        <v>256</v>
      </c>
      <c r="F540" s="38">
        <f t="shared" si="83"/>
        <v>0</v>
      </c>
      <c r="G540" s="38">
        <f t="shared" si="84"/>
        <v>0</v>
      </c>
      <c r="H540" s="38">
        <f t="shared" si="86"/>
        <v>0</v>
      </c>
      <c r="I540" s="299">
        <f t="shared" si="85"/>
        <v>0</v>
      </c>
      <c r="J540" s="356"/>
      <c r="K540" s="23"/>
      <c r="L540" s="329">
        <v>536</v>
      </c>
      <c r="M540" s="4" t="s">
        <v>128</v>
      </c>
      <c r="N540" s="377">
        <f t="shared" si="80"/>
        <v>0</v>
      </c>
      <c r="O540" s="377">
        <f t="shared" si="81"/>
        <v>0</v>
      </c>
      <c r="P540" s="377">
        <f t="shared" si="82"/>
        <v>0</v>
      </c>
      <c r="Q540" s="416"/>
    </row>
    <row r="541" spans="1:17" ht="15.6" x14ac:dyDescent="0.3">
      <c r="A541" s="218">
        <v>537</v>
      </c>
      <c r="B541" s="4"/>
      <c r="C541" s="4"/>
      <c r="D541" s="4" t="s">
        <v>128</v>
      </c>
      <c r="E541" s="411" t="s">
        <v>256</v>
      </c>
      <c r="F541" s="38">
        <f t="shared" si="83"/>
        <v>0</v>
      </c>
      <c r="G541" s="38">
        <f t="shared" si="84"/>
        <v>0</v>
      </c>
      <c r="H541" s="38">
        <f t="shared" si="86"/>
        <v>0</v>
      </c>
      <c r="I541" s="299">
        <f t="shared" si="85"/>
        <v>0</v>
      </c>
      <c r="J541" s="356"/>
      <c r="K541" s="23"/>
      <c r="L541" s="329">
        <v>537</v>
      </c>
      <c r="M541" s="4" t="s">
        <v>128</v>
      </c>
      <c r="N541" s="377">
        <f t="shared" si="80"/>
        <v>0</v>
      </c>
      <c r="O541" s="377">
        <f t="shared" si="81"/>
        <v>0</v>
      </c>
      <c r="P541" s="377">
        <f t="shared" si="82"/>
        <v>0</v>
      </c>
      <c r="Q541" s="416"/>
    </row>
    <row r="542" spans="1:17" ht="15.6" x14ac:dyDescent="0.3">
      <c r="A542" s="218">
        <v>538</v>
      </c>
      <c r="B542" s="4"/>
      <c r="C542" s="4"/>
      <c r="D542" s="4" t="s">
        <v>128</v>
      </c>
      <c r="E542" s="411" t="s">
        <v>256</v>
      </c>
      <c r="F542" s="38">
        <f t="shared" si="83"/>
        <v>0</v>
      </c>
      <c r="G542" s="38">
        <f t="shared" si="84"/>
        <v>0</v>
      </c>
      <c r="H542" s="38">
        <f t="shared" si="86"/>
        <v>0</v>
      </c>
      <c r="I542" s="299">
        <f t="shared" si="85"/>
        <v>0</v>
      </c>
      <c r="J542" s="356"/>
      <c r="K542" s="23"/>
      <c r="L542" s="329">
        <v>538</v>
      </c>
      <c r="M542" s="4" t="s">
        <v>128</v>
      </c>
      <c r="N542" s="377">
        <f t="shared" si="80"/>
        <v>0</v>
      </c>
      <c r="O542" s="377">
        <f t="shared" si="81"/>
        <v>0</v>
      </c>
      <c r="P542" s="377">
        <f t="shared" si="82"/>
        <v>0</v>
      </c>
      <c r="Q542" s="416"/>
    </row>
    <row r="543" spans="1:17" ht="15.6" x14ac:dyDescent="0.3">
      <c r="A543" s="218">
        <v>539</v>
      </c>
      <c r="B543" s="4"/>
      <c r="C543" s="4"/>
      <c r="D543" s="4" t="s">
        <v>128</v>
      </c>
      <c r="E543" s="411" t="s">
        <v>256</v>
      </c>
      <c r="F543" s="38">
        <f t="shared" si="83"/>
        <v>0</v>
      </c>
      <c r="G543" s="38">
        <f t="shared" si="84"/>
        <v>0</v>
      </c>
      <c r="H543" s="38">
        <f t="shared" si="86"/>
        <v>0</v>
      </c>
      <c r="I543" s="299">
        <f t="shared" si="85"/>
        <v>0</v>
      </c>
      <c r="J543" s="356"/>
      <c r="K543" s="23"/>
      <c r="L543" s="329">
        <v>539</v>
      </c>
      <c r="M543" s="4" t="s">
        <v>128</v>
      </c>
      <c r="N543" s="377">
        <f t="shared" si="80"/>
        <v>0</v>
      </c>
      <c r="O543" s="377">
        <f t="shared" si="81"/>
        <v>0</v>
      </c>
      <c r="P543" s="377">
        <f t="shared" si="82"/>
        <v>0</v>
      </c>
      <c r="Q543" s="416"/>
    </row>
    <row r="544" spans="1:17" ht="15.6" x14ac:dyDescent="0.3">
      <c r="A544" s="218">
        <v>540</v>
      </c>
      <c r="B544" s="4"/>
      <c r="C544" s="4"/>
      <c r="D544" s="4" t="s">
        <v>128</v>
      </c>
      <c r="E544" s="411" t="s">
        <v>256</v>
      </c>
      <c r="F544" s="38">
        <f t="shared" si="83"/>
        <v>0</v>
      </c>
      <c r="G544" s="38">
        <f t="shared" si="84"/>
        <v>0</v>
      </c>
      <c r="H544" s="38">
        <f t="shared" si="86"/>
        <v>0</v>
      </c>
      <c r="I544" s="299">
        <f t="shared" si="85"/>
        <v>0</v>
      </c>
      <c r="J544" s="356"/>
      <c r="K544" s="23"/>
      <c r="L544" s="329">
        <v>540</v>
      </c>
      <c r="M544" s="4" t="s">
        <v>128</v>
      </c>
      <c r="N544" s="377">
        <f t="shared" si="80"/>
        <v>0</v>
      </c>
      <c r="O544" s="377">
        <f t="shared" si="81"/>
        <v>0</v>
      </c>
      <c r="P544" s="377">
        <f t="shared" si="82"/>
        <v>0</v>
      </c>
      <c r="Q544" s="416"/>
    </row>
    <row r="545" spans="1:17" ht="15.6" x14ac:dyDescent="0.3">
      <c r="A545" s="218">
        <v>541</v>
      </c>
      <c r="B545" s="4"/>
      <c r="C545" s="4"/>
      <c r="D545" s="4" t="s">
        <v>128</v>
      </c>
      <c r="E545" s="411" t="s">
        <v>256</v>
      </c>
      <c r="F545" s="38">
        <f t="shared" si="83"/>
        <v>0</v>
      </c>
      <c r="G545" s="38">
        <f t="shared" si="84"/>
        <v>0</v>
      </c>
      <c r="H545" s="38">
        <f t="shared" si="86"/>
        <v>0</v>
      </c>
      <c r="I545" s="299">
        <f t="shared" si="85"/>
        <v>0</v>
      </c>
      <c r="J545" s="356"/>
      <c r="K545" s="23"/>
      <c r="L545" s="329">
        <v>541</v>
      </c>
      <c r="M545" s="4" t="s">
        <v>128</v>
      </c>
      <c r="N545" s="377">
        <f t="shared" si="80"/>
        <v>0</v>
      </c>
      <c r="O545" s="377">
        <f t="shared" si="81"/>
        <v>0</v>
      </c>
      <c r="P545" s="377">
        <f t="shared" si="82"/>
        <v>0</v>
      </c>
      <c r="Q545" s="416"/>
    </row>
    <row r="546" spans="1:17" ht="15.6" x14ac:dyDescent="0.3">
      <c r="A546" s="218">
        <v>542</v>
      </c>
      <c r="B546" s="4"/>
      <c r="C546" s="4"/>
      <c r="D546" s="4" t="s">
        <v>128</v>
      </c>
      <c r="E546" s="411" t="s">
        <v>256</v>
      </c>
      <c r="F546" s="38">
        <f t="shared" si="83"/>
        <v>0</v>
      </c>
      <c r="G546" s="38">
        <f t="shared" si="84"/>
        <v>0</v>
      </c>
      <c r="H546" s="38">
        <f t="shared" si="86"/>
        <v>0</v>
      </c>
      <c r="I546" s="299">
        <f t="shared" si="85"/>
        <v>0</v>
      </c>
      <c r="J546" s="356"/>
      <c r="K546" s="23"/>
      <c r="L546" s="329">
        <v>542</v>
      </c>
      <c r="M546" s="4" t="s">
        <v>128</v>
      </c>
      <c r="N546" s="377">
        <f t="shared" si="80"/>
        <v>0</v>
      </c>
      <c r="O546" s="377">
        <f t="shared" si="81"/>
        <v>0</v>
      </c>
      <c r="P546" s="377">
        <f t="shared" si="82"/>
        <v>0</v>
      </c>
      <c r="Q546" s="416"/>
    </row>
    <row r="547" spans="1:17" ht="15.6" x14ac:dyDescent="0.3">
      <c r="A547" s="218">
        <v>543</v>
      </c>
      <c r="B547" s="4"/>
      <c r="C547" s="4"/>
      <c r="D547" s="4" t="s">
        <v>128</v>
      </c>
      <c r="E547" s="411" t="s">
        <v>256</v>
      </c>
      <c r="F547" s="38">
        <f t="shared" si="83"/>
        <v>0</v>
      </c>
      <c r="G547" s="38">
        <f t="shared" si="84"/>
        <v>0</v>
      </c>
      <c r="H547" s="38">
        <f t="shared" si="86"/>
        <v>0</v>
      </c>
      <c r="I547" s="299">
        <f t="shared" si="85"/>
        <v>0</v>
      </c>
      <c r="J547" s="356"/>
      <c r="K547" s="23"/>
      <c r="L547" s="329">
        <v>543</v>
      </c>
      <c r="M547" s="4" t="s">
        <v>128</v>
      </c>
      <c r="N547" s="377">
        <f t="shared" si="80"/>
        <v>0</v>
      </c>
      <c r="O547" s="377">
        <f t="shared" si="81"/>
        <v>0</v>
      </c>
      <c r="P547" s="377">
        <f t="shared" si="82"/>
        <v>0</v>
      </c>
      <c r="Q547" s="416"/>
    </row>
    <row r="548" spans="1:17" ht="15.6" x14ac:dyDescent="0.3">
      <c r="A548" s="218">
        <v>544</v>
      </c>
      <c r="B548" s="4"/>
      <c r="C548" s="4"/>
      <c r="D548" s="4" t="s">
        <v>128</v>
      </c>
      <c r="E548" s="411" t="s">
        <v>256</v>
      </c>
      <c r="F548" s="38">
        <f t="shared" si="83"/>
        <v>0</v>
      </c>
      <c r="G548" s="38">
        <f t="shared" si="84"/>
        <v>0</v>
      </c>
      <c r="H548" s="38">
        <f t="shared" si="86"/>
        <v>0</v>
      </c>
      <c r="I548" s="299">
        <f t="shared" si="85"/>
        <v>0</v>
      </c>
      <c r="J548" s="356"/>
      <c r="K548" s="23"/>
      <c r="L548" s="329">
        <v>544</v>
      </c>
      <c r="M548" s="4" t="s">
        <v>128</v>
      </c>
      <c r="N548" s="377">
        <f t="shared" si="80"/>
        <v>0</v>
      </c>
      <c r="O548" s="377">
        <f t="shared" si="81"/>
        <v>0</v>
      </c>
      <c r="P548" s="377">
        <f t="shared" si="82"/>
        <v>0</v>
      </c>
      <c r="Q548" s="416"/>
    </row>
    <row r="549" spans="1:17" ht="15.6" x14ac:dyDescent="0.3">
      <c r="A549" s="218">
        <v>545</v>
      </c>
      <c r="B549" s="4"/>
      <c r="C549" s="4"/>
      <c r="D549" s="4" t="s">
        <v>128</v>
      </c>
      <c r="E549" s="411" t="s">
        <v>256</v>
      </c>
      <c r="F549" s="38">
        <f t="shared" si="83"/>
        <v>0</v>
      </c>
      <c r="G549" s="38">
        <f t="shared" si="84"/>
        <v>0</v>
      </c>
      <c r="H549" s="38">
        <f t="shared" si="86"/>
        <v>0</v>
      </c>
      <c r="I549" s="299">
        <f t="shared" si="85"/>
        <v>0</v>
      </c>
      <c r="J549" s="356"/>
      <c r="K549" s="23"/>
      <c r="L549" s="329">
        <v>545</v>
      </c>
      <c r="M549" s="4" t="s">
        <v>128</v>
      </c>
      <c r="N549" s="377">
        <f t="shared" si="80"/>
        <v>0</v>
      </c>
      <c r="O549" s="377">
        <f t="shared" si="81"/>
        <v>0</v>
      </c>
      <c r="P549" s="377">
        <f t="shared" si="82"/>
        <v>0</v>
      </c>
      <c r="Q549" s="416"/>
    </row>
    <row r="550" spans="1:17" ht="15.6" x14ac:dyDescent="0.3">
      <c r="A550" s="218">
        <v>546</v>
      </c>
      <c r="B550" s="4"/>
      <c r="C550" s="4"/>
      <c r="D550" s="4" t="s">
        <v>128</v>
      </c>
      <c r="E550" s="411" t="s">
        <v>256</v>
      </c>
      <c r="F550" s="38">
        <f t="shared" si="83"/>
        <v>0</v>
      </c>
      <c r="G550" s="38">
        <f t="shared" si="84"/>
        <v>0</v>
      </c>
      <c r="H550" s="38">
        <f t="shared" si="86"/>
        <v>0</v>
      </c>
      <c r="I550" s="299">
        <f t="shared" si="85"/>
        <v>0</v>
      </c>
      <c r="J550" s="356"/>
      <c r="K550" s="23"/>
      <c r="L550" s="329">
        <v>546</v>
      </c>
      <c r="M550" s="4" t="s">
        <v>128</v>
      </c>
      <c r="N550" s="377">
        <f t="shared" si="80"/>
        <v>0</v>
      </c>
      <c r="O550" s="377">
        <f t="shared" si="81"/>
        <v>0</v>
      </c>
      <c r="P550" s="377">
        <f t="shared" si="82"/>
        <v>0</v>
      </c>
      <c r="Q550" s="416"/>
    </row>
    <row r="551" spans="1:17" ht="15.6" x14ac:dyDescent="0.3">
      <c r="A551" s="218">
        <v>547</v>
      </c>
      <c r="B551" s="4"/>
      <c r="C551" s="4"/>
      <c r="D551" s="4" t="s">
        <v>128</v>
      </c>
      <c r="E551" s="411" t="s">
        <v>256</v>
      </c>
      <c r="F551" s="38">
        <f t="shared" si="83"/>
        <v>0</v>
      </c>
      <c r="G551" s="38">
        <f t="shared" si="84"/>
        <v>0</v>
      </c>
      <c r="H551" s="38">
        <f t="shared" si="86"/>
        <v>0</v>
      </c>
      <c r="I551" s="299">
        <f t="shared" si="85"/>
        <v>0</v>
      </c>
      <c r="J551" s="356"/>
      <c r="K551" s="23"/>
      <c r="L551" s="329">
        <v>547</v>
      </c>
      <c r="M551" s="4" t="s">
        <v>128</v>
      </c>
      <c r="N551" s="377">
        <f t="shared" si="80"/>
        <v>0</v>
      </c>
      <c r="O551" s="377">
        <f t="shared" si="81"/>
        <v>0</v>
      </c>
      <c r="P551" s="377">
        <f t="shared" si="82"/>
        <v>0</v>
      </c>
      <c r="Q551" s="416"/>
    </row>
    <row r="552" spans="1:17" ht="15.6" x14ac:dyDescent="0.3">
      <c r="A552" s="218">
        <v>548</v>
      </c>
      <c r="B552" s="4"/>
      <c r="C552" s="4"/>
      <c r="D552" s="4" t="s">
        <v>128</v>
      </c>
      <c r="E552" s="411" t="s">
        <v>256</v>
      </c>
      <c r="F552" s="38">
        <f t="shared" si="83"/>
        <v>0</v>
      </c>
      <c r="G552" s="38">
        <f t="shared" si="84"/>
        <v>0</v>
      </c>
      <c r="H552" s="38">
        <f t="shared" si="86"/>
        <v>0</v>
      </c>
      <c r="I552" s="299">
        <f t="shared" si="85"/>
        <v>0</v>
      </c>
      <c r="J552" s="356"/>
      <c r="K552" s="23"/>
      <c r="L552" s="329">
        <v>548</v>
      </c>
      <c r="M552" s="4" t="s">
        <v>128</v>
      </c>
      <c r="N552" s="377">
        <f t="shared" si="80"/>
        <v>0</v>
      </c>
      <c r="O552" s="377">
        <f t="shared" si="81"/>
        <v>0</v>
      </c>
      <c r="P552" s="377">
        <f t="shared" si="82"/>
        <v>0</v>
      </c>
      <c r="Q552" s="416"/>
    </row>
    <row r="553" spans="1:17" ht="15.6" x14ac:dyDescent="0.3">
      <c r="A553" s="218">
        <v>549</v>
      </c>
      <c r="B553" s="4"/>
      <c r="C553" s="4"/>
      <c r="D553" s="4" t="s">
        <v>128</v>
      </c>
      <c r="E553" s="411" t="s">
        <v>256</v>
      </c>
      <c r="F553" s="38">
        <f t="shared" si="83"/>
        <v>0</v>
      </c>
      <c r="G553" s="38">
        <f t="shared" si="84"/>
        <v>0</v>
      </c>
      <c r="H553" s="38">
        <f t="shared" si="86"/>
        <v>0</v>
      </c>
      <c r="I553" s="299">
        <f t="shared" si="85"/>
        <v>0</v>
      </c>
      <c r="J553" s="356"/>
      <c r="K553" s="23"/>
      <c r="L553" s="329">
        <v>549</v>
      </c>
      <c r="M553" s="4" t="s">
        <v>128</v>
      </c>
      <c r="N553" s="377">
        <f t="shared" si="80"/>
        <v>0</v>
      </c>
      <c r="O553" s="377">
        <f t="shared" si="81"/>
        <v>0</v>
      </c>
      <c r="P553" s="377">
        <f t="shared" si="82"/>
        <v>0</v>
      </c>
      <c r="Q553" s="416"/>
    </row>
    <row r="554" spans="1:17" ht="15.6" x14ac:dyDescent="0.3">
      <c r="A554" s="218">
        <v>550</v>
      </c>
      <c r="B554" s="4"/>
      <c r="C554" s="4"/>
      <c r="D554" s="4" t="s">
        <v>128</v>
      </c>
      <c r="E554" s="411" t="s">
        <v>256</v>
      </c>
      <c r="F554" s="38">
        <f t="shared" si="83"/>
        <v>0</v>
      </c>
      <c r="G554" s="38">
        <f t="shared" si="84"/>
        <v>0</v>
      </c>
      <c r="H554" s="38">
        <f t="shared" si="86"/>
        <v>0</v>
      </c>
      <c r="I554" s="299">
        <f t="shared" si="85"/>
        <v>0</v>
      </c>
      <c r="J554" s="356"/>
      <c r="K554" s="23"/>
      <c r="L554" s="329">
        <v>550</v>
      </c>
      <c r="M554" s="4" t="s">
        <v>128</v>
      </c>
      <c r="N554" s="377">
        <f t="shared" si="80"/>
        <v>0</v>
      </c>
      <c r="O554" s="377">
        <f t="shared" si="81"/>
        <v>0</v>
      </c>
      <c r="P554" s="377">
        <f t="shared" si="82"/>
        <v>0</v>
      </c>
      <c r="Q554" s="416"/>
    </row>
    <row r="555" spans="1:17" ht="15.6" x14ac:dyDescent="0.3">
      <c r="A555" s="218">
        <v>551</v>
      </c>
      <c r="B555" s="4"/>
      <c r="C555" s="4"/>
      <c r="D555" s="4" t="s">
        <v>128</v>
      </c>
      <c r="E555" s="411" t="s">
        <v>256</v>
      </c>
      <c r="F555" s="38">
        <f t="shared" si="83"/>
        <v>0</v>
      </c>
      <c r="G555" s="38">
        <f t="shared" si="84"/>
        <v>0</v>
      </c>
      <c r="H555" s="38">
        <f t="shared" si="86"/>
        <v>0</v>
      </c>
      <c r="I555" s="299">
        <f t="shared" si="85"/>
        <v>0</v>
      </c>
      <c r="J555" s="356"/>
      <c r="K555" s="23"/>
      <c r="L555" s="329">
        <v>551</v>
      </c>
      <c r="M555" s="4" t="s">
        <v>128</v>
      </c>
      <c r="N555" s="377">
        <f t="shared" si="80"/>
        <v>0</v>
      </c>
      <c r="O555" s="377">
        <f t="shared" si="81"/>
        <v>0</v>
      </c>
      <c r="P555" s="377">
        <f t="shared" si="82"/>
        <v>0</v>
      </c>
      <c r="Q555" s="416"/>
    </row>
    <row r="556" spans="1:17" ht="15.6" x14ac:dyDescent="0.3">
      <c r="A556" s="218">
        <v>552</v>
      </c>
      <c r="B556" s="4"/>
      <c r="C556" s="4"/>
      <c r="D556" s="4" t="s">
        <v>128</v>
      </c>
      <c r="E556" s="411" t="s">
        <v>256</v>
      </c>
      <c r="F556" s="38">
        <f t="shared" si="83"/>
        <v>0</v>
      </c>
      <c r="G556" s="38">
        <f t="shared" si="84"/>
        <v>0</v>
      </c>
      <c r="H556" s="38">
        <f t="shared" si="86"/>
        <v>0</v>
      </c>
      <c r="I556" s="299">
        <f t="shared" si="85"/>
        <v>0</v>
      </c>
      <c r="J556" s="356"/>
      <c r="K556" s="23"/>
      <c r="L556" s="329">
        <v>552</v>
      </c>
      <c r="M556" s="4" t="s">
        <v>128</v>
      </c>
      <c r="N556" s="377">
        <f t="shared" si="80"/>
        <v>0</v>
      </c>
      <c r="O556" s="377">
        <f t="shared" si="81"/>
        <v>0</v>
      </c>
      <c r="P556" s="377">
        <f t="shared" si="82"/>
        <v>0</v>
      </c>
      <c r="Q556" s="416"/>
    </row>
    <row r="557" spans="1:17" ht="15.6" x14ac:dyDescent="0.3">
      <c r="A557" s="218">
        <v>553</v>
      </c>
      <c r="B557" s="4"/>
      <c r="C557" s="4"/>
      <c r="D557" s="4" t="s">
        <v>128</v>
      </c>
      <c r="E557" s="411" t="s">
        <v>256</v>
      </c>
      <c r="F557" s="38">
        <f t="shared" si="83"/>
        <v>0</v>
      </c>
      <c r="G557" s="38">
        <f t="shared" si="84"/>
        <v>0</v>
      </c>
      <c r="H557" s="38">
        <f t="shared" si="86"/>
        <v>0</v>
      </c>
      <c r="I557" s="299">
        <f t="shared" si="85"/>
        <v>0</v>
      </c>
      <c r="J557" s="356"/>
      <c r="K557" s="23"/>
      <c r="L557" s="329">
        <v>553</v>
      </c>
      <c r="M557" s="4" t="s">
        <v>128</v>
      </c>
      <c r="N557" s="377">
        <f t="shared" si="80"/>
        <v>0</v>
      </c>
      <c r="O557" s="377">
        <f t="shared" si="81"/>
        <v>0</v>
      </c>
      <c r="P557" s="377">
        <f t="shared" si="82"/>
        <v>0</v>
      </c>
      <c r="Q557" s="416"/>
    </row>
    <row r="558" spans="1:17" ht="15.6" x14ac:dyDescent="0.3">
      <c r="A558" s="218">
        <v>554</v>
      </c>
      <c r="B558" s="4"/>
      <c r="C558" s="4"/>
      <c r="D558" s="4" t="s">
        <v>128</v>
      </c>
      <c r="E558" s="411" t="s">
        <v>256</v>
      </c>
      <c r="F558" s="38">
        <f t="shared" si="83"/>
        <v>0</v>
      </c>
      <c r="G558" s="38">
        <f t="shared" si="84"/>
        <v>0</v>
      </c>
      <c r="H558" s="38">
        <f t="shared" si="86"/>
        <v>0</v>
      </c>
      <c r="I558" s="299">
        <f t="shared" si="85"/>
        <v>0</v>
      </c>
      <c r="J558" s="356"/>
      <c r="K558" s="23"/>
      <c r="L558" s="329">
        <v>554</v>
      </c>
      <c r="M558" s="4" t="s">
        <v>128</v>
      </c>
      <c r="N558" s="377">
        <f t="shared" si="80"/>
        <v>0</v>
      </c>
      <c r="O558" s="377">
        <f t="shared" si="81"/>
        <v>0</v>
      </c>
      <c r="P558" s="377">
        <f t="shared" si="82"/>
        <v>0</v>
      </c>
      <c r="Q558" s="416"/>
    </row>
    <row r="559" spans="1:17" ht="15.6" x14ac:dyDescent="0.3">
      <c r="A559" s="218">
        <v>555</v>
      </c>
      <c r="B559" s="4"/>
      <c r="C559" s="4"/>
      <c r="D559" s="4" t="s">
        <v>128</v>
      </c>
      <c r="E559" s="411" t="s">
        <v>256</v>
      </c>
      <c r="F559" s="38">
        <f t="shared" si="83"/>
        <v>0</v>
      </c>
      <c r="G559" s="38">
        <f t="shared" si="84"/>
        <v>0</v>
      </c>
      <c r="H559" s="38">
        <f t="shared" si="86"/>
        <v>0</v>
      </c>
      <c r="I559" s="299">
        <f t="shared" si="85"/>
        <v>0</v>
      </c>
      <c r="J559" s="356"/>
      <c r="K559" s="23"/>
      <c r="L559" s="329">
        <v>555</v>
      </c>
      <c r="M559" s="4" t="s">
        <v>128</v>
      </c>
      <c r="N559" s="377">
        <f t="shared" si="80"/>
        <v>0</v>
      </c>
      <c r="O559" s="377">
        <f t="shared" si="81"/>
        <v>0</v>
      </c>
      <c r="P559" s="377">
        <f t="shared" si="82"/>
        <v>0</v>
      </c>
      <c r="Q559" s="416"/>
    </row>
    <row r="560" spans="1:17" ht="15.6" x14ac:dyDescent="0.3">
      <c r="A560" s="218">
        <v>556</v>
      </c>
      <c r="B560" s="4"/>
      <c r="C560" s="4"/>
      <c r="D560" s="4" t="s">
        <v>128</v>
      </c>
      <c r="E560" s="411" t="s">
        <v>256</v>
      </c>
      <c r="F560" s="38">
        <f t="shared" si="83"/>
        <v>0</v>
      </c>
      <c r="G560" s="38">
        <f t="shared" si="84"/>
        <v>0</v>
      </c>
      <c r="H560" s="38">
        <f t="shared" si="86"/>
        <v>0</v>
      </c>
      <c r="I560" s="299">
        <f t="shared" si="85"/>
        <v>0</v>
      </c>
      <c r="J560" s="356"/>
      <c r="K560" s="23"/>
      <c r="L560" s="329">
        <v>556</v>
      </c>
      <c r="M560" s="4" t="s">
        <v>128</v>
      </c>
      <c r="N560" s="377">
        <f t="shared" si="80"/>
        <v>0</v>
      </c>
      <c r="O560" s="377">
        <f t="shared" si="81"/>
        <v>0</v>
      </c>
      <c r="P560" s="377">
        <f t="shared" si="82"/>
        <v>0</v>
      </c>
      <c r="Q560" s="416"/>
    </row>
    <row r="561" spans="1:17" ht="15.6" x14ac:dyDescent="0.3">
      <c r="A561" s="218">
        <v>557</v>
      </c>
      <c r="B561" s="4"/>
      <c r="C561" s="4"/>
      <c r="D561" s="4" t="s">
        <v>128</v>
      </c>
      <c r="E561" s="411" t="s">
        <v>256</v>
      </c>
      <c r="F561" s="38">
        <f t="shared" si="83"/>
        <v>0</v>
      </c>
      <c r="G561" s="38">
        <f t="shared" si="84"/>
        <v>0</v>
      </c>
      <c r="H561" s="38">
        <f t="shared" si="86"/>
        <v>0</v>
      </c>
      <c r="I561" s="299">
        <f t="shared" si="85"/>
        <v>0</v>
      </c>
      <c r="J561" s="356"/>
      <c r="K561" s="23"/>
      <c r="L561" s="329">
        <v>557</v>
      </c>
      <c r="M561" s="4" t="s">
        <v>128</v>
      </c>
      <c r="N561" s="377">
        <f t="shared" ref="N561:N604" si="87">IF(Q561&gt;0,1,0)</f>
        <v>0</v>
      </c>
      <c r="O561" s="377">
        <f t="shared" ref="O561:O583" si="88">IF(L561="Yes",N561,0)</f>
        <v>0</v>
      </c>
      <c r="P561" s="377">
        <f t="shared" ref="P561:P604" si="89">IF(L561="Yes",Q561,0)</f>
        <v>0</v>
      </c>
      <c r="Q561" s="416"/>
    </row>
    <row r="562" spans="1:17" ht="15.6" x14ac:dyDescent="0.3">
      <c r="A562" s="218">
        <v>558</v>
      </c>
      <c r="B562" s="4"/>
      <c r="C562" s="4"/>
      <c r="D562" s="4" t="s">
        <v>128</v>
      </c>
      <c r="E562" s="411" t="s">
        <v>256</v>
      </c>
      <c r="F562" s="38">
        <f t="shared" si="83"/>
        <v>0</v>
      </c>
      <c r="G562" s="38">
        <f t="shared" si="84"/>
        <v>0</v>
      </c>
      <c r="H562" s="38">
        <f t="shared" si="86"/>
        <v>0</v>
      </c>
      <c r="I562" s="299">
        <f t="shared" si="85"/>
        <v>0</v>
      </c>
      <c r="J562" s="356"/>
      <c r="K562" s="23"/>
      <c r="L562" s="329">
        <v>558</v>
      </c>
      <c r="M562" s="4" t="s">
        <v>128</v>
      </c>
      <c r="N562" s="377">
        <f t="shared" si="87"/>
        <v>0</v>
      </c>
      <c r="O562" s="377">
        <f t="shared" si="88"/>
        <v>0</v>
      </c>
      <c r="P562" s="377">
        <f t="shared" si="89"/>
        <v>0</v>
      </c>
      <c r="Q562" s="416"/>
    </row>
    <row r="563" spans="1:17" ht="15.6" x14ac:dyDescent="0.3">
      <c r="A563" s="218">
        <v>559</v>
      </c>
      <c r="B563" s="4"/>
      <c r="C563" s="4"/>
      <c r="D563" s="4" t="s">
        <v>128</v>
      </c>
      <c r="E563" s="411" t="s">
        <v>256</v>
      </c>
      <c r="F563" s="38">
        <f t="shared" si="83"/>
        <v>0</v>
      </c>
      <c r="G563" s="38">
        <f t="shared" si="84"/>
        <v>0</v>
      </c>
      <c r="H563" s="38">
        <f t="shared" si="86"/>
        <v>0</v>
      </c>
      <c r="I563" s="299">
        <f t="shared" si="85"/>
        <v>0</v>
      </c>
      <c r="J563" s="356"/>
      <c r="K563" s="23"/>
      <c r="L563" s="329">
        <v>559</v>
      </c>
      <c r="M563" s="4" t="s">
        <v>128</v>
      </c>
      <c r="N563" s="377">
        <f t="shared" si="87"/>
        <v>0</v>
      </c>
      <c r="O563" s="377">
        <f t="shared" si="88"/>
        <v>0</v>
      </c>
      <c r="P563" s="377">
        <f t="shared" si="89"/>
        <v>0</v>
      </c>
      <c r="Q563" s="416"/>
    </row>
    <row r="564" spans="1:17" ht="15.6" x14ac:dyDescent="0.3">
      <c r="A564" s="218">
        <v>560</v>
      </c>
      <c r="B564" s="4"/>
      <c r="C564" s="4"/>
      <c r="D564" s="4" t="s">
        <v>128</v>
      </c>
      <c r="E564" s="411" t="s">
        <v>256</v>
      </c>
      <c r="F564" s="38">
        <f t="shared" si="83"/>
        <v>0</v>
      </c>
      <c r="G564" s="38">
        <f t="shared" si="84"/>
        <v>0</v>
      </c>
      <c r="H564" s="38">
        <f t="shared" si="86"/>
        <v>0</v>
      </c>
      <c r="I564" s="299">
        <f t="shared" si="85"/>
        <v>0</v>
      </c>
      <c r="J564" s="356"/>
      <c r="K564" s="23"/>
      <c r="L564" s="329">
        <v>560</v>
      </c>
      <c r="M564" s="4" t="s">
        <v>128</v>
      </c>
      <c r="N564" s="377">
        <f t="shared" si="87"/>
        <v>0</v>
      </c>
      <c r="O564" s="377">
        <f t="shared" si="88"/>
        <v>0</v>
      </c>
      <c r="P564" s="377">
        <f t="shared" si="89"/>
        <v>0</v>
      </c>
      <c r="Q564" s="416"/>
    </row>
    <row r="565" spans="1:17" ht="15.6" x14ac:dyDescent="0.3">
      <c r="A565" s="218">
        <v>561</v>
      </c>
      <c r="B565" s="4"/>
      <c r="C565" s="4"/>
      <c r="D565" s="4" t="s">
        <v>128</v>
      </c>
      <c r="E565" s="411" t="s">
        <v>256</v>
      </c>
      <c r="F565" s="38">
        <f t="shared" si="83"/>
        <v>0</v>
      </c>
      <c r="G565" s="38">
        <f t="shared" si="84"/>
        <v>0</v>
      </c>
      <c r="H565" s="38">
        <f t="shared" si="86"/>
        <v>0</v>
      </c>
      <c r="I565" s="299">
        <f t="shared" si="85"/>
        <v>0</v>
      </c>
      <c r="J565" s="356"/>
      <c r="K565" s="23"/>
      <c r="L565" s="329">
        <v>561</v>
      </c>
      <c r="M565" s="4" t="s">
        <v>128</v>
      </c>
      <c r="N565" s="377">
        <f t="shared" si="87"/>
        <v>0</v>
      </c>
      <c r="O565" s="377">
        <f t="shared" si="88"/>
        <v>0</v>
      </c>
      <c r="P565" s="377">
        <f t="shared" si="89"/>
        <v>0</v>
      </c>
      <c r="Q565" s="416"/>
    </row>
    <row r="566" spans="1:17" ht="15.6" x14ac:dyDescent="0.3">
      <c r="A566" s="218">
        <v>562</v>
      </c>
      <c r="B566" s="4"/>
      <c r="C566" s="4"/>
      <c r="D566" s="4" t="s">
        <v>128</v>
      </c>
      <c r="E566" s="411" t="s">
        <v>256</v>
      </c>
      <c r="F566" s="38">
        <f t="shared" si="83"/>
        <v>0</v>
      </c>
      <c r="G566" s="38">
        <f t="shared" si="84"/>
        <v>0</v>
      </c>
      <c r="H566" s="38">
        <f t="shared" si="86"/>
        <v>0</v>
      </c>
      <c r="I566" s="299">
        <f t="shared" si="85"/>
        <v>0</v>
      </c>
      <c r="J566" s="356"/>
      <c r="K566" s="23"/>
      <c r="L566" s="329">
        <v>562</v>
      </c>
      <c r="M566" s="4" t="s">
        <v>128</v>
      </c>
      <c r="N566" s="377">
        <f t="shared" si="87"/>
        <v>0</v>
      </c>
      <c r="O566" s="377">
        <f t="shared" si="88"/>
        <v>0</v>
      </c>
      <c r="P566" s="377">
        <f t="shared" si="89"/>
        <v>0</v>
      </c>
      <c r="Q566" s="416"/>
    </row>
    <row r="567" spans="1:17" ht="15.6" x14ac:dyDescent="0.3">
      <c r="A567" s="218">
        <v>563</v>
      </c>
      <c r="B567" s="4"/>
      <c r="C567" s="4"/>
      <c r="D567" s="4" t="s">
        <v>128</v>
      </c>
      <c r="E567" s="411" t="s">
        <v>256</v>
      </c>
      <c r="F567" s="38">
        <f t="shared" si="83"/>
        <v>0</v>
      </c>
      <c r="G567" s="38">
        <f t="shared" si="84"/>
        <v>0</v>
      </c>
      <c r="H567" s="38">
        <f t="shared" si="86"/>
        <v>0</v>
      </c>
      <c r="I567" s="299">
        <f t="shared" si="85"/>
        <v>0</v>
      </c>
      <c r="J567" s="356"/>
      <c r="K567" s="23"/>
      <c r="L567" s="329">
        <v>563</v>
      </c>
      <c r="M567" s="4" t="s">
        <v>128</v>
      </c>
      <c r="N567" s="377">
        <f t="shared" si="87"/>
        <v>0</v>
      </c>
      <c r="O567" s="377">
        <f t="shared" si="88"/>
        <v>0</v>
      </c>
      <c r="P567" s="377">
        <f t="shared" si="89"/>
        <v>0</v>
      </c>
      <c r="Q567" s="416"/>
    </row>
    <row r="568" spans="1:17" ht="15.6" x14ac:dyDescent="0.3">
      <c r="A568" s="218">
        <v>564</v>
      </c>
      <c r="B568" s="4"/>
      <c r="C568" s="4"/>
      <c r="D568" s="4" t="s">
        <v>128</v>
      </c>
      <c r="E568" s="411" t="s">
        <v>256</v>
      </c>
      <c r="F568" s="38">
        <f t="shared" si="83"/>
        <v>0</v>
      </c>
      <c r="G568" s="38">
        <f t="shared" si="84"/>
        <v>0</v>
      </c>
      <c r="H568" s="38">
        <f t="shared" si="86"/>
        <v>0</v>
      </c>
      <c r="I568" s="299">
        <f t="shared" si="85"/>
        <v>0</v>
      </c>
      <c r="J568" s="356"/>
      <c r="K568" s="23"/>
      <c r="L568" s="329">
        <v>564</v>
      </c>
      <c r="M568" s="4" t="s">
        <v>128</v>
      </c>
      <c r="N568" s="377">
        <f t="shared" si="87"/>
        <v>0</v>
      </c>
      <c r="O568" s="377">
        <f t="shared" si="88"/>
        <v>0</v>
      </c>
      <c r="P568" s="377">
        <f t="shared" si="89"/>
        <v>0</v>
      </c>
      <c r="Q568" s="416"/>
    </row>
    <row r="569" spans="1:17" ht="15.6" x14ac:dyDescent="0.3">
      <c r="A569" s="218">
        <v>565</v>
      </c>
      <c r="B569" s="4"/>
      <c r="C569" s="4"/>
      <c r="D569" s="4" t="s">
        <v>128</v>
      </c>
      <c r="E569" s="411" t="s">
        <v>256</v>
      </c>
      <c r="F569" s="38">
        <f t="shared" si="83"/>
        <v>0</v>
      </c>
      <c r="G569" s="38">
        <f t="shared" si="84"/>
        <v>0</v>
      </c>
      <c r="H569" s="38">
        <f t="shared" si="86"/>
        <v>0</v>
      </c>
      <c r="I569" s="299">
        <f t="shared" si="85"/>
        <v>0</v>
      </c>
      <c r="J569" s="356"/>
      <c r="K569" s="23"/>
      <c r="L569" s="329">
        <v>565</v>
      </c>
      <c r="M569" s="4" t="s">
        <v>128</v>
      </c>
      <c r="N569" s="377">
        <f t="shared" si="87"/>
        <v>0</v>
      </c>
      <c r="O569" s="377">
        <f t="shared" si="88"/>
        <v>0</v>
      </c>
      <c r="P569" s="377">
        <f t="shared" si="89"/>
        <v>0</v>
      </c>
      <c r="Q569" s="416"/>
    </row>
    <row r="570" spans="1:17" ht="15.6" x14ac:dyDescent="0.3">
      <c r="A570" s="218">
        <v>566</v>
      </c>
      <c r="B570" s="4"/>
      <c r="C570" s="4"/>
      <c r="D570" s="4" t="s">
        <v>128</v>
      </c>
      <c r="E570" s="411" t="s">
        <v>256</v>
      </c>
      <c r="F570" s="38">
        <f t="shared" si="83"/>
        <v>0</v>
      </c>
      <c r="G570" s="38">
        <f t="shared" si="84"/>
        <v>0</v>
      </c>
      <c r="H570" s="38">
        <f t="shared" si="86"/>
        <v>0</v>
      </c>
      <c r="I570" s="299">
        <f t="shared" si="85"/>
        <v>0</v>
      </c>
      <c r="J570" s="356"/>
      <c r="K570" s="23"/>
      <c r="L570" s="329">
        <v>566</v>
      </c>
      <c r="M570" s="4" t="s">
        <v>128</v>
      </c>
      <c r="N570" s="377">
        <f t="shared" si="87"/>
        <v>0</v>
      </c>
      <c r="O570" s="377">
        <f t="shared" si="88"/>
        <v>0</v>
      </c>
      <c r="P570" s="377">
        <f t="shared" si="89"/>
        <v>0</v>
      </c>
      <c r="Q570" s="416"/>
    </row>
    <row r="571" spans="1:17" ht="15.6" x14ac:dyDescent="0.3">
      <c r="A571" s="218">
        <v>567</v>
      </c>
      <c r="B571" s="4"/>
      <c r="C571" s="4"/>
      <c r="D571" s="4" t="s">
        <v>128</v>
      </c>
      <c r="E571" s="411" t="s">
        <v>256</v>
      </c>
      <c r="F571" s="38">
        <f t="shared" si="83"/>
        <v>0</v>
      </c>
      <c r="G571" s="38">
        <f t="shared" si="84"/>
        <v>0</v>
      </c>
      <c r="H571" s="38">
        <f t="shared" si="86"/>
        <v>0</v>
      </c>
      <c r="I571" s="299">
        <f t="shared" si="85"/>
        <v>0</v>
      </c>
      <c r="J571" s="356"/>
      <c r="K571" s="23"/>
      <c r="L571" s="329">
        <v>567</v>
      </c>
      <c r="M571" s="4" t="s">
        <v>128</v>
      </c>
      <c r="N571" s="377">
        <f t="shared" si="87"/>
        <v>0</v>
      </c>
      <c r="O571" s="377">
        <f t="shared" si="88"/>
        <v>0</v>
      </c>
      <c r="P571" s="377">
        <f t="shared" si="89"/>
        <v>0</v>
      </c>
      <c r="Q571" s="416"/>
    </row>
    <row r="572" spans="1:17" ht="15.6" x14ac:dyDescent="0.3">
      <c r="A572" s="218">
        <v>568</v>
      </c>
      <c r="B572" s="4"/>
      <c r="C572" s="4"/>
      <c r="D572" s="4" t="s">
        <v>128</v>
      </c>
      <c r="E572" s="411" t="s">
        <v>256</v>
      </c>
      <c r="F572" s="38">
        <f t="shared" si="83"/>
        <v>0</v>
      </c>
      <c r="G572" s="38">
        <f t="shared" si="84"/>
        <v>0</v>
      </c>
      <c r="H572" s="38">
        <f t="shared" si="86"/>
        <v>0</v>
      </c>
      <c r="I572" s="299">
        <f t="shared" si="85"/>
        <v>0</v>
      </c>
      <c r="J572" s="356"/>
      <c r="K572" s="23"/>
      <c r="L572" s="329">
        <v>568</v>
      </c>
      <c r="M572" s="4" t="s">
        <v>128</v>
      </c>
      <c r="N572" s="377">
        <f t="shared" si="87"/>
        <v>0</v>
      </c>
      <c r="O572" s="377">
        <f t="shared" si="88"/>
        <v>0</v>
      </c>
      <c r="P572" s="377">
        <f t="shared" si="89"/>
        <v>0</v>
      </c>
      <c r="Q572" s="416"/>
    </row>
    <row r="573" spans="1:17" ht="15.6" x14ac:dyDescent="0.3">
      <c r="A573" s="218">
        <v>569</v>
      </c>
      <c r="B573" s="4"/>
      <c r="C573" s="4"/>
      <c r="D573" s="4" t="s">
        <v>128</v>
      </c>
      <c r="E573" s="411" t="s">
        <v>256</v>
      </c>
      <c r="F573" s="38">
        <f t="shared" si="83"/>
        <v>0</v>
      </c>
      <c r="G573" s="38">
        <f t="shared" si="84"/>
        <v>0</v>
      </c>
      <c r="H573" s="38">
        <f t="shared" si="86"/>
        <v>0</v>
      </c>
      <c r="I573" s="299">
        <f t="shared" si="85"/>
        <v>0</v>
      </c>
      <c r="J573" s="356"/>
      <c r="K573" s="23"/>
      <c r="L573" s="329">
        <v>569</v>
      </c>
      <c r="M573" s="4" t="s">
        <v>128</v>
      </c>
      <c r="N573" s="377">
        <f t="shared" si="87"/>
        <v>0</v>
      </c>
      <c r="O573" s="377">
        <f t="shared" si="88"/>
        <v>0</v>
      </c>
      <c r="P573" s="377">
        <f t="shared" si="89"/>
        <v>0</v>
      </c>
      <c r="Q573" s="416"/>
    </row>
    <row r="574" spans="1:17" ht="15.6" x14ac:dyDescent="0.3">
      <c r="A574" s="218">
        <v>570</v>
      </c>
      <c r="B574" s="4"/>
      <c r="C574" s="4"/>
      <c r="D574" s="4" t="s">
        <v>128</v>
      </c>
      <c r="E574" s="411" t="s">
        <v>256</v>
      </c>
      <c r="F574" s="38">
        <f t="shared" si="83"/>
        <v>0</v>
      </c>
      <c r="G574" s="38">
        <f t="shared" si="84"/>
        <v>0</v>
      </c>
      <c r="H574" s="38">
        <f t="shared" si="86"/>
        <v>0</v>
      </c>
      <c r="I574" s="299">
        <f t="shared" si="85"/>
        <v>0</v>
      </c>
      <c r="J574" s="356"/>
      <c r="K574" s="23"/>
      <c r="L574" s="329">
        <v>570</v>
      </c>
      <c r="M574" s="4" t="s">
        <v>128</v>
      </c>
      <c r="N574" s="377">
        <f t="shared" si="87"/>
        <v>0</v>
      </c>
      <c r="O574" s="377">
        <f t="shared" si="88"/>
        <v>0</v>
      </c>
      <c r="P574" s="377">
        <f t="shared" si="89"/>
        <v>0</v>
      </c>
      <c r="Q574" s="416"/>
    </row>
    <row r="575" spans="1:17" ht="15.6" x14ac:dyDescent="0.3">
      <c r="A575" s="218">
        <v>571</v>
      </c>
      <c r="B575" s="4"/>
      <c r="C575" s="4"/>
      <c r="D575" s="4" t="s">
        <v>128</v>
      </c>
      <c r="E575" s="411" t="s">
        <v>256</v>
      </c>
      <c r="F575" s="38">
        <f t="shared" si="83"/>
        <v>0</v>
      </c>
      <c r="G575" s="38">
        <f t="shared" si="84"/>
        <v>0</v>
      </c>
      <c r="H575" s="38">
        <f t="shared" si="86"/>
        <v>0</v>
      </c>
      <c r="I575" s="299">
        <f t="shared" si="85"/>
        <v>0</v>
      </c>
      <c r="J575" s="356"/>
      <c r="K575" s="23"/>
      <c r="L575" s="329">
        <v>571</v>
      </c>
      <c r="M575" s="4" t="s">
        <v>128</v>
      </c>
      <c r="N575" s="377">
        <f t="shared" si="87"/>
        <v>0</v>
      </c>
      <c r="O575" s="377">
        <f t="shared" si="88"/>
        <v>0</v>
      </c>
      <c r="P575" s="377">
        <f t="shared" si="89"/>
        <v>0</v>
      </c>
      <c r="Q575" s="416"/>
    </row>
    <row r="576" spans="1:17" ht="15.6" x14ac:dyDescent="0.3">
      <c r="A576" s="218">
        <v>572</v>
      </c>
      <c r="B576" s="4"/>
      <c r="C576" s="4"/>
      <c r="D576" s="4" t="s">
        <v>128</v>
      </c>
      <c r="E576" s="411" t="s">
        <v>256</v>
      </c>
      <c r="F576" s="38">
        <f t="shared" si="83"/>
        <v>0</v>
      </c>
      <c r="G576" s="38">
        <f t="shared" si="84"/>
        <v>0</v>
      </c>
      <c r="H576" s="38">
        <f t="shared" si="86"/>
        <v>0</v>
      </c>
      <c r="I576" s="299">
        <f t="shared" si="85"/>
        <v>0</v>
      </c>
      <c r="J576" s="356"/>
      <c r="K576" s="23"/>
      <c r="L576" s="329">
        <v>572</v>
      </c>
      <c r="M576" s="4" t="s">
        <v>128</v>
      </c>
      <c r="N576" s="377">
        <f t="shared" si="87"/>
        <v>0</v>
      </c>
      <c r="O576" s="377">
        <f t="shared" si="88"/>
        <v>0</v>
      </c>
      <c r="P576" s="377">
        <f t="shared" si="89"/>
        <v>0</v>
      </c>
      <c r="Q576" s="416"/>
    </row>
    <row r="577" spans="1:17" ht="15.6" x14ac:dyDescent="0.3">
      <c r="A577" s="218">
        <v>573</v>
      </c>
      <c r="B577" s="4"/>
      <c r="C577" s="4"/>
      <c r="D577" s="4" t="s">
        <v>128</v>
      </c>
      <c r="E577" s="411" t="s">
        <v>256</v>
      </c>
      <c r="F577" s="38">
        <f t="shared" si="83"/>
        <v>0</v>
      </c>
      <c r="G577" s="38">
        <f t="shared" si="84"/>
        <v>0</v>
      </c>
      <c r="H577" s="38">
        <f t="shared" si="86"/>
        <v>0</v>
      </c>
      <c r="I577" s="299">
        <f t="shared" si="85"/>
        <v>0</v>
      </c>
      <c r="J577" s="356"/>
      <c r="K577" s="23"/>
      <c r="L577" s="329">
        <v>573</v>
      </c>
      <c r="M577" s="4" t="s">
        <v>128</v>
      </c>
      <c r="N577" s="377">
        <f t="shared" si="87"/>
        <v>0</v>
      </c>
      <c r="O577" s="377">
        <f t="shared" si="88"/>
        <v>0</v>
      </c>
      <c r="P577" s="377">
        <f t="shared" si="89"/>
        <v>0</v>
      </c>
      <c r="Q577" s="416"/>
    </row>
    <row r="578" spans="1:17" ht="15.6" x14ac:dyDescent="0.3">
      <c r="A578" s="218">
        <v>574</v>
      </c>
      <c r="B578" s="4"/>
      <c r="C578" s="4"/>
      <c r="D578" s="4" t="s">
        <v>128</v>
      </c>
      <c r="E578" s="411" t="s">
        <v>256</v>
      </c>
      <c r="F578" s="38">
        <f t="shared" si="83"/>
        <v>0</v>
      </c>
      <c r="G578" s="38">
        <f t="shared" si="84"/>
        <v>0</v>
      </c>
      <c r="H578" s="38">
        <f t="shared" si="86"/>
        <v>0</v>
      </c>
      <c r="I578" s="299">
        <f t="shared" si="85"/>
        <v>0</v>
      </c>
      <c r="J578" s="356"/>
      <c r="K578" s="23"/>
      <c r="L578" s="329">
        <v>574</v>
      </c>
      <c r="M578" s="4" t="s">
        <v>128</v>
      </c>
      <c r="N578" s="377">
        <f t="shared" si="87"/>
        <v>0</v>
      </c>
      <c r="O578" s="377">
        <f t="shared" si="88"/>
        <v>0</v>
      </c>
      <c r="P578" s="377">
        <f t="shared" si="89"/>
        <v>0</v>
      </c>
      <c r="Q578" s="416"/>
    </row>
    <row r="579" spans="1:17" ht="15.6" x14ac:dyDescent="0.3">
      <c r="A579" s="218">
        <v>575</v>
      </c>
      <c r="B579" s="4"/>
      <c r="C579" s="4"/>
      <c r="D579" s="4" t="s">
        <v>128</v>
      </c>
      <c r="E579" s="411" t="s">
        <v>256</v>
      </c>
      <c r="F579" s="38">
        <f t="shared" si="83"/>
        <v>0</v>
      </c>
      <c r="G579" s="38">
        <f t="shared" si="84"/>
        <v>0</v>
      </c>
      <c r="H579" s="38">
        <f t="shared" si="86"/>
        <v>0</v>
      </c>
      <c r="I579" s="299">
        <f t="shared" si="85"/>
        <v>0</v>
      </c>
      <c r="J579" s="356"/>
      <c r="K579" s="23"/>
      <c r="L579" s="329">
        <v>575</v>
      </c>
      <c r="M579" s="4" t="s">
        <v>128</v>
      </c>
      <c r="N579" s="377">
        <f t="shared" si="87"/>
        <v>0</v>
      </c>
      <c r="O579" s="377">
        <f t="shared" si="88"/>
        <v>0</v>
      </c>
      <c r="P579" s="377">
        <f t="shared" si="89"/>
        <v>0</v>
      </c>
      <c r="Q579" s="416"/>
    </row>
    <row r="580" spans="1:17" ht="15.6" x14ac:dyDescent="0.3">
      <c r="A580" s="218">
        <v>576</v>
      </c>
      <c r="B580" s="4"/>
      <c r="C580" s="4"/>
      <c r="D580" s="4" t="s">
        <v>128</v>
      </c>
      <c r="E580" s="411" t="s">
        <v>256</v>
      </c>
      <c r="F580" s="38">
        <f t="shared" si="83"/>
        <v>0</v>
      </c>
      <c r="G580" s="38">
        <f t="shared" si="84"/>
        <v>0</v>
      </c>
      <c r="H580" s="38">
        <f t="shared" si="86"/>
        <v>0</v>
      </c>
      <c r="I580" s="299">
        <f t="shared" si="85"/>
        <v>0</v>
      </c>
      <c r="J580" s="356"/>
      <c r="K580" s="23"/>
      <c r="L580" s="329">
        <v>576</v>
      </c>
      <c r="M580" s="4" t="s">
        <v>128</v>
      </c>
      <c r="N580" s="377">
        <f t="shared" si="87"/>
        <v>0</v>
      </c>
      <c r="O580" s="377">
        <f t="shared" si="88"/>
        <v>0</v>
      </c>
      <c r="P580" s="377">
        <f t="shared" si="89"/>
        <v>0</v>
      </c>
      <c r="Q580" s="416"/>
    </row>
    <row r="581" spans="1:17" ht="15.6" x14ac:dyDescent="0.3">
      <c r="A581" s="218">
        <v>577</v>
      </c>
      <c r="B581" s="4"/>
      <c r="C581" s="4"/>
      <c r="D581" s="4" t="s">
        <v>128</v>
      </c>
      <c r="E581" s="411" t="s">
        <v>256</v>
      </c>
      <c r="F581" s="38">
        <f t="shared" si="83"/>
        <v>0</v>
      </c>
      <c r="G581" s="38">
        <f t="shared" si="84"/>
        <v>0</v>
      </c>
      <c r="H581" s="38">
        <f t="shared" si="86"/>
        <v>0</v>
      </c>
      <c r="I581" s="299">
        <f t="shared" si="85"/>
        <v>0</v>
      </c>
      <c r="J581" s="356"/>
      <c r="K581" s="23"/>
      <c r="L581" s="329">
        <v>577</v>
      </c>
      <c r="M581" s="4" t="s">
        <v>128</v>
      </c>
      <c r="N581" s="377">
        <f t="shared" si="87"/>
        <v>0</v>
      </c>
      <c r="O581" s="377">
        <f t="shared" si="88"/>
        <v>0</v>
      </c>
      <c r="P581" s="377">
        <f t="shared" si="89"/>
        <v>0</v>
      </c>
      <c r="Q581" s="416"/>
    </row>
    <row r="582" spans="1:17" ht="15.6" x14ac:dyDescent="0.3">
      <c r="A582" s="218">
        <v>578</v>
      </c>
      <c r="B582" s="4"/>
      <c r="C582" s="4"/>
      <c r="D582" s="4" t="s">
        <v>128</v>
      </c>
      <c r="E582" s="411" t="s">
        <v>256</v>
      </c>
      <c r="F582" s="38">
        <f t="shared" si="83"/>
        <v>0</v>
      </c>
      <c r="G582" s="38">
        <f t="shared" si="84"/>
        <v>0</v>
      </c>
      <c r="H582" s="38">
        <f t="shared" si="86"/>
        <v>0</v>
      </c>
      <c r="I582" s="299">
        <f t="shared" si="85"/>
        <v>0</v>
      </c>
      <c r="J582" s="356"/>
      <c r="K582" s="23"/>
      <c r="L582" s="329">
        <v>578</v>
      </c>
      <c r="M582" s="4" t="s">
        <v>128</v>
      </c>
      <c r="N582" s="377">
        <f t="shared" si="87"/>
        <v>0</v>
      </c>
      <c r="O582" s="377">
        <f t="shared" si="88"/>
        <v>0</v>
      </c>
      <c r="P582" s="377">
        <f t="shared" si="89"/>
        <v>0</v>
      </c>
      <c r="Q582" s="416"/>
    </row>
    <row r="583" spans="1:17" ht="15.6" x14ac:dyDescent="0.3">
      <c r="A583" s="218">
        <v>579</v>
      </c>
      <c r="B583" s="4"/>
      <c r="C583" s="4"/>
      <c r="D583" s="4" t="s">
        <v>128</v>
      </c>
      <c r="E583" s="411" t="s">
        <v>256</v>
      </c>
      <c r="F583" s="38">
        <f t="shared" si="83"/>
        <v>0</v>
      </c>
      <c r="G583" s="38">
        <f t="shared" si="84"/>
        <v>0</v>
      </c>
      <c r="H583" s="38">
        <f t="shared" si="86"/>
        <v>0</v>
      </c>
      <c r="I583" s="299">
        <f t="shared" si="85"/>
        <v>0</v>
      </c>
      <c r="J583" s="356"/>
      <c r="K583" s="23"/>
      <c r="L583" s="329">
        <v>579</v>
      </c>
      <c r="M583" s="4" t="s">
        <v>128</v>
      </c>
      <c r="N583" s="377">
        <f t="shared" si="87"/>
        <v>0</v>
      </c>
      <c r="O583" s="377">
        <f t="shared" si="88"/>
        <v>0</v>
      </c>
      <c r="P583" s="377">
        <f t="shared" si="89"/>
        <v>0</v>
      </c>
      <c r="Q583" s="416"/>
    </row>
    <row r="584" spans="1:17" ht="15.6" x14ac:dyDescent="0.3">
      <c r="A584" s="218">
        <v>580</v>
      </c>
      <c r="B584" s="4"/>
      <c r="C584" s="4"/>
      <c r="D584" s="4" t="s">
        <v>128</v>
      </c>
      <c r="E584" s="411" t="s">
        <v>256</v>
      </c>
      <c r="F584" s="38">
        <f t="shared" ref="F584:F604" si="90">IF(I584&gt;0,1,0)</f>
        <v>0</v>
      </c>
      <c r="G584" s="38">
        <f t="shared" ref="G584:G604" si="91">IF(D584="Yes",F584,0)</f>
        <v>0</v>
      </c>
      <c r="H584" s="38">
        <f t="shared" si="86"/>
        <v>0</v>
      </c>
      <c r="I584" s="299">
        <f t="shared" ref="I584:I604" si="92">IF(E584="Square/Rectangle",B584*C584,B584*C584*0.785)</f>
        <v>0</v>
      </c>
      <c r="J584" s="356"/>
      <c r="K584" s="23"/>
      <c r="L584" s="329">
        <v>580</v>
      </c>
      <c r="M584" s="4" t="s">
        <v>128</v>
      </c>
      <c r="N584" s="377">
        <f t="shared" si="87"/>
        <v>0</v>
      </c>
      <c r="O584" s="377">
        <f t="shared" ref="O584:O604" si="93">IF(L584="Yes",N584,0)</f>
        <v>0</v>
      </c>
      <c r="P584" s="377">
        <f t="shared" si="89"/>
        <v>0</v>
      </c>
      <c r="Q584" s="416"/>
    </row>
    <row r="585" spans="1:17" ht="15.6" x14ac:dyDescent="0.3">
      <c r="A585" s="218">
        <v>581</v>
      </c>
      <c r="B585" s="4"/>
      <c r="C585" s="4"/>
      <c r="D585" s="4" t="s">
        <v>128</v>
      </c>
      <c r="E585" s="411" t="s">
        <v>256</v>
      </c>
      <c r="F585" s="38">
        <f t="shared" si="90"/>
        <v>0</v>
      </c>
      <c r="G585" s="38">
        <f t="shared" si="91"/>
        <v>0</v>
      </c>
      <c r="H585" s="38">
        <f t="shared" ref="H585:H604" si="94">IF(D585="Yes",I585,0)</f>
        <v>0</v>
      </c>
      <c r="I585" s="299">
        <f t="shared" si="92"/>
        <v>0</v>
      </c>
      <c r="J585" s="356"/>
      <c r="K585" s="23"/>
      <c r="L585" s="329">
        <v>581</v>
      </c>
      <c r="M585" s="4" t="s">
        <v>128</v>
      </c>
      <c r="N585" s="377">
        <f t="shared" si="87"/>
        <v>0</v>
      </c>
      <c r="O585" s="377">
        <f t="shared" si="93"/>
        <v>0</v>
      </c>
      <c r="P585" s="377">
        <f t="shared" si="89"/>
        <v>0</v>
      </c>
      <c r="Q585" s="416"/>
    </row>
    <row r="586" spans="1:17" ht="15.6" x14ac:dyDescent="0.3">
      <c r="A586" s="218">
        <v>582</v>
      </c>
      <c r="B586" s="4"/>
      <c r="C586" s="4"/>
      <c r="D586" s="4" t="s">
        <v>128</v>
      </c>
      <c r="E586" s="411" t="s">
        <v>256</v>
      </c>
      <c r="F586" s="38">
        <f t="shared" si="90"/>
        <v>0</v>
      </c>
      <c r="G586" s="38">
        <f t="shared" si="91"/>
        <v>0</v>
      </c>
      <c r="H586" s="38">
        <f t="shared" si="94"/>
        <v>0</v>
      </c>
      <c r="I586" s="299">
        <f t="shared" si="92"/>
        <v>0</v>
      </c>
      <c r="J586" s="356"/>
      <c r="K586" s="23"/>
      <c r="L586" s="329">
        <v>582</v>
      </c>
      <c r="M586" s="4" t="s">
        <v>128</v>
      </c>
      <c r="N586" s="377">
        <f t="shared" si="87"/>
        <v>0</v>
      </c>
      <c r="O586" s="377">
        <f t="shared" si="93"/>
        <v>0</v>
      </c>
      <c r="P586" s="377">
        <f t="shared" si="89"/>
        <v>0</v>
      </c>
      <c r="Q586" s="416"/>
    </row>
    <row r="587" spans="1:17" ht="15.6" x14ac:dyDescent="0.3">
      <c r="A587" s="218">
        <v>583</v>
      </c>
      <c r="B587" s="4"/>
      <c r="C587" s="4"/>
      <c r="D587" s="4" t="s">
        <v>128</v>
      </c>
      <c r="E587" s="411" t="s">
        <v>256</v>
      </c>
      <c r="F587" s="38">
        <f t="shared" si="90"/>
        <v>0</v>
      </c>
      <c r="G587" s="38">
        <f t="shared" si="91"/>
        <v>0</v>
      </c>
      <c r="H587" s="38">
        <f t="shared" si="94"/>
        <v>0</v>
      </c>
      <c r="I587" s="299">
        <f t="shared" si="92"/>
        <v>0</v>
      </c>
      <c r="J587" s="356"/>
      <c r="K587" s="23"/>
      <c r="L587" s="329">
        <v>583</v>
      </c>
      <c r="M587" s="4" t="s">
        <v>128</v>
      </c>
      <c r="N587" s="377">
        <f t="shared" si="87"/>
        <v>0</v>
      </c>
      <c r="O587" s="377">
        <f t="shared" si="93"/>
        <v>0</v>
      </c>
      <c r="P587" s="377">
        <f t="shared" si="89"/>
        <v>0</v>
      </c>
      <c r="Q587" s="416"/>
    </row>
    <row r="588" spans="1:17" ht="15.6" x14ac:dyDescent="0.3">
      <c r="A588" s="218">
        <v>584</v>
      </c>
      <c r="B588" s="4"/>
      <c r="C588" s="4"/>
      <c r="D588" s="4" t="s">
        <v>128</v>
      </c>
      <c r="E588" s="411" t="s">
        <v>256</v>
      </c>
      <c r="F588" s="38">
        <f t="shared" si="90"/>
        <v>0</v>
      </c>
      <c r="G588" s="38">
        <f t="shared" si="91"/>
        <v>0</v>
      </c>
      <c r="H588" s="38">
        <f t="shared" si="94"/>
        <v>0</v>
      </c>
      <c r="I588" s="299">
        <f t="shared" si="92"/>
        <v>0</v>
      </c>
      <c r="J588" s="356"/>
      <c r="K588" s="23"/>
      <c r="L588" s="329">
        <v>584</v>
      </c>
      <c r="M588" s="4" t="s">
        <v>128</v>
      </c>
      <c r="N588" s="377">
        <f t="shared" si="87"/>
        <v>0</v>
      </c>
      <c r="O588" s="377">
        <f t="shared" si="93"/>
        <v>0</v>
      </c>
      <c r="P588" s="377">
        <f t="shared" si="89"/>
        <v>0</v>
      </c>
      <c r="Q588" s="416"/>
    </row>
    <row r="589" spans="1:17" ht="15.6" x14ac:dyDescent="0.3">
      <c r="A589" s="218">
        <v>585</v>
      </c>
      <c r="B589" s="4"/>
      <c r="C589" s="4"/>
      <c r="D589" s="4" t="s">
        <v>128</v>
      </c>
      <c r="E589" s="411" t="s">
        <v>256</v>
      </c>
      <c r="F589" s="38">
        <f t="shared" si="90"/>
        <v>0</v>
      </c>
      <c r="G589" s="38">
        <f t="shared" si="91"/>
        <v>0</v>
      </c>
      <c r="H589" s="38">
        <f t="shared" si="94"/>
        <v>0</v>
      </c>
      <c r="I589" s="299">
        <f t="shared" si="92"/>
        <v>0</v>
      </c>
      <c r="J589" s="356"/>
      <c r="K589" s="23"/>
      <c r="L589" s="329">
        <v>585</v>
      </c>
      <c r="M589" s="4" t="s">
        <v>128</v>
      </c>
      <c r="N589" s="377">
        <f t="shared" si="87"/>
        <v>0</v>
      </c>
      <c r="O589" s="377">
        <f t="shared" si="93"/>
        <v>0</v>
      </c>
      <c r="P589" s="377">
        <f t="shared" si="89"/>
        <v>0</v>
      </c>
      <c r="Q589" s="416"/>
    </row>
    <row r="590" spans="1:17" ht="15.6" x14ac:dyDescent="0.3">
      <c r="A590" s="218">
        <v>586</v>
      </c>
      <c r="B590" s="4"/>
      <c r="C590" s="4"/>
      <c r="D590" s="4" t="s">
        <v>128</v>
      </c>
      <c r="E590" s="411" t="s">
        <v>256</v>
      </c>
      <c r="F590" s="38">
        <f t="shared" si="90"/>
        <v>0</v>
      </c>
      <c r="G590" s="38">
        <f t="shared" si="91"/>
        <v>0</v>
      </c>
      <c r="H590" s="38">
        <f t="shared" si="94"/>
        <v>0</v>
      </c>
      <c r="I590" s="299">
        <f t="shared" si="92"/>
        <v>0</v>
      </c>
      <c r="J590" s="356"/>
      <c r="K590" s="23"/>
      <c r="L590" s="329">
        <v>586</v>
      </c>
      <c r="M590" s="4" t="s">
        <v>128</v>
      </c>
      <c r="N590" s="377">
        <f t="shared" si="87"/>
        <v>0</v>
      </c>
      <c r="O590" s="377">
        <f t="shared" si="93"/>
        <v>0</v>
      </c>
      <c r="P590" s="377">
        <f t="shared" si="89"/>
        <v>0</v>
      </c>
      <c r="Q590" s="416"/>
    </row>
    <row r="591" spans="1:17" ht="15.6" x14ac:dyDescent="0.3">
      <c r="A591" s="218">
        <v>587</v>
      </c>
      <c r="B591" s="4"/>
      <c r="C591" s="4"/>
      <c r="D591" s="4" t="s">
        <v>128</v>
      </c>
      <c r="E591" s="411" t="s">
        <v>256</v>
      </c>
      <c r="F591" s="38">
        <f t="shared" si="90"/>
        <v>0</v>
      </c>
      <c r="G591" s="38">
        <f t="shared" si="91"/>
        <v>0</v>
      </c>
      <c r="H591" s="38">
        <f t="shared" si="94"/>
        <v>0</v>
      </c>
      <c r="I591" s="299">
        <f t="shared" si="92"/>
        <v>0</v>
      </c>
      <c r="J591" s="356"/>
      <c r="K591" s="23"/>
      <c r="L591" s="329">
        <v>587</v>
      </c>
      <c r="M591" s="4" t="s">
        <v>128</v>
      </c>
      <c r="N591" s="377">
        <f t="shared" si="87"/>
        <v>0</v>
      </c>
      <c r="O591" s="377">
        <f t="shared" si="93"/>
        <v>0</v>
      </c>
      <c r="P591" s="377">
        <f t="shared" si="89"/>
        <v>0</v>
      </c>
      <c r="Q591" s="416"/>
    </row>
    <row r="592" spans="1:17" ht="15.6" x14ac:dyDescent="0.3">
      <c r="A592" s="218">
        <v>588</v>
      </c>
      <c r="B592" s="4"/>
      <c r="C592" s="4"/>
      <c r="D592" s="4" t="s">
        <v>128</v>
      </c>
      <c r="E592" s="411" t="s">
        <v>256</v>
      </c>
      <c r="F592" s="38">
        <f t="shared" si="90"/>
        <v>0</v>
      </c>
      <c r="G592" s="38">
        <f t="shared" si="91"/>
        <v>0</v>
      </c>
      <c r="H592" s="38">
        <f t="shared" si="94"/>
        <v>0</v>
      </c>
      <c r="I592" s="299">
        <f t="shared" si="92"/>
        <v>0</v>
      </c>
      <c r="J592" s="356"/>
      <c r="K592" s="23"/>
      <c r="L592" s="329">
        <v>588</v>
      </c>
      <c r="M592" s="4" t="s">
        <v>128</v>
      </c>
      <c r="N592" s="377">
        <f t="shared" si="87"/>
        <v>0</v>
      </c>
      <c r="O592" s="377">
        <f t="shared" si="93"/>
        <v>0</v>
      </c>
      <c r="P592" s="377">
        <f t="shared" si="89"/>
        <v>0</v>
      </c>
      <c r="Q592" s="416"/>
    </row>
    <row r="593" spans="1:17" ht="15.6" x14ac:dyDescent="0.3">
      <c r="A593" s="218">
        <v>589</v>
      </c>
      <c r="B593" s="4"/>
      <c r="C593" s="4"/>
      <c r="D593" s="4" t="s">
        <v>128</v>
      </c>
      <c r="E593" s="411" t="s">
        <v>256</v>
      </c>
      <c r="F593" s="38">
        <f t="shared" si="90"/>
        <v>0</v>
      </c>
      <c r="G593" s="38">
        <f t="shared" si="91"/>
        <v>0</v>
      </c>
      <c r="H593" s="38">
        <f t="shared" si="94"/>
        <v>0</v>
      </c>
      <c r="I593" s="299">
        <f t="shared" si="92"/>
        <v>0</v>
      </c>
      <c r="J593" s="356"/>
      <c r="K593" s="23"/>
      <c r="L593" s="329">
        <v>589</v>
      </c>
      <c r="M593" s="4" t="s">
        <v>128</v>
      </c>
      <c r="N593" s="377">
        <f t="shared" si="87"/>
        <v>0</v>
      </c>
      <c r="O593" s="377">
        <f t="shared" si="93"/>
        <v>0</v>
      </c>
      <c r="P593" s="377">
        <f t="shared" si="89"/>
        <v>0</v>
      </c>
      <c r="Q593" s="416"/>
    </row>
    <row r="594" spans="1:17" ht="15.6" x14ac:dyDescent="0.3">
      <c r="A594" s="218">
        <v>590</v>
      </c>
      <c r="B594" s="4"/>
      <c r="C594" s="4"/>
      <c r="D594" s="4" t="s">
        <v>128</v>
      </c>
      <c r="E594" s="411" t="s">
        <v>256</v>
      </c>
      <c r="F594" s="38">
        <f t="shared" si="90"/>
        <v>0</v>
      </c>
      <c r="G594" s="38">
        <f t="shared" si="91"/>
        <v>0</v>
      </c>
      <c r="H594" s="38">
        <f t="shared" si="94"/>
        <v>0</v>
      </c>
      <c r="I594" s="299">
        <f t="shared" si="92"/>
        <v>0</v>
      </c>
      <c r="J594" s="356"/>
      <c r="K594" s="23"/>
      <c r="L594" s="329">
        <v>590</v>
      </c>
      <c r="M594" s="4" t="s">
        <v>128</v>
      </c>
      <c r="N594" s="377">
        <f t="shared" si="87"/>
        <v>0</v>
      </c>
      <c r="O594" s="377">
        <f t="shared" si="93"/>
        <v>0</v>
      </c>
      <c r="P594" s="377">
        <f t="shared" si="89"/>
        <v>0</v>
      </c>
      <c r="Q594" s="416"/>
    </row>
    <row r="595" spans="1:17" ht="15.6" x14ac:dyDescent="0.3">
      <c r="A595" s="218">
        <v>591</v>
      </c>
      <c r="B595" s="4"/>
      <c r="C595" s="4"/>
      <c r="D595" s="4" t="s">
        <v>128</v>
      </c>
      <c r="E595" s="411" t="s">
        <v>256</v>
      </c>
      <c r="F595" s="38">
        <f t="shared" si="90"/>
        <v>0</v>
      </c>
      <c r="G595" s="38">
        <f t="shared" si="91"/>
        <v>0</v>
      </c>
      <c r="H595" s="38">
        <f t="shared" si="94"/>
        <v>0</v>
      </c>
      <c r="I595" s="299">
        <f t="shared" si="92"/>
        <v>0</v>
      </c>
      <c r="J595" s="356"/>
      <c r="K595" s="23"/>
      <c r="L595" s="329">
        <v>591</v>
      </c>
      <c r="M595" s="4" t="s">
        <v>128</v>
      </c>
      <c r="N595" s="377">
        <f t="shared" si="87"/>
        <v>0</v>
      </c>
      <c r="O595" s="377">
        <f t="shared" si="93"/>
        <v>0</v>
      </c>
      <c r="P595" s="377">
        <f t="shared" si="89"/>
        <v>0</v>
      </c>
      <c r="Q595" s="416"/>
    </row>
    <row r="596" spans="1:17" ht="15.6" x14ac:dyDescent="0.3">
      <c r="A596" s="218">
        <v>592</v>
      </c>
      <c r="B596" s="4"/>
      <c r="C596" s="4"/>
      <c r="D596" s="4" t="s">
        <v>128</v>
      </c>
      <c r="E596" s="411" t="s">
        <v>256</v>
      </c>
      <c r="F596" s="38">
        <f t="shared" si="90"/>
        <v>0</v>
      </c>
      <c r="G596" s="38">
        <f t="shared" si="91"/>
        <v>0</v>
      </c>
      <c r="H596" s="38">
        <f t="shared" si="94"/>
        <v>0</v>
      </c>
      <c r="I596" s="299">
        <f t="shared" si="92"/>
        <v>0</v>
      </c>
      <c r="J596" s="356"/>
      <c r="K596" s="23"/>
      <c r="L596" s="329">
        <v>592</v>
      </c>
      <c r="M596" s="4" t="s">
        <v>128</v>
      </c>
      <c r="N596" s="377">
        <f t="shared" si="87"/>
        <v>0</v>
      </c>
      <c r="O596" s="377">
        <f t="shared" si="93"/>
        <v>0</v>
      </c>
      <c r="P596" s="377">
        <f t="shared" si="89"/>
        <v>0</v>
      </c>
      <c r="Q596" s="416"/>
    </row>
    <row r="597" spans="1:17" ht="15.6" x14ac:dyDescent="0.3">
      <c r="A597" s="218">
        <v>593</v>
      </c>
      <c r="B597" s="4"/>
      <c r="C597" s="4"/>
      <c r="D597" s="4" t="s">
        <v>128</v>
      </c>
      <c r="E597" s="411" t="s">
        <v>256</v>
      </c>
      <c r="F597" s="38">
        <f t="shared" si="90"/>
        <v>0</v>
      </c>
      <c r="G597" s="38">
        <f t="shared" si="91"/>
        <v>0</v>
      </c>
      <c r="H597" s="38">
        <f t="shared" si="94"/>
        <v>0</v>
      </c>
      <c r="I597" s="299">
        <f t="shared" si="92"/>
        <v>0</v>
      </c>
      <c r="J597" s="356"/>
      <c r="K597" s="23"/>
      <c r="L597" s="329">
        <v>593</v>
      </c>
      <c r="M597" s="4" t="s">
        <v>128</v>
      </c>
      <c r="N597" s="377">
        <f t="shared" si="87"/>
        <v>0</v>
      </c>
      <c r="O597" s="377">
        <f t="shared" si="93"/>
        <v>0</v>
      </c>
      <c r="P597" s="377">
        <f t="shared" si="89"/>
        <v>0</v>
      </c>
      <c r="Q597" s="416"/>
    </row>
    <row r="598" spans="1:17" ht="15.6" x14ac:dyDescent="0.3">
      <c r="A598" s="218">
        <v>594</v>
      </c>
      <c r="B598" s="4"/>
      <c r="C598" s="4"/>
      <c r="D598" s="4" t="s">
        <v>128</v>
      </c>
      <c r="E598" s="411" t="s">
        <v>256</v>
      </c>
      <c r="F598" s="38">
        <f t="shared" si="90"/>
        <v>0</v>
      </c>
      <c r="G598" s="38">
        <f t="shared" si="91"/>
        <v>0</v>
      </c>
      <c r="H598" s="38">
        <f t="shared" si="94"/>
        <v>0</v>
      </c>
      <c r="I598" s="299">
        <f t="shared" si="92"/>
        <v>0</v>
      </c>
      <c r="J598" s="356"/>
      <c r="K598" s="23"/>
      <c r="L598" s="329">
        <v>594</v>
      </c>
      <c r="M598" s="4" t="s">
        <v>128</v>
      </c>
      <c r="N598" s="377">
        <f t="shared" si="87"/>
        <v>0</v>
      </c>
      <c r="O598" s="377">
        <f t="shared" si="93"/>
        <v>0</v>
      </c>
      <c r="P598" s="377">
        <f t="shared" si="89"/>
        <v>0</v>
      </c>
      <c r="Q598" s="416"/>
    </row>
    <row r="599" spans="1:17" ht="15.6" x14ac:dyDescent="0.3">
      <c r="A599" s="218">
        <v>595</v>
      </c>
      <c r="B599" s="4"/>
      <c r="C599" s="4"/>
      <c r="D599" s="4" t="s">
        <v>128</v>
      </c>
      <c r="E599" s="411" t="s">
        <v>256</v>
      </c>
      <c r="F599" s="38">
        <f t="shared" si="90"/>
        <v>0</v>
      </c>
      <c r="G599" s="38">
        <f t="shared" si="91"/>
        <v>0</v>
      </c>
      <c r="H599" s="38">
        <f t="shared" si="94"/>
        <v>0</v>
      </c>
      <c r="I599" s="299">
        <f t="shared" si="92"/>
        <v>0</v>
      </c>
      <c r="J599" s="356"/>
      <c r="K599" s="23"/>
      <c r="L599" s="329">
        <v>595</v>
      </c>
      <c r="M599" s="4" t="s">
        <v>128</v>
      </c>
      <c r="N599" s="377">
        <f t="shared" si="87"/>
        <v>0</v>
      </c>
      <c r="O599" s="377">
        <f t="shared" si="93"/>
        <v>0</v>
      </c>
      <c r="P599" s="377">
        <f t="shared" si="89"/>
        <v>0</v>
      </c>
      <c r="Q599" s="416"/>
    </row>
    <row r="600" spans="1:17" ht="15.6" x14ac:dyDescent="0.3">
      <c r="A600" s="218">
        <v>596</v>
      </c>
      <c r="B600" s="4"/>
      <c r="C600" s="4"/>
      <c r="D600" s="4" t="s">
        <v>128</v>
      </c>
      <c r="E600" s="411" t="s">
        <v>256</v>
      </c>
      <c r="F600" s="38">
        <f t="shared" si="90"/>
        <v>0</v>
      </c>
      <c r="G600" s="38">
        <f t="shared" si="91"/>
        <v>0</v>
      </c>
      <c r="H600" s="38">
        <f t="shared" si="94"/>
        <v>0</v>
      </c>
      <c r="I600" s="299">
        <f t="shared" si="92"/>
        <v>0</v>
      </c>
      <c r="J600" s="356"/>
      <c r="K600" s="23"/>
      <c r="L600" s="329">
        <v>596</v>
      </c>
      <c r="M600" s="4" t="s">
        <v>128</v>
      </c>
      <c r="N600" s="377">
        <f t="shared" si="87"/>
        <v>0</v>
      </c>
      <c r="O600" s="377">
        <f t="shared" si="93"/>
        <v>0</v>
      </c>
      <c r="P600" s="377">
        <f t="shared" si="89"/>
        <v>0</v>
      </c>
      <c r="Q600" s="416"/>
    </row>
    <row r="601" spans="1:17" ht="15.6" x14ac:dyDescent="0.3">
      <c r="A601" s="218">
        <v>597</v>
      </c>
      <c r="B601" s="4"/>
      <c r="C601" s="4"/>
      <c r="D601" s="4" t="s">
        <v>128</v>
      </c>
      <c r="E601" s="411" t="s">
        <v>256</v>
      </c>
      <c r="F601" s="38">
        <f t="shared" si="90"/>
        <v>0</v>
      </c>
      <c r="G601" s="38">
        <f t="shared" si="91"/>
        <v>0</v>
      </c>
      <c r="H601" s="38">
        <f t="shared" si="94"/>
        <v>0</v>
      </c>
      <c r="I601" s="299">
        <f t="shared" si="92"/>
        <v>0</v>
      </c>
      <c r="J601" s="356"/>
      <c r="K601" s="23"/>
      <c r="L601" s="329">
        <v>597</v>
      </c>
      <c r="M601" s="4" t="s">
        <v>128</v>
      </c>
      <c r="N601" s="377">
        <f t="shared" si="87"/>
        <v>0</v>
      </c>
      <c r="O601" s="377">
        <f t="shared" si="93"/>
        <v>0</v>
      </c>
      <c r="P601" s="377">
        <f t="shared" si="89"/>
        <v>0</v>
      </c>
      <c r="Q601" s="416"/>
    </row>
    <row r="602" spans="1:17" ht="15.6" x14ac:dyDescent="0.3">
      <c r="A602" s="218">
        <v>598</v>
      </c>
      <c r="B602" s="4"/>
      <c r="C602" s="4"/>
      <c r="D602" s="4" t="s">
        <v>128</v>
      </c>
      <c r="E602" s="411" t="s">
        <v>256</v>
      </c>
      <c r="F602" s="38">
        <f t="shared" si="90"/>
        <v>0</v>
      </c>
      <c r="G602" s="38">
        <f t="shared" si="91"/>
        <v>0</v>
      </c>
      <c r="H602" s="38">
        <f t="shared" si="94"/>
        <v>0</v>
      </c>
      <c r="I602" s="299">
        <f t="shared" si="92"/>
        <v>0</v>
      </c>
      <c r="J602" s="356"/>
      <c r="K602" s="23"/>
      <c r="L602" s="329">
        <v>598</v>
      </c>
      <c r="M602" s="4" t="s">
        <v>128</v>
      </c>
      <c r="N602" s="377">
        <f t="shared" si="87"/>
        <v>0</v>
      </c>
      <c r="O602" s="377">
        <f t="shared" si="93"/>
        <v>0</v>
      </c>
      <c r="P602" s="377">
        <f t="shared" si="89"/>
        <v>0</v>
      </c>
      <c r="Q602" s="416"/>
    </row>
    <row r="603" spans="1:17" ht="15.6" x14ac:dyDescent="0.3">
      <c r="A603" s="218">
        <v>599</v>
      </c>
      <c r="B603" s="4"/>
      <c r="C603" s="4"/>
      <c r="D603" s="4" t="s">
        <v>128</v>
      </c>
      <c r="E603" s="411" t="s">
        <v>256</v>
      </c>
      <c r="F603" s="38">
        <f t="shared" si="90"/>
        <v>0</v>
      </c>
      <c r="G603" s="38">
        <f t="shared" si="91"/>
        <v>0</v>
      </c>
      <c r="H603" s="38">
        <f t="shared" si="94"/>
        <v>0</v>
      </c>
      <c r="I603" s="299">
        <f t="shared" si="92"/>
        <v>0</v>
      </c>
      <c r="J603" s="356"/>
      <c r="K603" s="23"/>
      <c r="L603" s="329">
        <v>599</v>
      </c>
      <c r="M603" s="4" t="s">
        <v>128</v>
      </c>
      <c r="N603" s="377">
        <f t="shared" si="87"/>
        <v>0</v>
      </c>
      <c r="O603" s="377">
        <f t="shared" si="93"/>
        <v>0</v>
      </c>
      <c r="P603" s="377">
        <f t="shared" si="89"/>
        <v>0</v>
      </c>
      <c r="Q603" s="416"/>
    </row>
    <row r="604" spans="1:17" ht="16.2" thickBot="1" x14ac:dyDescent="0.35">
      <c r="A604" s="297">
        <v>600</v>
      </c>
      <c r="B604" s="5"/>
      <c r="C604" s="5"/>
      <c r="D604" s="5" t="s">
        <v>539</v>
      </c>
      <c r="E604" s="414" t="s">
        <v>256</v>
      </c>
      <c r="F604" s="39">
        <f t="shared" si="90"/>
        <v>0</v>
      </c>
      <c r="G604" s="39">
        <f t="shared" si="91"/>
        <v>0</v>
      </c>
      <c r="H604" s="39">
        <f t="shared" si="94"/>
        <v>0</v>
      </c>
      <c r="I604" s="300">
        <f t="shared" si="92"/>
        <v>0</v>
      </c>
      <c r="J604" s="356"/>
      <c r="K604" s="23"/>
      <c r="L604" s="330">
        <v>600</v>
      </c>
      <c r="M604" s="5" t="s">
        <v>128</v>
      </c>
      <c r="N604" s="383">
        <f t="shared" si="87"/>
        <v>0</v>
      </c>
      <c r="O604" s="383">
        <f t="shared" si="93"/>
        <v>0</v>
      </c>
      <c r="P604" s="383">
        <f t="shared" si="89"/>
        <v>0</v>
      </c>
      <c r="Q604" s="420"/>
    </row>
    <row r="605" spans="1:17" ht="16.2" hidden="1" thickBot="1" x14ac:dyDescent="0.35">
      <c r="A605" s="31"/>
      <c r="B605" s="40"/>
      <c r="C605" s="41"/>
      <c r="D605" s="40"/>
      <c r="E605" s="42"/>
      <c r="F605" s="19">
        <f>SUM(F5:F604)</f>
        <v>0</v>
      </c>
      <c r="G605" s="19">
        <f>SUM(G5:G604)</f>
        <v>0</v>
      </c>
      <c r="H605" s="19">
        <f>SUM(H5:H604)/10000</f>
        <v>0</v>
      </c>
      <c r="I605" s="20">
        <f>SUM(I5:I604)/10000</f>
        <v>0</v>
      </c>
      <c r="J605" s="23"/>
      <c r="K605" s="23"/>
      <c r="N605" s="20">
        <f>SUM(N5:N604)</f>
        <v>0</v>
      </c>
      <c r="O605" s="20">
        <f>SUM(O5:O604)</f>
        <v>0</v>
      </c>
      <c r="P605" s="20">
        <f>SUM(P5:P604)/10000</f>
        <v>0</v>
      </c>
      <c r="Q605" s="20">
        <f>SUM(Q5:Q604)/10000</f>
        <v>0</v>
      </c>
    </row>
    <row r="606" spans="1:17" ht="15.6" hidden="1" x14ac:dyDescent="0.3">
      <c r="A606" s="24" t="s">
        <v>13</v>
      </c>
      <c r="B606" s="25"/>
      <c r="C606" s="3">
        <f>F605</f>
        <v>0</v>
      </c>
      <c r="D606" s="29"/>
      <c r="E606" s="29"/>
      <c r="F606" s="43"/>
      <c r="G606" s="43" t="s">
        <v>83</v>
      </c>
      <c r="H606" s="43"/>
      <c r="I606" s="25">
        <f>I605</f>
        <v>0</v>
      </c>
      <c r="J606" s="395"/>
      <c r="K606" s="23"/>
      <c r="L606" s="24" t="s">
        <v>13</v>
      </c>
      <c r="M606" s="25"/>
      <c r="N606" s="3">
        <f>N605</f>
        <v>0</v>
      </c>
      <c r="O606" s="25" t="s">
        <v>83</v>
      </c>
      <c r="P606" s="25"/>
      <c r="Q606" s="25">
        <f>Q605</f>
        <v>0</v>
      </c>
    </row>
    <row r="607" spans="1:17" hidden="1" x14ac:dyDescent="0.25">
      <c r="A607" s="28" t="s">
        <v>133</v>
      </c>
      <c r="C607" s="19">
        <f>G605</f>
        <v>0</v>
      </c>
      <c r="G607" s="19" t="s">
        <v>130</v>
      </c>
      <c r="I607" s="44">
        <f>H605</f>
        <v>0</v>
      </c>
      <c r="J607" s="396"/>
      <c r="K607" s="23"/>
      <c r="L607" s="28" t="s">
        <v>133</v>
      </c>
      <c r="N607" s="19">
        <f>O605</f>
        <v>0</v>
      </c>
      <c r="O607" s="19" t="s">
        <v>130</v>
      </c>
      <c r="Q607" s="44">
        <f>P605</f>
        <v>0</v>
      </c>
    </row>
    <row r="608" spans="1:17" hidden="1" x14ac:dyDescent="0.25">
      <c r="G608" s="28" t="s">
        <v>131</v>
      </c>
      <c r="I608" s="45">
        <f>IF(AND(C606&gt;0, I606&lt;0.01),0.01,I606)</f>
        <v>0</v>
      </c>
      <c r="J608" s="397"/>
      <c r="K608" s="23"/>
      <c r="O608" s="28" t="s">
        <v>131</v>
      </c>
      <c r="Q608" s="45">
        <f>IF(AND(N606&gt;0, Q606&lt;0.01),0.01,Q606)</f>
        <v>0</v>
      </c>
    </row>
    <row r="609" spans="7:17" hidden="1" x14ac:dyDescent="0.25">
      <c r="G609" s="28" t="s">
        <v>132</v>
      </c>
      <c r="I609" s="45">
        <f>IF(AND(C607&gt;0, I607&lt;0.01),0.01,I607)</f>
        <v>0</v>
      </c>
      <c r="J609" s="397"/>
      <c r="K609" s="23"/>
      <c r="O609" s="28" t="s">
        <v>132</v>
      </c>
      <c r="Q609" s="45">
        <f>IF(AND(N607&gt;0, Q607&lt;0.01),0.01,Q607)</f>
        <v>0</v>
      </c>
    </row>
  </sheetData>
  <sheetProtection algorithmName="SHA-512" hashValue="wFmIpPq/tN1pihIG5vIP6nX6+xKPzbhKBTbeiqskOfxcjUR6GGxl3oCpW+JEsXPtUifeJB8rLNlYIPYDTo5jLg==" saltValue="ni8keTEPiX1OIeibYxp/Pw==" spinCount="100000" sheet="1" objects="1" scenarios="1" selectLockedCells="1"/>
  <mergeCells count="6">
    <mergeCell ref="E1:M1"/>
    <mergeCell ref="L3:Q3"/>
    <mergeCell ref="A3:I3"/>
    <mergeCell ref="A2:C2"/>
    <mergeCell ref="N1:Q1"/>
    <mergeCell ref="A1:D1"/>
  </mergeCells>
  <dataValidations count="3">
    <dataValidation type="list" allowBlank="1" showInputMessage="1" showErrorMessage="1" sqref="M5:M604 D5:D609" xr:uid="{75F45595-EE9C-43BF-8045-307A418C7785}">
      <formula1>"No, Yes"</formula1>
    </dataValidation>
    <dataValidation type="list" allowBlank="1" showInputMessage="1" showErrorMessage="1" sqref="E5:E609" xr:uid="{09B7CD80-4453-421D-B92B-1DE38E7BC532}">
      <formula1>"Square/Rectangle, Circle/Oval"</formula1>
    </dataValidation>
    <dataValidation type="list" allowBlank="1" showInputMessage="1" showErrorMessage="1" sqref="E1" xr:uid="{DCCBF47D-4AB5-44F2-ABD3-7C95EE140AF2}">
      <formula1>"Roadside Piles, Dispersed Piles, Roadside and Dispersed Piles, Burnt Piles"</formula1>
    </dataValidation>
  </dataValidations>
  <pageMargins left="0.7" right="0.7" top="0.75" bottom="0.75" header="0.3" footer="0.3"/>
  <pageSetup scale="6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77D83-1F42-46DB-B5EA-C1BBEF9C4D8F}">
  <sheetPr codeName="Sheet10">
    <tabColor rgb="FFC00000"/>
  </sheetPr>
  <dimension ref="A1:P99"/>
  <sheetViews>
    <sheetView workbookViewId="0">
      <pane ySplit="5" topLeftCell="A6" activePane="bottomLeft" state="frozen"/>
      <selection pane="bottomLeft" sqref="A1:L1"/>
    </sheetView>
  </sheetViews>
  <sheetFormatPr defaultRowHeight="15.6" x14ac:dyDescent="0.3"/>
  <cols>
    <col min="1" max="1" width="11.26953125" style="19" customWidth="1"/>
    <col min="2" max="3" width="16.6328125" style="19" customWidth="1"/>
    <col min="4" max="4" width="13.08984375" style="19" customWidth="1"/>
    <col min="5" max="5" width="13.6328125" style="19" customWidth="1"/>
    <col min="6" max="6" width="11.453125" style="19" customWidth="1"/>
    <col min="7" max="8" width="11.26953125" style="19" customWidth="1"/>
    <col min="9" max="9" width="14.54296875" style="48" hidden="1" customWidth="1"/>
    <col min="10" max="10" width="14.54296875" style="48" customWidth="1"/>
    <col min="11" max="11" width="14.54296875" style="48" hidden="1" customWidth="1"/>
    <col min="12" max="12" width="14.54296875" style="48" customWidth="1"/>
    <col min="13" max="13" width="12.6328125" style="48" customWidth="1"/>
    <col min="14" max="16384" width="8.7265625" style="19"/>
  </cols>
  <sheetData>
    <row r="1" spans="1:16" ht="19.2" customHeight="1" thickBot="1" x14ac:dyDescent="0.45">
      <c r="A1" s="697" t="s">
        <v>57</v>
      </c>
      <c r="B1" s="698"/>
      <c r="C1" s="698"/>
      <c r="D1" s="698"/>
      <c r="E1" s="698"/>
      <c r="F1" s="698"/>
      <c r="G1" s="698"/>
      <c r="H1" s="698"/>
      <c r="I1" s="698"/>
      <c r="J1" s="698"/>
      <c r="K1" s="698"/>
      <c r="L1" s="699"/>
      <c r="N1" s="48"/>
      <c r="O1" s="48"/>
    </row>
    <row r="2" spans="1:16" ht="15.6" customHeight="1" x14ac:dyDescent="0.3">
      <c r="A2" s="700" t="s">
        <v>58</v>
      </c>
      <c r="B2" s="701"/>
      <c r="C2" s="701"/>
      <c r="D2" s="701"/>
      <c r="E2" s="584" t="s">
        <v>45</v>
      </c>
      <c r="F2" s="584"/>
      <c r="G2" s="270">
        <f>SUM(J6:J99)</f>
        <v>0</v>
      </c>
      <c r="H2" s="706" t="s">
        <v>96</v>
      </c>
      <c r="I2" s="707"/>
      <c r="J2" s="707"/>
      <c r="K2" s="50"/>
      <c r="L2" s="712">
        <f>'Road Lengths and Areas'!AI4</f>
        <v>0</v>
      </c>
      <c r="M2" s="6"/>
      <c r="N2" s="51"/>
      <c r="O2" s="51"/>
      <c r="P2" s="48"/>
    </row>
    <row r="3" spans="1:16" x14ac:dyDescent="0.3">
      <c r="A3" s="702"/>
      <c r="B3" s="703"/>
      <c r="C3" s="703"/>
      <c r="D3" s="703"/>
      <c r="E3" s="578" t="s">
        <v>41</v>
      </c>
      <c r="F3" s="578"/>
      <c r="G3" s="304">
        <f>SUM(L6:L99)</f>
        <v>0</v>
      </c>
      <c r="H3" s="708"/>
      <c r="I3" s="709"/>
      <c r="J3" s="709"/>
      <c r="K3" s="52"/>
      <c r="L3" s="713"/>
      <c r="M3" s="6"/>
      <c r="N3" s="51"/>
      <c r="O3" s="51"/>
      <c r="P3" s="48"/>
    </row>
    <row r="4" spans="1:16" ht="16.2" thickBot="1" x14ac:dyDescent="0.35">
      <c r="A4" s="704"/>
      <c r="B4" s="705"/>
      <c r="C4" s="705"/>
      <c r="D4" s="705"/>
      <c r="E4" s="473" t="s">
        <v>47</v>
      </c>
      <c r="F4" s="473"/>
      <c r="G4" s="274">
        <f>G2-'Pile Stratum 1'!L2-'Pile Stratum 2'!L2-'Cold Decks'!K3-'Pull Outs and Landings'!G5</f>
        <v>0</v>
      </c>
      <c r="H4" s="710"/>
      <c r="I4" s="711"/>
      <c r="J4" s="711"/>
      <c r="K4" s="53"/>
      <c r="L4" s="714"/>
      <c r="M4" s="6"/>
      <c r="N4" s="51"/>
      <c r="O4" s="51"/>
      <c r="P4" s="48"/>
    </row>
    <row r="5" spans="1:16" ht="44.4" customHeight="1" thickBot="1" x14ac:dyDescent="0.35">
      <c r="A5" s="370" t="str">
        <f>'Road Lengths and Areas'!A10</f>
        <v>Road Name for Section of Road Assessed</v>
      </c>
      <c r="B5" s="265" t="str">
        <f>'Road Lengths and Areas'!C10</f>
        <v>Road Section Associated with the Road Permit Area?</v>
      </c>
      <c r="C5" s="265" t="str">
        <f>'Road Lengths and Areas'!D10</f>
        <v>Is This Section Internal to Block or External to Block?</v>
      </c>
      <c r="D5" s="265" t="str">
        <f>'Road Lengths and Areas'!E10</f>
        <v>Is This Section Part of a Roadside Stratum?</v>
      </c>
      <c r="E5" s="265" t="str">
        <f>'Road Lengths and Areas'!F10</f>
        <v>Section Starts from Road Station (m)</v>
      </c>
      <c r="F5" s="265" t="str">
        <f>'Road Lengths and Areas'!G10</f>
        <v>Section Ends at Road Station (m)</v>
      </c>
      <c r="G5" s="265" t="str">
        <f>'Road Lengths and Areas'!H10</f>
        <v>Section Length (m)</v>
      </c>
      <c r="H5" s="265" t="str">
        <f>'Road Lengths and Areas'!I10</f>
        <v>One Sided or Two Sided</v>
      </c>
      <c r="I5" s="371" t="s">
        <v>46</v>
      </c>
      <c r="J5" s="371" t="s">
        <v>45</v>
      </c>
      <c r="K5" s="372" t="s">
        <v>82</v>
      </c>
      <c r="L5" s="373" t="s">
        <v>41</v>
      </c>
      <c r="M5" s="54"/>
    </row>
    <row r="6" spans="1:16" x14ac:dyDescent="0.3">
      <c r="A6" s="305">
        <f>'Road Lengths and Areas'!A11</f>
        <v>0</v>
      </c>
      <c r="B6" s="266">
        <f>'Road Lengths and Areas'!C11</f>
        <v>0</v>
      </c>
      <c r="C6" s="266">
        <f>'Road Lengths and Areas'!D11</f>
        <v>0</v>
      </c>
      <c r="D6" s="266">
        <f>'Road Lengths and Areas'!E11</f>
        <v>0</v>
      </c>
      <c r="E6" s="266">
        <f>'Road Lengths and Areas'!F11</f>
        <v>0</v>
      </c>
      <c r="F6" s="266">
        <f>'Road Lengths and Areas'!G11</f>
        <v>0</v>
      </c>
      <c r="G6" s="266">
        <f>'Road Lengths and Areas'!H11</f>
        <v>0</v>
      </c>
      <c r="H6" s="266">
        <f>'Road Lengths and Areas'!I11</f>
        <v>0</v>
      </c>
      <c r="I6" s="350">
        <f>IF(D6="Yes",(G6*'Road Lengths and Areas'!AI4)/10000,0)</f>
        <v>0</v>
      </c>
      <c r="J6" s="269">
        <f>IF(H6="Two Sided",I6*2,I6)</f>
        <v>0</v>
      </c>
      <c r="K6" s="306">
        <f>IF(D6="Yes",G6,0)</f>
        <v>0</v>
      </c>
      <c r="L6" s="307">
        <f>IF(H6="Two Sided",K6*2,K6)</f>
        <v>0</v>
      </c>
      <c r="M6" s="54"/>
    </row>
    <row r="7" spans="1:16" x14ac:dyDescent="0.3">
      <c r="A7" s="308">
        <f>'Road Lengths and Areas'!A12</f>
        <v>0</v>
      </c>
      <c r="B7" s="267">
        <f>'Road Lengths and Areas'!C12</f>
        <v>0</v>
      </c>
      <c r="C7" s="267">
        <f>'Road Lengths and Areas'!D12</f>
        <v>0</v>
      </c>
      <c r="D7" s="267">
        <f>'Road Lengths and Areas'!E12</f>
        <v>0</v>
      </c>
      <c r="E7" s="267">
        <f>'Road Lengths and Areas'!F12</f>
        <v>0</v>
      </c>
      <c r="F7" s="267">
        <f>'Road Lengths and Areas'!G12</f>
        <v>0</v>
      </c>
      <c r="G7" s="267">
        <f>'Road Lengths and Areas'!H12</f>
        <v>0</v>
      </c>
      <c r="H7" s="267">
        <f>'Road Lengths and Areas'!I12</f>
        <v>0</v>
      </c>
      <c r="I7" s="272">
        <f>IF(D7="Yes",(G7*'Road Lengths and Areas'!AI5)/10000,0)</f>
        <v>0</v>
      </c>
      <c r="J7" s="271">
        <f t="shared" ref="J7:J70" si="0">IF(H7="Two Sided",I7*2,I7)</f>
        <v>0</v>
      </c>
      <c r="K7" s="304">
        <f t="shared" ref="K7:K70" si="1">IF(D7="Yes",G7,0)</f>
        <v>0</v>
      </c>
      <c r="L7" s="309">
        <f t="shared" ref="L7:L70" si="2">IF(H7="Two Sided",K7*2,K7)</f>
        <v>0</v>
      </c>
      <c r="M7" s="54"/>
    </row>
    <row r="8" spans="1:16" x14ac:dyDescent="0.3">
      <c r="A8" s="308">
        <f>'Road Lengths and Areas'!A13</f>
        <v>0</v>
      </c>
      <c r="B8" s="267">
        <f>'Road Lengths and Areas'!C13</f>
        <v>0</v>
      </c>
      <c r="C8" s="267">
        <f>'Road Lengths and Areas'!D13</f>
        <v>0</v>
      </c>
      <c r="D8" s="267">
        <f>'Road Lengths and Areas'!E13</f>
        <v>0</v>
      </c>
      <c r="E8" s="267">
        <f>'Road Lengths and Areas'!F13</f>
        <v>0</v>
      </c>
      <c r="F8" s="267">
        <f>'Road Lengths and Areas'!G13</f>
        <v>0</v>
      </c>
      <c r="G8" s="267">
        <f>'Road Lengths and Areas'!H13</f>
        <v>0</v>
      </c>
      <c r="H8" s="267">
        <f>'Road Lengths and Areas'!I13</f>
        <v>0</v>
      </c>
      <c r="I8" s="272">
        <f>IF(D8="Yes",(G8*'Road Lengths and Areas'!AI6)/10000,0)</f>
        <v>0</v>
      </c>
      <c r="J8" s="271">
        <f t="shared" si="0"/>
        <v>0</v>
      </c>
      <c r="K8" s="304">
        <f t="shared" si="1"/>
        <v>0</v>
      </c>
      <c r="L8" s="309">
        <f t="shared" si="2"/>
        <v>0</v>
      </c>
      <c r="M8" s="54"/>
    </row>
    <row r="9" spans="1:16" x14ac:dyDescent="0.3">
      <c r="A9" s="308">
        <f>'Road Lengths and Areas'!A14</f>
        <v>0</v>
      </c>
      <c r="B9" s="267">
        <f>'Road Lengths and Areas'!C14</f>
        <v>0</v>
      </c>
      <c r="C9" s="267">
        <f>'Road Lengths and Areas'!D14</f>
        <v>0</v>
      </c>
      <c r="D9" s="267">
        <f>'Road Lengths and Areas'!E14</f>
        <v>0</v>
      </c>
      <c r="E9" s="267">
        <f>'Road Lengths and Areas'!F14</f>
        <v>0</v>
      </c>
      <c r="F9" s="267">
        <f>'Road Lengths and Areas'!G14</f>
        <v>0</v>
      </c>
      <c r="G9" s="267">
        <f>'Road Lengths and Areas'!H14</f>
        <v>0</v>
      </c>
      <c r="H9" s="267">
        <f>'Road Lengths and Areas'!I14</f>
        <v>0</v>
      </c>
      <c r="I9" s="272">
        <f>IF(D9="Yes",(G9*'Road Lengths and Areas'!AI7)/10000,0)</f>
        <v>0</v>
      </c>
      <c r="J9" s="271">
        <f t="shared" si="0"/>
        <v>0</v>
      </c>
      <c r="K9" s="304">
        <f t="shared" si="1"/>
        <v>0</v>
      </c>
      <c r="L9" s="309">
        <f t="shared" si="2"/>
        <v>0</v>
      </c>
      <c r="M9" s="54"/>
    </row>
    <row r="10" spans="1:16" x14ac:dyDescent="0.3">
      <c r="A10" s="308">
        <f>'Road Lengths and Areas'!A15</f>
        <v>0</v>
      </c>
      <c r="B10" s="267">
        <f>'Road Lengths and Areas'!C15</f>
        <v>0</v>
      </c>
      <c r="C10" s="267">
        <f>'Road Lengths and Areas'!D15</f>
        <v>0</v>
      </c>
      <c r="D10" s="267">
        <f>'Road Lengths and Areas'!E15</f>
        <v>0</v>
      </c>
      <c r="E10" s="267">
        <f>'Road Lengths and Areas'!F15</f>
        <v>0</v>
      </c>
      <c r="F10" s="267">
        <f>'Road Lengths and Areas'!G15</f>
        <v>0</v>
      </c>
      <c r="G10" s="267">
        <f>'Road Lengths and Areas'!H15</f>
        <v>0</v>
      </c>
      <c r="H10" s="267">
        <f>'Road Lengths and Areas'!I15</f>
        <v>0</v>
      </c>
      <c r="I10" s="272">
        <f>IF(D10="Yes",(G10*'Road Lengths and Areas'!AI8)/10000,0)</f>
        <v>0</v>
      </c>
      <c r="J10" s="271">
        <f t="shared" si="0"/>
        <v>0</v>
      </c>
      <c r="K10" s="304">
        <f t="shared" si="1"/>
        <v>0</v>
      </c>
      <c r="L10" s="309">
        <f t="shared" si="2"/>
        <v>0</v>
      </c>
      <c r="M10" s="54"/>
    </row>
    <row r="11" spans="1:16" x14ac:dyDescent="0.3">
      <c r="A11" s="308">
        <f>'Road Lengths and Areas'!A16</f>
        <v>0</v>
      </c>
      <c r="B11" s="267">
        <f>'Road Lengths and Areas'!C16</f>
        <v>0</v>
      </c>
      <c r="C11" s="267">
        <f>'Road Lengths and Areas'!D16</f>
        <v>0</v>
      </c>
      <c r="D11" s="267">
        <f>'Road Lengths and Areas'!E16</f>
        <v>0</v>
      </c>
      <c r="E11" s="267">
        <f>'Road Lengths and Areas'!F16</f>
        <v>0</v>
      </c>
      <c r="F11" s="267">
        <f>'Road Lengths and Areas'!G16</f>
        <v>0</v>
      </c>
      <c r="G11" s="267">
        <f>'Road Lengths and Areas'!H16</f>
        <v>0</v>
      </c>
      <c r="H11" s="267">
        <f>'Road Lengths and Areas'!I16</f>
        <v>0</v>
      </c>
      <c r="I11" s="272">
        <f>IF(D11="Yes",(G11*'Road Lengths and Areas'!AI9)/10000,0)</f>
        <v>0</v>
      </c>
      <c r="J11" s="271">
        <f t="shared" si="0"/>
        <v>0</v>
      </c>
      <c r="K11" s="304">
        <f t="shared" si="1"/>
        <v>0</v>
      </c>
      <c r="L11" s="309">
        <f t="shared" si="2"/>
        <v>0</v>
      </c>
      <c r="M11" s="54"/>
    </row>
    <row r="12" spans="1:16" x14ac:dyDescent="0.3">
      <c r="A12" s="308">
        <f>'Road Lengths and Areas'!A17</f>
        <v>0</v>
      </c>
      <c r="B12" s="267">
        <f>'Road Lengths and Areas'!C17</f>
        <v>0</v>
      </c>
      <c r="C12" s="267">
        <f>'Road Lengths and Areas'!D17</f>
        <v>0</v>
      </c>
      <c r="D12" s="267">
        <f>'Road Lengths and Areas'!E17</f>
        <v>0</v>
      </c>
      <c r="E12" s="267">
        <f>'Road Lengths and Areas'!F17</f>
        <v>0</v>
      </c>
      <c r="F12" s="267">
        <f>'Road Lengths and Areas'!G17</f>
        <v>0</v>
      </c>
      <c r="G12" s="267">
        <f>'Road Lengths and Areas'!H17</f>
        <v>0</v>
      </c>
      <c r="H12" s="267">
        <f>'Road Lengths and Areas'!I17</f>
        <v>0</v>
      </c>
      <c r="I12" s="272">
        <f>IF(D12="Yes",(G12*'Road Lengths and Areas'!AI10)/10000,0)</f>
        <v>0</v>
      </c>
      <c r="J12" s="271">
        <f t="shared" si="0"/>
        <v>0</v>
      </c>
      <c r="K12" s="304">
        <f t="shared" si="1"/>
        <v>0</v>
      </c>
      <c r="L12" s="309">
        <f t="shared" si="2"/>
        <v>0</v>
      </c>
      <c r="M12" s="54"/>
    </row>
    <row r="13" spans="1:16" x14ac:dyDescent="0.3">
      <c r="A13" s="308">
        <f>'Road Lengths and Areas'!A18</f>
        <v>0</v>
      </c>
      <c r="B13" s="267">
        <f>'Road Lengths and Areas'!C18</f>
        <v>0</v>
      </c>
      <c r="C13" s="267">
        <f>'Road Lengths and Areas'!D18</f>
        <v>0</v>
      </c>
      <c r="D13" s="267">
        <f>'Road Lengths and Areas'!E18</f>
        <v>0</v>
      </c>
      <c r="E13" s="267">
        <f>'Road Lengths and Areas'!F18</f>
        <v>0</v>
      </c>
      <c r="F13" s="267">
        <f>'Road Lengths and Areas'!G18</f>
        <v>0</v>
      </c>
      <c r="G13" s="267">
        <f>'Road Lengths and Areas'!H18</f>
        <v>0</v>
      </c>
      <c r="H13" s="267">
        <f>'Road Lengths and Areas'!I18</f>
        <v>0</v>
      </c>
      <c r="I13" s="272">
        <f>IF(D13="Yes",(G13*'Road Lengths and Areas'!AI11)/10000,0)</f>
        <v>0</v>
      </c>
      <c r="J13" s="271">
        <f t="shared" si="0"/>
        <v>0</v>
      </c>
      <c r="K13" s="304">
        <f t="shared" si="1"/>
        <v>0</v>
      </c>
      <c r="L13" s="309">
        <f t="shared" si="2"/>
        <v>0</v>
      </c>
      <c r="M13" s="54"/>
    </row>
    <row r="14" spans="1:16" x14ac:dyDescent="0.3">
      <c r="A14" s="308">
        <f>'Road Lengths and Areas'!A19</f>
        <v>0</v>
      </c>
      <c r="B14" s="267">
        <f>'Road Lengths and Areas'!C19</f>
        <v>0</v>
      </c>
      <c r="C14" s="267">
        <f>'Road Lengths and Areas'!D19</f>
        <v>0</v>
      </c>
      <c r="D14" s="267">
        <f>'Road Lengths and Areas'!E19</f>
        <v>0</v>
      </c>
      <c r="E14" s="267">
        <f>'Road Lengths and Areas'!F19</f>
        <v>0</v>
      </c>
      <c r="F14" s="267">
        <f>'Road Lengths and Areas'!G19</f>
        <v>0</v>
      </c>
      <c r="G14" s="267">
        <f>'Road Lengths and Areas'!H19</f>
        <v>0</v>
      </c>
      <c r="H14" s="267">
        <f>'Road Lengths and Areas'!I19</f>
        <v>0</v>
      </c>
      <c r="I14" s="272">
        <f>IF(D14="Yes",(G14*'Road Lengths and Areas'!AI12)/10000,0)</f>
        <v>0</v>
      </c>
      <c r="J14" s="271">
        <f t="shared" si="0"/>
        <v>0</v>
      </c>
      <c r="K14" s="304">
        <f t="shared" si="1"/>
        <v>0</v>
      </c>
      <c r="L14" s="309">
        <f t="shared" si="2"/>
        <v>0</v>
      </c>
      <c r="M14" s="54"/>
    </row>
    <row r="15" spans="1:16" x14ac:dyDescent="0.3">
      <c r="A15" s="308">
        <f>'Road Lengths and Areas'!A20</f>
        <v>0</v>
      </c>
      <c r="B15" s="267">
        <f>'Road Lengths and Areas'!C20</f>
        <v>0</v>
      </c>
      <c r="C15" s="267">
        <f>'Road Lengths and Areas'!D20</f>
        <v>0</v>
      </c>
      <c r="D15" s="267">
        <f>'Road Lengths and Areas'!E20</f>
        <v>0</v>
      </c>
      <c r="E15" s="267">
        <f>'Road Lengths and Areas'!F20</f>
        <v>0</v>
      </c>
      <c r="F15" s="267">
        <f>'Road Lengths and Areas'!G20</f>
        <v>0</v>
      </c>
      <c r="G15" s="267">
        <f>'Road Lengths and Areas'!H20</f>
        <v>0</v>
      </c>
      <c r="H15" s="267">
        <f>'Road Lengths and Areas'!I20</f>
        <v>0</v>
      </c>
      <c r="I15" s="272">
        <f>IF(D15="Yes",(G15*'Road Lengths and Areas'!AI13)/10000,0)</f>
        <v>0</v>
      </c>
      <c r="J15" s="271">
        <f t="shared" si="0"/>
        <v>0</v>
      </c>
      <c r="K15" s="304">
        <f t="shared" si="1"/>
        <v>0</v>
      </c>
      <c r="L15" s="309">
        <f t="shared" si="2"/>
        <v>0</v>
      </c>
    </row>
    <row r="16" spans="1:16" x14ac:dyDescent="0.3">
      <c r="A16" s="308">
        <f>'Road Lengths and Areas'!A21</f>
        <v>0</v>
      </c>
      <c r="B16" s="267">
        <f>'Road Lengths and Areas'!C21</f>
        <v>0</v>
      </c>
      <c r="C16" s="267">
        <f>'Road Lengths and Areas'!D21</f>
        <v>0</v>
      </c>
      <c r="D16" s="267">
        <f>'Road Lengths and Areas'!E21</f>
        <v>0</v>
      </c>
      <c r="E16" s="267">
        <f>'Road Lengths and Areas'!F21</f>
        <v>0</v>
      </c>
      <c r="F16" s="267">
        <f>'Road Lengths and Areas'!G21</f>
        <v>0</v>
      </c>
      <c r="G16" s="267">
        <f>'Road Lengths and Areas'!H21</f>
        <v>0</v>
      </c>
      <c r="H16" s="267">
        <f>'Road Lengths and Areas'!I21</f>
        <v>0</v>
      </c>
      <c r="I16" s="272">
        <f>IF(D16="Yes",(G16*'Road Lengths and Areas'!AI14)/10000,0)</f>
        <v>0</v>
      </c>
      <c r="J16" s="271">
        <f t="shared" si="0"/>
        <v>0</v>
      </c>
      <c r="K16" s="304">
        <f t="shared" si="1"/>
        <v>0</v>
      </c>
      <c r="L16" s="309">
        <f t="shared" si="2"/>
        <v>0</v>
      </c>
    </row>
    <row r="17" spans="1:12" x14ac:dyDescent="0.3">
      <c r="A17" s="308">
        <f>'Road Lengths and Areas'!A22</f>
        <v>0</v>
      </c>
      <c r="B17" s="267">
        <f>'Road Lengths and Areas'!C22</f>
        <v>0</v>
      </c>
      <c r="C17" s="267">
        <f>'Road Lengths and Areas'!D22</f>
        <v>0</v>
      </c>
      <c r="D17" s="267">
        <f>'Road Lengths and Areas'!E22</f>
        <v>0</v>
      </c>
      <c r="E17" s="267">
        <f>'Road Lengths and Areas'!F22</f>
        <v>0</v>
      </c>
      <c r="F17" s="267">
        <f>'Road Lengths and Areas'!G22</f>
        <v>0</v>
      </c>
      <c r="G17" s="267">
        <f>'Road Lengths and Areas'!H22</f>
        <v>0</v>
      </c>
      <c r="H17" s="267">
        <f>'Road Lengths and Areas'!I22</f>
        <v>0</v>
      </c>
      <c r="I17" s="272">
        <f>IF(D17="Yes",(G17*'Road Lengths and Areas'!AI15)/10000,0)</f>
        <v>0</v>
      </c>
      <c r="J17" s="271">
        <f t="shared" si="0"/>
        <v>0</v>
      </c>
      <c r="K17" s="304">
        <f t="shared" si="1"/>
        <v>0</v>
      </c>
      <c r="L17" s="309">
        <f t="shared" si="2"/>
        <v>0</v>
      </c>
    </row>
    <row r="18" spans="1:12" x14ac:dyDescent="0.3">
      <c r="A18" s="308">
        <f>'Road Lengths and Areas'!A23</f>
        <v>0</v>
      </c>
      <c r="B18" s="267">
        <f>'Road Lengths and Areas'!C23</f>
        <v>0</v>
      </c>
      <c r="C18" s="267">
        <f>'Road Lengths and Areas'!D23</f>
        <v>0</v>
      </c>
      <c r="D18" s="267">
        <f>'Road Lengths and Areas'!E23</f>
        <v>0</v>
      </c>
      <c r="E18" s="267">
        <f>'Road Lengths and Areas'!F23</f>
        <v>0</v>
      </c>
      <c r="F18" s="267">
        <f>'Road Lengths and Areas'!G23</f>
        <v>0</v>
      </c>
      <c r="G18" s="267">
        <f>'Road Lengths and Areas'!H23</f>
        <v>0</v>
      </c>
      <c r="H18" s="267">
        <f>'Road Lengths and Areas'!I23</f>
        <v>0</v>
      </c>
      <c r="I18" s="272">
        <f>IF(D18="Yes",(G18*'Road Lengths and Areas'!AI16)/10000,0)</f>
        <v>0</v>
      </c>
      <c r="J18" s="271">
        <f t="shared" si="0"/>
        <v>0</v>
      </c>
      <c r="K18" s="304">
        <f t="shared" si="1"/>
        <v>0</v>
      </c>
      <c r="L18" s="309">
        <f t="shared" si="2"/>
        <v>0</v>
      </c>
    </row>
    <row r="19" spans="1:12" x14ac:dyDescent="0.3">
      <c r="A19" s="308">
        <f>'Road Lengths and Areas'!A24</f>
        <v>0</v>
      </c>
      <c r="B19" s="267">
        <f>'Road Lengths and Areas'!C24</f>
        <v>0</v>
      </c>
      <c r="C19" s="267">
        <f>'Road Lengths and Areas'!D24</f>
        <v>0</v>
      </c>
      <c r="D19" s="267">
        <f>'Road Lengths and Areas'!E24</f>
        <v>0</v>
      </c>
      <c r="E19" s="267">
        <f>'Road Lengths and Areas'!F24</f>
        <v>0</v>
      </c>
      <c r="F19" s="267">
        <f>'Road Lengths and Areas'!G24</f>
        <v>0</v>
      </c>
      <c r="G19" s="267">
        <f>'Road Lengths and Areas'!H24</f>
        <v>0</v>
      </c>
      <c r="H19" s="267">
        <f>'Road Lengths and Areas'!I24</f>
        <v>0</v>
      </c>
      <c r="I19" s="272">
        <f>IF(D19="Yes",(G19*'Road Lengths and Areas'!AI17)/10000,0)</f>
        <v>0</v>
      </c>
      <c r="J19" s="271">
        <f t="shared" si="0"/>
        <v>0</v>
      </c>
      <c r="K19" s="304">
        <f t="shared" si="1"/>
        <v>0</v>
      </c>
      <c r="L19" s="309">
        <f t="shared" si="2"/>
        <v>0</v>
      </c>
    </row>
    <row r="20" spans="1:12" x14ac:dyDescent="0.3">
      <c r="A20" s="308">
        <f>'Road Lengths and Areas'!A25</f>
        <v>0</v>
      </c>
      <c r="B20" s="267">
        <f>'Road Lengths and Areas'!C25</f>
        <v>0</v>
      </c>
      <c r="C20" s="267">
        <f>'Road Lengths and Areas'!D25</f>
        <v>0</v>
      </c>
      <c r="D20" s="267">
        <f>'Road Lengths and Areas'!E25</f>
        <v>0</v>
      </c>
      <c r="E20" s="267">
        <f>'Road Lengths and Areas'!F25</f>
        <v>0</v>
      </c>
      <c r="F20" s="267">
        <f>'Road Lengths and Areas'!G25</f>
        <v>0</v>
      </c>
      <c r="G20" s="267">
        <f>'Road Lengths and Areas'!H25</f>
        <v>0</v>
      </c>
      <c r="H20" s="267">
        <f>'Road Lengths and Areas'!I25</f>
        <v>0</v>
      </c>
      <c r="I20" s="272">
        <f>IF(D20="Yes",(G20*'Road Lengths and Areas'!AI18)/10000,0)</f>
        <v>0</v>
      </c>
      <c r="J20" s="271">
        <f t="shared" si="0"/>
        <v>0</v>
      </c>
      <c r="K20" s="304">
        <f t="shared" si="1"/>
        <v>0</v>
      </c>
      <c r="L20" s="309">
        <f t="shared" si="2"/>
        <v>0</v>
      </c>
    </row>
    <row r="21" spans="1:12" x14ac:dyDescent="0.3">
      <c r="A21" s="308">
        <f>'Road Lengths and Areas'!A26</f>
        <v>0</v>
      </c>
      <c r="B21" s="267">
        <f>'Road Lengths and Areas'!C26</f>
        <v>0</v>
      </c>
      <c r="C21" s="267">
        <f>'Road Lengths and Areas'!D26</f>
        <v>0</v>
      </c>
      <c r="D21" s="267">
        <f>'Road Lengths and Areas'!E26</f>
        <v>0</v>
      </c>
      <c r="E21" s="267">
        <f>'Road Lengths and Areas'!F26</f>
        <v>0</v>
      </c>
      <c r="F21" s="267">
        <f>'Road Lengths and Areas'!G26</f>
        <v>0</v>
      </c>
      <c r="G21" s="267">
        <f>'Road Lengths and Areas'!H26</f>
        <v>0</v>
      </c>
      <c r="H21" s="267">
        <f>'Road Lengths and Areas'!I26</f>
        <v>0</v>
      </c>
      <c r="I21" s="272">
        <f>IF(D21="Yes",(G21*'Road Lengths and Areas'!AI19)/10000,0)</f>
        <v>0</v>
      </c>
      <c r="J21" s="271">
        <f t="shared" si="0"/>
        <v>0</v>
      </c>
      <c r="K21" s="304">
        <f t="shared" si="1"/>
        <v>0</v>
      </c>
      <c r="L21" s="309">
        <f t="shared" si="2"/>
        <v>0</v>
      </c>
    </row>
    <row r="22" spans="1:12" x14ac:dyDescent="0.3">
      <c r="A22" s="308">
        <f>'Road Lengths and Areas'!A27</f>
        <v>0</v>
      </c>
      <c r="B22" s="267">
        <f>'Road Lengths and Areas'!C27</f>
        <v>0</v>
      </c>
      <c r="C22" s="267">
        <f>'Road Lengths and Areas'!D27</f>
        <v>0</v>
      </c>
      <c r="D22" s="267">
        <f>'Road Lengths and Areas'!E27</f>
        <v>0</v>
      </c>
      <c r="E22" s="267">
        <f>'Road Lengths and Areas'!F27</f>
        <v>0</v>
      </c>
      <c r="F22" s="267">
        <f>'Road Lengths and Areas'!G27</f>
        <v>0</v>
      </c>
      <c r="G22" s="267">
        <f>'Road Lengths and Areas'!H27</f>
        <v>0</v>
      </c>
      <c r="H22" s="267">
        <f>'Road Lengths and Areas'!I27</f>
        <v>0</v>
      </c>
      <c r="I22" s="272">
        <f>IF(D22="Yes",(G22*'Road Lengths and Areas'!AI20)/10000,0)</f>
        <v>0</v>
      </c>
      <c r="J22" s="271">
        <f t="shared" si="0"/>
        <v>0</v>
      </c>
      <c r="K22" s="304">
        <f t="shared" si="1"/>
        <v>0</v>
      </c>
      <c r="L22" s="309">
        <f t="shared" si="2"/>
        <v>0</v>
      </c>
    </row>
    <row r="23" spans="1:12" x14ac:dyDescent="0.3">
      <c r="A23" s="308">
        <f>'Road Lengths and Areas'!A28</f>
        <v>0</v>
      </c>
      <c r="B23" s="267">
        <f>'Road Lengths and Areas'!C28</f>
        <v>0</v>
      </c>
      <c r="C23" s="267">
        <f>'Road Lengths and Areas'!D28</f>
        <v>0</v>
      </c>
      <c r="D23" s="267">
        <f>'Road Lengths and Areas'!E28</f>
        <v>0</v>
      </c>
      <c r="E23" s="267">
        <f>'Road Lengths and Areas'!F28</f>
        <v>0</v>
      </c>
      <c r="F23" s="267">
        <f>'Road Lengths and Areas'!G28</f>
        <v>0</v>
      </c>
      <c r="G23" s="267">
        <f>'Road Lengths and Areas'!H28</f>
        <v>0</v>
      </c>
      <c r="H23" s="267">
        <f>'Road Lengths and Areas'!I28</f>
        <v>0</v>
      </c>
      <c r="I23" s="272">
        <f>IF(D23="Yes",(G23*'Road Lengths and Areas'!AI21)/10000,0)</f>
        <v>0</v>
      </c>
      <c r="J23" s="271">
        <f t="shared" si="0"/>
        <v>0</v>
      </c>
      <c r="K23" s="304">
        <f t="shared" si="1"/>
        <v>0</v>
      </c>
      <c r="L23" s="309">
        <f t="shared" si="2"/>
        <v>0</v>
      </c>
    </row>
    <row r="24" spans="1:12" x14ac:dyDescent="0.3">
      <c r="A24" s="308">
        <f>'Road Lengths and Areas'!A29</f>
        <v>0</v>
      </c>
      <c r="B24" s="267">
        <f>'Road Lengths and Areas'!C29</f>
        <v>0</v>
      </c>
      <c r="C24" s="267">
        <f>'Road Lengths and Areas'!D29</f>
        <v>0</v>
      </c>
      <c r="D24" s="267">
        <f>'Road Lengths and Areas'!E29</f>
        <v>0</v>
      </c>
      <c r="E24" s="267">
        <f>'Road Lengths and Areas'!F29</f>
        <v>0</v>
      </c>
      <c r="F24" s="267">
        <f>'Road Lengths and Areas'!G29</f>
        <v>0</v>
      </c>
      <c r="G24" s="267">
        <f>'Road Lengths and Areas'!H29</f>
        <v>0</v>
      </c>
      <c r="H24" s="267">
        <f>'Road Lengths and Areas'!I29</f>
        <v>0</v>
      </c>
      <c r="I24" s="272">
        <f>IF(D24="Yes",(G24*'Road Lengths and Areas'!AI22)/10000,0)</f>
        <v>0</v>
      </c>
      <c r="J24" s="271">
        <f t="shared" si="0"/>
        <v>0</v>
      </c>
      <c r="K24" s="304">
        <f t="shared" si="1"/>
        <v>0</v>
      </c>
      <c r="L24" s="309">
        <f t="shared" si="2"/>
        <v>0</v>
      </c>
    </row>
    <row r="25" spans="1:12" x14ac:dyDescent="0.3">
      <c r="A25" s="308">
        <f>'Road Lengths and Areas'!A30</f>
        <v>0</v>
      </c>
      <c r="B25" s="267">
        <f>'Road Lengths and Areas'!C30</f>
        <v>0</v>
      </c>
      <c r="C25" s="267">
        <f>'Road Lengths and Areas'!D30</f>
        <v>0</v>
      </c>
      <c r="D25" s="267">
        <f>'Road Lengths and Areas'!E30</f>
        <v>0</v>
      </c>
      <c r="E25" s="267">
        <f>'Road Lengths and Areas'!F30</f>
        <v>0</v>
      </c>
      <c r="F25" s="267">
        <f>'Road Lengths and Areas'!G30</f>
        <v>0</v>
      </c>
      <c r="G25" s="267">
        <f>'Road Lengths and Areas'!H30</f>
        <v>0</v>
      </c>
      <c r="H25" s="267">
        <f>'Road Lengths and Areas'!I30</f>
        <v>0</v>
      </c>
      <c r="I25" s="272">
        <f>IF(D25="Yes",(G25*'Road Lengths and Areas'!AI23)/10000,0)</f>
        <v>0</v>
      </c>
      <c r="J25" s="271">
        <f t="shared" si="0"/>
        <v>0</v>
      </c>
      <c r="K25" s="304">
        <f t="shared" si="1"/>
        <v>0</v>
      </c>
      <c r="L25" s="309">
        <f t="shared" si="2"/>
        <v>0</v>
      </c>
    </row>
    <row r="26" spans="1:12" x14ac:dyDescent="0.3">
      <c r="A26" s="308">
        <f>'Road Lengths and Areas'!A31</f>
        <v>0</v>
      </c>
      <c r="B26" s="267">
        <f>'Road Lengths and Areas'!C31</f>
        <v>0</v>
      </c>
      <c r="C26" s="267">
        <f>'Road Lengths and Areas'!D31</f>
        <v>0</v>
      </c>
      <c r="D26" s="267">
        <f>'Road Lengths and Areas'!E31</f>
        <v>0</v>
      </c>
      <c r="E26" s="267">
        <f>'Road Lengths and Areas'!F31</f>
        <v>0</v>
      </c>
      <c r="F26" s="267">
        <f>'Road Lengths and Areas'!G31</f>
        <v>0</v>
      </c>
      <c r="G26" s="267">
        <f>'Road Lengths and Areas'!H31</f>
        <v>0</v>
      </c>
      <c r="H26" s="267">
        <f>'Road Lengths and Areas'!I31</f>
        <v>0</v>
      </c>
      <c r="I26" s="272">
        <f>IF(D26="Yes",(G26*'Road Lengths and Areas'!AI24)/10000,0)</f>
        <v>0</v>
      </c>
      <c r="J26" s="271">
        <f t="shared" si="0"/>
        <v>0</v>
      </c>
      <c r="K26" s="304">
        <f t="shared" si="1"/>
        <v>0</v>
      </c>
      <c r="L26" s="309">
        <f t="shared" si="2"/>
        <v>0</v>
      </c>
    </row>
    <row r="27" spans="1:12" x14ac:dyDescent="0.3">
      <c r="A27" s="308">
        <f>'Road Lengths and Areas'!A32</f>
        <v>0</v>
      </c>
      <c r="B27" s="267">
        <f>'Road Lengths and Areas'!C32</f>
        <v>0</v>
      </c>
      <c r="C27" s="267">
        <f>'Road Lengths and Areas'!D32</f>
        <v>0</v>
      </c>
      <c r="D27" s="267">
        <f>'Road Lengths and Areas'!E32</f>
        <v>0</v>
      </c>
      <c r="E27" s="267">
        <f>'Road Lengths and Areas'!F32</f>
        <v>0</v>
      </c>
      <c r="F27" s="267">
        <f>'Road Lengths and Areas'!G32</f>
        <v>0</v>
      </c>
      <c r="G27" s="267">
        <f>'Road Lengths and Areas'!H32</f>
        <v>0</v>
      </c>
      <c r="H27" s="267">
        <f>'Road Lengths and Areas'!I32</f>
        <v>0</v>
      </c>
      <c r="I27" s="272">
        <f>IF(D27="Yes",(G27*'Road Lengths and Areas'!AI25)/10000,0)</f>
        <v>0</v>
      </c>
      <c r="J27" s="271">
        <f t="shared" si="0"/>
        <v>0</v>
      </c>
      <c r="K27" s="304">
        <f t="shared" si="1"/>
        <v>0</v>
      </c>
      <c r="L27" s="309">
        <f t="shared" si="2"/>
        <v>0</v>
      </c>
    </row>
    <row r="28" spans="1:12" x14ac:dyDescent="0.3">
      <c r="A28" s="308">
        <f>'Road Lengths and Areas'!A33</f>
        <v>0</v>
      </c>
      <c r="B28" s="267">
        <f>'Road Lengths and Areas'!C33</f>
        <v>0</v>
      </c>
      <c r="C28" s="267">
        <f>'Road Lengths and Areas'!D33</f>
        <v>0</v>
      </c>
      <c r="D28" s="267">
        <f>'Road Lengths and Areas'!E33</f>
        <v>0</v>
      </c>
      <c r="E28" s="267">
        <f>'Road Lengths and Areas'!F33</f>
        <v>0</v>
      </c>
      <c r="F28" s="267">
        <f>'Road Lengths and Areas'!G33</f>
        <v>0</v>
      </c>
      <c r="G28" s="267">
        <f>'Road Lengths and Areas'!H33</f>
        <v>0</v>
      </c>
      <c r="H28" s="267">
        <f>'Road Lengths and Areas'!I33</f>
        <v>0</v>
      </c>
      <c r="I28" s="272">
        <f>IF(D28="Yes",(G28*'Road Lengths and Areas'!AI26)/10000,0)</f>
        <v>0</v>
      </c>
      <c r="J28" s="271">
        <f t="shared" si="0"/>
        <v>0</v>
      </c>
      <c r="K28" s="304">
        <f t="shared" si="1"/>
        <v>0</v>
      </c>
      <c r="L28" s="309">
        <f t="shared" si="2"/>
        <v>0</v>
      </c>
    </row>
    <row r="29" spans="1:12" x14ac:dyDescent="0.3">
      <c r="A29" s="308">
        <f>'Road Lengths and Areas'!A34</f>
        <v>0</v>
      </c>
      <c r="B29" s="267">
        <f>'Road Lengths and Areas'!C34</f>
        <v>0</v>
      </c>
      <c r="C29" s="267">
        <f>'Road Lengths and Areas'!D34</f>
        <v>0</v>
      </c>
      <c r="D29" s="267">
        <f>'Road Lengths and Areas'!E34</f>
        <v>0</v>
      </c>
      <c r="E29" s="267">
        <f>'Road Lengths and Areas'!F34</f>
        <v>0</v>
      </c>
      <c r="F29" s="267">
        <f>'Road Lengths and Areas'!G34</f>
        <v>0</v>
      </c>
      <c r="G29" s="267">
        <f>'Road Lengths and Areas'!H34</f>
        <v>0</v>
      </c>
      <c r="H29" s="267">
        <f>'Road Lengths and Areas'!I34</f>
        <v>0</v>
      </c>
      <c r="I29" s="272">
        <f>IF(D29="Yes",(G29*'Road Lengths and Areas'!AI27)/10000,0)</f>
        <v>0</v>
      </c>
      <c r="J29" s="271">
        <f t="shared" si="0"/>
        <v>0</v>
      </c>
      <c r="K29" s="304">
        <f t="shared" si="1"/>
        <v>0</v>
      </c>
      <c r="L29" s="309">
        <f t="shared" si="2"/>
        <v>0</v>
      </c>
    </row>
    <row r="30" spans="1:12" x14ac:dyDescent="0.3">
      <c r="A30" s="308">
        <f>'Road Lengths and Areas'!A35</f>
        <v>0</v>
      </c>
      <c r="B30" s="267">
        <f>'Road Lengths and Areas'!C35</f>
        <v>0</v>
      </c>
      <c r="C30" s="267">
        <f>'Road Lengths and Areas'!D35</f>
        <v>0</v>
      </c>
      <c r="D30" s="267">
        <f>'Road Lengths and Areas'!E35</f>
        <v>0</v>
      </c>
      <c r="E30" s="267">
        <f>'Road Lengths and Areas'!F35</f>
        <v>0</v>
      </c>
      <c r="F30" s="267">
        <f>'Road Lengths and Areas'!G35</f>
        <v>0</v>
      </c>
      <c r="G30" s="267">
        <f>'Road Lengths and Areas'!H35</f>
        <v>0</v>
      </c>
      <c r="H30" s="267">
        <f>'Road Lengths and Areas'!I35</f>
        <v>0</v>
      </c>
      <c r="I30" s="272">
        <f>IF(D30="Yes",(G30*'Road Lengths and Areas'!AI28)/10000,0)</f>
        <v>0</v>
      </c>
      <c r="J30" s="271">
        <f t="shared" si="0"/>
        <v>0</v>
      </c>
      <c r="K30" s="304">
        <f t="shared" si="1"/>
        <v>0</v>
      </c>
      <c r="L30" s="309">
        <f t="shared" si="2"/>
        <v>0</v>
      </c>
    </row>
    <row r="31" spans="1:12" x14ac:dyDescent="0.3">
      <c r="A31" s="308">
        <f>'Road Lengths and Areas'!A36</f>
        <v>0</v>
      </c>
      <c r="B31" s="267">
        <f>'Road Lengths and Areas'!C36</f>
        <v>0</v>
      </c>
      <c r="C31" s="267">
        <f>'Road Lengths and Areas'!D36</f>
        <v>0</v>
      </c>
      <c r="D31" s="267">
        <f>'Road Lengths and Areas'!E36</f>
        <v>0</v>
      </c>
      <c r="E31" s="267">
        <f>'Road Lengths and Areas'!F36</f>
        <v>0</v>
      </c>
      <c r="F31" s="267">
        <f>'Road Lengths and Areas'!G36</f>
        <v>0</v>
      </c>
      <c r="G31" s="267">
        <f>'Road Lengths and Areas'!H36</f>
        <v>0</v>
      </c>
      <c r="H31" s="267">
        <f>'Road Lengths and Areas'!I36</f>
        <v>0</v>
      </c>
      <c r="I31" s="272">
        <f>IF(D31="Yes",(G31*'Road Lengths and Areas'!AI29)/10000,0)</f>
        <v>0</v>
      </c>
      <c r="J31" s="271">
        <f t="shared" si="0"/>
        <v>0</v>
      </c>
      <c r="K31" s="304">
        <f t="shared" si="1"/>
        <v>0</v>
      </c>
      <c r="L31" s="309">
        <f t="shared" si="2"/>
        <v>0</v>
      </c>
    </row>
    <row r="32" spans="1:12" x14ac:dyDescent="0.3">
      <c r="A32" s="308">
        <f>'Road Lengths and Areas'!A37</f>
        <v>0</v>
      </c>
      <c r="B32" s="267">
        <f>'Road Lengths and Areas'!C37</f>
        <v>0</v>
      </c>
      <c r="C32" s="267">
        <f>'Road Lengths and Areas'!D37</f>
        <v>0</v>
      </c>
      <c r="D32" s="267">
        <f>'Road Lengths and Areas'!E37</f>
        <v>0</v>
      </c>
      <c r="E32" s="267">
        <f>'Road Lengths and Areas'!F37</f>
        <v>0</v>
      </c>
      <c r="F32" s="267">
        <f>'Road Lengths and Areas'!G37</f>
        <v>0</v>
      </c>
      <c r="G32" s="267">
        <f>'Road Lengths and Areas'!H37</f>
        <v>0</v>
      </c>
      <c r="H32" s="267">
        <f>'Road Lengths and Areas'!I37</f>
        <v>0</v>
      </c>
      <c r="I32" s="272">
        <f>IF(D32="Yes",(G32*'Road Lengths and Areas'!AI30)/10000,0)</f>
        <v>0</v>
      </c>
      <c r="J32" s="271">
        <f t="shared" si="0"/>
        <v>0</v>
      </c>
      <c r="K32" s="304">
        <f t="shared" si="1"/>
        <v>0</v>
      </c>
      <c r="L32" s="309">
        <f t="shared" si="2"/>
        <v>0</v>
      </c>
    </row>
    <row r="33" spans="1:12" x14ac:dyDescent="0.3">
      <c r="A33" s="308">
        <f>'Road Lengths and Areas'!A38</f>
        <v>0</v>
      </c>
      <c r="B33" s="267">
        <f>'Road Lengths and Areas'!C38</f>
        <v>0</v>
      </c>
      <c r="C33" s="267">
        <f>'Road Lengths and Areas'!D38</f>
        <v>0</v>
      </c>
      <c r="D33" s="267">
        <f>'Road Lengths and Areas'!E38</f>
        <v>0</v>
      </c>
      <c r="E33" s="267">
        <f>'Road Lengths and Areas'!F38</f>
        <v>0</v>
      </c>
      <c r="F33" s="267">
        <f>'Road Lengths and Areas'!G38</f>
        <v>0</v>
      </c>
      <c r="G33" s="267">
        <f>'Road Lengths and Areas'!H38</f>
        <v>0</v>
      </c>
      <c r="H33" s="267">
        <f>'Road Lengths and Areas'!I38</f>
        <v>0</v>
      </c>
      <c r="I33" s="272">
        <f>IF(D33="Yes",(G33*'Road Lengths and Areas'!AI31)/10000,0)</f>
        <v>0</v>
      </c>
      <c r="J33" s="271">
        <f t="shared" si="0"/>
        <v>0</v>
      </c>
      <c r="K33" s="304">
        <f t="shared" si="1"/>
        <v>0</v>
      </c>
      <c r="L33" s="309">
        <f t="shared" si="2"/>
        <v>0</v>
      </c>
    </row>
    <row r="34" spans="1:12" x14ac:dyDescent="0.3">
      <c r="A34" s="308">
        <f>'Road Lengths and Areas'!A39</f>
        <v>0</v>
      </c>
      <c r="B34" s="267">
        <f>'Road Lengths and Areas'!C39</f>
        <v>0</v>
      </c>
      <c r="C34" s="267">
        <f>'Road Lengths and Areas'!D39</f>
        <v>0</v>
      </c>
      <c r="D34" s="267">
        <f>'Road Lengths and Areas'!E39</f>
        <v>0</v>
      </c>
      <c r="E34" s="267">
        <f>'Road Lengths and Areas'!F39</f>
        <v>0</v>
      </c>
      <c r="F34" s="267">
        <f>'Road Lengths and Areas'!G39</f>
        <v>0</v>
      </c>
      <c r="G34" s="267">
        <f>'Road Lengths and Areas'!H39</f>
        <v>0</v>
      </c>
      <c r="H34" s="267">
        <f>'Road Lengths and Areas'!I39</f>
        <v>0</v>
      </c>
      <c r="I34" s="272">
        <f>IF(D34="Yes",(G34*'Road Lengths and Areas'!AI32)/10000,0)</f>
        <v>0</v>
      </c>
      <c r="J34" s="271">
        <f t="shared" si="0"/>
        <v>0</v>
      </c>
      <c r="K34" s="304">
        <f t="shared" si="1"/>
        <v>0</v>
      </c>
      <c r="L34" s="309">
        <f t="shared" si="2"/>
        <v>0</v>
      </c>
    </row>
    <row r="35" spans="1:12" x14ac:dyDescent="0.3">
      <c r="A35" s="308">
        <f>'Road Lengths and Areas'!A40</f>
        <v>0</v>
      </c>
      <c r="B35" s="267">
        <f>'Road Lengths and Areas'!C40</f>
        <v>0</v>
      </c>
      <c r="C35" s="267">
        <f>'Road Lengths and Areas'!D40</f>
        <v>0</v>
      </c>
      <c r="D35" s="267">
        <f>'Road Lengths and Areas'!E40</f>
        <v>0</v>
      </c>
      <c r="E35" s="267">
        <f>'Road Lengths and Areas'!F40</f>
        <v>0</v>
      </c>
      <c r="F35" s="267">
        <f>'Road Lengths and Areas'!G40</f>
        <v>0</v>
      </c>
      <c r="G35" s="267">
        <f>'Road Lengths and Areas'!H40</f>
        <v>0</v>
      </c>
      <c r="H35" s="267">
        <f>'Road Lengths and Areas'!I40</f>
        <v>0</v>
      </c>
      <c r="I35" s="272">
        <f>IF(D35="Yes",(G35*'Road Lengths and Areas'!AI33)/10000,0)</f>
        <v>0</v>
      </c>
      <c r="J35" s="271">
        <f t="shared" si="0"/>
        <v>0</v>
      </c>
      <c r="K35" s="304">
        <f t="shared" si="1"/>
        <v>0</v>
      </c>
      <c r="L35" s="309">
        <f t="shared" si="2"/>
        <v>0</v>
      </c>
    </row>
    <row r="36" spans="1:12" x14ac:dyDescent="0.3">
      <c r="A36" s="308">
        <f>'Road Lengths and Areas'!A41</f>
        <v>0</v>
      </c>
      <c r="B36" s="267">
        <f>'Road Lengths and Areas'!C41</f>
        <v>0</v>
      </c>
      <c r="C36" s="267">
        <f>'Road Lengths and Areas'!D41</f>
        <v>0</v>
      </c>
      <c r="D36" s="267">
        <f>'Road Lengths and Areas'!E41</f>
        <v>0</v>
      </c>
      <c r="E36" s="267">
        <f>'Road Lengths and Areas'!F41</f>
        <v>0</v>
      </c>
      <c r="F36" s="267">
        <f>'Road Lengths and Areas'!G41</f>
        <v>0</v>
      </c>
      <c r="G36" s="267">
        <f>'Road Lengths and Areas'!H41</f>
        <v>0</v>
      </c>
      <c r="H36" s="267">
        <f>'Road Lengths and Areas'!I41</f>
        <v>0</v>
      </c>
      <c r="I36" s="272">
        <f>IF(D36="Yes",(G36*'Road Lengths and Areas'!AI34)/10000,0)</f>
        <v>0</v>
      </c>
      <c r="J36" s="271">
        <f t="shared" si="0"/>
        <v>0</v>
      </c>
      <c r="K36" s="304">
        <f t="shared" si="1"/>
        <v>0</v>
      </c>
      <c r="L36" s="309">
        <f t="shared" si="2"/>
        <v>0</v>
      </c>
    </row>
    <row r="37" spans="1:12" x14ac:dyDescent="0.3">
      <c r="A37" s="308">
        <f>'Road Lengths and Areas'!A42</f>
        <v>0</v>
      </c>
      <c r="B37" s="267">
        <f>'Road Lengths and Areas'!C42</f>
        <v>0</v>
      </c>
      <c r="C37" s="267">
        <f>'Road Lengths and Areas'!D42</f>
        <v>0</v>
      </c>
      <c r="D37" s="267">
        <f>'Road Lengths and Areas'!E42</f>
        <v>0</v>
      </c>
      <c r="E37" s="267">
        <f>'Road Lengths and Areas'!F42</f>
        <v>0</v>
      </c>
      <c r="F37" s="267">
        <f>'Road Lengths and Areas'!G42</f>
        <v>0</v>
      </c>
      <c r="G37" s="267">
        <f>'Road Lengths and Areas'!H42</f>
        <v>0</v>
      </c>
      <c r="H37" s="267">
        <f>'Road Lengths and Areas'!I42</f>
        <v>0</v>
      </c>
      <c r="I37" s="272">
        <f>IF(D37="Yes",(G37*'Road Lengths and Areas'!AI35)/10000,0)</f>
        <v>0</v>
      </c>
      <c r="J37" s="271">
        <f t="shared" si="0"/>
        <v>0</v>
      </c>
      <c r="K37" s="304">
        <f t="shared" si="1"/>
        <v>0</v>
      </c>
      <c r="L37" s="309">
        <f t="shared" si="2"/>
        <v>0</v>
      </c>
    </row>
    <row r="38" spans="1:12" x14ac:dyDescent="0.3">
      <c r="A38" s="308">
        <f>'Road Lengths and Areas'!A43</f>
        <v>0</v>
      </c>
      <c r="B38" s="267">
        <f>'Road Lengths and Areas'!C43</f>
        <v>0</v>
      </c>
      <c r="C38" s="267">
        <f>'Road Lengths and Areas'!D43</f>
        <v>0</v>
      </c>
      <c r="D38" s="267">
        <f>'Road Lengths and Areas'!E43</f>
        <v>0</v>
      </c>
      <c r="E38" s="267">
        <f>'Road Lengths and Areas'!F43</f>
        <v>0</v>
      </c>
      <c r="F38" s="267">
        <f>'Road Lengths and Areas'!G43</f>
        <v>0</v>
      </c>
      <c r="G38" s="267">
        <f>'Road Lengths and Areas'!H43</f>
        <v>0</v>
      </c>
      <c r="H38" s="267">
        <f>'Road Lengths and Areas'!I43</f>
        <v>0</v>
      </c>
      <c r="I38" s="272">
        <f>IF(D38="Yes",(G38*'Road Lengths and Areas'!AI36)/10000,0)</f>
        <v>0</v>
      </c>
      <c r="J38" s="271">
        <f t="shared" si="0"/>
        <v>0</v>
      </c>
      <c r="K38" s="304">
        <f t="shared" si="1"/>
        <v>0</v>
      </c>
      <c r="L38" s="309">
        <f t="shared" si="2"/>
        <v>0</v>
      </c>
    </row>
    <row r="39" spans="1:12" x14ac:dyDescent="0.3">
      <c r="A39" s="308">
        <f>'Road Lengths and Areas'!A44</f>
        <v>0</v>
      </c>
      <c r="B39" s="267">
        <f>'Road Lengths and Areas'!C44</f>
        <v>0</v>
      </c>
      <c r="C39" s="267">
        <f>'Road Lengths and Areas'!D44</f>
        <v>0</v>
      </c>
      <c r="D39" s="267">
        <f>'Road Lengths and Areas'!E44</f>
        <v>0</v>
      </c>
      <c r="E39" s="267">
        <f>'Road Lengths and Areas'!F44</f>
        <v>0</v>
      </c>
      <c r="F39" s="267">
        <f>'Road Lengths and Areas'!G44</f>
        <v>0</v>
      </c>
      <c r="G39" s="267">
        <f>'Road Lengths and Areas'!H44</f>
        <v>0</v>
      </c>
      <c r="H39" s="267">
        <f>'Road Lengths and Areas'!I44</f>
        <v>0</v>
      </c>
      <c r="I39" s="272">
        <f>IF(D39="Yes",(G39*'Road Lengths and Areas'!AI37)/10000,0)</f>
        <v>0</v>
      </c>
      <c r="J39" s="271">
        <f t="shared" si="0"/>
        <v>0</v>
      </c>
      <c r="K39" s="304">
        <f t="shared" si="1"/>
        <v>0</v>
      </c>
      <c r="L39" s="309">
        <f t="shared" si="2"/>
        <v>0</v>
      </c>
    </row>
    <row r="40" spans="1:12" x14ac:dyDescent="0.3">
      <c r="A40" s="308">
        <f>'Road Lengths and Areas'!A45</f>
        <v>0</v>
      </c>
      <c r="B40" s="267">
        <f>'Road Lengths and Areas'!C45</f>
        <v>0</v>
      </c>
      <c r="C40" s="267">
        <f>'Road Lengths and Areas'!D45</f>
        <v>0</v>
      </c>
      <c r="D40" s="267">
        <f>'Road Lengths and Areas'!E45</f>
        <v>0</v>
      </c>
      <c r="E40" s="267">
        <f>'Road Lengths and Areas'!F45</f>
        <v>0</v>
      </c>
      <c r="F40" s="267">
        <f>'Road Lengths and Areas'!G45</f>
        <v>0</v>
      </c>
      <c r="G40" s="267">
        <f>'Road Lengths and Areas'!H45</f>
        <v>0</v>
      </c>
      <c r="H40" s="267">
        <f>'Road Lengths and Areas'!I45</f>
        <v>0</v>
      </c>
      <c r="I40" s="272">
        <f>IF(D40="Yes",(G40*'Road Lengths and Areas'!AI38)/10000,0)</f>
        <v>0</v>
      </c>
      <c r="J40" s="271">
        <f t="shared" si="0"/>
        <v>0</v>
      </c>
      <c r="K40" s="304">
        <f t="shared" si="1"/>
        <v>0</v>
      </c>
      <c r="L40" s="309">
        <f t="shared" si="2"/>
        <v>0</v>
      </c>
    </row>
    <row r="41" spans="1:12" x14ac:dyDescent="0.3">
      <c r="A41" s="308">
        <f>'Road Lengths and Areas'!A46</f>
        <v>0</v>
      </c>
      <c r="B41" s="267">
        <f>'Road Lengths and Areas'!C46</f>
        <v>0</v>
      </c>
      <c r="C41" s="267">
        <f>'Road Lengths and Areas'!D46</f>
        <v>0</v>
      </c>
      <c r="D41" s="267">
        <f>'Road Lengths and Areas'!E46</f>
        <v>0</v>
      </c>
      <c r="E41" s="267">
        <f>'Road Lengths and Areas'!F46</f>
        <v>0</v>
      </c>
      <c r="F41" s="267">
        <f>'Road Lengths and Areas'!G46</f>
        <v>0</v>
      </c>
      <c r="G41" s="267">
        <f>'Road Lengths and Areas'!H46</f>
        <v>0</v>
      </c>
      <c r="H41" s="267">
        <f>'Road Lengths and Areas'!I46</f>
        <v>0</v>
      </c>
      <c r="I41" s="272">
        <f>IF(D41="Yes",(G41*'Road Lengths and Areas'!AI39)/10000,0)</f>
        <v>0</v>
      </c>
      <c r="J41" s="271">
        <f t="shared" si="0"/>
        <v>0</v>
      </c>
      <c r="K41" s="304">
        <f t="shared" si="1"/>
        <v>0</v>
      </c>
      <c r="L41" s="309">
        <f t="shared" si="2"/>
        <v>0</v>
      </c>
    </row>
    <row r="42" spans="1:12" x14ac:dyDescent="0.3">
      <c r="A42" s="308">
        <f>'Road Lengths and Areas'!A47</f>
        <v>0</v>
      </c>
      <c r="B42" s="267">
        <f>'Road Lengths and Areas'!C47</f>
        <v>0</v>
      </c>
      <c r="C42" s="267">
        <f>'Road Lengths and Areas'!D47</f>
        <v>0</v>
      </c>
      <c r="D42" s="267">
        <f>'Road Lengths and Areas'!E47</f>
        <v>0</v>
      </c>
      <c r="E42" s="267">
        <f>'Road Lengths and Areas'!F47</f>
        <v>0</v>
      </c>
      <c r="F42" s="267">
        <f>'Road Lengths and Areas'!G47</f>
        <v>0</v>
      </c>
      <c r="G42" s="267">
        <f>'Road Lengths and Areas'!H47</f>
        <v>0</v>
      </c>
      <c r="H42" s="267">
        <f>'Road Lengths and Areas'!I47</f>
        <v>0</v>
      </c>
      <c r="I42" s="272">
        <f>IF(D42="Yes",(G42*'Road Lengths and Areas'!AI40)/10000,0)</f>
        <v>0</v>
      </c>
      <c r="J42" s="271">
        <f t="shared" si="0"/>
        <v>0</v>
      </c>
      <c r="K42" s="304">
        <f t="shared" si="1"/>
        <v>0</v>
      </c>
      <c r="L42" s="309">
        <f t="shared" si="2"/>
        <v>0</v>
      </c>
    </row>
    <row r="43" spans="1:12" x14ac:dyDescent="0.3">
      <c r="A43" s="308">
        <f>'Road Lengths and Areas'!A48</f>
        <v>0</v>
      </c>
      <c r="B43" s="267">
        <f>'Road Lengths and Areas'!C48</f>
        <v>0</v>
      </c>
      <c r="C43" s="267">
        <f>'Road Lengths and Areas'!D48</f>
        <v>0</v>
      </c>
      <c r="D43" s="267">
        <f>'Road Lengths and Areas'!E48</f>
        <v>0</v>
      </c>
      <c r="E43" s="267">
        <f>'Road Lengths and Areas'!F48</f>
        <v>0</v>
      </c>
      <c r="F43" s="267">
        <f>'Road Lengths and Areas'!G48</f>
        <v>0</v>
      </c>
      <c r="G43" s="267">
        <f>'Road Lengths and Areas'!H48</f>
        <v>0</v>
      </c>
      <c r="H43" s="267">
        <f>'Road Lengths and Areas'!I48</f>
        <v>0</v>
      </c>
      <c r="I43" s="272">
        <f>IF(D43="Yes",(G43*'Road Lengths and Areas'!AI41)/10000,0)</f>
        <v>0</v>
      </c>
      <c r="J43" s="271">
        <f t="shared" si="0"/>
        <v>0</v>
      </c>
      <c r="K43" s="304">
        <f t="shared" si="1"/>
        <v>0</v>
      </c>
      <c r="L43" s="309">
        <f t="shared" si="2"/>
        <v>0</v>
      </c>
    </row>
    <row r="44" spans="1:12" x14ac:dyDescent="0.3">
      <c r="A44" s="308">
        <f>'Road Lengths and Areas'!A49</f>
        <v>0</v>
      </c>
      <c r="B44" s="267">
        <f>'Road Lengths and Areas'!C49</f>
        <v>0</v>
      </c>
      <c r="C44" s="267">
        <f>'Road Lengths and Areas'!D49</f>
        <v>0</v>
      </c>
      <c r="D44" s="267">
        <f>'Road Lengths and Areas'!E49</f>
        <v>0</v>
      </c>
      <c r="E44" s="267">
        <f>'Road Lengths and Areas'!F49</f>
        <v>0</v>
      </c>
      <c r="F44" s="267">
        <f>'Road Lengths and Areas'!G49</f>
        <v>0</v>
      </c>
      <c r="G44" s="267">
        <f>'Road Lengths and Areas'!H49</f>
        <v>0</v>
      </c>
      <c r="H44" s="267">
        <f>'Road Lengths and Areas'!I49</f>
        <v>0</v>
      </c>
      <c r="I44" s="272">
        <f>IF(D44="Yes",(G44*'Road Lengths and Areas'!AI42)/10000,0)</f>
        <v>0</v>
      </c>
      <c r="J44" s="271">
        <f t="shared" si="0"/>
        <v>0</v>
      </c>
      <c r="K44" s="304">
        <f t="shared" si="1"/>
        <v>0</v>
      </c>
      <c r="L44" s="309">
        <f t="shared" si="2"/>
        <v>0</v>
      </c>
    </row>
    <row r="45" spans="1:12" x14ac:dyDescent="0.3">
      <c r="A45" s="308">
        <f>'Road Lengths and Areas'!A50</f>
        <v>0</v>
      </c>
      <c r="B45" s="267">
        <f>'Road Lengths and Areas'!C50</f>
        <v>0</v>
      </c>
      <c r="C45" s="267">
        <f>'Road Lengths and Areas'!D50</f>
        <v>0</v>
      </c>
      <c r="D45" s="267">
        <f>'Road Lengths and Areas'!E50</f>
        <v>0</v>
      </c>
      <c r="E45" s="267">
        <f>'Road Lengths and Areas'!F50</f>
        <v>0</v>
      </c>
      <c r="F45" s="267">
        <f>'Road Lengths and Areas'!G50</f>
        <v>0</v>
      </c>
      <c r="G45" s="267">
        <f>'Road Lengths and Areas'!H50</f>
        <v>0</v>
      </c>
      <c r="H45" s="267">
        <f>'Road Lengths and Areas'!I50</f>
        <v>0</v>
      </c>
      <c r="I45" s="272">
        <f>IF(D45="Yes",(G45*'Road Lengths and Areas'!AI43)/10000,0)</f>
        <v>0</v>
      </c>
      <c r="J45" s="271">
        <f t="shared" si="0"/>
        <v>0</v>
      </c>
      <c r="K45" s="304">
        <f t="shared" si="1"/>
        <v>0</v>
      </c>
      <c r="L45" s="309">
        <f t="shared" si="2"/>
        <v>0</v>
      </c>
    </row>
    <row r="46" spans="1:12" x14ac:dyDescent="0.3">
      <c r="A46" s="308">
        <f>'Road Lengths and Areas'!A51</f>
        <v>0</v>
      </c>
      <c r="B46" s="267">
        <f>'Road Lengths and Areas'!C51</f>
        <v>0</v>
      </c>
      <c r="C46" s="267">
        <f>'Road Lengths and Areas'!D51</f>
        <v>0</v>
      </c>
      <c r="D46" s="267">
        <f>'Road Lengths and Areas'!E51</f>
        <v>0</v>
      </c>
      <c r="E46" s="267">
        <f>'Road Lengths and Areas'!F51</f>
        <v>0</v>
      </c>
      <c r="F46" s="267">
        <f>'Road Lengths and Areas'!G51</f>
        <v>0</v>
      </c>
      <c r="G46" s="267">
        <f>'Road Lengths and Areas'!H51</f>
        <v>0</v>
      </c>
      <c r="H46" s="267">
        <f>'Road Lengths and Areas'!I51</f>
        <v>0</v>
      </c>
      <c r="I46" s="272">
        <f>IF(D46="Yes",(G46*'Road Lengths and Areas'!AI44)/10000,0)</f>
        <v>0</v>
      </c>
      <c r="J46" s="271">
        <f t="shared" si="0"/>
        <v>0</v>
      </c>
      <c r="K46" s="304">
        <f t="shared" si="1"/>
        <v>0</v>
      </c>
      <c r="L46" s="309">
        <f t="shared" si="2"/>
        <v>0</v>
      </c>
    </row>
    <row r="47" spans="1:12" x14ac:dyDescent="0.3">
      <c r="A47" s="308">
        <f>'Road Lengths and Areas'!A52</f>
        <v>0</v>
      </c>
      <c r="B47" s="267">
        <f>'Road Lengths and Areas'!C52</f>
        <v>0</v>
      </c>
      <c r="C47" s="267">
        <f>'Road Lengths and Areas'!D52</f>
        <v>0</v>
      </c>
      <c r="D47" s="267">
        <f>'Road Lengths and Areas'!E52</f>
        <v>0</v>
      </c>
      <c r="E47" s="267">
        <f>'Road Lengths and Areas'!F52</f>
        <v>0</v>
      </c>
      <c r="F47" s="267">
        <f>'Road Lengths and Areas'!G52</f>
        <v>0</v>
      </c>
      <c r="G47" s="267">
        <f>'Road Lengths and Areas'!H52</f>
        <v>0</v>
      </c>
      <c r="H47" s="267">
        <f>'Road Lengths and Areas'!I52</f>
        <v>0</v>
      </c>
      <c r="I47" s="272">
        <f>IF(D47="Yes",(G47*'Road Lengths and Areas'!AI45)/10000,0)</f>
        <v>0</v>
      </c>
      <c r="J47" s="271">
        <f t="shared" si="0"/>
        <v>0</v>
      </c>
      <c r="K47" s="304">
        <f t="shared" si="1"/>
        <v>0</v>
      </c>
      <c r="L47" s="309">
        <f t="shared" si="2"/>
        <v>0</v>
      </c>
    </row>
    <row r="48" spans="1:12" x14ac:dyDescent="0.3">
      <c r="A48" s="308">
        <f>'Road Lengths and Areas'!A53</f>
        <v>0</v>
      </c>
      <c r="B48" s="267">
        <f>'Road Lengths and Areas'!C53</f>
        <v>0</v>
      </c>
      <c r="C48" s="267">
        <f>'Road Lengths and Areas'!D53</f>
        <v>0</v>
      </c>
      <c r="D48" s="267">
        <f>'Road Lengths and Areas'!E53</f>
        <v>0</v>
      </c>
      <c r="E48" s="267">
        <f>'Road Lengths and Areas'!F53</f>
        <v>0</v>
      </c>
      <c r="F48" s="267">
        <f>'Road Lengths and Areas'!G53</f>
        <v>0</v>
      </c>
      <c r="G48" s="267">
        <f>'Road Lengths and Areas'!H53</f>
        <v>0</v>
      </c>
      <c r="H48" s="267">
        <f>'Road Lengths and Areas'!I53</f>
        <v>0</v>
      </c>
      <c r="I48" s="272">
        <f>IF(D48="Yes",(G48*'Road Lengths and Areas'!AI46)/10000,0)</f>
        <v>0</v>
      </c>
      <c r="J48" s="271">
        <f t="shared" si="0"/>
        <v>0</v>
      </c>
      <c r="K48" s="304">
        <f t="shared" si="1"/>
        <v>0</v>
      </c>
      <c r="L48" s="309">
        <f t="shared" si="2"/>
        <v>0</v>
      </c>
    </row>
    <row r="49" spans="1:12" x14ac:dyDescent="0.3">
      <c r="A49" s="308">
        <f>'Road Lengths and Areas'!A54</f>
        <v>0</v>
      </c>
      <c r="B49" s="267">
        <f>'Road Lengths and Areas'!C54</f>
        <v>0</v>
      </c>
      <c r="C49" s="267">
        <f>'Road Lengths and Areas'!D54</f>
        <v>0</v>
      </c>
      <c r="D49" s="267">
        <f>'Road Lengths and Areas'!E54</f>
        <v>0</v>
      </c>
      <c r="E49" s="267">
        <f>'Road Lengths and Areas'!F54</f>
        <v>0</v>
      </c>
      <c r="F49" s="267">
        <f>'Road Lengths and Areas'!G54</f>
        <v>0</v>
      </c>
      <c r="G49" s="267">
        <f>'Road Lengths and Areas'!H54</f>
        <v>0</v>
      </c>
      <c r="H49" s="267">
        <f>'Road Lengths and Areas'!I54</f>
        <v>0</v>
      </c>
      <c r="I49" s="272">
        <f>IF(D49="Yes",(G49*'Road Lengths and Areas'!AI47)/10000,0)</f>
        <v>0</v>
      </c>
      <c r="J49" s="271">
        <f t="shared" si="0"/>
        <v>0</v>
      </c>
      <c r="K49" s="304">
        <f t="shared" si="1"/>
        <v>0</v>
      </c>
      <c r="L49" s="309">
        <f t="shared" si="2"/>
        <v>0</v>
      </c>
    </row>
    <row r="50" spans="1:12" x14ac:dyDescent="0.3">
      <c r="A50" s="308">
        <f>'Road Lengths and Areas'!A55</f>
        <v>0</v>
      </c>
      <c r="B50" s="267">
        <f>'Road Lengths and Areas'!C55</f>
        <v>0</v>
      </c>
      <c r="C50" s="267">
        <f>'Road Lengths and Areas'!D55</f>
        <v>0</v>
      </c>
      <c r="D50" s="267">
        <f>'Road Lengths and Areas'!E55</f>
        <v>0</v>
      </c>
      <c r="E50" s="267">
        <f>'Road Lengths and Areas'!F55</f>
        <v>0</v>
      </c>
      <c r="F50" s="267">
        <f>'Road Lengths and Areas'!G55</f>
        <v>0</v>
      </c>
      <c r="G50" s="267">
        <f>'Road Lengths and Areas'!H55</f>
        <v>0</v>
      </c>
      <c r="H50" s="267">
        <f>'Road Lengths and Areas'!I55</f>
        <v>0</v>
      </c>
      <c r="I50" s="272">
        <f>IF(D50="Yes",(G50*'Road Lengths and Areas'!AI48)/10000,0)</f>
        <v>0</v>
      </c>
      <c r="J50" s="271">
        <f t="shared" si="0"/>
        <v>0</v>
      </c>
      <c r="K50" s="304">
        <f t="shared" si="1"/>
        <v>0</v>
      </c>
      <c r="L50" s="309">
        <f t="shared" si="2"/>
        <v>0</v>
      </c>
    </row>
    <row r="51" spans="1:12" x14ac:dyDescent="0.3">
      <c r="A51" s="308">
        <f>'Road Lengths and Areas'!A56</f>
        <v>0</v>
      </c>
      <c r="B51" s="267">
        <f>'Road Lengths and Areas'!C56</f>
        <v>0</v>
      </c>
      <c r="C51" s="267">
        <f>'Road Lengths and Areas'!D56</f>
        <v>0</v>
      </c>
      <c r="D51" s="267">
        <f>'Road Lengths and Areas'!E56</f>
        <v>0</v>
      </c>
      <c r="E51" s="267">
        <f>'Road Lengths and Areas'!F56</f>
        <v>0</v>
      </c>
      <c r="F51" s="267">
        <f>'Road Lengths and Areas'!G56</f>
        <v>0</v>
      </c>
      <c r="G51" s="267">
        <f>'Road Lengths and Areas'!H56</f>
        <v>0</v>
      </c>
      <c r="H51" s="267">
        <f>'Road Lengths and Areas'!I56</f>
        <v>0</v>
      </c>
      <c r="I51" s="272">
        <f>IF(D51="Yes",(G51*'Road Lengths and Areas'!AI49)/10000,0)</f>
        <v>0</v>
      </c>
      <c r="J51" s="271">
        <f t="shared" si="0"/>
        <v>0</v>
      </c>
      <c r="K51" s="304">
        <f t="shared" si="1"/>
        <v>0</v>
      </c>
      <c r="L51" s="309">
        <f t="shared" si="2"/>
        <v>0</v>
      </c>
    </row>
    <row r="52" spans="1:12" x14ac:dyDescent="0.3">
      <c r="A52" s="308">
        <f>'Road Lengths and Areas'!A57</f>
        <v>0</v>
      </c>
      <c r="B52" s="267">
        <f>'Road Lengths and Areas'!C57</f>
        <v>0</v>
      </c>
      <c r="C52" s="267">
        <f>'Road Lengths and Areas'!D57</f>
        <v>0</v>
      </c>
      <c r="D52" s="267">
        <f>'Road Lengths and Areas'!E57</f>
        <v>0</v>
      </c>
      <c r="E52" s="267">
        <f>'Road Lengths and Areas'!F57</f>
        <v>0</v>
      </c>
      <c r="F52" s="267">
        <f>'Road Lengths and Areas'!G57</f>
        <v>0</v>
      </c>
      <c r="G52" s="267">
        <f>'Road Lengths and Areas'!H57</f>
        <v>0</v>
      </c>
      <c r="H52" s="267">
        <f>'Road Lengths and Areas'!I57</f>
        <v>0</v>
      </c>
      <c r="I52" s="272">
        <f>IF(D52="Yes",(G52*'Road Lengths and Areas'!AI50)/10000,0)</f>
        <v>0</v>
      </c>
      <c r="J52" s="271">
        <f t="shared" si="0"/>
        <v>0</v>
      </c>
      <c r="K52" s="304">
        <f t="shared" si="1"/>
        <v>0</v>
      </c>
      <c r="L52" s="309">
        <f t="shared" si="2"/>
        <v>0</v>
      </c>
    </row>
    <row r="53" spans="1:12" x14ac:dyDescent="0.3">
      <c r="A53" s="308">
        <f>'Road Lengths and Areas'!A58</f>
        <v>0</v>
      </c>
      <c r="B53" s="267">
        <f>'Road Lengths and Areas'!C58</f>
        <v>0</v>
      </c>
      <c r="C53" s="267">
        <f>'Road Lengths and Areas'!D58</f>
        <v>0</v>
      </c>
      <c r="D53" s="267">
        <f>'Road Lengths and Areas'!E58</f>
        <v>0</v>
      </c>
      <c r="E53" s="267">
        <f>'Road Lengths and Areas'!F58</f>
        <v>0</v>
      </c>
      <c r="F53" s="267">
        <f>'Road Lengths and Areas'!G58</f>
        <v>0</v>
      </c>
      <c r="G53" s="267">
        <f>'Road Lengths and Areas'!H58</f>
        <v>0</v>
      </c>
      <c r="H53" s="267">
        <f>'Road Lengths and Areas'!I58</f>
        <v>0</v>
      </c>
      <c r="I53" s="272">
        <f>IF(D53="Yes",(G53*'Road Lengths and Areas'!AI51)/10000,0)</f>
        <v>0</v>
      </c>
      <c r="J53" s="271">
        <f t="shared" si="0"/>
        <v>0</v>
      </c>
      <c r="K53" s="304">
        <f t="shared" si="1"/>
        <v>0</v>
      </c>
      <c r="L53" s="309">
        <f t="shared" si="2"/>
        <v>0</v>
      </c>
    </row>
    <row r="54" spans="1:12" x14ac:dyDescent="0.3">
      <c r="A54" s="308">
        <f>'Road Lengths and Areas'!A59</f>
        <v>0</v>
      </c>
      <c r="B54" s="267">
        <f>'Road Lengths and Areas'!C59</f>
        <v>0</v>
      </c>
      <c r="C54" s="267">
        <f>'Road Lengths and Areas'!D59</f>
        <v>0</v>
      </c>
      <c r="D54" s="267">
        <f>'Road Lengths and Areas'!E59</f>
        <v>0</v>
      </c>
      <c r="E54" s="267">
        <f>'Road Lengths and Areas'!F59</f>
        <v>0</v>
      </c>
      <c r="F54" s="267">
        <f>'Road Lengths and Areas'!G59</f>
        <v>0</v>
      </c>
      <c r="G54" s="267">
        <f>'Road Lengths and Areas'!H59</f>
        <v>0</v>
      </c>
      <c r="H54" s="267">
        <f>'Road Lengths and Areas'!I59</f>
        <v>0</v>
      </c>
      <c r="I54" s="272">
        <f>IF(D54="Yes",(G54*'Road Lengths and Areas'!AI52)/10000,0)</f>
        <v>0</v>
      </c>
      <c r="J54" s="271">
        <f t="shared" si="0"/>
        <v>0</v>
      </c>
      <c r="K54" s="304">
        <f t="shared" si="1"/>
        <v>0</v>
      </c>
      <c r="L54" s="309">
        <f t="shared" si="2"/>
        <v>0</v>
      </c>
    </row>
    <row r="55" spans="1:12" x14ac:dyDescent="0.3">
      <c r="A55" s="308">
        <f>'Road Lengths and Areas'!A60</f>
        <v>0</v>
      </c>
      <c r="B55" s="267">
        <f>'Road Lengths and Areas'!C60</f>
        <v>0</v>
      </c>
      <c r="C55" s="267">
        <f>'Road Lengths and Areas'!D60</f>
        <v>0</v>
      </c>
      <c r="D55" s="267">
        <f>'Road Lengths and Areas'!E60</f>
        <v>0</v>
      </c>
      <c r="E55" s="267">
        <f>'Road Lengths and Areas'!F60</f>
        <v>0</v>
      </c>
      <c r="F55" s="267">
        <f>'Road Lengths and Areas'!G60</f>
        <v>0</v>
      </c>
      <c r="G55" s="267">
        <f>'Road Lengths and Areas'!H60</f>
        <v>0</v>
      </c>
      <c r="H55" s="267">
        <f>'Road Lengths and Areas'!I60</f>
        <v>0</v>
      </c>
      <c r="I55" s="272">
        <f>IF(D55="Yes",(G55*'Road Lengths and Areas'!AI53)/10000,0)</f>
        <v>0</v>
      </c>
      <c r="J55" s="271">
        <f t="shared" si="0"/>
        <v>0</v>
      </c>
      <c r="K55" s="304">
        <f t="shared" si="1"/>
        <v>0</v>
      </c>
      <c r="L55" s="309">
        <f t="shared" si="2"/>
        <v>0</v>
      </c>
    </row>
    <row r="56" spans="1:12" x14ac:dyDescent="0.3">
      <c r="A56" s="308">
        <f>'Road Lengths and Areas'!A61</f>
        <v>0</v>
      </c>
      <c r="B56" s="267">
        <f>'Road Lengths and Areas'!C61</f>
        <v>0</v>
      </c>
      <c r="C56" s="267">
        <f>'Road Lengths and Areas'!D61</f>
        <v>0</v>
      </c>
      <c r="D56" s="267">
        <f>'Road Lengths and Areas'!E61</f>
        <v>0</v>
      </c>
      <c r="E56" s="267">
        <f>'Road Lengths and Areas'!F61</f>
        <v>0</v>
      </c>
      <c r="F56" s="267">
        <f>'Road Lengths and Areas'!G61</f>
        <v>0</v>
      </c>
      <c r="G56" s="267">
        <f>'Road Lengths and Areas'!H61</f>
        <v>0</v>
      </c>
      <c r="H56" s="267">
        <f>'Road Lengths and Areas'!I61</f>
        <v>0</v>
      </c>
      <c r="I56" s="272">
        <f>IF(D56="Yes",(G56*'Road Lengths and Areas'!AI54)/10000,0)</f>
        <v>0</v>
      </c>
      <c r="J56" s="271">
        <f t="shared" si="0"/>
        <v>0</v>
      </c>
      <c r="K56" s="304">
        <f t="shared" si="1"/>
        <v>0</v>
      </c>
      <c r="L56" s="309">
        <f t="shared" si="2"/>
        <v>0</v>
      </c>
    </row>
    <row r="57" spans="1:12" x14ac:dyDescent="0.3">
      <c r="A57" s="308">
        <f>'Road Lengths and Areas'!A62</f>
        <v>0</v>
      </c>
      <c r="B57" s="267">
        <f>'Road Lengths and Areas'!C62</f>
        <v>0</v>
      </c>
      <c r="C57" s="267">
        <f>'Road Lengths and Areas'!D62</f>
        <v>0</v>
      </c>
      <c r="D57" s="267">
        <f>'Road Lengths and Areas'!E62</f>
        <v>0</v>
      </c>
      <c r="E57" s="267">
        <f>'Road Lengths and Areas'!F62</f>
        <v>0</v>
      </c>
      <c r="F57" s="267">
        <f>'Road Lengths and Areas'!G62</f>
        <v>0</v>
      </c>
      <c r="G57" s="267">
        <f>'Road Lengths and Areas'!H62</f>
        <v>0</v>
      </c>
      <c r="H57" s="267">
        <f>'Road Lengths and Areas'!I62</f>
        <v>0</v>
      </c>
      <c r="I57" s="272">
        <f>IF(D57="Yes",(G57*'Road Lengths and Areas'!AI55)/10000,0)</f>
        <v>0</v>
      </c>
      <c r="J57" s="271">
        <f t="shared" si="0"/>
        <v>0</v>
      </c>
      <c r="K57" s="304">
        <f t="shared" si="1"/>
        <v>0</v>
      </c>
      <c r="L57" s="309">
        <f t="shared" si="2"/>
        <v>0</v>
      </c>
    </row>
    <row r="58" spans="1:12" x14ac:dyDescent="0.3">
      <c r="A58" s="308">
        <f>'Road Lengths and Areas'!A63</f>
        <v>0</v>
      </c>
      <c r="B58" s="267">
        <f>'Road Lengths and Areas'!C63</f>
        <v>0</v>
      </c>
      <c r="C58" s="267">
        <f>'Road Lengths and Areas'!D63</f>
        <v>0</v>
      </c>
      <c r="D58" s="267">
        <f>'Road Lengths and Areas'!E63</f>
        <v>0</v>
      </c>
      <c r="E58" s="267">
        <f>'Road Lengths and Areas'!F63</f>
        <v>0</v>
      </c>
      <c r="F58" s="267">
        <f>'Road Lengths and Areas'!G63</f>
        <v>0</v>
      </c>
      <c r="G58" s="267">
        <f>'Road Lengths and Areas'!H63</f>
        <v>0</v>
      </c>
      <c r="H58" s="267">
        <f>'Road Lengths and Areas'!I63</f>
        <v>0</v>
      </c>
      <c r="I58" s="272">
        <f>IF(D58="Yes",(G58*'Road Lengths and Areas'!AI56)/10000,0)</f>
        <v>0</v>
      </c>
      <c r="J58" s="271">
        <f t="shared" si="0"/>
        <v>0</v>
      </c>
      <c r="K58" s="304">
        <f t="shared" si="1"/>
        <v>0</v>
      </c>
      <c r="L58" s="309">
        <f t="shared" si="2"/>
        <v>0</v>
      </c>
    </row>
    <row r="59" spans="1:12" x14ac:dyDescent="0.3">
      <c r="A59" s="308">
        <f>'Road Lengths and Areas'!A64</f>
        <v>0</v>
      </c>
      <c r="B59" s="267">
        <f>'Road Lengths and Areas'!C64</f>
        <v>0</v>
      </c>
      <c r="C59" s="267">
        <f>'Road Lengths and Areas'!D64</f>
        <v>0</v>
      </c>
      <c r="D59" s="267">
        <f>'Road Lengths and Areas'!E64</f>
        <v>0</v>
      </c>
      <c r="E59" s="267">
        <f>'Road Lengths and Areas'!F64</f>
        <v>0</v>
      </c>
      <c r="F59" s="267">
        <f>'Road Lengths and Areas'!G64</f>
        <v>0</v>
      </c>
      <c r="G59" s="267">
        <f>'Road Lengths and Areas'!H64</f>
        <v>0</v>
      </c>
      <c r="H59" s="267">
        <f>'Road Lengths and Areas'!I64</f>
        <v>0</v>
      </c>
      <c r="I59" s="272">
        <f>IF(D59="Yes",(G59*'Road Lengths and Areas'!AI57)/10000,0)</f>
        <v>0</v>
      </c>
      <c r="J59" s="271">
        <f t="shared" si="0"/>
        <v>0</v>
      </c>
      <c r="K59" s="304">
        <f t="shared" si="1"/>
        <v>0</v>
      </c>
      <c r="L59" s="309">
        <f t="shared" si="2"/>
        <v>0</v>
      </c>
    </row>
    <row r="60" spans="1:12" x14ac:dyDescent="0.3">
      <c r="A60" s="308">
        <f>'Road Lengths and Areas'!A65</f>
        <v>0</v>
      </c>
      <c r="B60" s="267">
        <f>'Road Lengths and Areas'!C65</f>
        <v>0</v>
      </c>
      <c r="C60" s="267">
        <f>'Road Lengths and Areas'!D65</f>
        <v>0</v>
      </c>
      <c r="D60" s="267">
        <f>'Road Lengths and Areas'!E65</f>
        <v>0</v>
      </c>
      <c r="E60" s="267">
        <f>'Road Lengths and Areas'!F65</f>
        <v>0</v>
      </c>
      <c r="F60" s="267">
        <f>'Road Lengths and Areas'!G65</f>
        <v>0</v>
      </c>
      <c r="G60" s="267">
        <f>'Road Lengths and Areas'!H65</f>
        <v>0</v>
      </c>
      <c r="H60" s="267">
        <f>'Road Lengths and Areas'!I65</f>
        <v>0</v>
      </c>
      <c r="I60" s="272">
        <f>IF(D60="Yes",(G60*'Road Lengths and Areas'!AI58)/10000,0)</f>
        <v>0</v>
      </c>
      <c r="J60" s="271">
        <f t="shared" si="0"/>
        <v>0</v>
      </c>
      <c r="K60" s="304">
        <f t="shared" si="1"/>
        <v>0</v>
      </c>
      <c r="L60" s="309">
        <f t="shared" si="2"/>
        <v>0</v>
      </c>
    </row>
    <row r="61" spans="1:12" x14ac:dyDescent="0.3">
      <c r="A61" s="308">
        <f>'Road Lengths and Areas'!A66</f>
        <v>0</v>
      </c>
      <c r="B61" s="267">
        <f>'Road Lengths and Areas'!C66</f>
        <v>0</v>
      </c>
      <c r="C61" s="267">
        <f>'Road Lengths and Areas'!D66</f>
        <v>0</v>
      </c>
      <c r="D61" s="267">
        <f>'Road Lengths and Areas'!E66</f>
        <v>0</v>
      </c>
      <c r="E61" s="267">
        <f>'Road Lengths and Areas'!F66</f>
        <v>0</v>
      </c>
      <c r="F61" s="267">
        <f>'Road Lengths and Areas'!G66</f>
        <v>0</v>
      </c>
      <c r="G61" s="267">
        <f>'Road Lengths and Areas'!H66</f>
        <v>0</v>
      </c>
      <c r="H61" s="267">
        <f>'Road Lengths and Areas'!I66</f>
        <v>0</v>
      </c>
      <c r="I61" s="272">
        <f>IF(D61="Yes",(G61*'Road Lengths and Areas'!AI59)/10000,0)</f>
        <v>0</v>
      </c>
      <c r="J61" s="271">
        <f t="shared" si="0"/>
        <v>0</v>
      </c>
      <c r="K61" s="304">
        <f t="shared" si="1"/>
        <v>0</v>
      </c>
      <c r="L61" s="309">
        <f t="shared" si="2"/>
        <v>0</v>
      </c>
    </row>
    <row r="62" spans="1:12" x14ac:dyDescent="0.3">
      <c r="A62" s="308">
        <f>'Road Lengths and Areas'!A67</f>
        <v>0</v>
      </c>
      <c r="B62" s="267">
        <f>'Road Lengths and Areas'!C67</f>
        <v>0</v>
      </c>
      <c r="C62" s="267">
        <f>'Road Lengths and Areas'!D67</f>
        <v>0</v>
      </c>
      <c r="D62" s="267">
        <f>'Road Lengths and Areas'!E67</f>
        <v>0</v>
      </c>
      <c r="E62" s="267">
        <f>'Road Lengths and Areas'!F67</f>
        <v>0</v>
      </c>
      <c r="F62" s="267">
        <f>'Road Lengths and Areas'!G67</f>
        <v>0</v>
      </c>
      <c r="G62" s="267">
        <f>'Road Lengths and Areas'!H67</f>
        <v>0</v>
      </c>
      <c r="H62" s="267">
        <f>'Road Lengths and Areas'!I67</f>
        <v>0</v>
      </c>
      <c r="I62" s="272">
        <f>IF(D62="Yes",(G62*'Road Lengths and Areas'!AI60)/10000,0)</f>
        <v>0</v>
      </c>
      <c r="J62" s="271">
        <f t="shared" si="0"/>
        <v>0</v>
      </c>
      <c r="K62" s="304">
        <f t="shared" si="1"/>
        <v>0</v>
      </c>
      <c r="L62" s="309">
        <f t="shared" si="2"/>
        <v>0</v>
      </c>
    </row>
    <row r="63" spans="1:12" x14ac:dyDescent="0.3">
      <c r="A63" s="308">
        <f>'Road Lengths and Areas'!A68</f>
        <v>0</v>
      </c>
      <c r="B63" s="267">
        <f>'Road Lengths and Areas'!C68</f>
        <v>0</v>
      </c>
      <c r="C63" s="267">
        <f>'Road Lengths and Areas'!D68</f>
        <v>0</v>
      </c>
      <c r="D63" s="267">
        <f>'Road Lengths and Areas'!E68</f>
        <v>0</v>
      </c>
      <c r="E63" s="267">
        <f>'Road Lengths and Areas'!F68</f>
        <v>0</v>
      </c>
      <c r="F63" s="267">
        <f>'Road Lengths and Areas'!G68</f>
        <v>0</v>
      </c>
      <c r="G63" s="267">
        <f>'Road Lengths and Areas'!H68</f>
        <v>0</v>
      </c>
      <c r="H63" s="267">
        <f>'Road Lengths and Areas'!I68</f>
        <v>0</v>
      </c>
      <c r="I63" s="272">
        <f>IF(D63="Yes",(G63*'Road Lengths and Areas'!AI61)/10000,0)</f>
        <v>0</v>
      </c>
      <c r="J63" s="271">
        <f t="shared" si="0"/>
        <v>0</v>
      </c>
      <c r="K63" s="304">
        <f t="shared" si="1"/>
        <v>0</v>
      </c>
      <c r="L63" s="309">
        <f t="shared" si="2"/>
        <v>0</v>
      </c>
    </row>
    <row r="64" spans="1:12" x14ac:dyDescent="0.3">
      <c r="A64" s="308">
        <f>'Road Lengths and Areas'!A69</f>
        <v>0</v>
      </c>
      <c r="B64" s="267">
        <f>'Road Lengths and Areas'!C69</f>
        <v>0</v>
      </c>
      <c r="C64" s="267">
        <f>'Road Lengths and Areas'!D69</f>
        <v>0</v>
      </c>
      <c r="D64" s="267">
        <f>'Road Lengths and Areas'!E69</f>
        <v>0</v>
      </c>
      <c r="E64" s="267">
        <f>'Road Lengths and Areas'!F69</f>
        <v>0</v>
      </c>
      <c r="F64" s="267">
        <f>'Road Lengths and Areas'!G69</f>
        <v>0</v>
      </c>
      <c r="G64" s="267">
        <f>'Road Lengths and Areas'!H69</f>
        <v>0</v>
      </c>
      <c r="H64" s="267">
        <f>'Road Lengths and Areas'!I69</f>
        <v>0</v>
      </c>
      <c r="I64" s="272">
        <f>IF(D64="Yes",(G64*'Road Lengths and Areas'!AI62)/10000,0)</f>
        <v>0</v>
      </c>
      <c r="J64" s="271">
        <f t="shared" si="0"/>
        <v>0</v>
      </c>
      <c r="K64" s="304">
        <f t="shared" si="1"/>
        <v>0</v>
      </c>
      <c r="L64" s="309">
        <f t="shared" si="2"/>
        <v>0</v>
      </c>
    </row>
    <row r="65" spans="1:12" x14ac:dyDescent="0.3">
      <c r="A65" s="308">
        <f>'Road Lengths and Areas'!A70</f>
        <v>0</v>
      </c>
      <c r="B65" s="267">
        <f>'Road Lengths and Areas'!C70</f>
        <v>0</v>
      </c>
      <c r="C65" s="267">
        <f>'Road Lengths and Areas'!D70</f>
        <v>0</v>
      </c>
      <c r="D65" s="267">
        <f>'Road Lengths and Areas'!E70</f>
        <v>0</v>
      </c>
      <c r="E65" s="267">
        <f>'Road Lengths and Areas'!F70</f>
        <v>0</v>
      </c>
      <c r="F65" s="267">
        <f>'Road Lengths and Areas'!G70</f>
        <v>0</v>
      </c>
      <c r="G65" s="267">
        <f>'Road Lengths and Areas'!H70</f>
        <v>0</v>
      </c>
      <c r="H65" s="267">
        <f>'Road Lengths and Areas'!I70</f>
        <v>0</v>
      </c>
      <c r="I65" s="272">
        <f>IF(D65="Yes",(G65*'Road Lengths and Areas'!AI63)/10000,0)</f>
        <v>0</v>
      </c>
      <c r="J65" s="271">
        <f t="shared" si="0"/>
        <v>0</v>
      </c>
      <c r="K65" s="304">
        <f t="shared" si="1"/>
        <v>0</v>
      </c>
      <c r="L65" s="309">
        <f t="shared" si="2"/>
        <v>0</v>
      </c>
    </row>
    <row r="66" spans="1:12" x14ac:dyDescent="0.3">
      <c r="A66" s="308">
        <f>'Road Lengths and Areas'!A71</f>
        <v>0</v>
      </c>
      <c r="B66" s="267">
        <f>'Road Lengths and Areas'!C71</f>
        <v>0</v>
      </c>
      <c r="C66" s="267">
        <f>'Road Lengths and Areas'!D71</f>
        <v>0</v>
      </c>
      <c r="D66" s="267">
        <f>'Road Lengths and Areas'!E71</f>
        <v>0</v>
      </c>
      <c r="E66" s="267">
        <f>'Road Lengths and Areas'!F71</f>
        <v>0</v>
      </c>
      <c r="F66" s="267">
        <f>'Road Lengths and Areas'!G71</f>
        <v>0</v>
      </c>
      <c r="G66" s="267">
        <f>'Road Lengths and Areas'!H71</f>
        <v>0</v>
      </c>
      <c r="H66" s="267">
        <f>'Road Lengths and Areas'!I71</f>
        <v>0</v>
      </c>
      <c r="I66" s="272">
        <f>IF(D66="Yes",(G66*'Road Lengths and Areas'!AI64)/10000,0)</f>
        <v>0</v>
      </c>
      <c r="J66" s="271">
        <f t="shared" si="0"/>
        <v>0</v>
      </c>
      <c r="K66" s="304">
        <f t="shared" si="1"/>
        <v>0</v>
      </c>
      <c r="L66" s="309">
        <f t="shared" si="2"/>
        <v>0</v>
      </c>
    </row>
    <row r="67" spans="1:12" x14ac:dyDescent="0.3">
      <c r="A67" s="308">
        <f>'Road Lengths and Areas'!A72</f>
        <v>0</v>
      </c>
      <c r="B67" s="267">
        <f>'Road Lengths and Areas'!C72</f>
        <v>0</v>
      </c>
      <c r="C67" s="267">
        <f>'Road Lengths and Areas'!D72</f>
        <v>0</v>
      </c>
      <c r="D67" s="267">
        <f>'Road Lengths and Areas'!E72</f>
        <v>0</v>
      </c>
      <c r="E67" s="267">
        <f>'Road Lengths and Areas'!F72</f>
        <v>0</v>
      </c>
      <c r="F67" s="267">
        <f>'Road Lengths and Areas'!G72</f>
        <v>0</v>
      </c>
      <c r="G67" s="267">
        <f>'Road Lengths and Areas'!H72</f>
        <v>0</v>
      </c>
      <c r="H67" s="267">
        <f>'Road Lengths and Areas'!I72</f>
        <v>0</v>
      </c>
      <c r="I67" s="272">
        <f>IF(D67="Yes",(G67*'Road Lengths and Areas'!AI65)/10000,0)</f>
        <v>0</v>
      </c>
      <c r="J67" s="271">
        <f t="shared" si="0"/>
        <v>0</v>
      </c>
      <c r="K67" s="304">
        <f t="shared" si="1"/>
        <v>0</v>
      </c>
      <c r="L67" s="309">
        <f t="shared" si="2"/>
        <v>0</v>
      </c>
    </row>
    <row r="68" spans="1:12" x14ac:dyDescent="0.3">
      <c r="A68" s="308">
        <f>'Road Lengths and Areas'!A73</f>
        <v>0</v>
      </c>
      <c r="B68" s="267">
        <f>'Road Lengths and Areas'!C73</f>
        <v>0</v>
      </c>
      <c r="C68" s="267">
        <f>'Road Lengths and Areas'!D73</f>
        <v>0</v>
      </c>
      <c r="D68" s="267">
        <f>'Road Lengths and Areas'!E73</f>
        <v>0</v>
      </c>
      <c r="E68" s="267">
        <f>'Road Lengths and Areas'!F73</f>
        <v>0</v>
      </c>
      <c r="F68" s="267">
        <f>'Road Lengths and Areas'!G73</f>
        <v>0</v>
      </c>
      <c r="G68" s="267">
        <f>'Road Lengths and Areas'!H73</f>
        <v>0</v>
      </c>
      <c r="H68" s="267">
        <f>'Road Lengths and Areas'!I73</f>
        <v>0</v>
      </c>
      <c r="I68" s="272">
        <f>IF(D68="Yes",(G68*'Road Lengths and Areas'!AI66)/10000,0)</f>
        <v>0</v>
      </c>
      <c r="J68" s="271">
        <f t="shared" si="0"/>
        <v>0</v>
      </c>
      <c r="K68" s="304">
        <f t="shared" si="1"/>
        <v>0</v>
      </c>
      <c r="L68" s="309">
        <f t="shared" si="2"/>
        <v>0</v>
      </c>
    </row>
    <row r="69" spans="1:12" x14ac:dyDescent="0.3">
      <c r="A69" s="308">
        <f>'Road Lengths and Areas'!A74</f>
        <v>0</v>
      </c>
      <c r="B69" s="267">
        <f>'Road Lengths and Areas'!C74</f>
        <v>0</v>
      </c>
      <c r="C69" s="267">
        <f>'Road Lengths and Areas'!D74</f>
        <v>0</v>
      </c>
      <c r="D69" s="267">
        <f>'Road Lengths and Areas'!E74</f>
        <v>0</v>
      </c>
      <c r="E69" s="267">
        <f>'Road Lengths and Areas'!F74</f>
        <v>0</v>
      </c>
      <c r="F69" s="267">
        <f>'Road Lengths and Areas'!G74</f>
        <v>0</v>
      </c>
      <c r="G69" s="267">
        <f>'Road Lengths and Areas'!H74</f>
        <v>0</v>
      </c>
      <c r="H69" s="267">
        <f>'Road Lengths and Areas'!I74</f>
        <v>0</v>
      </c>
      <c r="I69" s="272">
        <f>IF(D69="Yes",(G69*'Road Lengths and Areas'!AI67)/10000,0)</f>
        <v>0</v>
      </c>
      <c r="J69" s="271">
        <f t="shared" si="0"/>
        <v>0</v>
      </c>
      <c r="K69" s="304">
        <f t="shared" si="1"/>
        <v>0</v>
      </c>
      <c r="L69" s="309">
        <f t="shared" si="2"/>
        <v>0</v>
      </c>
    </row>
    <row r="70" spans="1:12" x14ac:dyDescent="0.3">
      <c r="A70" s="308">
        <f>'Road Lengths and Areas'!A75</f>
        <v>0</v>
      </c>
      <c r="B70" s="267">
        <f>'Road Lengths and Areas'!C75</f>
        <v>0</v>
      </c>
      <c r="C70" s="267">
        <f>'Road Lengths and Areas'!D75</f>
        <v>0</v>
      </c>
      <c r="D70" s="267">
        <f>'Road Lengths and Areas'!E75</f>
        <v>0</v>
      </c>
      <c r="E70" s="267">
        <f>'Road Lengths and Areas'!F75</f>
        <v>0</v>
      </c>
      <c r="F70" s="267">
        <f>'Road Lengths and Areas'!G75</f>
        <v>0</v>
      </c>
      <c r="G70" s="267">
        <f>'Road Lengths and Areas'!H75</f>
        <v>0</v>
      </c>
      <c r="H70" s="267">
        <f>'Road Lengths and Areas'!I75</f>
        <v>0</v>
      </c>
      <c r="I70" s="272">
        <f>IF(D70="Yes",(G70*'Road Lengths and Areas'!AI68)/10000,0)</f>
        <v>0</v>
      </c>
      <c r="J70" s="271">
        <f t="shared" si="0"/>
        <v>0</v>
      </c>
      <c r="K70" s="304">
        <f t="shared" si="1"/>
        <v>0</v>
      </c>
      <c r="L70" s="309">
        <f t="shared" si="2"/>
        <v>0</v>
      </c>
    </row>
    <row r="71" spans="1:12" x14ac:dyDescent="0.3">
      <c r="A71" s="308">
        <f>'Road Lengths and Areas'!A76</f>
        <v>0</v>
      </c>
      <c r="B71" s="267">
        <f>'Road Lengths and Areas'!C76</f>
        <v>0</v>
      </c>
      <c r="C71" s="267">
        <f>'Road Lengths and Areas'!D76</f>
        <v>0</v>
      </c>
      <c r="D71" s="267">
        <f>'Road Lengths and Areas'!E76</f>
        <v>0</v>
      </c>
      <c r="E71" s="267">
        <f>'Road Lengths and Areas'!F76</f>
        <v>0</v>
      </c>
      <c r="F71" s="267">
        <f>'Road Lengths and Areas'!G76</f>
        <v>0</v>
      </c>
      <c r="G71" s="267">
        <f>'Road Lengths and Areas'!H76</f>
        <v>0</v>
      </c>
      <c r="H71" s="267">
        <f>'Road Lengths and Areas'!I76</f>
        <v>0</v>
      </c>
      <c r="I71" s="272">
        <f>IF(D71="Yes",(G71*'Road Lengths and Areas'!AI69)/10000,0)</f>
        <v>0</v>
      </c>
      <c r="J71" s="271">
        <f t="shared" ref="J71:J99" si="3">IF(H71="Two Sided",I71*2,I71)</f>
        <v>0</v>
      </c>
      <c r="K71" s="304">
        <f t="shared" ref="K71:K99" si="4">IF(D71="Yes",G71,0)</f>
        <v>0</v>
      </c>
      <c r="L71" s="309">
        <f t="shared" ref="L71:L99" si="5">IF(H71="Two Sided",K71*2,K71)</f>
        <v>0</v>
      </c>
    </row>
    <row r="72" spans="1:12" x14ac:dyDescent="0.3">
      <c r="A72" s="308">
        <f>'Road Lengths and Areas'!A77</f>
        <v>0</v>
      </c>
      <c r="B72" s="267">
        <f>'Road Lengths and Areas'!C77</f>
        <v>0</v>
      </c>
      <c r="C72" s="267">
        <f>'Road Lengths and Areas'!D77</f>
        <v>0</v>
      </c>
      <c r="D72" s="267">
        <f>'Road Lengths and Areas'!E77</f>
        <v>0</v>
      </c>
      <c r="E72" s="267">
        <f>'Road Lengths and Areas'!F77</f>
        <v>0</v>
      </c>
      <c r="F72" s="267">
        <f>'Road Lengths and Areas'!G77</f>
        <v>0</v>
      </c>
      <c r="G72" s="267">
        <f>'Road Lengths and Areas'!H77</f>
        <v>0</v>
      </c>
      <c r="H72" s="267">
        <f>'Road Lengths and Areas'!I77</f>
        <v>0</v>
      </c>
      <c r="I72" s="272">
        <f>IF(D72="Yes",(G72*'Road Lengths and Areas'!AI70)/10000,0)</f>
        <v>0</v>
      </c>
      <c r="J72" s="271">
        <f t="shared" si="3"/>
        <v>0</v>
      </c>
      <c r="K72" s="304">
        <f t="shared" si="4"/>
        <v>0</v>
      </c>
      <c r="L72" s="309">
        <f t="shared" si="5"/>
        <v>0</v>
      </c>
    </row>
    <row r="73" spans="1:12" x14ac:dyDescent="0.3">
      <c r="A73" s="308">
        <f>'Road Lengths and Areas'!A78</f>
        <v>0</v>
      </c>
      <c r="B73" s="267">
        <f>'Road Lengths and Areas'!C78</f>
        <v>0</v>
      </c>
      <c r="C73" s="267">
        <f>'Road Lengths and Areas'!D78</f>
        <v>0</v>
      </c>
      <c r="D73" s="267">
        <f>'Road Lengths and Areas'!E78</f>
        <v>0</v>
      </c>
      <c r="E73" s="267">
        <f>'Road Lengths and Areas'!F78</f>
        <v>0</v>
      </c>
      <c r="F73" s="267">
        <f>'Road Lengths and Areas'!G78</f>
        <v>0</v>
      </c>
      <c r="G73" s="267">
        <f>'Road Lengths and Areas'!H78</f>
        <v>0</v>
      </c>
      <c r="H73" s="267">
        <f>'Road Lengths and Areas'!I78</f>
        <v>0</v>
      </c>
      <c r="I73" s="272">
        <f>IF(D73="Yes",(G73*'Road Lengths and Areas'!AI71)/10000,0)</f>
        <v>0</v>
      </c>
      <c r="J73" s="271">
        <f t="shared" si="3"/>
        <v>0</v>
      </c>
      <c r="K73" s="304">
        <f t="shared" si="4"/>
        <v>0</v>
      </c>
      <c r="L73" s="309">
        <f t="shared" si="5"/>
        <v>0</v>
      </c>
    </row>
    <row r="74" spans="1:12" x14ac:dyDescent="0.3">
      <c r="A74" s="308">
        <f>'Road Lengths and Areas'!A79</f>
        <v>0</v>
      </c>
      <c r="B74" s="267">
        <f>'Road Lengths and Areas'!C79</f>
        <v>0</v>
      </c>
      <c r="C74" s="267">
        <f>'Road Lengths and Areas'!D79</f>
        <v>0</v>
      </c>
      <c r="D74" s="267">
        <f>'Road Lengths and Areas'!E79</f>
        <v>0</v>
      </c>
      <c r="E74" s="267">
        <f>'Road Lengths and Areas'!F79</f>
        <v>0</v>
      </c>
      <c r="F74" s="267">
        <f>'Road Lengths and Areas'!G79</f>
        <v>0</v>
      </c>
      <c r="G74" s="267">
        <f>'Road Lengths and Areas'!H79</f>
        <v>0</v>
      </c>
      <c r="H74" s="267">
        <f>'Road Lengths and Areas'!I79</f>
        <v>0</v>
      </c>
      <c r="I74" s="272">
        <f>IF(D74="Yes",(G74*'Road Lengths and Areas'!AI72)/10000,0)</f>
        <v>0</v>
      </c>
      <c r="J74" s="271">
        <f t="shared" si="3"/>
        <v>0</v>
      </c>
      <c r="K74" s="304">
        <f t="shared" si="4"/>
        <v>0</v>
      </c>
      <c r="L74" s="309">
        <f t="shared" si="5"/>
        <v>0</v>
      </c>
    </row>
    <row r="75" spans="1:12" x14ac:dyDescent="0.3">
      <c r="A75" s="308">
        <f>'Road Lengths and Areas'!A80</f>
        <v>0</v>
      </c>
      <c r="B75" s="267">
        <f>'Road Lengths and Areas'!C80</f>
        <v>0</v>
      </c>
      <c r="C75" s="267">
        <f>'Road Lengths and Areas'!D80</f>
        <v>0</v>
      </c>
      <c r="D75" s="267">
        <f>'Road Lengths and Areas'!E80</f>
        <v>0</v>
      </c>
      <c r="E75" s="267">
        <f>'Road Lengths and Areas'!F80</f>
        <v>0</v>
      </c>
      <c r="F75" s="267">
        <f>'Road Lengths and Areas'!G80</f>
        <v>0</v>
      </c>
      <c r="G75" s="267">
        <f>'Road Lengths and Areas'!H80</f>
        <v>0</v>
      </c>
      <c r="H75" s="267">
        <f>'Road Lengths and Areas'!I80</f>
        <v>0</v>
      </c>
      <c r="I75" s="272">
        <f>IF(D75="Yes",(G75*'Road Lengths and Areas'!AI73)/10000,0)</f>
        <v>0</v>
      </c>
      <c r="J75" s="271">
        <f t="shared" si="3"/>
        <v>0</v>
      </c>
      <c r="K75" s="304">
        <f t="shared" si="4"/>
        <v>0</v>
      </c>
      <c r="L75" s="309">
        <f t="shared" si="5"/>
        <v>0</v>
      </c>
    </row>
    <row r="76" spans="1:12" x14ac:dyDescent="0.3">
      <c r="A76" s="308">
        <f>'Road Lengths and Areas'!A81</f>
        <v>0</v>
      </c>
      <c r="B76" s="267">
        <f>'Road Lengths and Areas'!C81</f>
        <v>0</v>
      </c>
      <c r="C76" s="267">
        <f>'Road Lengths and Areas'!D81</f>
        <v>0</v>
      </c>
      <c r="D76" s="267">
        <f>'Road Lengths and Areas'!E81</f>
        <v>0</v>
      </c>
      <c r="E76" s="267">
        <f>'Road Lengths and Areas'!F81</f>
        <v>0</v>
      </c>
      <c r="F76" s="267">
        <f>'Road Lengths and Areas'!G81</f>
        <v>0</v>
      </c>
      <c r="G76" s="267">
        <f>'Road Lengths and Areas'!H81</f>
        <v>0</v>
      </c>
      <c r="H76" s="267">
        <f>'Road Lengths and Areas'!I81</f>
        <v>0</v>
      </c>
      <c r="I76" s="272">
        <f>IF(D76="Yes",(G76*'Road Lengths and Areas'!AI74)/10000,0)</f>
        <v>0</v>
      </c>
      <c r="J76" s="271">
        <f t="shared" si="3"/>
        <v>0</v>
      </c>
      <c r="K76" s="304">
        <f t="shared" si="4"/>
        <v>0</v>
      </c>
      <c r="L76" s="309">
        <f t="shared" si="5"/>
        <v>0</v>
      </c>
    </row>
    <row r="77" spans="1:12" x14ac:dyDescent="0.3">
      <c r="A77" s="308">
        <f>'Road Lengths and Areas'!A82</f>
        <v>0</v>
      </c>
      <c r="B77" s="267">
        <f>'Road Lengths and Areas'!C82</f>
        <v>0</v>
      </c>
      <c r="C77" s="267">
        <f>'Road Lengths and Areas'!D82</f>
        <v>0</v>
      </c>
      <c r="D77" s="267">
        <f>'Road Lengths and Areas'!E82</f>
        <v>0</v>
      </c>
      <c r="E77" s="267">
        <f>'Road Lengths and Areas'!F82</f>
        <v>0</v>
      </c>
      <c r="F77" s="267">
        <f>'Road Lengths and Areas'!G82</f>
        <v>0</v>
      </c>
      <c r="G77" s="267">
        <f>'Road Lengths and Areas'!H82</f>
        <v>0</v>
      </c>
      <c r="H77" s="267">
        <f>'Road Lengths and Areas'!I82</f>
        <v>0</v>
      </c>
      <c r="I77" s="272">
        <f>IF(D77="Yes",(G77*'Road Lengths and Areas'!AI75)/10000,0)</f>
        <v>0</v>
      </c>
      <c r="J77" s="271">
        <f t="shared" si="3"/>
        <v>0</v>
      </c>
      <c r="K77" s="304">
        <f t="shared" si="4"/>
        <v>0</v>
      </c>
      <c r="L77" s="309">
        <f t="shared" si="5"/>
        <v>0</v>
      </c>
    </row>
    <row r="78" spans="1:12" x14ac:dyDescent="0.3">
      <c r="A78" s="308">
        <f>'Road Lengths and Areas'!A83</f>
        <v>0</v>
      </c>
      <c r="B78" s="267">
        <f>'Road Lengths and Areas'!C83</f>
        <v>0</v>
      </c>
      <c r="C78" s="267">
        <f>'Road Lengths and Areas'!D83</f>
        <v>0</v>
      </c>
      <c r="D78" s="267">
        <f>'Road Lengths and Areas'!E83</f>
        <v>0</v>
      </c>
      <c r="E78" s="267">
        <f>'Road Lengths and Areas'!F83</f>
        <v>0</v>
      </c>
      <c r="F78" s="267">
        <f>'Road Lengths and Areas'!G83</f>
        <v>0</v>
      </c>
      <c r="G78" s="267">
        <f>'Road Lengths and Areas'!H83</f>
        <v>0</v>
      </c>
      <c r="H78" s="267">
        <f>'Road Lengths and Areas'!I83</f>
        <v>0</v>
      </c>
      <c r="I78" s="272">
        <f>IF(D78="Yes",(G78*'Road Lengths and Areas'!AI76)/10000,0)</f>
        <v>0</v>
      </c>
      <c r="J78" s="271">
        <f t="shared" si="3"/>
        <v>0</v>
      </c>
      <c r="K78" s="304">
        <f t="shared" si="4"/>
        <v>0</v>
      </c>
      <c r="L78" s="309">
        <f t="shared" si="5"/>
        <v>0</v>
      </c>
    </row>
    <row r="79" spans="1:12" x14ac:dyDescent="0.3">
      <c r="A79" s="308">
        <f>'Road Lengths and Areas'!A84</f>
        <v>0</v>
      </c>
      <c r="B79" s="267">
        <f>'Road Lengths and Areas'!C84</f>
        <v>0</v>
      </c>
      <c r="C79" s="267">
        <f>'Road Lengths and Areas'!D84</f>
        <v>0</v>
      </c>
      <c r="D79" s="267">
        <f>'Road Lengths and Areas'!E84</f>
        <v>0</v>
      </c>
      <c r="E79" s="267">
        <f>'Road Lengths and Areas'!F84</f>
        <v>0</v>
      </c>
      <c r="F79" s="267">
        <f>'Road Lengths and Areas'!G84</f>
        <v>0</v>
      </c>
      <c r="G79" s="267">
        <f>'Road Lengths and Areas'!H84</f>
        <v>0</v>
      </c>
      <c r="H79" s="267">
        <f>'Road Lengths and Areas'!I84</f>
        <v>0</v>
      </c>
      <c r="I79" s="272">
        <f>IF(D79="Yes",(G79*'Road Lengths and Areas'!AI77)/10000,0)</f>
        <v>0</v>
      </c>
      <c r="J79" s="271">
        <f t="shared" si="3"/>
        <v>0</v>
      </c>
      <c r="K79" s="304">
        <f t="shared" si="4"/>
        <v>0</v>
      </c>
      <c r="L79" s="309">
        <f t="shared" si="5"/>
        <v>0</v>
      </c>
    </row>
    <row r="80" spans="1:12" x14ac:dyDescent="0.3">
      <c r="A80" s="308">
        <f>'Road Lengths and Areas'!A85</f>
        <v>0</v>
      </c>
      <c r="B80" s="267">
        <f>'Road Lengths and Areas'!C85</f>
        <v>0</v>
      </c>
      <c r="C80" s="267">
        <f>'Road Lengths and Areas'!D85</f>
        <v>0</v>
      </c>
      <c r="D80" s="267">
        <f>'Road Lengths and Areas'!E85</f>
        <v>0</v>
      </c>
      <c r="E80" s="267">
        <f>'Road Lengths and Areas'!F85</f>
        <v>0</v>
      </c>
      <c r="F80" s="267">
        <f>'Road Lengths and Areas'!G85</f>
        <v>0</v>
      </c>
      <c r="G80" s="267">
        <f>'Road Lengths and Areas'!H85</f>
        <v>0</v>
      </c>
      <c r="H80" s="267">
        <f>'Road Lengths and Areas'!I85</f>
        <v>0</v>
      </c>
      <c r="I80" s="272">
        <f>IF(D80="Yes",(G80*'Road Lengths and Areas'!AI78)/10000,0)</f>
        <v>0</v>
      </c>
      <c r="J80" s="271">
        <f t="shared" si="3"/>
        <v>0</v>
      </c>
      <c r="K80" s="304">
        <f t="shared" si="4"/>
        <v>0</v>
      </c>
      <c r="L80" s="309">
        <f t="shared" si="5"/>
        <v>0</v>
      </c>
    </row>
    <row r="81" spans="1:12" x14ac:dyDescent="0.3">
      <c r="A81" s="308">
        <f>'Road Lengths and Areas'!A86</f>
        <v>0</v>
      </c>
      <c r="B81" s="267">
        <f>'Road Lengths and Areas'!C86</f>
        <v>0</v>
      </c>
      <c r="C81" s="267">
        <f>'Road Lengths and Areas'!D86</f>
        <v>0</v>
      </c>
      <c r="D81" s="267">
        <f>'Road Lengths and Areas'!E86</f>
        <v>0</v>
      </c>
      <c r="E81" s="267">
        <f>'Road Lengths and Areas'!F86</f>
        <v>0</v>
      </c>
      <c r="F81" s="267">
        <f>'Road Lengths and Areas'!G86</f>
        <v>0</v>
      </c>
      <c r="G81" s="267">
        <f>'Road Lengths and Areas'!H86</f>
        <v>0</v>
      </c>
      <c r="H81" s="267">
        <f>'Road Lengths and Areas'!I86</f>
        <v>0</v>
      </c>
      <c r="I81" s="272">
        <f>IF(D81="Yes",(G81*'Road Lengths and Areas'!AI79)/10000,0)</f>
        <v>0</v>
      </c>
      <c r="J81" s="271">
        <f t="shared" si="3"/>
        <v>0</v>
      </c>
      <c r="K81" s="304">
        <f t="shared" si="4"/>
        <v>0</v>
      </c>
      <c r="L81" s="309">
        <f t="shared" si="5"/>
        <v>0</v>
      </c>
    </row>
    <row r="82" spans="1:12" x14ac:dyDescent="0.3">
      <c r="A82" s="308">
        <f>'Road Lengths and Areas'!A87</f>
        <v>0</v>
      </c>
      <c r="B82" s="267">
        <f>'Road Lengths and Areas'!C87</f>
        <v>0</v>
      </c>
      <c r="C82" s="267">
        <f>'Road Lengths and Areas'!D87</f>
        <v>0</v>
      </c>
      <c r="D82" s="267">
        <f>'Road Lengths and Areas'!E87</f>
        <v>0</v>
      </c>
      <c r="E82" s="267">
        <f>'Road Lengths and Areas'!F87</f>
        <v>0</v>
      </c>
      <c r="F82" s="267">
        <f>'Road Lengths and Areas'!G87</f>
        <v>0</v>
      </c>
      <c r="G82" s="267">
        <f>'Road Lengths and Areas'!H87</f>
        <v>0</v>
      </c>
      <c r="H82" s="267">
        <f>'Road Lengths and Areas'!I87</f>
        <v>0</v>
      </c>
      <c r="I82" s="272">
        <f>IF(D82="Yes",(G82*'Road Lengths and Areas'!AI80)/10000,0)</f>
        <v>0</v>
      </c>
      <c r="J82" s="271">
        <f t="shared" si="3"/>
        <v>0</v>
      </c>
      <c r="K82" s="304">
        <f t="shared" si="4"/>
        <v>0</v>
      </c>
      <c r="L82" s="309">
        <f t="shared" si="5"/>
        <v>0</v>
      </c>
    </row>
    <row r="83" spans="1:12" x14ac:dyDescent="0.3">
      <c r="A83" s="308">
        <f>'Road Lengths and Areas'!A88</f>
        <v>0</v>
      </c>
      <c r="B83" s="267">
        <f>'Road Lengths and Areas'!C88</f>
        <v>0</v>
      </c>
      <c r="C83" s="267">
        <f>'Road Lengths and Areas'!D88</f>
        <v>0</v>
      </c>
      <c r="D83" s="267">
        <f>'Road Lengths and Areas'!E88</f>
        <v>0</v>
      </c>
      <c r="E83" s="267">
        <f>'Road Lengths and Areas'!F88</f>
        <v>0</v>
      </c>
      <c r="F83" s="267">
        <f>'Road Lengths and Areas'!G88</f>
        <v>0</v>
      </c>
      <c r="G83" s="267">
        <f>'Road Lengths and Areas'!H88</f>
        <v>0</v>
      </c>
      <c r="H83" s="267">
        <f>'Road Lengths and Areas'!I88</f>
        <v>0</v>
      </c>
      <c r="I83" s="272">
        <f>IF(D83="Yes",(G83*'Road Lengths and Areas'!AI81)/10000,0)</f>
        <v>0</v>
      </c>
      <c r="J83" s="271">
        <f t="shared" si="3"/>
        <v>0</v>
      </c>
      <c r="K83" s="304">
        <f t="shared" si="4"/>
        <v>0</v>
      </c>
      <c r="L83" s="309">
        <f t="shared" si="5"/>
        <v>0</v>
      </c>
    </row>
    <row r="84" spans="1:12" x14ac:dyDescent="0.3">
      <c r="A84" s="308">
        <f>'Road Lengths and Areas'!A89</f>
        <v>0</v>
      </c>
      <c r="B84" s="267">
        <f>'Road Lengths and Areas'!C89</f>
        <v>0</v>
      </c>
      <c r="C84" s="267">
        <f>'Road Lengths and Areas'!D89</f>
        <v>0</v>
      </c>
      <c r="D84" s="267">
        <f>'Road Lengths and Areas'!E89</f>
        <v>0</v>
      </c>
      <c r="E84" s="267">
        <f>'Road Lengths and Areas'!F89</f>
        <v>0</v>
      </c>
      <c r="F84" s="267">
        <f>'Road Lengths and Areas'!G89</f>
        <v>0</v>
      </c>
      <c r="G84" s="267">
        <f>'Road Lengths and Areas'!H89</f>
        <v>0</v>
      </c>
      <c r="H84" s="267">
        <f>'Road Lengths and Areas'!I89</f>
        <v>0</v>
      </c>
      <c r="I84" s="272">
        <f>IF(D84="Yes",(G84*'Road Lengths and Areas'!AI82)/10000,0)</f>
        <v>0</v>
      </c>
      <c r="J84" s="271">
        <f t="shared" si="3"/>
        <v>0</v>
      </c>
      <c r="K84" s="304">
        <f t="shared" si="4"/>
        <v>0</v>
      </c>
      <c r="L84" s="309">
        <f t="shared" si="5"/>
        <v>0</v>
      </c>
    </row>
    <row r="85" spans="1:12" x14ac:dyDescent="0.3">
      <c r="A85" s="308">
        <f>'Road Lengths and Areas'!A90</f>
        <v>0</v>
      </c>
      <c r="B85" s="267">
        <f>'Road Lengths and Areas'!C90</f>
        <v>0</v>
      </c>
      <c r="C85" s="267">
        <f>'Road Lengths and Areas'!D90</f>
        <v>0</v>
      </c>
      <c r="D85" s="267">
        <f>'Road Lengths and Areas'!E90</f>
        <v>0</v>
      </c>
      <c r="E85" s="267">
        <f>'Road Lengths and Areas'!F90</f>
        <v>0</v>
      </c>
      <c r="F85" s="267">
        <f>'Road Lengths and Areas'!G90</f>
        <v>0</v>
      </c>
      <c r="G85" s="267">
        <f>'Road Lengths and Areas'!H90</f>
        <v>0</v>
      </c>
      <c r="H85" s="267">
        <f>'Road Lengths and Areas'!I90</f>
        <v>0</v>
      </c>
      <c r="I85" s="272">
        <f>IF(D85="Yes",(G85*'Road Lengths and Areas'!AI83)/10000,0)</f>
        <v>0</v>
      </c>
      <c r="J85" s="271">
        <f t="shared" si="3"/>
        <v>0</v>
      </c>
      <c r="K85" s="304">
        <f t="shared" si="4"/>
        <v>0</v>
      </c>
      <c r="L85" s="309">
        <f t="shared" si="5"/>
        <v>0</v>
      </c>
    </row>
    <row r="86" spans="1:12" x14ac:dyDescent="0.3">
      <c r="A86" s="308">
        <f>'Road Lengths and Areas'!A91</f>
        <v>0</v>
      </c>
      <c r="B86" s="267">
        <f>'Road Lengths and Areas'!C91</f>
        <v>0</v>
      </c>
      <c r="C86" s="267">
        <f>'Road Lengths and Areas'!D91</f>
        <v>0</v>
      </c>
      <c r="D86" s="267">
        <f>'Road Lengths and Areas'!E91</f>
        <v>0</v>
      </c>
      <c r="E86" s="267">
        <f>'Road Lengths and Areas'!F91</f>
        <v>0</v>
      </c>
      <c r="F86" s="267">
        <f>'Road Lengths and Areas'!G91</f>
        <v>0</v>
      </c>
      <c r="G86" s="267">
        <f>'Road Lengths and Areas'!H91</f>
        <v>0</v>
      </c>
      <c r="H86" s="267">
        <f>'Road Lengths and Areas'!I91</f>
        <v>0</v>
      </c>
      <c r="I86" s="272">
        <f>IF(D86="Yes",(G86*'Road Lengths and Areas'!AI84)/10000,0)</f>
        <v>0</v>
      </c>
      <c r="J86" s="271">
        <f t="shared" si="3"/>
        <v>0</v>
      </c>
      <c r="K86" s="304">
        <f t="shared" si="4"/>
        <v>0</v>
      </c>
      <c r="L86" s="309">
        <f t="shared" si="5"/>
        <v>0</v>
      </c>
    </row>
    <row r="87" spans="1:12" x14ac:dyDescent="0.3">
      <c r="A87" s="308">
        <f>'Road Lengths and Areas'!A92</f>
        <v>0</v>
      </c>
      <c r="B87" s="267">
        <f>'Road Lengths and Areas'!C92</f>
        <v>0</v>
      </c>
      <c r="C87" s="267">
        <f>'Road Lengths and Areas'!D92</f>
        <v>0</v>
      </c>
      <c r="D87" s="267">
        <f>'Road Lengths and Areas'!E92</f>
        <v>0</v>
      </c>
      <c r="E87" s="267">
        <f>'Road Lengths and Areas'!F92</f>
        <v>0</v>
      </c>
      <c r="F87" s="267">
        <f>'Road Lengths and Areas'!G92</f>
        <v>0</v>
      </c>
      <c r="G87" s="267">
        <f>'Road Lengths and Areas'!H92</f>
        <v>0</v>
      </c>
      <c r="H87" s="267">
        <f>'Road Lengths and Areas'!I92</f>
        <v>0</v>
      </c>
      <c r="I87" s="272">
        <f>IF(D87="Yes",(G87*'Road Lengths and Areas'!AI85)/10000,0)</f>
        <v>0</v>
      </c>
      <c r="J87" s="271">
        <f t="shared" si="3"/>
        <v>0</v>
      </c>
      <c r="K87" s="304">
        <f t="shared" si="4"/>
        <v>0</v>
      </c>
      <c r="L87" s="309">
        <f t="shared" si="5"/>
        <v>0</v>
      </c>
    </row>
    <row r="88" spans="1:12" x14ac:dyDescent="0.3">
      <c r="A88" s="308">
        <f>'Road Lengths and Areas'!A93</f>
        <v>0</v>
      </c>
      <c r="B88" s="267">
        <f>'Road Lengths and Areas'!C93</f>
        <v>0</v>
      </c>
      <c r="C88" s="267">
        <f>'Road Lengths and Areas'!D93</f>
        <v>0</v>
      </c>
      <c r="D88" s="267">
        <f>'Road Lengths and Areas'!E93</f>
        <v>0</v>
      </c>
      <c r="E88" s="267">
        <f>'Road Lengths and Areas'!F93</f>
        <v>0</v>
      </c>
      <c r="F88" s="267">
        <f>'Road Lengths and Areas'!G93</f>
        <v>0</v>
      </c>
      <c r="G88" s="267">
        <f>'Road Lengths and Areas'!H93</f>
        <v>0</v>
      </c>
      <c r="H88" s="267">
        <f>'Road Lengths and Areas'!I93</f>
        <v>0</v>
      </c>
      <c r="I88" s="272">
        <f>IF(D88="Yes",(G88*'Road Lengths and Areas'!AI86)/10000,0)</f>
        <v>0</v>
      </c>
      <c r="J88" s="271">
        <f t="shared" si="3"/>
        <v>0</v>
      </c>
      <c r="K88" s="304">
        <f t="shared" si="4"/>
        <v>0</v>
      </c>
      <c r="L88" s="309">
        <f t="shared" si="5"/>
        <v>0</v>
      </c>
    </row>
    <row r="89" spans="1:12" x14ac:dyDescent="0.3">
      <c r="A89" s="308">
        <f>'Road Lengths and Areas'!A94</f>
        <v>0</v>
      </c>
      <c r="B89" s="267">
        <f>'Road Lengths and Areas'!C94</f>
        <v>0</v>
      </c>
      <c r="C89" s="267">
        <f>'Road Lengths and Areas'!D94</f>
        <v>0</v>
      </c>
      <c r="D89" s="267">
        <f>'Road Lengths and Areas'!E94</f>
        <v>0</v>
      </c>
      <c r="E89" s="267">
        <f>'Road Lengths and Areas'!F94</f>
        <v>0</v>
      </c>
      <c r="F89" s="267">
        <f>'Road Lengths and Areas'!G94</f>
        <v>0</v>
      </c>
      <c r="G89" s="267">
        <f>'Road Lengths and Areas'!H94</f>
        <v>0</v>
      </c>
      <c r="H89" s="267">
        <f>'Road Lengths and Areas'!I94</f>
        <v>0</v>
      </c>
      <c r="I89" s="272">
        <f>IF(D89="Yes",(G89*'Road Lengths and Areas'!AI87)/10000,0)</f>
        <v>0</v>
      </c>
      <c r="J89" s="271">
        <f t="shared" si="3"/>
        <v>0</v>
      </c>
      <c r="K89" s="304">
        <f t="shared" si="4"/>
        <v>0</v>
      </c>
      <c r="L89" s="309">
        <f t="shared" si="5"/>
        <v>0</v>
      </c>
    </row>
    <row r="90" spans="1:12" x14ac:dyDescent="0.3">
      <c r="A90" s="308">
        <f>'Road Lengths and Areas'!A95</f>
        <v>0</v>
      </c>
      <c r="B90" s="267">
        <f>'Road Lengths and Areas'!C95</f>
        <v>0</v>
      </c>
      <c r="C90" s="267">
        <f>'Road Lengths and Areas'!D95</f>
        <v>0</v>
      </c>
      <c r="D90" s="267">
        <f>'Road Lengths and Areas'!E95</f>
        <v>0</v>
      </c>
      <c r="E90" s="267">
        <f>'Road Lengths and Areas'!F95</f>
        <v>0</v>
      </c>
      <c r="F90" s="267">
        <f>'Road Lengths and Areas'!G95</f>
        <v>0</v>
      </c>
      <c r="G90" s="267">
        <f>'Road Lengths and Areas'!H95</f>
        <v>0</v>
      </c>
      <c r="H90" s="267">
        <f>'Road Lengths and Areas'!I95</f>
        <v>0</v>
      </c>
      <c r="I90" s="272">
        <f>IF(D90="Yes",(G90*'Road Lengths and Areas'!AI88)/10000,0)</f>
        <v>0</v>
      </c>
      <c r="J90" s="271">
        <f t="shared" si="3"/>
        <v>0</v>
      </c>
      <c r="K90" s="304">
        <f t="shared" si="4"/>
        <v>0</v>
      </c>
      <c r="L90" s="309">
        <f t="shared" si="5"/>
        <v>0</v>
      </c>
    </row>
    <row r="91" spans="1:12" x14ac:dyDescent="0.3">
      <c r="A91" s="308">
        <f>'Road Lengths and Areas'!A96</f>
        <v>0</v>
      </c>
      <c r="B91" s="267">
        <f>'Road Lengths and Areas'!C96</f>
        <v>0</v>
      </c>
      <c r="C91" s="267">
        <f>'Road Lengths and Areas'!D96</f>
        <v>0</v>
      </c>
      <c r="D91" s="267">
        <f>'Road Lengths and Areas'!E96</f>
        <v>0</v>
      </c>
      <c r="E91" s="267">
        <f>'Road Lengths and Areas'!F96</f>
        <v>0</v>
      </c>
      <c r="F91" s="267">
        <f>'Road Lengths and Areas'!G96</f>
        <v>0</v>
      </c>
      <c r="G91" s="267">
        <f>'Road Lengths and Areas'!H96</f>
        <v>0</v>
      </c>
      <c r="H91" s="267">
        <f>'Road Lengths and Areas'!I96</f>
        <v>0</v>
      </c>
      <c r="I91" s="272">
        <f>IF(D91="Yes",(G91*'Road Lengths and Areas'!AI89)/10000,0)</f>
        <v>0</v>
      </c>
      <c r="J91" s="271">
        <f t="shared" si="3"/>
        <v>0</v>
      </c>
      <c r="K91" s="304">
        <f t="shared" si="4"/>
        <v>0</v>
      </c>
      <c r="L91" s="309">
        <f t="shared" si="5"/>
        <v>0</v>
      </c>
    </row>
    <row r="92" spans="1:12" x14ac:dyDescent="0.3">
      <c r="A92" s="308">
        <f>'Road Lengths and Areas'!A97</f>
        <v>0</v>
      </c>
      <c r="B92" s="267">
        <f>'Road Lengths and Areas'!C97</f>
        <v>0</v>
      </c>
      <c r="C92" s="267">
        <f>'Road Lengths and Areas'!D97</f>
        <v>0</v>
      </c>
      <c r="D92" s="267">
        <f>'Road Lengths and Areas'!E97</f>
        <v>0</v>
      </c>
      <c r="E92" s="267">
        <f>'Road Lengths and Areas'!F97</f>
        <v>0</v>
      </c>
      <c r="F92" s="267">
        <f>'Road Lengths and Areas'!G97</f>
        <v>0</v>
      </c>
      <c r="G92" s="267">
        <f>'Road Lengths and Areas'!H97</f>
        <v>0</v>
      </c>
      <c r="H92" s="267">
        <f>'Road Lengths and Areas'!I97</f>
        <v>0</v>
      </c>
      <c r="I92" s="272">
        <f>IF(D92="Yes",(G92*'Road Lengths and Areas'!AI90)/10000,0)</f>
        <v>0</v>
      </c>
      <c r="J92" s="271">
        <f t="shared" si="3"/>
        <v>0</v>
      </c>
      <c r="K92" s="304">
        <f t="shared" si="4"/>
        <v>0</v>
      </c>
      <c r="L92" s="309">
        <f t="shared" si="5"/>
        <v>0</v>
      </c>
    </row>
    <row r="93" spans="1:12" x14ac:dyDescent="0.3">
      <c r="A93" s="308">
        <f>'Road Lengths and Areas'!A98</f>
        <v>0</v>
      </c>
      <c r="B93" s="267">
        <f>'Road Lengths and Areas'!C98</f>
        <v>0</v>
      </c>
      <c r="C93" s="267">
        <f>'Road Lengths and Areas'!D98</f>
        <v>0</v>
      </c>
      <c r="D93" s="267">
        <f>'Road Lengths and Areas'!E98</f>
        <v>0</v>
      </c>
      <c r="E93" s="267">
        <f>'Road Lengths and Areas'!F98</f>
        <v>0</v>
      </c>
      <c r="F93" s="267">
        <f>'Road Lengths and Areas'!G98</f>
        <v>0</v>
      </c>
      <c r="G93" s="267">
        <f>'Road Lengths and Areas'!H98</f>
        <v>0</v>
      </c>
      <c r="H93" s="267">
        <f>'Road Lengths and Areas'!I98</f>
        <v>0</v>
      </c>
      <c r="I93" s="272">
        <f>IF(D93="Yes",(G93*'Road Lengths and Areas'!AI91)/10000,0)</f>
        <v>0</v>
      </c>
      <c r="J93" s="271">
        <f t="shared" si="3"/>
        <v>0</v>
      </c>
      <c r="K93" s="304">
        <f t="shared" si="4"/>
        <v>0</v>
      </c>
      <c r="L93" s="309">
        <f t="shared" si="5"/>
        <v>0</v>
      </c>
    </row>
    <row r="94" spans="1:12" x14ac:dyDescent="0.3">
      <c r="A94" s="308">
        <f>'Road Lengths and Areas'!A99</f>
        <v>0</v>
      </c>
      <c r="B94" s="267">
        <f>'Road Lengths and Areas'!C99</f>
        <v>0</v>
      </c>
      <c r="C94" s="267">
        <f>'Road Lengths and Areas'!D99</f>
        <v>0</v>
      </c>
      <c r="D94" s="267">
        <f>'Road Lengths and Areas'!E99</f>
        <v>0</v>
      </c>
      <c r="E94" s="267">
        <f>'Road Lengths and Areas'!F99</f>
        <v>0</v>
      </c>
      <c r="F94" s="267">
        <f>'Road Lengths and Areas'!G99</f>
        <v>0</v>
      </c>
      <c r="G94" s="267">
        <f>'Road Lengths and Areas'!H99</f>
        <v>0</v>
      </c>
      <c r="H94" s="267">
        <f>'Road Lengths and Areas'!I99</f>
        <v>0</v>
      </c>
      <c r="I94" s="272">
        <f>IF(D94="Yes",(G94*'Road Lengths and Areas'!AI92)/10000,0)</f>
        <v>0</v>
      </c>
      <c r="J94" s="271">
        <f t="shared" si="3"/>
        <v>0</v>
      </c>
      <c r="K94" s="304">
        <f t="shared" si="4"/>
        <v>0</v>
      </c>
      <c r="L94" s="309">
        <f t="shared" si="5"/>
        <v>0</v>
      </c>
    </row>
    <row r="95" spans="1:12" x14ac:dyDescent="0.3">
      <c r="A95" s="308">
        <f>'Road Lengths and Areas'!A100</f>
        <v>0</v>
      </c>
      <c r="B95" s="267">
        <f>'Road Lengths and Areas'!C100</f>
        <v>0</v>
      </c>
      <c r="C95" s="267">
        <f>'Road Lengths and Areas'!D100</f>
        <v>0</v>
      </c>
      <c r="D95" s="267">
        <f>'Road Lengths and Areas'!E100</f>
        <v>0</v>
      </c>
      <c r="E95" s="267">
        <f>'Road Lengths and Areas'!F100</f>
        <v>0</v>
      </c>
      <c r="F95" s="267">
        <f>'Road Lengths and Areas'!G100</f>
        <v>0</v>
      </c>
      <c r="G95" s="267">
        <f>'Road Lengths and Areas'!H100</f>
        <v>0</v>
      </c>
      <c r="H95" s="267">
        <f>'Road Lengths and Areas'!I100</f>
        <v>0</v>
      </c>
      <c r="I95" s="272">
        <f>IF(D95="Yes",(G95*'Road Lengths and Areas'!AI93)/10000,0)</f>
        <v>0</v>
      </c>
      <c r="J95" s="271">
        <f t="shared" si="3"/>
        <v>0</v>
      </c>
      <c r="K95" s="304">
        <f t="shared" si="4"/>
        <v>0</v>
      </c>
      <c r="L95" s="309">
        <f t="shared" si="5"/>
        <v>0</v>
      </c>
    </row>
    <row r="96" spans="1:12" x14ac:dyDescent="0.3">
      <c r="A96" s="308">
        <f>'Road Lengths and Areas'!A101</f>
        <v>0</v>
      </c>
      <c r="B96" s="267">
        <f>'Road Lengths and Areas'!C101</f>
        <v>0</v>
      </c>
      <c r="C96" s="267">
        <f>'Road Lengths and Areas'!D101</f>
        <v>0</v>
      </c>
      <c r="D96" s="267">
        <f>'Road Lengths and Areas'!E101</f>
        <v>0</v>
      </c>
      <c r="E96" s="267">
        <f>'Road Lengths and Areas'!F101</f>
        <v>0</v>
      </c>
      <c r="F96" s="267">
        <f>'Road Lengths and Areas'!G101</f>
        <v>0</v>
      </c>
      <c r="G96" s="267">
        <f>'Road Lengths and Areas'!H101</f>
        <v>0</v>
      </c>
      <c r="H96" s="267">
        <f>'Road Lengths and Areas'!I101</f>
        <v>0</v>
      </c>
      <c r="I96" s="272">
        <f>IF(D96="Yes",(G96*'Road Lengths and Areas'!AI94)/10000,0)</f>
        <v>0</v>
      </c>
      <c r="J96" s="271">
        <f t="shared" si="3"/>
        <v>0</v>
      </c>
      <c r="K96" s="304">
        <f t="shared" si="4"/>
        <v>0</v>
      </c>
      <c r="L96" s="309">
        <f t="shared" si="5"/>
        <v>0</v>
      </c>
    </row>
    <row r="97" spans="1:12" x14ac:dyDescent="0.3">
      <c r="A97" s="308">
        <f>'Road Lengths and Areas'!A102</f>
        <v>0</v>
      </c>
      <c r="B97" s="267">
        <f>'Road Lengths and Areas'!C102</f>
        <v>0</v>
      </c>
      <c r="C97" s="267">
        <f>'Road Lengths and Areas'!D102</f>
        <v>0</v>
      </c>
      <c r="D97" s="267">
        <f>'Road Lengths and Areas'!E102</f>
        <v>0</v>
      </c>
      <c r="E97" s="267">
        <f>'Road Lengths and Areas'!F102</f>
        <v>0</v>
      </c>
      <c r="F97" s="267">
        <f>'Road Lengths and Areas'!G102</f>
        <v>0</v>
      </c>
      <c r="G97" s="267">
        <f>'Road Lengths and Areas'!H102</f>
        <v>0</v>
      </c>
      <c r="H97" s="267">
        <f>'Road Lengths and Areas'!I102</f>
        <v>0</v>
      </c>
      <c r="I97" s="272">
        <f>IF(D97="Yes",(G97*'Road Lengths and Areas'!AI95)/10000,0)</f>
        <v>0</v>
      </c>
      <c r="J97" s="271">
        <f t="shared" si="3"/>
        <v>0</v>
      </c>
      <c r="K97" s="304">
        <f t="shared" si="4"/>
        <v>0</v>
      </c>
      <c r="L97" s="309">
        <f t="shared" si="5"/>
        <v>0</v>
      </c>
    </row>
    <row r="98" spans="1:12" x14ac:dyDescent="0.3">
      <c r="A98" s="308">
        <f>'Road Lengths and Areas'!A103</f>
        <v>0</v>
      </c>
      <c r="B98" s="267">
        <f>'Road Lengths and Areas'!C103</f>
        <v>0</v>
      </c>
      <c r="C98" s="267">
        <f>'Road Lengths and Areas'!D103</f>
        <v>0</v>
      </c>
      <c r="D98" s="267">
        <f>'Road Lengths and Areas'!E103</f>
        <v>0</v>
      </c>
      <c r="E98" s="267">
        <f>'Road Lengths and Areas'!F103</f>
        <v>0</v>
      </c>
      <c r="F98" s="267">
        <f>'Road Lengths and Areas'!G103</f>
        <v>0</v>
      </c>
      <c r="G98" s="267">
        <f>'Road Lengths and Areas'!H103</f>
        <v>0</v>
      </c>
      <c r="H98" s="267">
        <f>'Road Lengths and Areas'!I103</f>
        <v>0</v>
      </c>
      <c r="I98" s="272">
        <f>IF(D98="Yes",(G98*'Road Lengths and Areas'!AI96)/10000,0)</f>
        <v>0</v>
      </c>
      <c r="J98" s="271">
        <f t="shared" si="3"/>
        <v>0</v>
      </c>
      <c r="K98" s="304">
        <f t="shared" si="4"/>
        <v>0</v>
      </c>
      <c r="L98" s="309">
        <f t="shared" si="5"/>
        <v>0</v>
      </c>
    </row>
    <row r="99" spans="1:12" ht="16.2" thickBot="1" x14ac:dyDescent="0.35">
      <c r="A99" s="310">
        <f>'Road Lengths and Areas'!A104</f>
        <v>0</v>
      </c>
      <c r="B99" s="268">
        <f>'Road Lengths and Areas'!C104</f>
        <v>0</v>
      </c>
      <c r="C99" s="268">
        <f>'Road Lengths and Areas'!D104</f>
        <v>0</v>
      </c>
      <c r="D99" s="268">
        <f>'Road Lengths and Areas'!E104</f>
        <v>0</v>
      </c>
      <c r="E99" s="268">
        <f>'Road Lengths and Areas'!F104</f>
        <v>0</v>
      </c>
      <c r="F99" s="268">
        <f>'Road Lengths and Areas'!G104</f>
        <v>0</v>
      </c>
      <c r="G99" s="268">
        <f>'Road Lengths and Areas'!H104</f>
        <v>0</v>
      </c>
      <c r="H99" s="268">
        <f>'Road Lengths and Areas'!I104</f>
        <v>0</v>
      </c>
      <c r="I99" s="274">
        <f>IF(D99="Yes",(G99*'Road Lengths and Areas'!AI97)/10000,0)</f>
        <v>0</v>
      </c>
      <c r="J99" s="273">
        <f t="shared" si="3"/>
        <v>0</v>
      </c>
      <c r="K99" s="311">
        <f t="shared" si="4"/>
        <v>0</v>
      </c>
      <c r="L99" s="312">
        <f t="shared" si="5"/>
        <v>0</v>
      </c>
    </row>
  </sheetData>
  <sheetProtection algorithmName="SHA-512" hashValue="c1lSVK5pciNKF5mQHuDXQDgt1Ovi4UdU6G7c+xAlUXbSwVdrAaQfyZEwtROXZzgjA13w8NWIforz3LbChg2UWA==" saltValue="XqKmgQWdr/bjHnPORBAH7A==" spinCount="100000" sheet="1" objects="1" scenarios="1"/>
  <mergeCells count="7">
    <mergeCell ref="A1:L1"/>
    <mergeCell ref="A2:D4"/>
    <mergeCell ref="E2:F2"/>
    <mergeCell ref="E3:F3"/>
    <mergeCell ref="E4:F4"/>
    <mergeCell ref="H2:J4"/>
    <mergeCell ref="L2:L4"/>
  </mergeCells>
  <dataValidations count="4">
    <dataValidation type="list" allowBlank="1" showInputMessage="1" showErrorMessage="1" sqref="D6:D99" xr:uid="{10DC9DC2-F4EE-4C1A-9C22-FB82810A7804}">
      <formula1>"Yes, No"</formula1>
    </dataValidation>
    <dataValidation type="list" allowBlank="1" showInputMessage="1" showErrorMessage="1" sqref="B6:B99" xr:uid="{B68D0BA9-27C4-4DB3-BF09-312B16118FD8}">
      <formula1>"Road Permit, Cutting Permit"</formula1>
    </dataValidation>
    <dataValidation type="list" allowBlank="1" showInputMessage="1" showErrorMessage="1" sqref="C6:C99" xr:uid="{C346F3F9-DE9E-4C2B-8DCA-F4382B59BFA3}">
      <formula1>"Internal, External"</formula1>
    </dataValidation>
    <dataValidation type="list" allowBlank="1" showInputMessage="1" showErrorMessage="1" sqref="H6:H99" xr:uid="{C0C7B4C8-E96B-465C-83F6-0C450C78EC5D}">
      <formula1>"One Sided, Two Sided"</formula1>
    </dataValidation>
  </dataValidation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M1138"/>
  <sheetViews>
    <sheetView zoomScale="90" zoomScaleNormal="90" workbookViewId="0">
      <pane ySplit="5" topLeftCell="A6" activePane="bottomLeft" state="frozen"/>
      <selection pane="bottomLeft" activeCell="P9" sqref="P9"/>
    </sheetView>
  </sheetViews>
  <sheetFormatPr defaultRowHeight="15" x14ac:dyDescent="0.25"/>
  <cols>
    <col min="1" max="2" width="6.90625" style="19" customWidth="1"/>
    <col min="3" max="3" width="6.81640625" style="19" customWidth="1"/>
    <col min="4" max="4" width="13.6328125" style="19" customWidth="1"/>
    <col min="5" max="6" width="6.90625" style="20" hidden="1" customWidth="1"/>
    <col min="7" max="7" width="5.1796875" style="20" hidden="1" customWidth="1"/>
    <col min="8" max="8" width="8.26953125" style="19" customWidth="1"/>
    <col min="9" max="9" width="10.6328125" style="19" customWidth="1"/>
    <col min="10" max="10" width="10.7265625" style="19" customWidth="1"/>
    <col min="11" max="11" width="6.90625" style="19" customWidth="1"/>
    <col min="12" max="12" width="13.6328125" style="19" customWidth="1"/>
    <col min="13" max="13" width="13.6328125" style="19" hidden="1" customWidth="1"/>
    <col min="14" max="15" width="6.90625" style="20" hidden="1" customWidth="1"/>
    <col min="16" max="16" width="19.36328125" style="20" customWidth="1"/>
    <col min="17" max="18" width="8.1796875" style="19" customWidth="1"/>
    <col min="19" max="19" width="8.81640625" style="19" customWidth="1"/>
    <col min="20" max="20" width="13.6328125" style="19" customWidth="1"/>
    <col min="21" max="21" width="6.90625" style="20" customWidth="1"/>
    <col min="22" max="22" width="8.08984375" style="19" customWidth="1"/>
    <col min="23" max="23" width="6.90625" style="19" customWidth="1"/>
    <col min="24" max="24" width="15.90625" style="19" customWidth="1"/>
    <col min="25" max="25" width="8.81640625" style="19" customWidth="1"/>
    <col min="26" max="26" width="13.6328125" style="20" customWidth="1"/>
    <col min="27" max="27" width="6.90625" style="19" customWidth="1"/>
    <col min="28" max="28" width="8.08984375" style="19" customWidth="1"/>
    <col min="29" max="29" width="6.90625" style="19" customWidth="1"/>
    <col min="30" max="30" width="15.36328125" style="19" customWidth="1"/>
    <col min="31" max="35" width="8.7265625" style="19"/>
    <col min="36" max="36" width="8.7265625" style="19" customWidth="1"/>
    <col min="37" max="38" width="8.7265625" style="19"/>
    <col min="39" max="39" width="8.7265625" style="19" customWidth="1"/>
    <col min="40" max="16384" width="8.7265625" style="19"/>
  </cols>
  <sheetData>
    <row r="1" spans="1:39" ht="21" customHeight="1" thickBot="1" x14ac:dyDescent="0.3">
      <c r="A1" s="721" t="s">
        <v>95</v>
      </c>
      <c r="B1" s="722"/>
      <c r="C1" s="722"/>
      <c r="D1" s="722"/>
      <c r="E1" s="722"/>
      <c r="F1" s="722"/>
      <c r="G1" s="722"/>
      <c r="H1" s="722"/>
      <c r="I1" s="722"/>
      <c r="J1" s="722"/>
      <c r="K1" s="722"/>
      <c r="L1" s="722"/>
      <c r="M1" s="722"/>
      <c r="N1" s="722"/>
      <c r="O1" s="722"/>
      <c r="P1" s="723"/>
      <c r="Q1" s="363"/>
      <c r="R1" s="363"/>
      <c r="S1" s="363"/>
      <c r="T1" s="363"/>
      <c r="U1" s="363"/>
      <c r="V1" s="363"/>
      <c r="W1" s="363"/>
      <c r="X1" s="715"/>
      <c r="Y1" s="715"/>
      <c r="Z1" s="715"/>
      <c r="AA1" s="715"/>
      <c r="AB1" s="715"/>
      <c r="AC1" s="715"/>
      <c r="AD1" s="715"/>
      <c r="AG1" s="314"/>
      <c r="AH1" s="314"/>
      <c r="AI1" s="314"/>
      <c r="AJ1" s="314"/>
      <c r="AK1" s="314"/>
      <c r="AL1" s="314"/>
      <c r="AM1" s="314"/>
    </row>
    <row r="2" spans="1:39" ht="21" customHeight="1" thickBot="1" x14ac:dyDescent="0.4">
      <c r="A2" s="727" t="s">
        <v>92</v>
      </c>
      <c r="B2" s="728"/>
      <c r="C2" s="728"/>
      <c r="D2" s="728"/>
      <c r="E2" s="33"/>
      <c r="F2" s="119"/>
      <c r="G2" s="119"/>
      <c r="H2" s="352">
        <f>(IF(C510&gt;0,C510,M508))</f>
        <v>0</v>
      </c>
      <c r="I2" s="361"/>
      <c r="J2" s="726" t="s">
        <v>94</v>
      </c>
      <c r="K2" s="726"/>
      <c r="L2" s="726"/>
      <c r="M2" s="360"/>
      <c r="N2" s="360"/>
      <c r="O2" s="360"/>
      <c r="P2" s="367">
        <f>IF(C507&gt;0,C507,P507)</f>
        <v>0</v>
      </c>
      <c r="Q2" s="125"/>
      <c r="S2" s="125"/>
      <c r="U2" s="19"/>
      <c r="Y2" s="125"/>
      <c r="Z2" s="125"/>
      <c r="AH2" s="314"/>
      <c r="AI2" s="314"/>
      <c r="AJ2" s="314"/>
      <c r="AK2" s="314"/>
      <c r="AL2" s="314"/>
      <c r="AM2" s="314"/>
    </row>
    <row r="3" spans="1:39" ht="21" customHeight="1" thickBot="1" x14ac:dyDescent="0.4">
      <c r="A3" s="724" t="s">
        <v>267</v>
      </c>
      <c r="B3" s="725"/>
      <c r="C3" s="725"/>
      <c r="D3" s="725"/>
      <c r="E3" s="725"/>
      <c r="F3" s="725"/>
      <c r="G3" s="725"/>
      <c r="H3" s="725"/>
      <c r="I3" s="725"/>
      <c r="J3" s="725"/>
      <c r="K3" s="369">
        <f>(IF(C508&gt;0,C512,M510))</f>
        <v>0</v>
      </c>
      <c r="L3" s="369"/>
      <c r="M3" s="33"/>
      <c r="N3" s="33"/>
      <c r="O3" s="33"/>
      <c r="P3" s="362"/>
      <c r="Q3" s="125"/>
      <c r="R3" s="364"/>
      <c r="S3" s="125"/>
      <c r="U3" s="19"/>
      <c r="X3" s="365"/>
      <c r="Y3" s="365"/>
      <c r="Z3" s="365"/>
      <c r="AD3" s="366"/>
      <c r="AH3" s="314"/>
      <c r="AI3" s="314"/>
      <c r="AJ3" s="314"/>
      <c r="AK3" s="314"/>
      <c r="AL3" s="314"/>
      <c r="AM3" s="314"/>
    </row>
    <row r="4" spans="1:39" ht="79.2" customHeight="1" thickBot="1" x14ac:dyDescent="0.3">
      <c r="A4" s="718" t="s">
        <v>538</v>
      </c>
      <c r="B4" s="719"/>
      <c r="C4" s="719"/>
      <c r="D4" s="719"/>
      <c r="E4" s="719"/>
      <c r="F4" s="719"/>
      <c r="G4" s="719"/>
      <c r="H4" s="720"/>
      <c r="I4" s="354"/>
      <c r="J4" s="23"/>
      <c r="K4" s="682" t="s">
        <v>537</v>
      </c>
      <c r="L4" s="716"/>
      <c r="M4" s="716"/>
      <c r="N4" s="716"/>
      <c r="O4" s="716"/>
      <c r="P4" s="717"/>
      <c r="Q4" s="121"/>
      <c r="R4" s="121"/>
      <c r="S4" s="121"/>
      <c r="T4" s="121"/>
      <c r="U4" s="121"/>
      <c r="V4" s="121"/>
      <c r="W4" s="121"/>
      <c r="X4" s="121"/>
      <c r="Y4" s="121"/>
      <c r="Z4" s="19"/>
    </row>
    <row r="5" spans="1:39" ht="83.4" customHeight="1" thickBot="1" x14ac:dyDescent="0.3">
      <c r="A5" s="301" t="s">
        <v>111</v>
      </c>
      <c r="B5" s="313" t="s">
        <v>113</v>
      </c>
      <c r="C5" s="313" t="s">
        <v>114</v>
      </c>
      <c r="D5" s="302" t="s">
        <v>261</v>
      </c>
      <c r="E5" s="302" t="s">
        <v>260</v>
      </c>
      <c r="F5" s="302" t="s">
        <v>262</v>
      </c>
      <c r="G5" s="302" t="s">
        <v>263</v>
      </c>
      <c r="H5" s="303" t="s">
        <v>93</v>
      </c>
      <c r="I5" s="355"/>
      <c r="J5" s="23"/>
      <c r="K5" s="321" t="s">
        <v>111</v>
      </c>
      <c r="L5" s="322" t="s">
        <v>261</v>
      </c>
      <c r="M5" s="322" t="s">
        <v>260</v>
      </c>
      <c r="N5" s="322" t="s">
        <v>262</v>
      </c>
      <c r="O5" s="322" t="s">
        <v>263</v>
      </c>
      <c r="P5" s="323" t="s">
        <v>268</v>
      </c>
      <c r="Q5" s="122"/>
      <c r="R5" s="122"/>
      <c r="S5" s="122"/>
      <c r="T5" s="122"/>
      <c r="U5" s="122"/>
      <c r="V5" s="122"/>
      <c r="W5" s="122"/>
      <c r="X5" s="122"/>
      <c r="Y5" s="122"/>
      <c r="Z5" s="19"/>
    </row>
    <row r="6" spans="1:39" ht="15.6" x14ac:dyDescent="0.3">
      <c r="A6" s="292">
        <v>1</v>
      </c>
      <c r="B6" s="386"/>
      <c r="C6" s="386"/>
      <c r="D6" s="381" t="s">
        <v>128</v>
      </c>
      <c r="E6" s="204">
        <f>IF(H6&gt;0,1,0)</f>
        <v>0</v>
      </c>
      <c r="F6" s="202">
        <f>IF(D6="Yes",E6,0)</f>
        <v>0</v>
      </c>
      <c r="G6" s="202">
        <f>IF(D6="Yes",H6,0)</f>
        <v>0</v>
      </c>
      <c r="H6" s="298">
        <f t="shared" ref="H6:H69" si="0">B6*C6</f>
        <v>0</v>
      </c>
      <c r="I6" s="356"/>
      <c r="J6" s="23"/>
      <c r="K6" s="324">
        <v>1</v>
      </c>
      <c r="L6" s="9" t="s">
        <v>128</v>
      </c>
      <c r="M6" s="374">
        <f>IF(P6&gt;0,1,0)</f>
        <v>0</v>
      </c>
      <c r="N6" s="375">
        <f>IF(L6="Yes",M6,0)</f>
        <v>0</v>
      </c>
      <c r="O6" s="375">
        <f>IF(L6="Yes",P6,0)</f>
        <v>0</v>
      </c>
      <c r="P6" s="376"/>
      <c r="Q6" s="47"/>
      <c r="R6" s="48"/>
      <c r="S6" s="46"/>
      <c r="T6" s="47"/>
      <c r="U6" s="48"/>
      <c r="V6" s="46"/>
      <c r="W6" s="47"/>
      <c r="X6" s="48"/>
      <c r="Y6" s="46"/>
      <c r="Z6" s="19"/>
    </row>
    <row r="7" spans="1:39" ht="15.6" x14ac:dyDescent="0.3">
      <c r="A7" s="291">
        <v>2</v>
      </c>
      <c r="B7" s="387"/>
      <c r="C7" s="387"/>
      <c r="D7" s="378" t="s">
        <v>128</v>
      </c>
      <c r="E7" s="123">
        <f t="shared" ref="E7:E70" si="1">IF(H7&gt;0,1,0)</f>
        <v>0</v>
      </c>
      <c r="F7" s="38">
        <f t="shared" ref="F7:F70" si="2">IF(D7="Yes",E7,0)</f>
        <v>0</v>
      </c>
      <c r="G7" s="38">
        <f t="shared" ref="G7:G70" si="3">IF(D7="Yes",H7,0)</f>
        <v>0</v>
      </c>
      <c r="H7" s="299">
        <f t="shared" si="0"/>
        <v>0</v>
      </c>
      <c r="I7" s="356"/>
      <c r="J7" s="23"/>
      <c r="K7" s="325">
        <v>2</v>
      </c>
      <c r="L7" s="4" t="s">
        <v>128</v>
      </c>
      <c r="M7" s="377">
        <f t="shared" ref="M7:M70" si="4">IF(P7&gt;0,1,0)</f>
        <v>0</v>
      </c>
      <c r="N7" s="378">
        <f t="shared" ref="N7:N70" si="5">IF(L7="Yes",M7,0)</f>
        <v>0</v>
      </c>
      <c r="O7" s="378">
        <f t="shared" ref="O7:O70" si="6">IF(L7="Yes",P7,0)</f>
        <v>0</v>
      </c>
      <c r="P7" s="379"/>
      <c r="Q7" s="47"/>
      <c r="R7" s="48"/>
      <c r="S7" s="46"/>
      <c r="T7" s="47"/>
      <c r="U7" s="48"/>
      <c r="V7" s="46"/>
      <c r="W7" s="47"/>
      <c r="X7" s="48"/>
      <c r="Y7" s="46"/>
      <c r="Z7" s="19"/>
    </row>
    <row r="8" spans="1:39" ht="15.6" x14ac:dyDescent="0.3">
      <c r="A8" s="291">
        <v>3</v>
      </c>
      <c r="B8" s="387"/>
      <c r="C8" s="387"/>
      <c r="D8" s="378" t="s">
        <v>128</v>
      </c>
      <c r="E8" s="123">
        <f t="shared" si="1"/>
        <v>0</v>
      </c>
      <c r="F8" s="38">
        <f t="shared" si="2"/>
        <v>0</v>
      </c>
      <c r="G8" s="38">
        <f t="shared" si="3"/>
        <v>0</v>
      </c>
      <c r="H8" s="299">
        <f t="shared" si="0"/>
        <v>0</v>
      </c>
      <c r="I8" s="356"/>
      <c r="J8" s="23"/>
      <c r="K8" s="325">
        <v>3</v>
      </c>
      <c r="L8" s="4" t="s">
        <v>128</v>
      </c>
      <c r="M8" s="377">
        <f t="shared" si="4"/>
        <v>0</v>
      </c>
      <c r="N8" s="378">
        <f t="shared" si="5"/>
        <v>0</v>
      </c>
      <c r="O8" s="378">
        <f t="shared" si="6"/>
        <v>0</v>
      </c>
      <c r="P8" s="379"/>
      <c r="Q8" s="47"/>
      <c r="R8" s="48"/>
      <c r="S8" s="46"/>
      <c r="T8" s="47"/>
      <c r="U8" s="48"/>
      <c r="V8" s="46"/>
      <c r="W8" s="47"/>
      <c r="X8" s="48"/>
      <c r="Y8" s="46"/>
      <c r="Z8" s="19"/>
    </row>
    <row r="9" spans="1:39" ht="15.6" x14ac:dyDescent="0.3">
      <c r="A9" s="291">
        <v>4</v>
      </c>
      <c r="B9" s="387"/>
      <c r="C9" s="387"/>
      <c r="D9" s="378" t="s">
        <v>128</v>
      </c>
      <c r="E9" s="123">
        <f t="shared" si="1"/>
        <v>0</v>
      </c>
      <c r="F9" s="38">
        <f t="shared" si="2"/>
        <v>0</v>
      </c>
      <c r="G9" s="38">
        <f t="shared" si="3"/>
        <v>0</v>
      </c>
      <c r="H9" s="299">
        <f t="shared" si="0"/>
        <v>0</v>
      </c>
      <c r="I9" s="356"/>
      <c r="J9" s="23"/>
      <c r="K9" s="325">
        <v>4</v>
      </c>
      <c r="L9" s="4" t="s">
        <v>128</v>
      </c>
      <c r="M9" s="377">
        <f t="shared" si="4"/>
        <v>0</v>
      </c>
      <c r="N9" s="378">
        <f t="shared" si="5"/>
        <v>0</v>
      </c>
      <c r="O9" s="378">
        <f t="shared" si="6"/>
        <v>0</v>
      </c>
      <c r="P9" s="379"/>
      <c r="Q9" s="47"/>
      <c r="R9" s="48"/>
      <c r="S9" s="46"/>
      <c r="T9" s="47"/>
      <c r="U9" s="48"/>
      <c r="V9" s="46"/>
      <c r="W9" s="47"/>
      <c r="X9" s="48"/>
      <c r="Y9" s="46"/>
      <c r="Z9" s="19"/>
    </row>
    <row r="10" spans="1:39" ht="15.6" x14ac:dyDescent="0.3">
      <c r="A10" s="291">
        <v>5</v>
      </c>
      <c r="B10" s="387"/>
      <c r="C10" s="387"/>
      <c r="D10" s="378" t="s">
        <v>128</v>
      </c>
      <c r="E10" s="123">
        <f t="shared" si="1"/>
        <v>0</v>
      </c>
      <c r="F10" s="38">
        <f t="shared" si="2"/>
        <v>0</v>
      </c>
      <c r="G10" s="38">
        <f t="shared" si="3"/>
        <v>0</v>
      </c>
      <c r="H10" s="299">
        <f t="shared" si="0"/>
        <v>0</v>
      </c>
      <c r="I10" s="356"/>
      <c r="J10" s="23"/>
      <c r="K10" s="325">
        <v>5</v>
      </c>
      <c r="L10" s="4" t="s">
        <v>128</v>
      </c>
      <c r="M10" s="377">
        <f t="shared" si="4"/>
        <v>0</v>
      </c>
      <c r="N10" s="378">
        <f t="shared" si="5"/>
        <v>0</v>
      </c>
      <c r="O10" s="378">
        <f t="shared" si="6"/>
        <v>0</v>
      </c>
      <c r="P10" s="379"/>
      <c r="Q10" s="47"/>
      <c r="R10" s="48"/>
      <c r="S10" s="46"/>
      <c r="T10" s="47"/>
      <c r="U10" s="48"/>
      <c r="V10" s="46"/>
      <c r="W10" s="47"/>
      <c r="X10" s="48"/>
      <c r="Y10" s="46"/>
      <c r="Z10" s="19"/>
    </row>
    <row r="11" spans="1:39" ht="15.6" x14ac:dyDescent="0.3">
      <c r="A11" s="291">
        <v>6</v>
      </c>
      <c r="B11" s="387"/>
      <c r="C11" s="387"/>
      <c r="D11" s="378" t="s">
        <v>128</v>
      </c>
      <c r="E11" s="123">
        <f t="shared" si="1"/>
        <v>0</v>
      </c>
      <c r="F11" s="38">
        <f t="shared" si="2"/>
        <v>0</v>
      </c>
      <c r="G11" s="38">
        <f t="shared" si="3"/>
        <v>0</v>
      </c>
      <c r="H11" s="299">
        <f t="shared" si="0"/>
        <v>0</v>
      </c>
      <c r="I11" s="356"/>
      <c r="J11" s="23"/>
      <c r="K11" s="325">
        <v>6</v>
      </c>
      <c r="L11" s="4" t="s">
        <v>128</v>
      </c>
      <c r="M11" s="377">
        <f t="shared" si="4"/>
        <v>0</v>
      </c>
      <c r="N11" s="378">
        <f t="shared" si="5"/>
        <v>0</v>
      </c>
      <c r="O11" s="378">
        <f t="shared" si="6"/>
        <v>0</v>
      </c>
      <c r="P11" s="379"/>
      <c r="Q11" s="47"/>
      <c r="R11" s="48"/>
      <c r="S11" s="46"/>
      <c r="T11" s="47"/>
      <c r="U11" s="48"/>
      <c r="V11" s="46"/>
      <c r="W11" s="47"/>
      <c r="X11" s="48"/>
      <c r="Y11" s="46"/>
      <c r="Z11" s="19"/>
    </row>
    <row r="12" spans="1:39" ht="15.6" x14ac:dyDescent="0.3">
      <c r="A12" s="291">
        <v>7</v>
      </c>
      <c r="B12" s="387"/>
      <c r="C12" s="387"/>
      <c r="D12" s="378" t="s">
        <v>128</v>
      </c>
      <c r="E12" s="123">
        <f t="shared" si="1"/>
        <v>0</v>
      </c>
      <c r="F12" s="38">
        <f t="shared" si="2"/>
        <v>0</v>
      </c>
      <c r="G12" s="38">
        <f t="shared" si="3"/>
        <v>0</v>
      </c>
      <c r="H12" s="299">
        <f t="shared" si="0"/>
        <v>0</v>
      </c>
      <c r="I12" s="356"/>
      <c r="J12" s="23"/>
      <c r="K12" s="325">
        <v>7</v>
      </c>
      <c r="L12" s="4" t="s">
        <v>128</v>
      </c>
      <c r="M12" s="377">
        <f t="shared" si="4"/>
        <v>0</v>
      </c>
      <c r="N12" s="378">
        <f t="shared" si="5"/>
        <v>0</v>
      </c>
      <c r="O12" s="378">
        <f t="shared" si="6"/>
        <v>0</v>
      </c>
      <c r="P12" s="379"/>
      <c r="Q12" s="47"/>
      <c r="R12" s="48"/>
      <c r="S12" s="46"/>
      <c r="T12" s="47"/>
      <c r="U12" s="48"/>
      <c r="V12" s="46"/>
      <c r="W12" s="47"/>
      <c r="X12" s="48"/>
      <c r="Y12" s="46"/>
      <c r="Z12" s="19"/>
    </row>
    <row r="13" spans="1:39" ht="15.6" x14ac:dyDescent="0.3">
      <c r="A13" s="291">
        <v>8</v>
      </c>
      <c r="B13" s="387"/>
      <c r="C13" s="387"/>
      <c r="D13" s="378" t="s">
        <v>128</v>
      </c>
      <c r="E13" s="123">
        <f t="shared" si="1"/>
        <v>0</v>
      </c>
      <c r="F13" s="38">
        <f t="shared" si="2"/>
        <v>0</v>
      </c>
      <c r="G13" s="38">
        <f t="shared" si="3"/>
        <v>0</v>
      </c>
      <c r="H13" s="299">
        <f t="shared" si="0"/>
        <v>0</v>
      </c>
      <c r="I13" s="356"/>
      <c r="J13" s="23"/>
      <c r="K13" s="325">
        <v>8</v>
      </c>
      <c r="L13" s="4" t="s">
        <v>128</v>
      </c>
      <c r="M13" s="377">
        <f t="shared" si="4"/>
        <v>0</v>
      </c>
      <c r="N13" s="378">
        <f t="shared" si="5"/>
        <v>0</v>
      </c>
      <c r="O13" s="378">
        <f t="shared" si="6"/>
        <v>0</v>
      </c>
      <c r="P13" s="379"/>
      <c r="Q13" s="47"/>
      <c r="R13" s="48"/>
      <c r="S13" s="46"/>
      <c r="T13" s="47"/>
      <c r="U13" s="48"/>
      <c r="V13" s="46"/>
      <c r="W13" s="47"/>
      <c r="X13" s="48"/>
      <c r="Y13" s="46"/>
      <c r="Z13" s="19"/>
    </row>
    <row r="14" spans="1:39" ht="15.6" x14ac:dyDescent="0.3">
      <c r="A14" s="291">
        <v>9</v>
      </c>
      <c r="B14" s="387"/>
      <c r="C14" s="387"/>
      <c r="D14" s="378" t="s">
        <v>128</v>
      </c>
      <c r="E14" s="123">
        <f t="shared" si="1"/>
        <v>0</v>
      </c>
      <c r="F14" s="38">
        <f t="shared" si="2"/>
        <v>0</v>
      </c>
      <c r="G14" s="38">
        <f t="shared" si="3"/>
        <v>0</v>
      </c>
      <c r="H14" s="299">
        <f t="shared" si="0"/>
        <v>0</v>
      </c>
      <c r="I14" s="356"/>
      <c r="J14" s="23"/>
      <c r="K14" s="325">
        <v>9</v>
      </c>
      <c r="L14" s="4" t="s">
        <v>128</v>
      </c>
      <c r="M14" s="377">
        <f t="shared" si="4"/>
        <v>0</v>
      </c>
      <c r="N14" s="378">
        <f t="shared" si="5"/>
        <v>0</v>
      </c>
      <c r="O14" s="378">
        <f t="shared" si="6"/>
        <v>0</v>
      </c>
      <c r="P14" s="379"/>
      <c r="Q14" s="47"/>
      <c r="R14" s="48"/>
      <c r="S14" s="46"/>
      <c r="T14" s="47"/>
      <c r="U14" s="48"/>
      <c r="V14" s="46"/>
      <c r="W14" s="47"/>
      <c r="X14" s="48"/>
      <c r="Y14" s="46"/>
      <c r="Z14" s="19"/>
    </row>
    <row r="15" spans="1:39" ht="15.6" x14ac:dyDescent="0.3">
      <c r="A15" s="291">
        <v>10</v>
      </c>
      <c r="B15" s="387"/>
      <c r="C15" s="387"/>
      <c r="D15" s="378" t="s">
        <v>128</v>
      </c>
      <c r="E15" s="123">
        <f t="shared" si="1"/>
        <v>0</v>
      </c>
      <c r="F15" s="38">
        <f t="shared" si="2"/>
        <v>0</v>
      </c>
      <c r="G15" s="38">
        <f t="shared" si="3"/>
        <v>0</v>
      </c>
      <c r="H15" s="299">
        <f t="shared" si="0"/>
        <v>0</v>
      </c>
      <c r="I15" s="356"/>
      <c r="J15" s="23"/>
      <c r="K15" s="325">
        <v>10</v>
      </c>
      <c r="L15" s="4" t="s">
        <v>128</v>
      </c>
      <c r="M15" s="377">
        <f t="shared" si="4"/>
        <v>0</v>
      </c>
      <c r="N15" s="378">
        <f t="shared" si="5"/>
        <v>0</v>
      </c>
      <c r="O15" s="378">
        <f t="shared" si="6"/>
        <v>0</v>
      </c>
      <c r="P15" s="379"/>
      <c r="Q15" s="47"/>
      <c r="R15" s="48"/>
      <c r="S15" s="46"/>
      <c r="T15" s="47"/>
      <c r="U15" s="48"/>
      <c r="V15" s="46"/>
      <c r="W15" s="47"/>
      <c r="X15" s="48"/>
      <c r="Y15" s="46"/>
      <c r="Z15" s="19"/>
    </row>
    <row r="16" spans="1:39" ht="15.6" x14ac:dyDescent="0.3">
      <c r="A16" s="291">
        <v>11</v>
      </c>
      <c r="B16" s="387"/>
      <c r="C16" s="387"/>
      <c r="D16" s="378" t="s">
        <v>128</v>
      </c>
      <c r="E16" s="123">
        <f t="shared" si="1"/>
        <v>0</v>
      </c>
      <c r="F16" s="38">
        <f t="shared" si="2"/>
        <v>0</v>
      </c>
      <c r="G16" s="38">
        <f t="shared" si="3"/>
        <v>0</v>
      </c>
      <c r="H16" s="299">
        <f t="shared" si="0"/>
        <v>0</v>
      </c>
      <c r="I16" s="356"/>
      <c r="J16" s="23"/>
      <c r="K16" s="325">
        <v>11</v>
      </c>
      <c r="L16" s="4" t="s">
        <v>128</v>
      </c>
      <c r="M16" s="377">
        <f t="shared" si="4"/>
        <v>0</v>
      </c>
      <c r="N16" s="378">
        <f t="shared" si="5"/>
        <v>0</v>
      </c>
      <c r="O16" s="378">
        <f t="shared" si="6"/>
        <v>0</v>
      </c>
      <c r="P16" s="379"/>
      <c r="Q16" s="47"/>
      <c r="R16" s="48"/>
      <c r="S16" s="46"/>
      <c r="T16" s="47"/>
      <c r="U16" s="48"/>
      <c r="V16" s="46"/>
      <c r="W16" s="47"/>
      <c r="X16" s="48"/>
      <c r="Y16" s="46"/>
      <c r="Z16" s="19"/>
    </row>
    <row r="17" spans="1:26" ht="15.6" x14ac:dyDescent="0.3">
      <c r="A17" s="291">
        <v>12</v>
      </c>
      <c r="B17" s="387"/>
      <c r="C17" s="387"/>
      <c r="D17" s="378" t="s">
        <v>128</v>
      </c>
      <c r="E17" s="123">
        <f t="shared" si="1"/>
        <v>0</v>
      </c>
      <c r="F17" s="38">
        <f t="shared" si="2"/>
        <v>0</v>
      </c>
      <c r="G17" s="38">
        <f t="shared" si="3"/>
        <v>0</v>
      </c>
      <c r="H17" s="299">
        <f t="shared" si="0"/>
        <v>0</v>
      </c>
      <c r="I17" s="356"/>
      <c r="J17" s="23"/>
      <c r="K17" s="325">
        <v>12</v>
      </c>
      <c r="L17" s="4" t="s">
        <v>128</v>
      </c>
      <c r="M17" s="377">
        <f t="shared" si="4"/>
        <v>0</v>
      </c>
      <c r="N17" s="378">
        <f t="shared" si="5"/>
        <v>0</v>
      </c>
      <c r="O17" s="378">
        <f t="shared" si="6"/>
        <v>0</v>
      </c>
      <c r="P17" s="379"/>
      <c r="Q17" s="47"/>
      <c r="R17" s="48"/>
      <c r="S17" s="46"/>
      <c r="T17" s="47"/>
      <c r="U17" s="48"/>
      <c r="V17" s="46"/>
      <c r="W17" s="47"/>
      <c r="X17" s="48"/>
      <c r="Y17" s="46"/>
      <c r="Z17" s="19"/>
    </row>
    <row r="18" spans="1:26" ht="15.6" x14ac:dyDescent="0.3">
      <c r="A18" s="291">
        <v>13</v>
      </c>
      <c r="B18" s="387"/>
      <c r="C18" s="387"/>
      <c r="D18" s="378" t="s">
        <v>128</v>
      </c>
      <c r="E18" s="123">
        <f t="shared" si="1"/>
        <v>0</v>
      </c>
      <c r="F18" s="38">
        <f t="shared" si="2"/>
        <v>0</v>
      </c>
      <c r="G18" s="38">
        <f t="shared" si="3"/>
        <v>0</v>
      </c>
      <c r="H18" s="299">
        <f t="shared" si="0"/>
        <v>0</v>
      </c>
      <c r="I18" s="356"/>
      <c r="J18" s="23"/>
      <c r="K18" s="325">
        <v>13</v>
      </c>
      <c r="L18" s="4" t="s">
        <v>128</v>
      </c>
      <c r="M18" s="377">
        <f t="shared" si="4"/>
        <v>0</v>
      </c>
      <c r="N18" s="378">
        <f t="shared" si="5"/>
        <v>0</v>
      </c>
      <c r="O18" s="378">
        <f t="shared" si="6"/>
        <v>0</v>
      </c>
      <c r="P18" s="379"/>
      <c r="Q18" s="47"/>
      <c r="R18" s="48"/>
      <c r="S18" s="46"/>
      <c r="T18" s="47"/>
      <c r="U18" s="48"/>
      <c r="V18" s="46"/>
      <c r="W18" s="47"/>
      <c r="X18" s="48"/>
      <c r="Y18" s="46"/>
      <c r="Z18" s="19"/>
    </row>
    <row r="19" spans="1:26" ht="15.6" x14ac:dyDescent="0.3">
      <c r="A19" s="291">
        <v>14</v>
      </c>
      <c r="B19" s="387"/>
      <c r="C19" s="387"/>
      <c r="D19" s="378" t="s">
        <v>128</v>
      </c>
      <c r="E19" s="123">
        <f t="shared" si="1"/>
        <v>0</v>
      </c>
      <c r="F19" s="38">
        <f t="shared" si="2"/>
        <v>0</v>
      </c>
      <c r="G19" s="38">
        <f t="shared" si="3"/>
        <v>0</v>
      </c>
      <c r="H19" s="299">
        <f t="shared" si="0"/>
        <v>0</v>
      </c>
      <c r="I19" s="356"/>
      <c r="J19" s="23"/>
      <c r="K19" s="325">
        <v>14</v>
      </c>
      <c r="L19" s="4" t="s">
        <v>128</v>
      </c>
      <c r="M19" s="377">
        <f t="shared" si="4"/>
        <v>0</v>
      </c>
      <c r="N19" s="378">
        <f t="shared" si="5"/>
        <v>0</v>
      </c>
      <c r="O19" s="378">
        <f t="shared" si="6"/>
        <v>0</v>
      </c>
      <c r="P19" s="379"/>
      <c r="Q19" s="47"/>
      <c r="R19" s="48"/>
      <c r="S19" s="46"/>
      <c r="T19" s="47"/>
      <c r="U19" s="48"/>
      <c r="V19" s="46"/>
      <c r="W19" s="47"/>
      <c r="X19" s="48"/>
      <c r="Y19" s="46"/>
      <c r="Z19" s="19"/>
    </row>
    <row r="20" spans="1:26" ht="15.6" x14ac:dyDescent="0.3">
      <c r="A20" s="291">
        <v>15</v>
      </c>
      <c r="B20" s="387"/>
      <c r="C20" s="387"/>
      <c r="D20" s="378" t="s">
        <v>128</v>
      </c>
      <c r="E20" s="123">
        <f t="shared" si="1"/>
        <v>0</v>
      </c>
      <c r="F20" s="38">
        <f t="shared" si="2"/>
        <v>0</v>
      </c>
      <c r="G20" s="38">
        <f t="shared" si="3"/>
        <v>0</v>
      </c>
      <c r="H20" s="299">
        <f t="shared" si="0"/>
        <v>0</v>
      </c>
      <c r="I20" s="356"/>
      <c r="J20" s="23"/>
      <c r="K20" s="325">
        <v>15</v>
      </c>
      <c r="L20" s="4" t="s">
        <v>128</v>
      </c>
      <c r="M20" s="377">
        <f t="shared" si="4"/>
        <v>0</v>
      </c>
      <c r="N20" s="378">
        <f t="shared" si="5"/>
        <v>0</v>
      </c>
      <c r="O20" s="378">
        <f t="shared" si="6"/>
        <v>0</v>
      </c>
      <c r="P20" s="379"/>
      <c r="Q20" s="47"/>
      <c r="R20" s="48"/>
      <c r="S20" s="46"/>
      <c r="T20" s="47"/>
      <c r="U20" s="48"/>
      <c r="V20" s="46"/>
      <c r="W20" s="47"/>
      <c r="X20" s="48"/>
      <c r="Y20" s="46"/>
      <c r="Z20" s="19"/>
    </row>
    <row r="21" spans="1:26" ht="15.6" x14ac:dyDescent="0.3">
      <c r="A21" s="291">
        <v>16</v>
      </c>
      <c r="B21" s="387"/>
      <c r="C21" s="387"/>
      <c r="D21" s="378" t="s">
        <v>128</v>
      </c>
      <c r="E21" s="123">
        <f t="shared" si="1"/>
        <v>0</v>
      </c>
      <c r="F21" s="38">
        <f t="shared" si="2"/>
        <v>0</v>
      </c>
      <c r="G21" s="38">
        <f t="shared" si="3"/>
        <v>0</v>
      </c>
      <c r="H21" s="299">
        <f t="shared" si="0"/>
        <v>0</v>
      </c>
      <c r="I21" s="356"/>
      <c r="J21" s="23"/>
      <c r="K21" s="325">
        <v>16</v>
      </c>
      <c r="L21" s="4" t="s">
        <v>128</v>
      </c>
      <c r="M21" s="377">
        <f t="shared" si="4"/>
        <v>0</v>
      </c>
      <c r="N21" s="378">
        <f t="shared" si="5"/>
        <v>0</v>
      </c>
      <c r="O21" s="378">
        <f t="shared" si="6"/>
        <v>0</v>
      </c>
      <c r="P21" s="379"/>
      <c r="Q21" s="47"/>
      <c r="R21" s="48"/>
      <c r="S21" s="46"/>
      <c r="T21" s="47"/>
      <c r="U21" s="48"/>
      <c r="V21" s="46"/>
      <c r="W21" s="47"/>
      <c r="X21" s="48"/>
      <c r="Y21" s="46"/>
      <c r="Z21" s="19"/>
    </row>
    <row r="22" spans="1:26" ht="15.6" x14ac:dyDescent="0.3">
      <c r="A22" s="291">
        <v>17</v>
      </c>
      <c r="B22" s="387"/>
      <c r="C22" s="387"/>
      <c r="D22" s="378" t="s">
        <v>128</v>
      </c>
      <c r="E22" s="123">
        <f t="shared" si="1"/>
        <v>0</v>
      </c>
      <c r="F22" s="38">
        <f t="shared" si="2"/>
        <v>0</v>
      </c>
      <c r="G22" s="38">
        <f t="shared" si="3"/>
        <v>0</v>
      </c>
      <c r="H22" s="299">
        <f t="shared" si="0"/>
        <v>0</v>
      </c>
      <c r="I22" s="356"/>
      <c r="J22" s="23"/>
      <c r="K22" s="325">
        <v>17</v>
      </c>
      <c r="L22" s="4" t="s">
        <v>128</v>
      </c>
      <c r="M22" s="377">
        <f t="shared" si="4"/>
        <v>0</v>
      </c>
      <c r="N22" s="378">
        <f t="shared" si="5"/>
        <v>0</v>
      </c>
      <c r="O22" s="378">
        <f t="shared" si="6"/>
        <v>0</v>
      </c>
      <c r="P22" s="379"/>
      <c r="Q22" s="47"/>
      <c r="R22" s="48"/>
      <c r="S22" s="46"/>
      <c r="T22" s="47"/>
      <c r="U22" s="48"/>
      <c r="V22" s="46"/>
      <c r="W22" s="47"/>
      <c r="X22" s="48"/>
      <c r="Y22" s="46"/>
      <c r="Z22" s="19"/>
    </row>
    <row r="23" spans="1:26" ht="15.6" x14ac:dyDescent="0.3">
      <c r="A23" s="291">
        <v>18</v>
      </c>
      <c r="B23" s="387"/>
      <c r="C23" s="387"/>
      <c r="D23" s="378" t="s">
        <v>128</v>
      </c>
      <c r="E23" s="123">
        <f t="shared" si="1"/>
        <v>0</v>
      </c>
      <c r="F23" s="38">
        <f t="shared" si="2"/>
        <v>0</v>
      </c>
      <c r="G23" s="38">
        <f t="shared" si="3"/>
        <v>0</v>
      </c>
      <c r="H23" s="299">
        <f t="shared" si="0"/>
        <v>0</v>
      </c>
      <c r="I23" s="356"/>
      <c r="J23" s="23"/>
      <c r="K23" s="325">
        <v>18</v>
      </c>
      <c r="L23" s="4" t="s">
        <v>128</v>
      </c>
      <c r="M23" s="377">
        <f t="shared" si="4"/>
        <v>0</v>
      </c>
      <c r="N23" s="378">
        <f t="shared" si="5"/>
        <v>0</v>
      </c>
      <c r="O23" s="378">
        <f t="shared" si="6"/>
        <v>0</v>
      </c>
      <c r="P23" s="379"/>
      <c r="Q23" s="47"/>
      <c r="R23" s="48"/>
      <c r="S23" s="46"/>
      <c r="T23" s="47"/>
      <c r="U23" s="48"/>
      <c r="V23" s="46"/>
      <c r="W23" s="47"/>
      <c r="X23" s="48"/>
      <c r="Y23" s="46"/>
      <c r="Z23" s="19"/>
    </row>
    <row r="24" spans="1:26" ht="15.6" x14ac:dyDescent="0.3">
      <c r="A24" s="291">
        <v>19</v>
      </c>
      <c r="B24" s="387"/>
      <c r="C24" s="387"/>
      <c r="D24" s="378" t="s">
        <v>128</v>
      </c>
      <c r="E24" s="123">
        <f t="shared" si="1"/>
        <v>0</v>
      </c>
      <c r="F24" s="38">
        <f t="shared" si="2"/>
        <v>0</v>
      </c>
      <c r="G24" s="38">
        <f t="shared" si="3"/>
        <v>0</v>
      </c>
      <c r="H24" s="299">
        <f t="shared" si="0"/>
        <v>0</v>
      </c>
      <c r="I24" s="356"/>
      <c r="J24" s="23"/>
      <c r="K24" s="325">
        <v>19</v>
      </c>
      <c r="L24" s="4" t="s">
        <v>128</v>
      </c>
      <c r="M24" s="377">
        <f t="shared" si="4"/>
        <v>0</v>
      </c>
      <c r="N24" s="378">
        <f t="shared" si="5"/>
        <v>0</v>
      </c>
      <c r="O24" s="378">
        <f t="shared" si="6"/>
        <v>0</v>
      </c>
      <c r="P24" s="379"/>
      <c r="Q24" s="47"/>
      <c r="R24" s="48"/>
      <c r="S24" s="46"/>
      <c r="T24" s="47"/>
      <c r="U24" s="48"/>
      <c r="V24" s="46"/>
      <c r="W24" s="47"/>
      <c r="X24" s="48"/>
      <c r="Y24" s="46"/>
      <c r="Z24" s="19"/>
    </row>
    <row r="25" spans="1:26" ht="15.6" x14ac:dyDescent="0.3">
      <c r="A25" s="291">
        <v>20</v>
      </c>
      <c r="B25" s="387"/>
      <c r="C25" s="387"/>
      <c r="D25" s="378" t="s">
        <v>128</v>
      </c>
      <c r="E25" s="123">
        <f t="shared" si="1"/>
        <v>0</v>
      </c>
      <c r="F25" s="38">
        <f t="shared" si="2"/>
        <v>0</v>
      </c>
      <c r="G25" s="38">
        <f t="shared" si="3"/>
        <v>0</v>
      </c>
      <c r="H25" s="299">
        <f t="shared" si="0"/>
        <v>0</v>
      </c>
      <c r="I25" s="356"/>
      <c r="J25" s="23"/>
      <c r="K25" s="325">
        <v>20</v>
      </c>
      <c r="L25" s="4" t="s">
        <v>128</v>
      </c>
      <c r="M25" s="377">
        <f t="shared" si="4"/>
        <v>0</v>
      </c>
      <c r="N25" s="378">
        <f t="shared" si="5"/>
        <v>0</v>
      </c>
      <c r="O25" s="378">
        <f t="shared" si="6"/>
        <v>0</v>
      </c>
      <c r="P25" s="379"/>
      <c r="Q25" s="47"/>
      <c r="R25" s="48"/>
      <c r="S25" s="46"/>
      <c r="T25" s="47"/>
      <c r="U25" s="48"/>
      <c r="V25" s="46"/>
      <c r="W25" s="47"/>
      <c r="X25" s="48"/>
      <c r="Y25" s="46"/>
      <c r="Z25" s="19"/>
    </row>
    <row r="26" spans="1:26" ht="15.6" x14ac:dyDescent="0.3">
      <c r="A26" s="291">
        <v>21</v>
      </c>
      <c r="B26" s="387"/>
      <c r="C26" s="387"/>
      <c r="D26" s="378" t="s">
        <v>128</v>
      </c>
      <c r="E26" s="123">
        <f t="shared" si="1"/>
        <v>0</v>
      </c>
      <c r="F26" s="38">
        <f t="shared" si="2"/>
        <v>0</v>
      </c>
      <c r="G26" s="38">
        <f t="shared" si="3"/>
        <v>0</v>
      </c>
      <c r="H26" s="299">
        <f t="shared" si="0"/>
        <v>0</v>
      </c>
      <c r="I26" s="356"/>
      <c r="J26" s="23"/>
      <c r="K26" s="325">
        <v>21</v>
      </c>
      <c r="L26" s="4" t="s">
        <v>128</v>
      </c>
      <c r="M26" s="377">
        <f t="shared" si="4"/>
        <v>0</v>
      </c>
      <c r="N26" s="378">
        <f t="shared" si="5"/>
        <v>0</v>
      </c>
      <c r="O26" s="378">
        <f t="shared" si="6"/>
        <v>0</v>
      </c>
      <c r="P26" s="379"/>
      <c r="Q26" s="47"/>
      <c r="R26" s="48"/>
      <c r="S26" s="46"/>
      <c r="T26" s="47"/>
      <c r="U26" s="48"/>
      <c r="V26" s="46"/>
      <c r="W26" s="47"/>
      <c r="X26" s="48"/>
      <c r="Y26" s="46"/>
      <c r="Z26" s="19"/>
    </row>
    <row r="27" spans="1:26" ht="15.6" x14ac:dyDescent="0.3">
      <c r="A27" s="291">
        <v>22</v>
      </c>
      <c r="B27" s="387"/>
      <c r="C27" s="387"/>
      <c r="D27" s="378" t="s">
        <v>128</v>
      </c>
      <c r="E27" s="123">
        <f t="shared" si="1"/>
        <v>0</v>
      </c>
      <c r="F27" s="38">
        <f t="shared" si="2"/>
        <v>0</v>
      </c>
      <c r="G27" s="38">
        <f t="shared" si="3"/>
        <v>0</v>
      </c>
      <c r="H27" s="299">
        <f t="shared" si="0"/>
        <v>0</v>
      </c>
      <c r="I27" s="356"/>
      <c r="J27" s="23"/>
      <c r="K27" s="325">
        <v>22</v>
      </c>
      <c r="L27" s="4" t="s">
        <v>128</v>
      </c>
      <c r="M27" s="377">
        <f t="shared" si="4"/>
        <v>0</v>
      </c>
      <c r="N27" s="378">
        <f t="shared" si="5"/>
        <v>0</v>
      </c>
      <c r="O27" s="378">
        <f t="shared" si="6"/>
        <v>0</v>
      </c>
      <c r="P27" s="379"/>
      <c r="Q27" s="47"/>
      <c r="R27" s="48"/>
      <c r="S27" s="46"/>
      <c r="T27" s="47"/>
      <c r="U27" s="48"/>
      <c r="V27" s="46"/>
      <c r="W27" s="47"/>
      <c r="X27" s="48"/>
      <c r="Y27" s="46"/>
      <c r="Z27" s="19"/>
    </row>
    <row r="28" spans="1:26" ht="15.6" x14ac:dyDescent="0.3">
      <c r="A28" s="291">
        <v>23</v>
      </c>
      <c r="B28" s="387"/>
      <c r="C28" s="387"/>
      <c r="D28" s="378" t="s">
        <v>128</v>
      </c>
      <c r="E28" s="123">
        <f t="shared" si="1"/>
        <v>0</v>
      </c>
      <c r="F28" s="38">
        <f t="shared" si="2"/>
        <v>0</v>
      </c>
      <c r="G28" s="38">
        <f t="shared" si="3"/>
        <v>0</v>
      </c>
      <c r="H28" s="299">
        <f t="shared" si="0"/>
        <v>0</v>
      </c>
      <c r="I28" s="356"/>
      <c r="J28" s="23"/>
      <c r="K28" s="325">
        <v>23</v>
      </c>
      <c r="L28" s="4" t="s">
        <v>128</v>
      </c>
      <c r="M28" s="377">
        <f t="shared" si="4"/>
        <v>0</v>
      </c>
      <c r="N28" s="378">
        <f t="shared" si="5"/>
        <v>0</v>
      </c>
      <c r="O28" s="378">
        <f t="shared" si="6"/>
        <v>0</v>
      </c>
      <c r="P28" s="379"/>
      <c r="Q28" s="47"/>
      <c r="R28" s="48"/>
      <c r="S28" s="46"/>
      <c r="T28" s="47"/>
      <c r="U28" s="48"/>
      <c r="V28" s="46"/>
      <c r="W28" s="47"/>
      <c r="X28" s="48"/>
      <c r="Y28" s="46"/>
      <c r="Z28" s="19"/>
    </row>
    <row r="29" spans="1:26" ht="15.6" x14ac:dyDescent="0.3">
      <c r="A29" s="291">
        <v>24</v>
      </c>
      <c r="B29" s="387"/>
      <c r="C29" s="387"/>
      <c r="D29" s="378" t="s">
        <v>128</v>
      </c>
      <c r="E29" s="123">
        <f t="shared" si="1"/>
        <v>0</v>
      </c>
      <c r="F29" s="38">
        <f t="shared" si="2"/>
        <v>0</v>
      </c>
      <c r="G29" s="38">
        <f t="shared" si="3"/>
        <v>0</v>
      </c>
      <c r="H29" s="299">
        <f t="shared" si="0"/>
        <v>0</v>
      </c>
      <c r="I29" s="356"/>
      <c r="J29" s="23"/>
      <c r="K29" s="325">
        <v>24</v>
      </c>
      <c r="L29" s="4" t="s">
        <v>128</v>
      </c>
      <c r="M29" s="377">
        <f t="shared" si="4"/>
        <v>0</v>
      </c>
      <c r="N29" s="378">
        <f t="shared" si="5"/>
        <v>0</v>
      </c>
      <c r="O29" s="378">
        <f t="shared" si="6"/>
        <v>0</v>
      </c>
      <c r="P29" s="379"/>
      <c r="Q29" s="47"/>
      <c r="R29" s="48"/>
      <c r="S29" s="46"/>
      <c r="T29" s="47"/>
      <c r="U29" s="48"/>
      <c r="V29" s="46"/>
      <c r="W29" s="47"/>
      <c r="X29" s="48"/>
      <c r="Y29" s="46"/>
      <c r="Z29" s="19"/>
    </row>
    <row r="30" spans="1:26" ht="15.6" x14ac:dyDescent="0.3">
      <c r="A30" s="291">
        <v>25</v>
      </c>
      <c r="B30" s="387"/>
      <c r="C30" s="387"/>
      <c r="D30" s="378" t="s">
        <v>128</v>
      </c>
      <c r="E30" s="123">
        <f t="shared" si="1"/>
        <v>0</v>
      </c>
      <c r="F30" s="38">
        <f t="shared" si="2"/>
        <v>0</v>
      </c>
      <c r="G30" s="38">
        <f t="shared" si="3"/>
        <v>0</v>
      </c>
      <c r="H30" s="299">
        <f t="shared" si="0"/>
        <v>0</v>
      </c>
      <c r="I30" s="356"/>
      <c r="J30" s="23"/>
      <c r="K30" s="325">
        <v>25</v>
      </c>
      <c r="L30" s="4" t="s">
        <v>128</v>
      </c>
      <c r="M30" s="377">
        <f t="shared" si="4"/>
        <v>0</v>
      </c>
      <c r="N30" s="378">
        <f t="shared" si="5"/>
        <v>0</v>
      </c>
      <c r="O30" s="378">
        <f t="shared" si="6"/>
        <v>0</v>
      </c>
      <c r="P30" s="379"/>
      <c r="Q30" s="47"/>
      <c r="R30" s="48"/>
      <c r="S30" s="46"/>
      <c r="T30" s="47"/>
      <c r="U30" s="48"/>
      <c r="V30" s="46"/>
      <c r="W30" s="47"/>
      <c r="X30" s="48"/>
      <c r="Y30" s="46"/>
      <c r="Z30" s="19"/>
    </row>
    <row r="31" spans="1:26" ht="15.6" x14ac:dyDescent="0.3">
      <c r="A31" s="291">
        <v>26</v>
      </c>
      <c r="B31" s="387"/>
      <c r="C31" s="387"/>
      <c r="D31" s="378" t="s">
        <v>128</v>
      </c>
      <c r="E31" s="123">
        <f t="shared" si="1"/>
        <v>0</v>
      </c>
      <c r="F31" s="38">
        <f t="shared" si="2"/>
        <v>0</v>
      </c>
      <c r="G31" s="38">
        <f t="shared" si="3"/>
        <v>0</v>
      </c>
      <c r="H31" s="299">
        <f t="shared" si="0"/>
        <v>0</v>
      </c>
      <c r="I31" s="356"/>
      <c r="J31" s="23"/>
      <c r="K31" s="325">
        <v>26</v>
      </c>
      <c r="L31" s="4" t="s">
        <v>128</v>
      </c>
      <c r="M31" s="377">
        <f t="shared" si="4"/>
        <v>0</v>
      </c>
      <c r="N31" s="378">
        <f t="shared" si="5"/>
        <v>0</v>
      </c>
      <c r="O31" s="378">
        <f t="shared" si="6"/>
        <v>0</v>
      </c>
      <c r="P31" s="379"/>
      <c r="Q31" s="47"/>
      <c r="R31" s="48"/>
      <c r="S31" s="46"/>
      <c r="T31" s="47"/>
      <c r="U31" s="48"/>
      <c r="V31" s="46"/>
      <c r="W31" s="47"/>
      <c r="X31" s="48"/>
      <c r="Y31" s="46"/>
      <c r="Z31" s="19"/>
    </row>
    <row r="32" spans="1:26" ht="15.6" x14ac:dyDescent="0.3">
      <c r="A32" s="291">
        <v>27</v>
      </c>
      <c r="B32" s="387"/>
      <c r="C32" s="387"/>
      <c r="D32" s="378" t="s">
        <v>128</v>
      </c>
      <c r="E32" s="123">
        <f t="shared" si="1"/>
        <v>0</v>
      </c>
      <c r="F32" s="38">
        <f t="shared" si="2"/>
        <v>0</v>
      </c>
      <c r="G32" s="38">
        <f t="shared" si="3"/>
        <v>0</v>
      </c>
      <c r="H32" s="299">
        <f t="shared" si="0"/>
        <v>0</v>
      </c>
      <c r="I32" s="356"/>
      <c r="J32" s="23"/>
      <c r="K32" s="325">
        <v>27</v>
      </c>
      <c r="L32" s="4" t="s">
        <v>128</v>
      </c>
      <c r="M32" s="377">
        <f t="shared" si="4"/>
        <v>0</v>
      </c>
      <c r="N32" s="378">
        <f t="shared" si="5"/>
        <v>0</v>
      </c>
      <c r="O32" s="378">
        <f t="shared" si="6"/>
        <v>0</v>
      </c>
      <c r="P32" s="379"/>
      <c r="Q32" s="47"/>
      <c r="R32" s="48"/>
      <c r="S32" s="46"/>
      <c r="T32" s="47"/>
      <c r="U32" s="48"/>
      <c r="V32" s="46"/>
      <c r="W32" s="47"/>
      <c r="X32" s="48"/>
      <c r="Y32" s="46"/>
      <c r="Z32" s="19"/>
    </row>
    <row r="33" spans="1:26" ht="15.6" x14ac:dyDescent="0.3">
      <c r="A33" s="291">
        <v>28</v>
      </c>
      <c r="B33" s="387"/>
      <c r="C33" s="387"/>
      <c r="D33" s="378" t="s">
        <v>128</v>
      </c>
      <c r="E33" s="123">
        <f t="shared" si="1"/>
        <v>0</v>
      </c>
      <c r="F33" s="38">
        <f t="shared" si="2"/>
        <v>0</v>
      </c>
      <c r="G33" s="38">
        <f t="shared" si="3"/>
        <v>0</v>
      </c>
      <c r="H33" s="299">
        <f t="shared" si="0"/>
        <v>0</v>
      </c>
      <c r="I33" s="356"/>
      <c r="J33" s="23"/>
      <c r="K33" s="325">
        <v>28</v>
      </c>
      <c r="L33" s="4" t="s">
        <v>128</v>
      </c>
      <c r="M33" s="377">
        <f t="shared" si="4"/>
        <v>0</v>
      </c>
      <c r="N33" s="378">
        <f t="shared" si="5"/>
        <v>0</v>
      </c>
      <c r="O33" s="378">
        <f t="shared" si="6"/>
        <v>0</v>
      </c>
      <c r="P33" s="379"/>
      <c r="Q33" s="47"/>
      <c r="R33" s="48"/>
      <c r="S33" s="46"/>
      <c r="T33" s="47"/>
      <c r="U33" s="48"/>
      <c r="V33" s="46"/>
      <c r="W33" s="47"/>
      <c r="X33" s="48"/>
      <c r="Y33" s="46"/>
      <c r="Z33" s="19"/>
    </row>
    <row r="34" spans="1:26" ht="15.6" x14ac:dyDescent="0.3">
      <c r="A34" s="291">
        <v>29</v>
      </c>
      <c r="B34" s="387"/>
      <c r="C34" s="387"/>
      <c r="D34" s="378" t="s">
        <v>128</v>
      </c>
      <c r="E34" s="123">
        <f t="shared" si="1"/>
        <v>0</v>
      </c>
      <c r="F34" s="38">
        <f t="shared" si="2"/>
        <v>0</v>
      </c>
      <c r="G34" s="38">
        <f t="shared" si="3"/>
        <v>0</v>
      </c>
      <c r="H34" s="299">
        <f t="shared" si="0"/>
        <v>0</v>
      </c>
      <c r="I34" s="356"/>
      <c r="J34" s="23"/>
      <c r="K34" s="325">
        <v>29</v>
      </c>
      <c r="L34" s="4" t="s">
        <v>128</v>
      </c>
      <c r="M34" s="377">
        <f t="shared" si="4"/>
        <v>0</v>
      </c>
      <c r="N34" s="378">
        <f t="shared" si="5"/>
        <v>0</v>
      </c>
      <c r="O34" s="378">
        <f t="shared" si="6"/>
        <v>0</v>
      </c>
      <c r="P34" s="379"/>
      <c r="Q34" s="47"/>
      <c r="R34" s="48"/>
      <c r="S34" s="46"/>
      <c r="T34" s="47"/>
      <c r="U34" s="48"/>
      <c r="V34" s="46"/>
      <c r="W34" s="47"/>
      <c r="X34" s="48"/>
      <c r="Y34" s="46"/>
      <c r="Z34" s="19"/>
    </row>
    <row r="35" spans="1:26" ht="15.6" x14ac:dyDescent="0.3">
      <c r="A35" s="291">
        <v>30</v>
      </c>
      <c r="B35" s="387"/>
      <c r="C35" s="387"/>
      <c r="D35" s="378" t="s">
        <v>128</v>
      </c>
      <c r="E35" s="123">
        <f t="shared" si="1"/>
        <v>0</v>
      </c>
      <c r="F35" s="38">
        <f t="shared" si="2"/>
        <v>0</v>
      </c>
      <c r="G35" s="38">
        <f t="shared" si="3"/>
        <v>0</v>
      </c>
      <c r="H35" s="299">
        <f t="shared" si="0"/>
        <v>0</v>
      </c>
      <c r="I35" s="356"/>
      <c r="J35" s="23"/>
      <c r="K35" s="325">
        <v>30</v>
      </c>
      <c r="L35" s="4" t="s">
        <v>128</v>
      </c>
      <c r="M35" s="377">
        <f t="shared" si="4"/>
        <v>0</v>
      </c>
      <c r="N35" s="378">
        <f t="shared" si="5"/>
        <v>0</v>
      </c>
      <c r="O35" s="378">
        <f t="shared" si="6"/>
        <v>0</v>
      </c>
      <c r="P35" s="379"/>
      <c r="Q35" s="47"/>
      <c r="R35" s="48"/>
      <c r="S35" s="46"/>
      <c r="T35" s="47"/>
      <c r="U35" s="48"/>
      <c r="V35" s="46"/>
      <c r="W35" s="47"/>
      <c r="X35" s="48"/>
      <c r="Y35" s="46"/>
      <c r="Z35" s="19"/>
    </row>
    <row r="36" spans="1:26" ht="15.6" x14ac:dyDescent="0.3">
      <c r="A36" s="291">
        <v>31</v>
      </c>
      <c r="B36" s="387"/>
      <c r="C36" s="387"/>
      <c r="D36" s="378" t="s">
        <v>128</v>
      </c>
      <c r="E36" s="123">
        <f t="shared" si="1"/>
        <v>0</v>
      </c>
      <c r="F36" s="38">
        <f t="shared" si="2"/>
        <v>0</v>
      </c>
      <c r="G36" s="38">
        <f t="shared" si="3"/>
        <v>0</v>
      </c>
      <c r="H36" s="299">
        <f t="shared" si="0"/>
        <v>0</v>
      </c>
      <c r="I36" s="356"/>
      <c r="J36" s="23"/>
      <c r="K36" s="325">
        <v>31</v>
      </c>
      <c r="L36" s="4" t="s">
        <v>128</v>
      </c>
      <c r="M36" s="377">
        <f t="shared" si="4"/>
        <v>0</v>
      </c>
      <c r="N36" s="378">
        <f t="shared" si="5"/>
        <v>0</v>
      </c>
      <c r="O36" s="378">
        <f t="shared" si="6"/>
        <v>0</v>
      </c>
      <c r="P36" s="379"/>
      <c r="Q36" s="47"/>
      <c r="R36" s="48"/>
      <c r="S36" s="46"/>
      <c r="T36" s="47"/>
      <c r="U36" s="48"/>
      <c r="V36" s="46"/>
      <c r="W36" s="47"/>
      <c r="X36" s="48"/>
      <c r="Y36" s="46"/>
      <c r="Z36" s="19"/>
    </row>
    <row r="37" spans="1:26" ht="15.6" x14ac:dyDescent="0.3">
      <c r="A37" s="291">
        <v>32</v>
      </c>
      <c r="B37" s="387"/>
      <c r="C37" s="387"/>
      <c r="D37" s="378" t="s">
        <v>128</v>
      </c>
      <c r="E37" s="123">
        <f t="shared" si="1"/>
        <v>0</v>
      </c>
      <c r="F37" s="38">
        <f t="shared" si="2"/>
        <v>0</v>
      </c>
      <c r="G37" s="38">
        <f t="shared" si="3"/>
        <v>0</v>
      </c>
      <c r="H37" s="299">
        <f t="shared" si="0"/>
        <v>0</v>
      </c>
      <c r="I37" s="356"/>
      <c r="J37" s="23"/>
      <c r="K37" s="325">
        <v>32</v>
      </c>
      <c r="L37" s="4" t="s">
        <v>128</v>
      </c>
      <c r="M37" s="377">
        <f t="shared" si="4"/>
        <v>0</v>
      </c>
      <c r="N37" s="378">
        <f t="shared" si="5"/>
        <v>0</v>
      </c>
      <c r="O37" s="378">
        <f t="shared" si="6"/>
        <v>0</v>
      </c>
      <c r="P37" s="379"/>
      <c r="Q37" s="47"/>
      <c r="R37" s="48"/>
      <c r="S37" s="46"/>
      <c r="T37" s="47"/>
      <c r="U37" s="48"/>
      <c r="V37" s="46"/>
      <c r="W37" s="47"/>
      <c r="X37" s="48"/>
      <c r="Y37" s="46"/>
      <c r="Z37" s="19"/>
    </row>
    <row r="38" spans="1:26" ht="15.6" x14ac:dyDescent="0.3">
      <c r="A38" s="291">
        <v>33</v>
      </c>
      <c r="B38" s="387"/>
      <c r="C38" s="387"/>
      <c r="D38" s="378" t="s">
        <v>128</v>
      </c>
      <c r="E38" s="123">
        <f t="shared" si="1"/>
        <v>0</v>
      </c>
      <c r="F38" s="38">
        <f t="shared" si="2"/>
        <v>0</v>
      </c>
      <c r="G38" s="38">
        <f t="shared" si="3"/>
        <v>0</v>
      </c>
      <c r="H38" s="299">
        <f t="shared" si="0"/>
        <v>0</v>
      </c>
      <c r="I38" s="356"/>
      <c r="J38" s="23"/>
      <c r="K38" s="325">
        <v>33</v>
      </c>
      <c r="L38" s="4" t="s">
        <v>128</v>
      </c>
      <c r="M38" s="377">
        <f t="shared" si="4"/>
        <v>0</v>
      </c>
      <c r="N38" s="378">
        <f t="shared" si="5"/>
        <v>0</v>
      </c>
      <c r="O38" s="378">
        <f t="shared" si="6"/>
        <v>0</v>
      </c>
      <c r="P38" s="379"/>
      <c r="Q38" s="47"/>
      <c r="R38" s="48"/>
      <c r="S38" s="46"/>
      <c r="T38" s="47"/>
      <c r="U38" s="48"/>
      <c r="V38" s="46"/>
      <c r="W38" s="47"/>
      <c r="X38" s="48"/>
      <c r="Y38" s="46"/>
      <c r="Z38" s="19"/>
    </row>
    <row r="39" spans="1:26" ht="15.6" x14ac:dyDescent="0.3">
      <c r="A39" s="291">
        <v>34</v>
      </c>
      <c r="B39" s="387"/>
      <c r="C39" s="387"/>
      <c r="D39" s="378" t="s">
        <v>128</v>
      </c>
      <c r="E39" s="123">
        <f t="shared" si="1"/>
        <v>0</v>
      </c>
      <c r="F39" s="38">
        <f t="shared" si="2"/>
        <v>0</v>
      </c>
      <c r="G39" s="38">
        <f t="shared" si="3"/>
        <v>0</v>
      </c>
      <c r="H39" s="299">
        <f t="shared" si="0"/>
        <v>0</v>
      </c>
      <c r="I39" s="356"/>
      <c r="J39" s="23"/>
      <c r="K39" s="325">
        <v>34</v>
      </c>
      <c r="L39" s="4" t="s">
        <v>128</v>
      </c>
      <c r="M39" s="377">
        <f t="shared" si="4"/>
        <v>0</v>
      </c>
      <c r="N39" s="378">
        <f t="shared" si="5"/>
        <v>0</v>
      </c>
      <c r="O39" s="378">
        <f t="shared" si="6"/>
        <v>0</v>
      </c>
      <c r="P39" s="379"/>
      <c r="Q39" s="47"/>
      <c r="R39" s="48"/>
      <c r="S39" s="46"/>
      <c r="T39" s="47"/>
      <c r="U39" s="48"/>
      <c r="V39" s="46"/>
      <c r="W39" s="47"/>
      <c r="X39" s="48"/>
      <c r="Y39" s="46"/>
      <c r="Z39" s="19"/>
    </row>
    <row r="40" spans="1:26" ht="15.6" x14ac:dyDescent="0.3">
      <c r="A40" s="291">
        <v>35</v>
      </c>
      <c r="B40" s="387"/>
      <c r="C40" s="387"/>
      <c r="D40" s="378" t="s">
        <v>128</v>
      </c>
      <c r="E40" s="123">
        <f t="shared" si="1"/>
        <v>0</v>
      </c>
      <c r="F40" s="38">
        <f t="shared" si="2"/>
        <v>0</v>
      </c>
      <c r="G40" s="38">
        <f t="shared" si="3"/>
        <v>0</v>
      </c>
      <c r="H40" s="299">
        <f t="shared" si="0"/>
        <v>0</v>
      </c>
      <c r="I40" s="356"/>
      <c r="J40" s="23"/>
      <c r="K40" s="325">
        <v>35</v>
      </c>
      <c r="L40" s="4" t="s">
        <v>128</v>
      </c>
      <c r="M40" s="377">
        <f t="shared" si="4"/>
        <v>0</v>
      </c>
      <c r="N40" s="378">
        <f t="shared" si="5"/>
        <v>0</v>
      </c>
      <c r="O40" s="378">
        <f t="shared" si="6"/>
        <v>0</v>
      </c>
      <c r="P40" s="379"/>
      <c r="Q40" s="47"/>
      <c r="R40" s="48"/>
      <c r="S40" s="46"/>
      <c r="T40" s="47"/>
      <c r="U40" s="48"/>
      <c r="V40" s="46"/>
      <c r="W40" s="47"/>
      <c r="X40" s="48"/>
      <c r="Y40" s="46"/>
      <c r="Z40" s="19"/>
    </row>
    <row r="41" spans="1:26" ht="15.6" x14ac:dyDescent="0.3">
      <c r="A41" s="291">
        <v>36</v>
      </c>
      <c r="B41" s="387"/>
      <c r="C41" s="387"/>
      <c r="D41" s="378" t="s">
        <v>128</v>
      </c>
      <c r="E41" s="123">
        <f t="shared" si="1"/>
        <v>0</v>
      </c>
      <c r="F41" s="38">
        <f t="shared" si="2"/>
        <v>0</v>
      </c>
      <c r="G41" s="38">
        <f t="shared" si="3"/>
        <v>0</v>
      </c>
      <c r="H41" s="299">
        <f t="shared" si="0"/>
        <v>0</v>
      </c>
      <c r="I41" s="356"/>
      <c r="J41" s="23"/>
      <c r="K41" s="325">
        <v>36</v>
      </c>
      <c r="L41" s="4" t="s">
        <v>128</v>
      </c>
      <c r="M41" s="377">
        <f t="shared" si="4"/>
        <v>0</v>
      </c>
      <c r="N41" s="378">
        <f t="shared" si="5"/>
        <v>0</v>
      </c>
      <c r="O41" s="378">
        <f t="shared" si="6"/>
        <v>0</v>
      </c>
      <c r="P41" s="379"/>
      <c r="Q41" s="47"/>
      <c r="R41" s="48"/>
      <c r="S41" s="46"/>
      <c r="T41" s="47"/>
      <c r="U41" s="48"/>
      <c r="V41" s="46"/>
      <c r="W41" s="47"/>
      <c r="X41" s="48"/>
      <c r="Y41" s="46"/>
      <c r="Z41" s="19"/>
    </row>
    <row r="42" spans="1:26" ht="15.6" x14ac:dyDescent="0.3">
      <c r="A42" s="291">
        <v>37</v>
      </c>
      <c r="B42" s="387"/>
      <c r="C42" s="387"/>
      <c r="D42" s="378" t="s">
        <v>128</v>
      </c>
      <c r="E42" s="123">
        <f t="shared" si="1"/>
        <v>0</v>
      </c>
      <c r="F42" s="38">
        <f t="shared" si="2"/>
        <v>0</v>
      </c>
      <c r="G42" s="38">
        <f t="shared" si="3"/>
        <v>0</v>
      </c>
      <c r="H42" s="299">
        <f t="shared" si="0"/>
        <v>0</v>
      </c>
      <c r="I42" s="356"/>
      <c r="J42" s="23"/>
      <c r="K42" s="325">
        <v>37</v>
      </c>
      <c r="L42" s="4" t="s">
        <v>128</v>
      </c>
      <c r="M42" s="377">
        <f t="shared" si="4"/>
        <v>0</v>
      </c>
      <c r="N42" s="378">
        <f t="shared" si="5"/>
        <v>0</v>
      </c>
      <c r="O42" s="378">
        <f t="shared" si="6"/>
        <v>0</v>
      </c>
      <c r="P42" s="379"/>
      <c r="Q42" s="47"/>
      <c r="R42" s="48"/>
      <c r="S42" s="46"/>
      <c r="T42" s="47"/>
      <c r="U42" s="48"/>
      <c r="V42" s="46"/>
      <c r="W42" s="47"/>
      <c r="X42" s="48"/>
      <c r="Y42" s="46"/>
      <c r="Z42" s="19"/>
    </row>
    <row r="43" spans="1:26" ht="15.6" x14ac:dyDescent="0.3">
      <c r="A43" s="291">
        <v>38</v>
      </c>
      <c r="B43" s="387"/>
      <c r="C43" s="387"/>
      <c r="D43" s="378" t="s">
        <v>128</v>
      </c>
      <c r="E43" s="123">
        <f t="shared" si="1"/>
        <v>0</v>
      </c>
      <c r="F43" s="38">
        <f t="shared" si="2"/>
        <v>0</v>
      </c>
      <c r="G43" s="38">
        <f t="shared" si="3"/>
        <v>0</v>
      </c>
      <c r="H43" s="299">
        <f t="shared" si="0"/>
        <v>0</v>
      </c>
      <c r="I43" s="356"/>
      <c r="J43" s="23"/>
      <c r="K43" s="325">
        <v>38</v>
      </c>
      <c r="L43" s="4" t="s">
        <v>128</v>
      </c>
      <c r="M43" s="377">
        <f t="shared" si="4"/>
        <v>0</v>
      </c>
      <c r="N43" s="378">
        <f t="shared" si="5"/>
        <v>0</v>
      </c>
      <c r="O43" s="378">
        <f t="shared" si="6"/>
        <v>0</v>
      </c>
      <c r="P43" s="379"/>
      <c r="Q43" s="47"/>
      <c r="R43" s="48"/>
      <c r="S43" s="46"/>
      <c r="T43" s="47"/>
      <c r="U43" s="48"/>
      <c r="V43" s="46"/>
      <c r="W43" s="47"/>
      <c r="X43" s="48"/>
      <c r="Y43" s="46"/>
      <c r="Z43" s="19"/>
    </row>
    <row r="44" spans="1:26" ht="15.6" x14ac:dyDescent="0.3">
      <c r="A44" s="291">
        <v>39</v>
      </c>
      <c r="B44" s="387"/>
      <c r="C44" s="387"/>
      <c r="D44" s="378" t="s">
        <v>128</v>
      </c>
      <c r="E44" s="123">
        <f t="shared" si="1"/>
        <v>0</v>
      </c>
      <c r="F44" s="38">
        <f t="shared" si="2"/>
        <v>0</v>
      </c>
      <c r="G44" s="38">
        <f t="shared" si="3"/>
        <v>0</v>
      </c>
      <c r="H44" s="299">
        <f t="shared" si="0"/>
        <v>0</v>
      </c>
      <c r="I44" s="356"/>
      <c r="J44" s="23"/>
      <c r="K44" s="325">
        <v>39</v>
      </c>
      <c r="L44" s="4" t="s">
        <v>128</v>
      </c>
      <c r="M44" s="377">
        <f t="shared" si="4"/>
        <v>0</v>
      </c>
      <c r="N44" s="378">
        <f t="shared" si="5"/>
        <v>0</v>
      </c>
      <c r="O44" s="378">
        <f t="shared" si="6"/>
        <v>0</v>
      </c>
      <c r="P44" s="379"/>
      <c r="Q44" s="47"/>
      <c r="R44" s="48"/>
      <c r="S44" s="46"/>
      <c r="T44" s="47"/>
      <c r="U44" s="48"/>
      <c r="V44" s="46"/>
      <c r="W44" s="47"/>
      <c r="X44" s="48"/>
      <c r="Y44" s="46"/>
      <c r="Z44" s="19"/>
    </row>
    <row r="45" spans="1:26" ht="15.6" x14ac:dyDescent="0.3">
      <c r="A45" s="291">
        <v>40</v>
      </c>
      <c r="B45" s="387"/>
      <c r="C45" s="387"/>
      <c r="D45" s="378" t="s">
        <v>128</v>
      </c>
      <c r="E45" s="123">
        <f t="shared" si="1"/>
        <v>0</v>
      </c>
      <c r="F45" s="38">
        <f t="shared" si="2"/>
        <v>0</v>
      </c>
      <c r="G45" s="38">
        <f t="shared" si="3"/>
        <v>0</v>
      </c>
      <c r="H45" s="299">
        <f t="shared" si="0"/>
        <v>0</v>
      </c>
      <c r="I45" s="356"/>
      <c r="J45" s="23"/>
      <c r="K45" s="325">
        <v>40</v>
      </c>
      <c r="L45" s="4" t="s">
        <v>128</v>
      </c>
      <c r="M45" s="377">
        <f t="shared" si="4"/>
        <v>0</v>
      </c>
      <c r="N45" s="378">
        <f t="shared" si="5"/>
        <v>0</v>
      </c>
      <c r="O45" s="378">
        <f t="shared" si="6"/>
        <v>0</v>
      </c>
      <c r="P45" s="379"/>
      <c r="Q45" s="47"/>
      <c r="R45" s="48"/>
      <c r="S45" s="46"/>
      <c r="T45" s="47"/>
      <c r="U45" s="48"/>
      <c r="V45" s="46"/>
      <c r="W45" s="47"/>
      <c r="X45" s="48"/>
      <c r="Y45" s="46"/>
      <c r="Z45" s="19"/>
    </row>
    <row r="46" spans="1:26" ht="15.6" x14ac:dyDescent="0.3">
      <c r="A46" s="291">
        <v>41</v>
      </c>
      <c r="B46" s="387"/>
      <c r="C46" s="387"/>
      <c r="D46" s="378" t="s">
        <v>128</v>
      </c>
      <c r="E46" s="123">
        <f t="shared" si="1"/>
        <v>0</v>
      </c>
      <c r="F46" s="38">
        <f t="shared" si="2"/>
        <v>0</v>
      </c>
      <c r="G46" s="38">
        <f t="shared" si="3"/>
        <v>0</v>
      </c>
      <c r="H46" s="299">
        <f t="shared" si="0"/>
        <v>0</v>
      </c>
      <c r="I46" s="356"/>
      <c r="J46" s="23"/>
      <c r="K46" s="325">
        <v>41</v>
      </c>
      <c r="L46" s="4" t="s">
        <v>128</v>
      </c>
      <c r="M46" s="377">
        <f t="shared" si="4"/>
        <v>0</v>
      </c>
      <c r="N46" s="378">
        <f t="shared" si="5"/>
        <v>0</v>
      </c>
      <c r="O46" s="378">
        <f t="shared" si="6"/>
        <v>0</v>
      </c>
      <c r="P46" s="379"/>
      <c r="Q46" s="47"/>
      <c r="R46" s="48"/>
      <c r="S46" s="46"/>
      <c r="T46" s="47"/>
      <c r="U46" s="48"/>
      <c r="V46" s="46"/>
      <c r="W46" s="47"/>
      <c r="X46" s="48"/>
      <c r="Y46" s="46"/>
      <c r="Z46" s="19"/>
    </row>
    <row r="47" spans="1:26" ht="15.6" x14ac:dyDescent="0.3">
      <c r="A47" s="291">
        <v>42</v>
      </c>
      <c r="B47" s="387"/>
      <c r="C47" s="387"/>
      <c r="D47" s="378" t="s">
        <v>128</v>
      </c>
      <c r="E47" s="123">
        <f t="shared" si="1"/>
        <v>0</v>
      </c>
      <c r="F47" s="38">
        <f t="shared" si="2"/>
        <v>0</v>
      </c>
      <c r="G47" s="38">
        <f t="shared" si="3"/>
        <v>0</v>
      </c>
      <c r="H47" s="299">
        <f t="shared" si="0"/>
        <v>0</v>
      </c>
      <c r="I47" s="356"/>
      <c r="J47" s="23"/>
      <c r="K47" s="325">
        <v>42</v>
      </c>
      <c r="L47" s="4" t="s">
        <v>128</v>
      </c>
      <c r="M47" s="377">
        <f t="shared" si="4"/>
        <v>0</v>
      </c>
      <c r="N47" s="378">
        <f t="shared" si="5"/>
        <v>0</v>
      </c>
      <c r="O47" s="378">
        <f t="shared" si="6"/>
        <v>0</v>
      </c>
      <c r="P47" s="379"/>
      <c r="Q47" s="47"/>
      <c r="R47" s="48"/>
      <c r="S47" s="46"/>
      <c r="T47" s="47"/>
      <c r="U47" s="48"/>
      <c r="V47" s="46"/>
      <c r="W47" s="47"/>
      <c r="X47" s="48"/>
      <c r="Y47" s="46"/>
      <c r="Z47" s="19"/>
    </row>
    <row r="48" spans="1:26" ht="15.6" x14ac:dyDescent="0.3">
      <c r="A48" s="291">
        <v>43</v>
      </c>
      <c r="B48" s="387"/>
      <c r="C48" s="387"/>
      <c r="D48" s="378" t="s">
        <v>128</v>
      </c>
      <c r="E48" s="123">
        <f t="shared" si="1"/>
        <v>0</v>
      </c>
      <c r="F48" s="38">
        <f t="shared" si="2"/>
        <v>0</v>
      </c>
      <c r="G48" s="38">
        <f t="shared" si="3"/>
        <v>0</v>
      </c>
      <c r="H48" s="299">
        <f t="shared" si="0"/>
        <v>0</v>
      </c>
      <c r="I48" s="356"/>
      <c r="J48" s="23"/>
      <c r="K48" s="325">
        <v>43</v>
      </c>
      <c r="L48" s="4" t="s">
        <v>128</v>
      </c>
      <c r="M48" s="377">
        <f t="shared" si="4"/>
        <v>0</v>
      </c>
      <c r="N48" s="378">
        <f t="shared" si="5"/>
        <v>0</v>
      </c>
      <c r="O48" s="378">
        <f t="shared" si="6"/>
        <v>0</v>
      </c>
      <c r="P48" s="379"/>
      <c r="Q48" s="47"/>
      <c r="R48" s="48"/>
      <c r="S48" s="46"/>
      <c r="T48" s="47"/>
      <c r="U48" s="48"/>
      <c r="V48" s="46"/>
      <c r="W48" s="47"/>
      <c r="X48" s="48"/>
      <c r="Y48" s="46"/>
      <c r="Z48" s="19"/>
    </row>
    <row r="49" spans="1:29" ht="15.6" x14ac:dyDescent="0.3">
      <c r="A49" s="291">
        <v>44</v>
      </c>
      <c r="B49" s="387"/>
      <c r="C49" s="387"/>
      <c r="D49" s="378" t="s">
        <v>128</v>
      </c>
      <c r="E49" s="123">
        <f t="shared" si="1"/>
        <v>0</v>
      </c>
      <c r="F49" s="38">
        <f t="shared" si="2"/>
        <v>0</v>
      </c>
      <c r="G49" s="38">
        <f t="shared" si="3"/>
        <v>0</v>
      </c>
      <c r="H49" s="299">
        <f t="shared" si="0"/>
        <v>0</v>
      </c>
      <c r="I49" s="356"/>
      <c r="J49" s="23"/>
      <c r="K49" s="325">
        <v>44</v>
      </c>
      <c r="L49" s="4" t="s">
        <v>128</v>
      </c>
      <c r="M49" s="377">
        <f t="shared" si="4"/>
        <v>0</v>
      </c>
      <c r="N49" s="378">
        <f t="shared" si="5"/>
        <v>0</v>
      </c>
      <c r="O49" s="378">
        <f t="shared" si="6"/>
        <v>0</v>
      </c>
      <c r="P49" s="379"/>
      <c r="Q49" s="47"/>
      <c r="R49" s="48"/>
      <c r="S49" s="46"/>
      <c r="T49" s="47"/>
      <c r="U49" s="48"/>
      <c r="V49" s="46"/>
      <c r="W49" s="47"/>
      <c r="X49" s="48"/>
      <c r="Y49" s="46"/>
      <c r="Z49" s="19"/>
    </row>
    <row r="50" spans="1:29" ht="15.6" x14ac:dyDescent="0.3">
      <c r="A50" s="291">
        <v>45</v>
      </c>
      <c r="B50" s="387"/>
      <c r="C50" s="387"/>
      <c r="D50" s="378" t="s">
        <v>128</v>
      </c>
      <c r="E50" s="123">
        <f t="shared" si="1"/>
        <v>0</v>
      </c>
      <c r="F50" s="38">
        <f t="shared" si="2"/>
        <v>0</v>
      </c>
      <c r="G50" s="38">
        <f t="shared" si="3"/>
        <v>0</v>
      </c>
      <c r="H50" s="299">
        <f t="shared" si="0"/>
        <v>0</v>
      </c>
      <c r="I50" s="356"/>
      <c r="J50" s="23"/>
      <c r="K50" s="325">
        <v>45</v>
      </c>
      <c r="L50" s="4" t="s">
        <v>128</v>
      </c>
      <c r="M50" s="377">
        <f t="shared" si="4"/>
        <v>0</v>
      </c>
      <c r="N50" s="378">
        <f t="shared" si="5"/>
        <v>0</v>
      </c>
      <c r="O50" s="378">
        <f t="shared" si="6"/>
        <v>0</v>
      </c>
      <c r="P50" s="379"/>
      <c r="Q50" s="47"/>
      <c r="R50" s="48"/>
      <c r="S50" s="46"/>
      <c r="T50" s="47"/>
      <c r="U50" s="48"/>
      <c r="V50" s="46"/>
      <c r="W50" s="47"/>
      <c r="X50" s="48"/>
      <c r="Y50" s="46"/>
      <c r="Z50" s="19"/>
    </row>
    <row r="51" spans="1:29" ht="15.6" x14ac:dyDescent="0.3">
      <c r="A51" s="291">
        <v>46</v>
      </c>
      <c r="B51" s="387"/>
      <c r="C51" s="387"/>
      <c r="D51" s="378" t="s">
        <v>128</v>
      </c>
      <c r="E51" s="123">
        <f t="shared" si="1"/>
        <v>0</v>
      </c>
      <c r="F51" s="38">
        <f t="shared" si="2"/>
        <v>0</v>
      </c>
      <c r="G51" s="38">
        <f t="shared" si="3"/>
        <v>0</v>
      </c>
      <c r="H51" s="299">
        <f t="shared" si="0"/>
        <v>0</v>
      </c>
      <c r="I51" s="356"/>
      <c r="J51" s="23"/>
      <c r="K51" s="325">
        <v>46</v>
      </c>
      <c r="L51" s="4" t="s">
        <v>128</v>
      </c>
      <c r="M51" s="377">
        <f t="shared" si="4"/>
        <v>0</v>
      </c>
      <c r="N51" s="378">
        <f t="shared" si="5"/>
        <v>0</v>
      </c>
      <c r="O51" s="378">
        <f t="shared" si="6"/>
        <v>0</v>
      </c>
      <c r="P51" s="379"/>
      <c r="Q51" s="47"/>
      <c r="R51" s="48"/>
      <c r="S51" s="46"/>
      <c r="T51" s="47"/>
      <c r="U51" s="48"/>
      <c r="V51" s="46"/>
      <c r="W51" s="47"/>
      <c r="X51" s="48"/>
      <c r="Y51" s="46"/>
      <c r="Z51" s="19"/>
    </row>
    <row r="52" spans="1:29" ht="15.6" x14ac:dyDescent="0.3">
      <c r="A52" s="291">
        <v>47</v>
      </c>
      <c r="B52" s="387"/>
      <c r="C52" s="387"/>
      <c r="D52" s="378" t="s">
        <v>128</v>
      </c>
      <c r="E52" s="123">
        <f t="shared" si="1"/>
        <v>0</v>
      </c>
      <c r="F52" s="38">
        <f t="shared" si="2"/>
        <v>0</v>
      </c>
      <c r="G52" s="38">
        <f t="shared" si="3"/>
        <v>0</v>
      </c>
      <c r="H52" s="299">
        <f t="shared" si="0"/>
        <v>0</v>
      </c>
      <c r="I52" s="356"/>
      <c r="J52" s="23"/>
      <c r="K52" s="325">
        <v>47</v>
      </c>
      <c r="L52" s="4" t="s">
        <v>128</v>
      </c>
      <c r="M52" s="377">
        <f t="shared" si="4"/>
        <v>0</v>
      </c>
      <c r="N52" s="378">
        <f t="shared" si="5"/>
        <v>0</v>
      </c>
      <c r="O52" s="378">
        <f t="shared" si="6"/>
        <v>0</v>
      </c>
      <c r="P52" s="379"/>
      <c r="Q52" s="47"/>
      <c r="R52" s="48"/>
      <c r="S52" s="46"/>
      <c r="T52" s="47"/>
      <c r="U52" s="48"/>
      <c r="V52" s="46"/>
      <c r="W52" s="47"/>
      <c r="X52" s="48"/>
      <c r="Y52" s="46"/>
      <c r="Z52" s="19"/>
    </row>
    <row r="53" spans="1:29" ht="15.6" x14ac:dyDescent="0.3">
      <c r="A53" s="291">
        <v>48</v>
      </c>
      <c r="B53" s="387"/>
      <c r="C53" s="387"/>
      <c r="D53" s="378" t="s">
        <v>128</v>
      </c>
      <c r="E53" s="123">
        <f t="shared" si="1"/>
        <v>0</v>
      </c>
      <c r="F53" s="38">
        <f t="shared" si="2"/>
        <v>0</v>
      </c>
      <c r="G53" s="38">
        <f t="shared" si="3"/>
        <v>0</v>
      </c>
      <c r="H53" s="299">
        <f t="shared" si="0"/>
        <v>0</v>
      </c>
      <c r="I53" s="356"/>
      <c r="J53" s="23"/>
      <c r="K53" s="325">
        <v>48</v>
      </c>
      <c r="L53" s="4" t="s">
        <v>128</v>
      </c>
      <c r="M53" s="377">
        <f t="shared" si="4"/>
        <v>0</v>
      </c>
      <c r="N53" s="378">
        <f t="shared" si="5"/>
        <v>0</v>
      </c>
      <c r="O53" s="378">
        <f t="shared" si="6"/>
        <v>0</v>
      </c>
      <c r="P53" s="379"/>
      <c r="Q53" s="47"/>
      <c r="R53" s="48"/>
      <c r="S53" s="46"/>
      <c r="T53" s="47"/>
      <c r="U53" s="48"/>
      <c r="V53" s="46"/>
      <c r="W53" s="47"/>
      <c r="X53" s="48"/>
      <c r="Y53" s="46"/>
      <c r="Z53" s="19"/>
    </row>
    <row r="54" spans="1:29" ht="15.6" x14ac:dyDescent="0.3">
      <c r="A54" s="291">
        <v>49</v>
      </c>
      <c r="B54" s="387"/>
      <c r="C54" s="387"/>
      <c r="D54" s="378" t="s">
        <v>128</v>
      </c>
      <c r="E54" s="123">
        <f t="shared" si="1"/>
        <v>0</v>
      </c>
      <c r="F54" s="38">
        <f t="shared" si="2"/>
        <v>0</v>
      </c>
      <c r="G54" s="38">
        <f t="shared" si="3"/>
        <v>0</v>
      </c>
      <c r="H54" s="299">
        <f t="shared" si="0"/>
        <v>0</v>
      </c>
      <c r="I54" s="356"/>
      <c r="J54" s="23"/>
      <c r="K54" s="325">
        <v>49</v>
      </c>
      <c r="L54" s="4" t="s">
        <v>128</v>
      </c>
      <c r="M54" s="377">
        <f t="shared" si="4"/>
        <v>0</v>
      </c>
      <c r="N54" s="378">
        <f t="shared" si="5"/>
        <v>0</v>
      </c>
      <c r="O54" s="378">
        <f t="shared" si="6"/>
        <v>0</v>
      </c>
      <c r="P54" s="379"/>
      <c r="Q54" s="47"/>
      <c r="R54" s="48"/>
      <c r="S54" s="46"/>
      <c r="T54" s="47"/>
      <c r="U54" s="48"/>
      <c r="V54" s="46"/>
      <c r="W54" s="47"/>
      <c r="X54" s="48"/>
      <c r="Y54" s="46"/>
      <c r="Z54" s="19"/>
    </row>
    <row r="55" spans="1:29" ht="15.6" x14ac:dyDescent="0.3">
      <c r="A55" s="291">
        <v>50</v>
      </c>
      <c r="B55" s="387"/>
      <c r="C55" s="387"/>
      <c r="D55" s="378" t="s">
        <v>128</v>
      </c>
      <c r="E55" s="123">
        <f t="shared" si="1"/>
        <v>0</v>
      </c>
      <c r="F55" s="38">
        <f t="shared" si="2"/>
        <v>0</v>
      </c>
      <c r="G55" s="38">
        <f t="shared" si="3"/>
        <v>0</v>
      </c>
      <c r="H55" s="299">
        <f t="shared" si="0"/>
        <v>0</v>
      </c>
      <c r="I55" s="356"/>
      <c r="J55" s="23"/>
      <c r="K55" s="325">
        <v>50</v>
      </c>
      <c r="L55" s="4" t="s">
        <v>128</v>
      </c>
      <c r="M55" s="377">
        <f t="shared" si="4"/>
        <v>0</v>
      </c>
      <c r="N55" s="378">
        <f t="shared" si="5"/>
        <v>0</v>
      </c>
      <c r="O55" s="378">
        <f t="shared" si="6"/>
        <v>0</v>
      </c>
      <c r="P55" s="379"/>
      <c r="Q55" s="47"/>
      <c r="R55" s="48"/>
      <c r="S55" s="46"/>
      <c r="T55" s="47"/>
      <c r="U55" s="48"/>
      <c r="V55" s="46"/>
      <c r="W55" s="47"/>
      <c r="X55" s="48"/>
      <c r="Y55" s="46"/>
      <c r="Z55" s="19"/>
    </row>
    <row r="56" spans="1:29" ht="15.6" x14ac:dyDescent="0.3">
      <c r="A56" s="291">
        <v>51</v>
      </c>
      <c r="B56" s="387"/>
      <c r="C56" s="387"/>
      <c r="D56" s="378" t="s">
        <v>128</v>
      </c>
      <c r="E56" s="123">
        <f t="shared" si="1"/>
        <v>0</v>
      </c>
      <c r="F56" s="38">
        <f t="shared" si="2"/>
        <v>0</v>
      </c>
      <c r="G56" s="38">
        <f t="shared" si="3"/>
        <v>0</v>
      </c>
      <c r="H56" s="299">
        <f t="shared" si="0"/>
        <v>0</v>
      </c>
      <c r="I56" s="356"/>
      <c r="J56" s="23"/>
      <c r="K56" s="325">
        <v>51</v>
      </c>
      <c r="L56" s="4" t="s">
        <v>128</v>
      </c>
      <c r="M56" s="377">
        <f t="shared" si="4"/>
        <v>0</v>
      </c>
      <c r="N56" s="378">
        <f t="shared" si="5"/>
        <v>0</v>
      </c>
      <c r="O56" s="378">
        <f t="shared" si="6"/>
        <v>0</v>
      </c>
      <c r="P56" s="379"/>
      <c r="Q56" s="47"/>
      <c r="R56" s="48"/>
      <c r="S56" s="46"/>
      <c r="T56" s="47"/>
      <c r="U56" s="48"/>
      <c r="V56" s="46"/>
      <c r="W56" s="47"/>
      <c r="X56" s="48"/>
      <c r="Y56" s="46"/>
      <c r="Z56" s="19"/>
      <c r="AB56" s="6"/>
      <c r="AC56" s="6"/>
    </row>
    <row r="57" spans="1:29" ht="15.6" x14ac:dyDescent="0.3">
      <c r="A57" s="291">
        <v>52</v>
      </c>
      <c r="B57" s="387"/>
      <c r="C57" s="387"/>
      <c r="D57" s="378" t="s">
        <v>128</v>
      </c>
      <c r="E57" s="123">
        <f t="shared" si="1"/>
        <v>0</v>
      </c>
      <c r="F57" s="38">
        <f t="shared" si="2"/>
        <v>0</v>
      </c>
      <c r="G57" s="38">
        <f t="shared" si="3"/>
        <v>0</v>
      </c>
      <c r="H57" s="299">
        <f t="shared" si="0"/>
        <v>0</v>
      </c>
      <c r="I57" s="356"/>
      <c r="J57" s="23"/>
      <c r="K57" s="325">
        <v>52</v>
      </c>
      <c r="L57" s="4" t="s">
        <v>128</v>
      </c>
      <c r="M57" s="377">
        <f t="shared" si="4"/>
        <v>0</v>
      </c>
      <c r="N57" s="378">
        <f t="shared" si="5"/>
        <v>0</v>
      </c>
      <c r="O57" s="378">
        <f t="shared" si="6"/>
        <v>0</v>
      </c>
      <c r="P57" s="379"/>
      <c r="Q57" s="47"/>
      <c r="R57" s="48"/>
      <c r="S57" s="46"/>
      <c r="T57" s="47"/>
      <c r="U57" s="48"/>
      <c r="V57" s="46"/>
      <c r="W57" s="47"/>
      <c r="X57" s="48"/>
      <c r="Y57" s="46"/>
      <c r="Z57" s="19"/>
    </row>
    <row r="58" spans="1:29" ht="15.6" x14ac:dyDescent="0.3">
      <c r="A58" s="291">
        <v>53</v>
      </c>
      <c r="B58" s="387"/>
      <c r="C58" s="387"/>
      <c r="D58" s="378" t="s">
        <v>128</v>
      </c>
      <c r="E58" s="123">
        <f t="shared" si="1"/>
        <v>0</v>
      </c>
      <c r="F58" s="38">
        <f t="shared" si="2"/>
        <v>0</v>
      </c>
      <c r="G58" s="38">
        <f t="shared" si="3"/>
        <v>0</v>
      </c>
      <c r="H58" s="299">
        <f t="shared" si="0"/>
        <v>0</v>
      </c>
      <c r="I58" s="356"/>
      <c r="J58" s="23"/>
      <c r="K58" s="325">
        <v>53</v>
      </c>
      <c r="L58" s="4" t="s">
        <v>128</v>
      </c>
      <c r="M58" s="377">
        <f t="shared" si="4"/>
        <v>0</v>
      </c>
      <c r="N58" s="378">
        <f t="shared" si="5"/>
        <v>0</v>
      </c>
      <c r="O58" s="378">
        <f t="shared" si="6"/>
        <v>0</v>
      </c>
      <c r="P58" s="379"/>
      <c r="Q58" s="47"/>
      <c r="R58" s="48"/>
      <c r="S58" s="46"/>
      <c r="T58" s="47"/>
      <c r="U58" s="48"/>
      <c r="V58" s="46"/>
      <c r="W58" s="47"/>
      <c r="X58" s="48"/>
      <c r="Y58" s="46"/>
      <c r="Z58" s="19"/>
    </row>
    <row r="59" spans="1:29" ht="15.6" x14ac:dyDescent="0.3">
      <c r="A59" s="291">
        <v>54</v>
      </c>
      <c r="B59" s="387"/>
      <c r="C59" s="387"/>
      <c r="D59" s="378" t="s">
        <v>128</v>
      </c>
      <c r="E59" s="123">
        <f t="shared" si="1"/>
        <v>0</v>
      </c>
      <c r="F59" s="38">
        <f t="shared" si="2"/>
        <v>0</v>
      </c>
      <c r="G59" s="38">
        <f t="shared" si="3"/>
        <v>0</v>
      </c>
      <c r="H59" s="299">
        <f t="shared" si="0"/>
        <v>0</v>
      </c>
      <c r="I59" s="356"/>
      <c r="J59" s="23"/>
      <c r="K59" s="325">
        <v>54</v>
      </c>
      <c r="L59" s="4" t="s">
        <v>128</v>
      </c>
      <c r="M59" s="377">
        <f t="shared" si="4"/>
        <v>0</v>
      </c>
      <c r="N59" s="378">
        <f t="shared" si="5"/>
        <v>0</v>
      </c>
      <c r="O59" s="378">
        <f t="shared" si="6"/>
        <v>0</v>
      </c>
      <c r="P59" s="379"/>
      <c r="Q59" s="47"/>
      <c r="R59" s="48"/>
      <c r="S59" s="46"/>
      <c r="T59" s="47"/>
      <c r="U59" s="48"/>
      <c r="V59" s="46"/>
      <c r="W59" s="47"/>
      <c r="X59" s="48"/>
      <c r="Y59" s="46"/>
      <c r="Z59" s="19"/>
    </row>
    <row r="60" spans="1:29" ht="15.6" x14ac:dyDescent="0.3">
      <c r="A60" s="291">
        <v>55</v>
      </c>
      <c r="B60" s="387"/>
      <c r="C60" s="387"/>
      <c r="D60" s="378" t="s">
        <v>128</v>
      </c>
      <c r="E60" s="123">
        <f t="shared" si="1"/>
        <v>0</v>
      </c>
      <c r="F60" s="38">
        <f t="shared" si="2"/>
        <v>0</v>
      </c>
      <c r="G60" s="38">
        <f t="shared" si="3"/>
        <v>0</v>
      </c>
      <c r="H60" s="299">
        <f t="shared" si="0"/>
        <v>0</v>
      </c>
      <c r="I60" s="356"/>
      <c r="J60" s="23"/>
      <c r="K60" s="325">
        <v>55</v>
      </c>
      <c r="L60" s="4" t="s">
        <v>128</v>
      </c>
      <c r="M60" s="377">
        <f t="shared" si="4"/>
        <v>0</v>
      </c>
      <c r="N60" s="378">
        <f t="shared" si="5"/>
        <v>0</v>
      </c>
      <c r="O60" s="378">
        <f t="shared" si="6"/>
        <v>0</v>
      </c>
      <c r="P60" s="379"/>
      <c r="Q60" s="47"/>
      <c r="R60" s="48"/>
      <c r="S60" s="46"/>
      <c r="T60" s="47"/>
      <c r="U60" s="48"/>
      <c r="V60" s="46"/>
      <c r="W60" s="47"/>
      <c r="X60" s="48"/>
      <c r="Y60" s="46"/>
      <c r="Z60" s="19"/>
    </row>
    <row r="61" spans="1:29" ht="15.6" x14ac:dyDescent="0.3">
      <c r="A61" s="291">
        <v>56</v>
      </c>
      <c r="B61" s="387"/>
      <c r="C61" s="387"/>
      <c r="D61" s="378" t="s">
        <v>128</v>
      </c>
      <c r="E61" s="123">
        <f t="shared" si="1"/>
        <v>0</v>
      </c>
      <c r="F61" s="38">
        <f t="shared" si="2"/>
        <v>0</v>
      </c>
      <c r="G61" s="38">
        <f t="shared" si="3"/>
        <v>0</v>
      </c>
      <c r="H61" s="299">
        <f t="shared" si="0"/>
        <v>0</v>
      </c>
      <c r="I61" s="356"/>
      <c r="J61" s="23"/>
      <c r="K61" s="325">
        <v>56</v>
      </c>
      <c r="L61" s="4" t="s">
        <v>128</v>
      </c>
      <c r="M61" s="377">
        <f t="shared" si="4"/>
        <v>0</v>
      </c>
      <c r="N61" s="378">
        <f t="shared" si="5"/>
        <v>0</v>
      </c>
      <c r="O61" s="378">
        <f t="shared" si="6"/>
        <v>0</v>
      </c>
      <c r="P61" s="379"/>
      <c r="Q61" s="47"/>
      <c r="R61" s="48"/>
      <c r="S61" s="46"/>
      <c r="T61" s="47"/>
      <c r="U61" s="48"/>
      <c r="V61" s="46"/>
      <c r="W61" s="47"/>
      <c r="X61" s="48"/>
      <c r="Y61" s="46"/>
      <c r="Z61" s="19"/>
    </row>
    <row r="62" spans="1:29" ht="15.6" x14ac:dyDescent="0.3">
      <c r="A62" s="291">
        <v>57</v>
      </c>
      <c r="B62" s="387"/>
      <c r="C62" s="387"/>
      <c r="D62" s="378" t="s">
        <v>128</v>
      </c>
      <c r="E62" s="123">
        <f t="shared" si="1"/>
        <v>0</v>
      </c>
      <c r="F62" s="38">
        <f t="shared" si="2"/>
        <v>0</v>
      </c>
      <c r="G62" s="38">
        <f t="shared" si="3"/>
        <v>0</v>
      </c>
      <c r="H62" s="299">
        <f t="shared" si="0"/>
        <v>0</v>
      </c>
      <c r="I62" s="356"/>
      <c r="J62" s="23"/>
      <c r="K62" s="325">
        <v>57</v>
      </c>
      <c r="L62" s="4" t="s">
        <v>128</v>
      </c>
      <c r="M62" s="377">
        <f t="shared" si="4"/>
        <v>0</v>
      </c>
      <c r="N62" s="378">
        <f t="shared" si="5"/>
        <v>0</v>
      </c>
      <c r="O62" s="378">
        <f t="shared" si="6"/>
        <v>0</v>
      </c>
      <c r="P62" s="379"/>
      <c r="Q62" s="47"/>
      <c r="R62" s="48"/>
      <c r="S62" s="46"/>
      <c r="T62" s="47"/>
      <c r="U62" s="48"/>
      <c r="V62" s="46"/>
      <c r="W62" s="47"/>
      <c r="X62" s="48"/>
      <c r="Y62" s="46"/>
      <c r="Z62" s="19"/>
    </row>
    <row r="63" spans="1:29" ht="15.6" x14ac:dyDescent="0.3">
      <c r="A63" s="291">
        <v>58</v>
      </c>
      <c r="B63" s="387"/>
      <c r="C63" s="387"/>
      <c r="D63" s="378" t="s">
        <v>128</v>
      </c>
      <c r="E63" s="123">
        <f t="shared" si="1"/>
        <v>0</v>
      </c>
      <c r="F63" s="38">
        <f t="shared" si="2"/>
        <v>0</v>
      </c>
      <c r="G63" s="38">
        <f t="shared" si="3"/>
        <v>0</v>
      </c>
      <c r="H63" s="299">
        <f t="shared" si="0"/>
        <v>0</v>
      </c>
      <c r="I63" s="356"/>
      <c r="J63" s="23"/>
      <c r="K63" s="325">
        <v>58</v>
      </c>
      <c r="L63" s="4" t="s">
        <v>128</v>
      </c>
      <c r="M63" s="377">
        <f t="shared" si="4"/>
        <v>0</v>
      </c>
      <c r="N63" s="378">
        <f t="shared" si="5"/>
        <v>0</v>
      </c>
      <c r="O63" s="378">
        <f t="shared" si="6"/>
        <v>0</v>
      </c>
      <c r="P63" s="379"/>
      <c r="Q63" s="47"/>
      <c r="R63" s="48"/>
      <c r="S63" s="46"/>
      <c r="T63" s="47"/>
      <c r="U63" s="48"/>
      <c r="V63" s="46"/>
      <c r="W63" s="47"/>
      <c r="X63" s="48"/>
      <c r="Y63" s="46"/>
      <c r="Z63" s="19"/>
    </row>
    <row r="64" spans="1:29" ht="15.6" x14ac:dyDescent="0.3">
      <c r="A64" s="291">
        <v>59</v>
      </c>
      <c r="B64" s="387"/>
      <c r="C64" s="387"/>
      <c r="D64" s="378" t="s">
        <v>128</v>
      </c>
      <c r="E64" s="123">
        <f t="shared" si="1"/>
        <v>0</v>
      </c>
      <c r="F64" s="38">
        <f t="shared" si="2"/>
        <v>0</v>
      </c>
      <c r="G64" s="38">
        <f t="shared" si="3"/>
        <v>0</v>
      </c>
      <c r="H64" s="299">
        <f t="shared" si="0"/>
        <v>0</v>
      </c>
      <c r="I64" s="356"/>
      <c r="J64" s="23"/>
      <c r="K64" s="325">
        <v>59</v>
      </c>
      <c r="L64" s="4" t="s">
        <v>128</v>
      </c>
      <c r="M64" s="377">
        <f t="shared" si="4"/>
        <v>0</v>
      </c>
      <c r="N64" s="378">
        <f t="shared" si="5"/>
        <v>0</v>
      </c>
      <c r="O64" s="378">
        <f t="shared" si="6"/>
        <v>0</v>
      </c>
      <c r="P64" s="379"/>
      <c r="Q64" s="47"/>
      <c r="R64" s="48"/>
      <c r="S64" s="46"/>
      <c r="T64" s="47"/>
      <c r="U64" s="48"/>
      <c r="V64" s="46"/>
      <c r="W64" s="47"/>
      <c r="X64" s="48"/>
      <c r="Y64" s="46"/>
      <c r="Z64" s="19"/>
    </row>
    <row r="65" spans="1:26" ht="15.6" x14ac:dyDescent="0.3">
      <c r="A65" s="291">
        <v>60</v>
      </c>
      <c r="B65" s="387"/>
      <c r="C65" s="387"/>
      <c r="D65" s="378" t="s">
        <v>128</v>
      </c>
      <c r="E65" s="123">
        <f t="shared" si="1"/>
        <v>0</v>
      </c>
      <c r="F65" s="38">
        <f t="shared" si="2"/>
        <v>0</v>
      </c>
      <c r="G65" s="38">
        <f t="shared" si="3"/>
        <v>0</v>
      </c>
      <c r="H65" s="299">
        <f t="shared" si="0"/>
        <v>0</v>
      </c>
      <c r="I65" s="356"/>
      <c r="J65" s="23"/>
      <c r="K65" s="325">
        <v>60</v>
      </c>
      <c r="L65" s="4" t="s">
        <v>128</v>
      </c>
      <c r="M65" s="377">
        <f t="shared" si="4"/>
        <v>0</v>
      </c>
      <c r="N65" s="378">
        <f t="shared" si="5"/>
        <v>0</v>
      </c>
      <c r="O65" s="378">
        <f t="shared" si="6"/>
        <v>0</v>
      </c>
      <c r="P65" s="379"/>
      <c r="Q65" s="47"/>
      <c r="R65" s="48"/>
      <c r="S65" s="46"/>
      <c r="T65" s="47"/>
      <c r="U65" s="48"/>
      <c r="V65" s="46"/>
      <c r="W65" s="47"/>
      <c r="X65" s="48"/>
      <c r="Y65" s="46"/>
      <c r="Z65" s="19"/>
    </row>
    <row r="66" spans="1:26" ht="15.6" x14ac:dyDescent="0.3">
      <c r="A66" s="291">
        <v>61</v>
      </c>
      <c r="B66" s="387"/>
      <c r="C66" s="387"/>
      <c r="D66" s="378" t="s">
        <v>128</v>
      </c>
      <c r="E66" s="123">
        <f t="shared" si="1"/>
        <v>0</v>
      </c>
      <c r="F66" s="38">
        <f t="shared" si="2"/>
        <v>0</v>
      </c>
      <c r="G66" s="38">
        <f t="shared" si="3"/>
        <v>0</v>
      </c>
      <c r="H66" s="299">
        <f t="shared" si="0"/>
        <v>0</v>
      </c>
      <c r="I66" s="356"/>
      <c r="J66" s="23"/>
      <c r="K66" s="325">
        <v>61</v>
      </c>
      <c r="L66" s="4" t="s">
        <v>128</v>
      </c>
      <c r="M66" s="377">
        <f t="shared" si="4"/>
        <v>0</v>
      </c>
      <c r="N66" s="378">
        <f t="shared" si="5"/>
        <v>0</v>
      </c>
      <c r="O66" s="378">
        <f t="shared" si="6"/>
        <v>0</v>
      </c>
      <c r="P66" s="379"/>
      <c r="Q66" s="47"/>
      <c r="R66" s="48"/>
      <c r="S66" s="46"/>
      <c r="T66" s="47"/>
      <c r="U66" s="48"/>
      <c r="V66" s="46"/>
      <c r="W66" s="47"/>
      <c r="X66" s="48"/>
      <c r="Y66" s="46"/>
      <c r="Z66" s="19"/>
    </row>
    <row r="67" spans="1:26" ht="15.6" x14ac:dyDescent="0.3">
      <c r="A67" s="291">
        <v>62</v>
      </c>
      <c r="B67" s="387"/>
      <c r="C67" s="387"/>
      <c r="D67" s="378" t="s">
        <v>128</v>
      </c>
      <c r="E67" s="123">
        <f t="shared" si="1"/>
        <v>0</v>
      </c>
      <c r="F67" s="38">
        <f t="shared" si="2"/>
        <v>0</v>
      </c>
      <c r="G67" s="38">
        <f t="shared" si="3"/>
        <v>0</v>
      </c>
      <c r="H67" s="299">
        <f t="shared" si="0"/>
        <v>0</v>
      </c>
      <c r="I67" s="356"/>
      <c r="J67" s="23"/>
      <c r="K67" s="325">
        <v>62</v>
      </c>
      <c r="L67" s="4" t="s">
        <v>128</v>
      </c>
      <c r="M67" s="377">
        <f t="shared" si="4"/>
        <v>0</v>
      </c>
      <c r="N67" s="378">
        <f t="shared" si="5"/>
        <v>0</v>
      </c>
      <c r="O67" s="378">
        <f t="shared" si="6"/>
        <v>0</v>
      </c>
      <c r="P67" s="379"/>
      <c r="Q67" s="47"/>
      <c r="R67" s="48"/>
      <c r="S67" s="46"/>
      <c r="T67" s="47"/>
      <c r="U67" s="48"/>
      <c r="V67" s="46"/>
      <c r="W67" s="47"/>
      <c r="X67" s="48"/>
      <c r="Y67" s="46"/>
      <c r="Z67" s="19"/>
    </row>
    <row r="68" spans="1:26" ht="15.6" x14ac:dyDescent="0.3">
      <c r="A68" s="291">
        <v>63</v>
      </c>
      <c r="B68" s="387"/>
      <c r="C68" s="387"/>
      <c r="D68" s="378" t="s">
        <v>128</v>
      </c>
      <c r="E68" s="123">
        <f t="shared" si="1"/>
        <v>0</v>
      </c>
      <c r="F68" s="38">
        <f t="shared" si="2"/>
        <v>0</v>
      </c>
      <c r="G68" s="38">
        <f t="shared" si="3"/>
        <v>0</v>
      </c>
      <c r="H68" s="299">
        <f t="shared" si="0"/>
        <v>0</v>
      </c>
      <c r="I68" s="356"/>
      <c r="J68" s="23"/>
      <c r="K68" s="325">
        <v>63</v>
      </c>
      <c r="L68" s="4" t="s">
        <v>128</v>
      </c>
      <c r="M68" s="377">
        <f t="shared" si="4"/>
        <v>0</v>
      </c>
      <c r="N68" s="378">
        <f t="shared" si="5"/>
        <v>0</v>
      </c>
      <c r="O68" s="378">
        <f t="shared" si="6"/>
        <v>0</v>
      </c>
      <c r="P68" s="379"/>
      <c r="Q68" s="47"/>
      <c r="R68" s="48"/>
      <c r="S68" s="46"/>
      <c r="T68" s="47"/>
      <c r="U68" s="48"/>
      <c r="V68" s="46"/>
      <c r="W68" s="47"/>
      <c r="X68" s="48"/>
      <c r="Y68" s="46"/>
      <c r="Z68" s="19"/>
    </row>
    <row r="69" spans="1:26" ht="15.6" x14ac:dyDescent="0.3">
      <c r="A69" s="291">
        <v>64</v>
      </c>
      <c r="B69" s="387"/>
      <c r="C69" s="387"/>
      <c r="D69" s="378" t="s">
        <v>128</v>
      </c>
      <c r="E69" s="123">
        <f t="shared" si="1"/>
        <v>0</v>
      </c>
      <c r="F69" s="38">
        <f t="shared" si="2"/>
        <v>0</v>
      </c>
      <c r="G69" s="38">
        <f t="shared" si="3"/>
        <v>0</v>
      </c>
      <c r="H69" s="299">
        <f t="shared" si="0"/>
        <v>0</v>
      </c>
      <c r="I69" s="356"/>
      <c r="J69" s="23"/>
      <c r="K69" s="325">
        <v>64</v>
      </c>
      <c r="L69" s="4" t="s">
        <v>128</v>
      </c>
      <c r="M69" s="377">
        <f t="shared" si="4"/>
        <v>0</v>
      </c>
      <c r="N69" s="378">
        <f t="shared" si="5"/>
        <v>0</v>
      </c>
      <c r="O69" s="378">
        <f t="shared" si="6"/>
        <v>0</v>
      </c>
      <c r="P69" s="379"/>
      <c r="Q69" s="47"/>
      <c r="R69" s="48"/>
      <c r="S69" s="46"/>
      <c r="T69" s="47"/>
      <c r="U69" s="48"/>
      <c r="V69" s="46"/>
      <c r="W69" s="47"/>
      <c r="X69" s="48"/>
      <c r="Y69" s="46"/>
      <c r="Z69" s="19"/>
    </row>
    <row r="70" spans="1:26" ht="15.6" x14ac:dyDescent="0.3">
      <c r="A70" s="291">
        <v>65</v>
      </c>
      <c r="B70" s="387"/>
      <c r="C70" s="387"/>
      <c r="D70" s="378" t="s">
        <v>128</v>
      </c>
      <c r="E70" s="123">
        <f t="shared" si="1"/>
        <v>0</v>
      </c>
      <c r="F70" s="38">
        <f t="shared" si="2"/>
        <v>0</v>
      </c>
      <c r="G70" s="38">
        <f t="shared" si="3"/>
        <v>0</v>
      </c>
      <c r="H70" s="299">
        <f t="shared" ref="H70:H133" si="7">B70*C70</f>
        <v>0</v>
      </c>
      <c r="I70" s="356"/>
      <c r="J70" s="23"/>
      <c r="K70" s="325">
        <v>65</v>
      </c>
      <c r="L70" s="4" t="s">
        <v>128</v>
      </c>
      <c r="M70" s="377">
        <f t="shared" si="4"/>
        <v>0</v>
      </c>
      <c r="N70" s="378">
        <f t="shared" si="5"/>
        <v>0</v>
      </c>
      <c r="O70" s="378">
        <f t="shared" si="6"/>
        <v>0</v>
      </c>
      <c r="P70" s="379"/>
      <c r="Q70" s="47"/>
      <c r="R70" s="48"/>
      <c r="S70" s="46"/>
      <c r="T70" s="47"/>
      <c r="U70" s="48"/>
      <c r="V70" s="46"/>
      <c r="W70" s="47"/>
      <c r="X70" s="48"/>
      <c r="Y70" s="46"/>
      <c r="Z70" s="19"/>
    </row>
    <row r="71" spans="1:26" ht="15.6" x14ac:dyDescent="0.3">
      <c r="A71" s="291">
        <v>66</v>
      </c>
      <c r="B71" s="387"/>
      <c r="C71" s="387"/>
      <c r="D71" s="378" t="s">
        <v>128</v>
      </c>
      <c r="E71" s="123">
        <f t="shared" ref="E71:E105" si="8">IF(H71&gt;0,1,0)</f>
        <v>0</v>
      </c>
      <c r="F71" s="38">
        <f t="shared" ref="F71:F134" si="9">IF(D71="Yes",E71,0)</f>
        <v>0</v>
      </c>
      <c r="G71" s="38">
        <f t="shared" ref="G71:G134" si="10">IF(D71="Yes",H71,0)</f>
        <v>0</v>
      </c>
      <c r="H71" s="299">
        <f t="shared" si="7"/>
        <v>0</v>
      </c>
      <c r="I71" s="356"/>
      <c r="J71" s="23"/>
      <c r="K71" s="325">
        <v>66</v>
      </c>
      <c r="L71" s="4" t="s">
        <v>128</v>
      </c>
      <c r="M71" s="377">
        <f t="shared" ref="M71:M134" si="11">IF(P71&gt;0,1,0)</f>
        <v>0</v>
      </c>
      <c r="N71" s="378">
        <f t="shared" ref="N71:N134" si="12">IF(L71="Yes",M71,0)</f>
        <v>0</v>
      </c>
      <c r="O71" s="378">
        <f t="shared" ref="O71:O134" si="13">IF(L71="Yes",P71,0)</f>
        <v>0</v>
      </c>
      <c r="P71" s="379"/>
      <c r="Q71" s="47"/>
      <c r="R71" s="48"/>
      <c r="S71" s="46"/>
      <c r="T71" s="47"/>
      <c r="U71" s="48"/>
      <c r="V71" s="46"/>
      <c r="W71" s="47"/>
      <c r="X71" s="48"/>
      <c r="Y71" s="46"/>
      <c r="Z71" s="19"/>
    </row>
    <row r="72" spans="1:26" ht="15.6" x14ac:dyDescent="0.3">
      <c r="A72" s="291">
        <v>67</v>
      </c>
      <c r="B72" s="387"/>
      <c r="C72" s="387"/>
      <c r="D72" s="378" t="s">
        <v>128</v>
      </c>
      <c r="E72" s="123">
        <f t="shared" si="8"/>
        <v>0</v>
      </c>
      <c r="F72" s="38">
        <f t="shared" si="9"/>
        <v>0</v>
      </c>
      <c r="G72" s="38">
        <f t="shared" si="10"/>
        <v>0</v>
      </c>
      <c r="H72" s="299">
        <f t="shared" si="7"/>
        <v>0</v>
      </c>
      <c r="I72" s="356"/>
      <c r="J72" s="23"/>
      <c r="K72" s="325">
        <v>67</v>
      </c>
      <c r="L72" s="4" t="s">
        <v>128</v>
      </c>
      <c r="M72" s="377">
        <f t="shared" si="11"/>
        <v>0</v>
      </c>
      <c r="N72" s="378">
        <f t="shared" si="12"/>
        <v>0</v>
      </c>
      <c r="O72" s="378">
        <f t="shared" si="13"/>
        <v>0</v>
      </c>
      <c r="P72" s="379"/>
      <c r="Q72" s="47"/>
      <c r="R72" s="48"/>
      <c r="S72" s="46"/>
      <c r="T72" s="47"/>
      <c r="U72" s="48"/>
      <c r="V72" s="46"/>
      <c r="W72" s="47"/>
      <c r="X72" s="48"/>
      <c r="Y72" s="46"/>
      <c r="Z72" s="19"/>
    </row>
    <row r="73" spans="1:26" ht="15.6" x14ac:dyDescent="0.3">
      <c r="A73" s="291">
        <v>68</v>
      </c>
      <c r="B73" s="387"/>
      <c r="C73" s="387"/>
      <c r="D73" s="378" t="s">
        <v>128</v>
      </c>
      <c r="E73" s="123">
        <f t="shared" si="8"/>
        <v>0</v>
      </c>
      <c r="F73" s="38">
        <f t="shared" si="9"/>
        <v>0</v>
      </c>
      <c r="G73" s="38">
        <f t="shared" si="10"/>
        <v>0</v>
      </c>
      <c r="H73" s="299">
        <f t="shared" si="7"/>
        <v>0</v>
      </c>
      <c r="I73" s="356"/>
      <c r="J73" s="23"/>
      <c r="K73" s="325">
        <v>68</v>
      </c>
      <c r="L73" s="4" t="s">
        <v>128</v>
      </c>
      <c r="M73" s="377">
        <f t="shared" si="11"/>
        <v>0</v>
      </c>
      <c r="N73" s="378">
        <f t="shared" si="12"/>
        <v>0</v>
      </c>
      <c r="O73" s="378">
        <f t="shared" si="13"/>
        <v>0</v>
      </c>
      <c r="P73" s="379"/>
      <c r="Q73" s="47"/>
      <c r="R73" s="48"/>
      <c r="S73" s="46"/>
      <c r="T73" s="47"/>
      <c r="U73" s="48"/>
      <c r="V73" s="46"/>
      <c r="W73" s="47"/>
      <c r="X73" s="48"/>
      <c r="Y73" s="46"/>
      <c r="Z73" s="19"/>
    </row>
    <row r="74" spans="1:26" ht="15.6" x14ac:dyDescent="0.3">
      <c r="A74" s="291">
        <v>69</v>
      </c>
      <c r="B74" s="387"/>
      <c r="C74" s="387"/>
      <c r="D74" s="378" t="s">
        <v>128</v>
      </c>
      <c r="E74" s="123">
        <f t="shared" si="8"/>
        <v>0</v>
      </c>
      <c r="F74" s="38">
        <f t="shared" si="9"/>
        <v>0</v>
      </c>
      <c r="G74" s="38">
        <f t="shared" si="10"/>
        <v>0</v>
      </c>
      <c r="H74" s="299">
        <f t="shared" si="7"/>
        <v>0</v>
      </c>
      <c r="I74" s="356"/>
      <c r="J74" s="23"/>
      <c r="K74" s="325">
        <v>69</v>
      </c>
      <c r="L74" s="4" t="s">
        <v>128</v>
      </c>
      <c r="M74" s="377">
        <f t="shared" si="11"/>
        <v>0</v>
      </c>
      <c r="N74" s="378">
        <f t="shared" si="12"/>
        <v>0</v>
      </c>
      <c r="O74" s="378">
        <f t="shared" si="13"/>
        <v>0</v>
      </c>
      <c r="P74" s="379"/>
      <c r="Q74" s="47"/>
      <c r="R74" s="48"/>
      <c r="S74" s="46"/>
      <c r="T74" s="47"/>
      <c r="U74" s="48"/>
      <c r="V74" s="46"/>
      <c r="W74" s="47"/>
      <c r="X74" s="48"/>
      <c r="Y74" s="46"/>
      <c r="Z74" s="19"/>
    </row>
    <row r="75" spans="1:26" ht="15.6" x14ac:dyDescent="0.3">
      <c r="A75" s="291">
        <v>70</v>
      </c>
      <c r="B75" s="387"/>
      <c r="C75" s="387"/>
      <c r="D75" s="378" t="s">
        <v>128</v>
      </c>
      <c r="E75" s="123">
        <f t="shared" si="8"/>
        <v>0</v>
      </c>
      <c r="F75" s="38">
        <f t="shared" si="9"/>
        <v>0</v>
      </c>
      <c r="G75" s="38">
        <f t="shared" si="10"/>
        <v>0</v>
      </c>
      <c r="H75" s="299">
        <f t="shared" si="7"/>
        <v>0</v>
      </c>
      <c r="I75" s="356"/>
      <c r="J75" s="23"/>
      <c r="K75" s="325">
        <v>70</v>
      </c>
      <c r="L75" s="4" t="s">
        <v>128</v>
      </c>
      <c r="M75" s="377">
        <f t="shared" si="11"/>
        <v>0</v>
      </c>
      <c r="N75" s="378">
        <f t="shared" si="12"/>
        <v>0</v>
      </c>
      <c r="O75" s="378">
        <f t="shared" si="13"/>
        <v>0</v>
      </c>
      <c r="P75" s="379"/>
      <c r="Q75" s="47"/>
      <c r="R75" s="48"/>
      <c r="S75" s="46"/>
      <c r="T75" s="47"/>
      <c r="U75" s="48"/>
      <c r="V75" s="46"/>
      <c r="W75" s="47"/>
      <c r="X75" s="48"/>
      <c r="Y75" s="46"/>
      <c r="Z75" s="19"/>
    </row>
    <row r="76" spans="1:26" ht="15.6" x14ac:dyDescent="0.3">
      <c r="A76" s="291">
        <v>71</v>
      </c>
      <c r="B76" s="387"/>
      <c r="C76" s="387"/>
      <c r="D76" s="378" t="s">
        <v>128</v>
      </c>
      <c r="E76" s="123">
        <f t="shared" si="8"/>
        <v>0</v>
      </c>
      <c r="F76" s="38">
        <f t="shared" si="9"/>
        <v>0</v>
      </c>
      <c r="G76" s="38">
        <f t="shared" si="10"/>
        <v>0</v>
      </c>
      <c r="H76" s="299">
        <f t="shared" si="7"/>
        <v>0</v>
      </c>
      <c r="I76" s="356"/>
      <c r="J76" s="23"/>
      <c r="K76" s="325">
        <v>71</v>
      </c>
      <c r="L76" s="4" t="s">
        <v>128</v>
      </c>
      <c r="M76" s="377">
        <f t="shared" si="11"/>
        <v>0</v>
      </c>
      <c r="N76" s="378">
        <f t="shared" si="12"/>
        <v>0</v>
      </c>
      <c r="O76" s="378">
        <f t="shared" si="13"/>
        <v>0</v>
      </c>
      <c r="P76" s="379"/>
      <c r="Q76" s="47"/>
      <c r="R76" s="48"/>
      <c r="S76" s="46"/>
      <c r="T76" s="47"/>
      <c r="U76" s="48"/>
      <c r="V76" s="46"/>
      <c r="W76" s="47"/>
      <c r="X76" s="48"/>
      <c r="Y76" s="46"/>
      <c r="Z76" s="19"/>
    </row>
    <row r="77" spans="1:26" ht="15.6" x14ac:dyDescent="0.3">
      <c r="A77" s="291">
        <v>72</v>
      </c>
      <c r="B77" s="387"/>
      <c r="C77" s="387"/>
      <c r="D77" s="378" t="s">
        <v>128</v>
      </c>
      <c r="E77" s="123">
        <f t="shared" si="8"/>
        <v>0</v>
      </c>
      <c r="F77" s="38">
        <f t="shared" si="9"/>
        <v>0</v>
      </c>
      <c r="G77" s="38">
        <f t="shared" si="10"/>
        <v>0</v>
      </c>
      <c r="H77" s="299">
        <f t="shared" si="7"/>
        <v>0</v>
      </c>
      <c r="I77" s="356"/>
      <c r="J77" s="23"/>
      <c r="K77" s="325">
        <v>72</v>
      </c>
      <c r="L77" s="4" t="s">
        <v>128</v>
      </c>
      <c r="M77" s="377">
        <f t="shared" si="11"/>
        <v>0</v>
      </c>
      <c r="N77" s="378">
        <f t="shared" si="12"/>
        <v>0</v>
      </c>
      <c r="O77" s="378">
        <f t="shared" si="13"/>
        <v>0</v>
      </c>
      <c r="P77" s="379"/>
      <c r="Q77" s="47"/>
      <c r="R77" s="48"/>
      <c r="S77" s="46"/>
      <c r="T77" s="47"/>
      <c r="U77" s="48"/>
      <c r="V77" s="46"/>
      <c r="W77" s="47"/>
      <c r="X77" s="48"/>
      <c r="Y77" s="46"/>
      <c r="Z77" s="19"/>
    </row>
    <row r="78" spans="1:26" ht="15.6" x14ac:dyDescent="0.3">
      <c r="A78" s="291">
        <v>73</v>
      </c>
      <c r="B78" s="387"/>
      <c r="C78" s="387"/>
      <c r="D78" s="378" t="s">
        <v>128</v>
      </c>
      <c r="E78" s="123">
        <f t="shared" si="8"/>
        <v>0</v>
      </c>
      <c r="F78" s="38">
        <f t="shared" si="9"/>
        <v>0</v>
      </c>
      <c r="G78" s="38">
        <f t="shared" si="10"/>
        <v>0</v>
      </c>
      <c r="H78" s="299">
        <f t="shared" si="7"/>
        <v>0</v>
      </c>
      <c r="I78" s="356"/>
      <c r="J78" s="23"/>
      <c r="K78" s="325">
        <v>73</v>
      </c>
      <c r="L78" s="4" t="s">
        <v>128</v>
      </c>
      <c r="M78" s="377">
        <f t="shared" si="11"/>
        <v>0</v>
      </c>
      <c r="N78" s="378">
        <f t="shared" si="12"/>
        <v>0</v>
      </c>
      <c r="O78" s="378">
        <f t="shared" si="13"/>
        <v>0</v>
      </c>
      <c r="P78" s="379"/>
      <c r="Q78" s="47"/>
      <c r="R78" s="48"/>
      <c r="S78" s="46"/>
      <c r="T78" s="47"/>
      <c r="U78" s="48"/>
      <c r="V78" s="46"/>
      <c r="W78" s="47"/>
      <c r="X78" s="48"/>
      <c r="Y78" s="46"/>
      <c r="Z78" s="19"/>
    </row>
    <row r="79" spans="1:26" ht="15.6" x14ac:dyDescent="0.3">
      <c r="A79" s="291">
        <v>74</v>
      </c>
      <c r="B79" s="387"/>
      <c r="C79" s="387"/>
      <c r="D79" s="378" t="s">
        <v>128</v>
      </c>
      <c r="E79" s="123">
        <f t="shared" si="8"/>
        <v>0</v>
      </c>
      <c r="F79" s="38">
        <f t="shared" si="9"/>
        <v>0</v>
      </c>
      <c r="G79" s="38">
        <f t="shared" si="10"/>
        <v>0</v>
      </c>
      <c r="H79" s="299">
        <f t="shared" si="7"/>
        <v>0</v>
      </c>
      <c r="I79" s="356"/>
      <c r="J79" s="23"/>
      <c r="K79" s="325">
        <v>74</v>
      </c>
      <c r="L79" s="4" t="s">
        <v>128</v>
      </c>
      <c r="M79" s="377">
        <f t="shared" si="11"/>
        <v>0</v>
      </c>
      <c r="N79" s="378">
        <f t="shared" si="12"/>
        <v>0</v>
      </c>
      <c r="O79" s="378">
        <f t="shared" si="13"/>
        <v>0</v>
      </c>
      <c r="P79" s="379"/>
      <c r="Q79" s="47"/>
      <c r="R79" s="48"/>
      <c r="S79" s="46"/>
      <c r="T79" s="47"/>
      <c r="U79" s="48"/>
      <c r="V79" s="46"/>
      <c r="W79" s="47"/>
      <c r="X79" s="48"/>
      <c r="Y79" s="46"/>
      <c r="Z79" s="19"/>
    </row>
    <row r="80" spans="1:26" ht="15.6" x14ac:dyDescent="0.3">
      <c r="A80" s="291">
        <v>75</v>
      </c>
      <c r="B80" s="387"/>
      <c r="C80" s="387"/>
      <c r="D80" s="378" t="s">
        <v>128</v>
      </c>
      <c r="E80" s="123">
        <f t="shared" si="8"/>
        <v>0</v>
      </c>
      <c r="F80" s="38">
        <f t="shared" si="9"/>
        <v>0</v>
      </c>
      <c r="G80" s="38">
        <f t="shared" si="10"/>
        <v>0</v>
      </c>
      <c r="H80" s="299">
        <f t="shared" si="7"/>
        <v>0</v>
      </c>
      <c r="I80" s="356"/>
      <c r="J80" s="23"/>
      <c r="K80" s="325">
        <v>75</v>
      </c>
      <c r="L80" s="4" t="s">
        <v>128</v>
      </c>
      <c r="M80" s="377">
        <f t="shared" si="11"/>
        <v>0</v>
      </c>
      <c r="N80" s="378">
        <f t="shared" si="12"/>
        <v>0</v>
      </c>
      <c r="O80" s="378">
        <f t="shared" si="13"/>
        <v>0</v>
      </c>
      <c r="P80" s="379"/>
      <c r="Q80" s="47"/>
      <c r="R80" s="48"/>
      <c r="S80" s="46"/>
      <c r="T80" s="47"/>
      <c r="U80" s="48"/>
      <c r="V80" s="46"/>
      <c r="W80" s="47"/>
      <c r="X80" s="48"/>
      <c r="Y80" s="46"/>
      <c r="Z80" s="19"/>
    </row>
    <row r="81" spans="1:26" ht="15.6" x14ac:dyDescent="0.3">
      <c r="A81" s="291">
        <v>76</v>
      </c>
      <c r="B81" s="387"/>
      <c r="C81" s="387"/>
      <c r="D81" s="378" t="s">
        <v>128</v>
      </c>
      <c r="E81" s="123">
        <f t="shared" si="8"/>
        <v>0</v>
      </c>
      <c r="F81" s="38">
        <f t="shared" si="9"/>
        <v>0</v>
      </c>
      <c r="G81" s="38">
        <f t="shared" si="10"/>
        <v>0</v>
      </c>
      <c r="H81" s="299">
        <f t="shared" si="7"/>
        <v>0</v>
      </c>
      <c r="I81" s="356"/>
      <c r="J81" s="23"/>
      <c r="K81" s="325">
        <v>76</v>
      </c>
      <c r="L81" s="4" t="s">
        <v>128</v>
      </c>
      <c r="M81" s="377">
        <f t="shared" si="11"/>
        <v>0</v>
      </c>
      <c r="N81" s="378">
        <f t="shared" si="12"/>
        <v>0</v>
      </c>
      <c r="O81" s="378">
        <f t="shared" si="13"/>
        <v>0</v>
      </c>
      <c r="P81" s="379"/>
      <c r="Q81" s="47"/>
      <c r="R81" s="48"/>
      <c r="S81" s="46"/>
      <c r="T81" s="47"/>
      <c r="U81" s="48"/>
      <c r="V81" s="46"/>
      <c r="W81" s="47"/>
      <c r="X81" s="48"/>
      <c r="Y81" s="46"/>
      <c r="Z81" s="19"/>
    </row>
    <row r="82" spans="1:26" ht="15.6" x14ac:dyDescent="0.3">
      <c r="A82" s="291">
        <v>77</v>
      </c>
      <c r="B82" s="387"/>
      <c r="C82" s="387"/>
      <c r="D82" s="378" t="s">
        <v>128</v>
      </c>
      <c r="E82" s="123">
        <f t="shared" si="8"/>
        <v>0</v>
      </c>
      <c r="F82" s="38">
        <f t="shared" si="9"/>
        <v>0</v>
      </c>
      <c r="G82" s="38">
        <f t="shared" si="10"/>
        <v>0</v>
      </c>
      <c r="H82" s="299">
        <f t="shared" si="7"/>
        <v>0</v>
      </c>
      <c r="I82" s="356"/>
      <c r="J82" s="23"/>
      <c r="K82" s="325">
        <v>77</v>
      </c>
      <c r="L82" s="4" t="s">
        <v>128</v>
      </c>
      <c r="M82" s="377">
        <f t="shared" si="11"/>
        <v>0</v>
      </c>
      <c r="N82" s="378">
        <f t="shared" si="12"/>
        <v>0</v>
      </c>
      <c r="O82" s="378">
        <f t="shared" si="13"/>
        <v>0</v>
      </c>
      <c r="P82" s="379"/>
      <c r="Q82" s="47"/>
      <c r="R82" s="48"/>
      <c r="S82" s="46"/>
      <c r="T82" s="47"/>
      <c r="U82" s="48"/>
      <c r="V82" s="46"/>
      <c r="W82" s="47"/>
      <c r="X82" s="48"/>
      <c r="Y82" s="46"/>
      <c r="Z82" s="19"/>
    </row>
    <row r="83" spans="1:26" ht="15.6" x14ac:dyDescent="0.3">
      <c r="A83" s="291">
        <v>78</v>
      </c>
      <c r="B83" s="387"/>
      <c r="C83" s="387"/>
      <c r="D83" s="378" t="s">
        <v>128</v>
      </c>
      <c r="E83" s="123">
        <f t="shared" si="8"/>
        <v>0</v>
      </c>
      <c r="F83" s="38">
        <f t="shared" si="9"/>
        <v>0</v>
      </c>
      <c r="G83" s="38">
        <f t="shared" si="10"/>
        <v>0</v>
      </c>
      <c r="H83" s="299">
        <f t="shared" si="7"/>
        <v>0</v>
      </c>
      <c r="I83" s="356"/>
      <c r="J83" s="23"/>
      <c r="K83" s="325">
        <v>78</v>
      </c>
      <c r="L83" s="4" t="s">
        <v>128</v>
      </c>
      <c r="M83" s="377">
        <f t="shared" si="11"/>
        <v>0</v>
      </c>
      <c r="N83" s="378">
        <f t="shared" si="12"/>
        <v>0</v>
      </c>
      <c r="O83" s="378">
        <f t="shared" si="13"/>
        <v>0</v>
      </c>
      <c r="P83" s="379"/>
      <c r="Q83" s="47"/>
      <c r="R83" s="48"/>
      <c r="S83" s="46"/>
      <c r="T83" s="47"/>
      <c r="U83" s="48"/>
      <c r="V83" s="46"/>
      <c r="W83" s="47"/>
      <c r="X83" s="48"/>
      <c r="Y83" s="46"/>
      <c r="Z83" s="19"/>
    </row>
    <row r="84" spans="1:26" ht="15.6" x14ac:dyDescent="0.3">
      <c r="A84" s="291">
        <v>79</v>
      </c>
      <c r="B84" s="387"/>
      <c r="C84" s="387"/>
      <c r="D84" s="378" t="s">
        <v>128</v>
      </c>
      <c r="E84" s="123">
        <f t="shared" si="8"/>
        <v>0</v>
      </c>
      <c r="F84" s="38">
        <f t="shared" si="9"/>
        <v>0</v>
      </c>
      <c r="G84" s="38">
        <f t="shared" si="10"/>
        <v>0</v>
      </c>
      <c r="H84" s="299">
        <f t="shared" si="7"/>
        <v>0</v>
      </c>
      <c r="I84" s="356"/>
      <c r="J84" s="23"/>
      <c r="K84" s="325">
        <v>79</v>
      </c>
      <c r="L84" s="4" t="s">
        <v>128</v>
      </c>
      <c r="M84" s="377">
        <f t="shared" si="11"/>
        <v>0</v>
      </c>
      <c r="N84" s="378">
        <f t="shared" si="12"/>
        <v>0</v>
      </c>
      <c r="O84" s="378">
        <f t="shared" si="13"/>
        <v>0</v>
      </c>
      <c r="P84" s="379"/>
      <c r="Q84" s="47"/>
      <c r="R84" s="48"/>
      <c r="S84" s="46"/>
      <c r="T84" s="47"/>
      <c r="U84" s="48"/>
      <c r="V84" s="46"/>
      <c r="W84" s="47"/>
      <c r="X84" s="48"/>
      <c r="Y84" s="46"/>
      <c r="Z84" s="19"/>
    </row>
    <row r="85" spans="1:26" ht="15.6" x14ac:dyDescent="0.3">
      <c r="A85" s="291">
        <v>80</v>
      </c>
      <c r="B85" s="387"/>
      <c r="C85" s="387"/>
      <c r="D85" s="378" t="s">
        <v>128</v>
      </c>
      <c r="E85" s="123">
        <f t="shared" si="8"/>
        <v>0</v>
      </c>
      <c r="F85" s="38">
        <f t="shared" si="9"/>
        <v>0</v>
      </c>
      <c r="G85" s="38">
        <f t="shared" si="10"/>
        <v>0</v>
      </c>
      <c r="H85" s="299">
        <f t="shared" si="7"/>
        <v>0</v>
      </c>
      <c r="I85" s="356"/>
      <c r="J85" s="23"/>
      <c r="K85" s="325">
        <v>80</v>
      </c>
      <c r="L85" s="4" t="s">
        <v>128</v>
      </c>
      <c r="M85" s="377">
        <f t="shared" si="11"/>
        <v>0</v>
      </c>
      <c r="N85" s="378">
        <f t="shared" si="12"/>
        <v>0</v>
      </c>
      <c r="O85" s="378">
        <f t="shared" si="13"/>
        <v>0</v>
      </c>
      <c r="P85" s="379"/>
      <c r="Q85" s="47"/>
      <c r="R85" s="48"/>
      <c r="S85" s="46"/>
      <c r="T85" s="47"/>
      <c r="U85" s="48"/>
      <c r="V85" s="46"/>
      <c r="W85" s="47"/>
      <c r="X85" s="48"/>
      <c r="Y85" s="46"/>
      <c r="Z85" s="19"/>
    </row>
    <row r="86" spans="1:26" ht="15.6" x14ac:dyDescent="0.3">
      <c r="A86" s="291">
        <v>81</v>
      </c>
      <c r="B86" s="387"/>
      <c r="C86" s="387"/>
      <c r="D86" s="378" t="s">
        <v>128</v>
      </c>
      <c r="E86" s="123">
        <f t="shared" si="8"/>
        <v>0</v>
      </c>
      <c r="F86" s="38">
        <f t="shared" si="9"/>
        <v>0</v>
      </c>
      <c r="G86" s="38">
        <f t="shared" si="10"/>
        <v>0</v>
      </c>
      <c r="H86" s="299">
        <f t="shared" si="7"/>
        <v>0</v>
      </c>
      <c r="I86" s="356"/>
      <c r="J86" s="23"/>
      <c r="K86" s="325">
        <v>81</v>
      </c>
      <c r="L86" s="4" t="s">
        <v>128</v>
      </c>
      <c r="M86" s="377">
        <f t="shared" si="11"/>
        <v>0</v>
      </c>
      <c r="N86" s="378">
        <f t="shared" si="12"/>
        <v>0</v>
      </c>
      <c r="O86" s="378">
        <f t="shared" si="13"/>
        <v>0</v>
      </c>
      <c r="P86" s="379"/>
      <c r="Q86" s="47"/>
      <c r="R86" s="48"/>
      <c r="S86" s="46"/>
      <c r="T86" s="47"/>
      <c r="U86" s="48"/>
      <c r="V86" s="46"/>
      <c r="W86" s="47"/>
      <c r="X86" s="48"/>
      <c r="Y86" s="46"/>
      <c r="Z86" s="19"/>
    </row>
    <row r="87" spans="1:26" ht="15.6" x14ac:dyDescent="0.3">
      <c r="A87" s="291">
        <v>82</v>
      </c>
      <c r="B87" s="387"/>
      <c r="C87" s="387"/>
      <c r="D87" s="378" t="s">
        <v>128</v>
      </c>
      <c r="E87" s="123">
        <f t="shared" si="8"/>
        <v>0</v>
      </c>
      <c r="F87" s="38">
        <f t="shared" si="9"/>
        <v>0</v>
      </c>
      <c r="G87" s="38">
        <f t="shared" si="10"/>
        <v>0</v>
      </c>
      <c r="H87" s="299">
        <f t="shared" si="7"/>
        <v>0</v>
      </c>
      <c r="I87" s="356"/>
      <c r="J87" s="23"/>
      <c r="K87" s="325">
        <v>82</v>
      </c>
      <c r="L87" s="4" t="s">
        <v>128</v>
      </c>
      <c r="M87" s="377">
        <f t="shared" si="11"/>
        <v>0</v>
      </c>
      <c r="N87" s="378">
        <f t="shared" si="12"/>
        <v>0</v>
      </c>
      <c r="O87" s="378">
        <f t="shared" si="13"/>
        <v>0</v>
      </c>
      <c r="P87" s="379"/>
      <c r="Q87" s="47"/>
      <c r="R87" s="48"/>
      <c r="S87" s="46"/>
      <c r="T87" s="47"/>
      <c r="U87" s="48"/>
      <c r="V87" s="46"/>
      <c r="W87" s="47"/>
      <c r="X87" s="48"/>
      <c r="Y87" s="46"/>
      <c r="Z87" s="19"/>
    </row>
    <row r="88" spans="1:26" ht="15.6" x14ac:dyDescent="0.3">
      <c r="A88" s="291">
        <v>83</v>
      </c>
      <c r="B88" s="387"/>
      <c r="C88" s="387"/>
      <c r="D88" s="378" t="s">
        <v>128</v>
      </c>
      <c r="E88" s="123">
        <f t="shared" si="8"/>
        <v>0</v>
      </c>
      <c r="F88" s="38">
        <f t="shared" si="9"/>
        <v>0</v>
      </c>
      <c r="G88" s="38">
        <f t="shared" si="10"/>
        <v>0</v>
      </c>
      <c r="H88" s="299">
        <f t="shared" si="7"/>
        <v>0</v>
      </c>
      <c r="I88" s="356"/>
      <c r="J88" s="23"/>
      <c r="K88" s="325">
        <v>83</v>
      </c>
      <c r="L88" s="4" t="s">
        <v>128</v>
      </c>
      <c r="M88" s="377">
        <f t="shared" si="11"/>
        <v>0</v>
      </c>
      <c r="N88" s="378">
        <f t="shared" si="12"/>
        <v>0</v>
      </c>
      <c r="O88" s="378">
        <f t="shared" si="13"/>
        <v>0</v>
      </c>
      <c r="P88" s="379"/>
      <c r="Q88" s="47"/>
      <c r="R88" s="48"/>
      <c r="S88" s="46"/>
      <c r="T88" s="47"/>
      <c r="U88" s="48"/>
      <c r="V88" s="46"/>
      <c r="W88" s="47"/>
      <c r="X88" s="48"/>
      <c r="Y88" s="46"/>
      <c r="Z88" s="19"/>
    </row>
    <row r="89" spans="1:26" ht="15.6" x14ac:dyDescent="0.3">
      <c r="A89" s="291">
        <v>84</v>
      </c>
      <c r="B89" s="387"/>
      <c r="C89" s="387"/>
      <c r="D89" s="378" t="s">
        <v>128</v>
      </c>
      <c r="E89" s="123">
        <f t="shared" si="8"/>
        <v>0</v>
      </c>
      <c r="F89" s="38">
        <f t="shared" si="9"/>
        <v>0</v>
      </c>
      <c r="G89" s="38">
        <f t="shared" si="10"/>
        <v>0</v>
      </c>
      <c r="H89" s="299">
        <f t="shared" si="7"/>
        <v>0</v>
      </c>
      <c r="I89" s="356"/>
      <c r="J89" s="23"/>
      <c r="K89" s="325">
        <v>84</v>
      </c>
      <c r="L89" s="4" t="s">
        <v>128</v>
      </c>
      <c r="M89" s="377">
        <f t="shared" si="11"/>
        <v>0</v>
      </c>
      <c r="N89" s="378">
        <f t="shared" si="12"/>
        <v>0</v>
      </c>
      <c r="O89" s="378">
        <f t="shared" si="13"/>
        <v>0</v>
      </c>
      <c r="P89" s="379"/>
      <c r="Q89" s="47"/>
      <c r="R89" s="48"/>
      <c r="S89" s="46"/>
      <c r="T89" s="47"/>
      <c r="U89" s="48"/>
      <c r="V89" s="46"/>
      <c r="W89" s="47"/>
      <c r="X89" s="48"/>
      <c r="Y89" s="46"/>
      <c r="Z89" s="19"/>
    </row>
    <row r="90" spans="1:26" ht="15.6" x14ac:dyDescent="0.3">
      <c r="A90" s="291">
        <v>85</v>
      </c>
      <c r="B90" s="387"/>
      <c r="C90" s="387"/>
      <c r="D90" s="378" t="s">
        <v>128</v>
      </c>
      <c r="E90" s="123">
        <f t="shared" si="8"/>
        <v>0</v>
      </c>
      <c r="F90" s="38">
        <f t="shared" si="9"/>
        <v>0</v>
      </c>
      <c r="G90" s="38">
        <f t="shared" si="10"/>
        <v>0</v>
      </c>
      <c r="H90" s="299">
        <f t="shared" si="7"/>
        <v>0</v>
      </c>
      <c r="I90" s="356"/>
      <c r="J90" s="23"/>
      <c r="K90" s="325">
        <v>85</v>
      </c>
      <c r="L90" s="4" t="s">
        <v>128</v>
      </c>
      <c r="M90" s="377">
        <f t="shared" si="11"/>
        <v>0</v>
      </c>
      <c r="N90" s="378">
        <f t="shared" si="12"/>
        <v>0</v>
      </c>
      <c r="O90" s="378">
        <f t="shared" si="13"/>
        <v>0</v>
      </c>
      <c r="P90" s="379"/>
      <c r="Q90" s="47"/>
      <c r="R90" s="48"/>
      <c r="S90" s="46"/>
      <c r="T90" s="47"/>
      <c r="U90" s="48"/>
      <c r="V90" s="46"/>
      <c r="W90" s="47"/>
      <c r="X90" s="48"/>
      <c r="Y90" s="46"/>
      <c r="Z90" s="19"/>
    </row>
    <row r="91" spans="1:26" ht="15.6" x14ac:dyDescent="0.3">
      <c r="A91" s="291">
        <v>86</v>
      </c>
      <c r="B91" s="387"/>
      <c r="C91" s="387"/>
      <c r="D91" s="378" t="s">
        <v>128</v>
      </c>
      <c r="E91" s="123">
        <f t="shared" si="8"/>
        <v>0</v>
      </c>
      <c r="F91" s="38">
        <f t="shared" si="9"/>
        <v>0</v>
      </c>
      <c r="G91" s="38">
        <f t="shared" si="10"/>
        <v>0</v>
      </c>
      <c r="H91" s="299">
        <f t="shared" si="7"/>
        <v>0</v>
      </c>
      <c r="I91" s="356"/>
      <c r="J91" s="23"/>
      <c r="K91" s="325">
        <v>86</v>
      </c>
      <c r="L91" s="4" t="s">
        <v>128</v>
      </c>
      <c r="M91" s="377">
        <f t="shared" si="11"/>
        <v>0</v>
      </c>
      <c r="N91" s="378">
        <f t="shared" si="12"/>
        <v>0</v>
      </c>
      <c r="O91" s="378">
        <f t="shared" si="13"/>
        <v>0</v>
      </c>
      <c r="P91" s="379"/>
      <c r="Q91" s="47"/>
      <c r="R91" s="48"/>
      <c r="S91" s="46"/>
      <c r="T91" s="47"/>
      <c r="U91" s="48"/>
      <c r="V91" s="46"/>
      <c r="W91" s="47"/>
      <c r="X91" s="48"/>
      <c r="Y91" s="46"/>
      <c r="Z91" s="19"/>
    </row>
    <row r="92" spans="1:26" ht="15.6" x14ac:dyDescent="0.3">
      <c r="A92" s="291">
        <v>87</v>
      </c>
      <c r="B92" s="387"/>
      <c r="C92" s="387"/>
      <c r="D92" s="378" t="s">
        <v>128</v>
      </c>
      <c r="E92" s="123">
        <f t="shared" si="8"/>
        <v>0</v>
      </c>
      <c r="F92" s="38">
        <f t="shared" si="9"/>
        <v>0</v>
      </c>
      <c r="G92" s="38">
        <f t="shared" si="10"/>
        <v>0</v>
      </c>
      <c r="H92" s="299">
        <f t="shared" si="7"/>
        <v>0</v>
      </c>
      <c r="I92" s="356"/>
      <c r="J92" s="23"/>
      <c r="K92" s="325">
        <v>87</v>
      </c>
      <c r="L92" s="4" t="s">
        <v>128</v>
      </c>
      <c r="M92" s="377">
        <f t="shared" si="11"/>
        <v>0</v>
      </c>
      <c r="N92" s="378">
        <f t="shared" si="12"/>
        <v>0</v>
      </c>
      <c r="O92" s="378">
        <f t="shared" si="13"/>
        <v>0</v>
      </c>
      <c r="P92" s="379"/>
      <c r="Q92" s="47"/>
      <c r="R92" s="48"/>
      <c r="S92" s="46"/>
      <c r="T92" s="47"/>
      <c r="U92" s="48"/>
      <c r="V92" s="46"/>
      <c r="W92" s="47"/>
      <c r="X92" s="48"/>
      <c r="Y92" s="46"/>
      <c r="Z92" s="19"/>
    </row>
    <row r="93" spans="1:26" ht="15.6" x14ac:dyDescent="0.3">
      <c r="A93" s="291">
        <v>88</v>
      </c>
      <c r="B93" s="387"/>
      <c r="C93" s="387"/>
      <c r="D93" s="378" t="s">
        <v>128</v>
      </c>
      <c r="E93" s="123">
        <f t="shared" si="8"/>
        <v>0</v>
      </c>
      <c r="F93" s="38">
        <f t="shared" si="9"/>
        <v>0</v>
      </c>
      <c r="G93" s="38">
        <f t="shared" si="10"/>
        <v>0</v>
      </c>
      <c r="H93" s="299">
        <f t="shared" si="7"/>
        <v>0</v>
      </c>
      <c r="I93" s="356"/>
      <c r="J93" s="23"/>
      <c r="K93" s="325">
        <v>88</v>
      </c>
      <c r="L93" s="4" t="s">
        <v>128</v>
      </c>
      <c r="M93" s="377">
        <f t="shared" si="11"/>
        <v>0</v>
      </c>
      <c r="N93" s="378">
        <f t="shared" si="12"/>
        <v>0</v>
      </c>
      <c r="O93" s="378">
        <f t="shared" si="13"/>
        <v>0</v>
      </c>
      <c r="P93" s="379"/>
      <c r="Q93" s="47"/>
      <c r="R93" s="48"/>
      <c r="S93" s="46"/>
      <c r="T93" s="47"/>
      <c r="U93" s="48"/>
      <c r="V93" s="46"/>
      <c r="W93" s="47"/>
      <c r="X93" s="48"/>
      <c r="Y93" s="46"/>
      <c r="Z93" s="19"/>
    </row>
    <row r="94" spans="1:26" ht="15.6" x14ac:dyDescent="0.3">
      <c r="A94" s="291">
        <v>89</v>
      </c>
      <c r="B94" s="387"/>
      <c r="C94" s="387"/>
      <c r="D94" s="378" t="s">
        <v>128</v>
      </c>
      <c r="E94" s="123">
        <f t="shared" si="8"/>
        <v>0</v>
      </c>
      <c r="F94" s="38">
        <f t="shared" si="9"/>
        <v>0</v>
      </c>
      <c r="G94" s="38">
        <f t="shared" si="10"/>
        <v>0</v>
      </c>
      <c r="H94" s="299">
        <f t="shared" si="7"/>
        <v>0</v>
      </c>
      <c r="I94" s="356"/>
      <c r="J94" s="23"/>
      <c r="K94" s="325">
        <v>89</v>
      </c>
      <c r="L94" s="4" t="s">
        <v>128</v>
      </c>
      <c r="M94" s="377">
        <f t="shared" si="11"/>
        <v>0</v>
      </c>
      <c r="N94" s="378">
        <f t="shared" si="12"/>
        <v>0</v>
      </c>
      <c r="O94" s="378">
        <f t="shared" si="13"/>
        <v>0</v>
      </c>
      <c r="P94" s="379"/>
      <c r="Q94" s="47"/>
      <c r="R94" s="48"/>
      <c r="S94" s="46"/>
      <c r="T94" s="47"/>
      <c r="U94" s="48"/>
      <c r="V94" s="46"/>
      <c r="W94" s="47"/>
      <c r="X94" s="48"/>
      <c r="Y94" s="46"/>
      <c r="Z94" s="19"/>
    </row>
    <row r="95" spans="1:26" ht="15.6" x14ac:dyDescent="0.3">
      <c r="A95" s="291">
        <v>90</v>
      </c>
      <c r="B95" s="387"/>
      <c r="C95" s="387"/>
      <c r="D95" s="378" t="s">
        <v>128</v>
      </c>
      <c r="E95" s="123">
        <f t="shared" si="8"/>
        <v>0</v>
      </c>
      <c r="F95" s="38">
        <f t="shared" si="9"/>
        <v>0</v>
      </c>
      <c r="G95" s="38">
        <f t="shared" si="10"/>
        <v>0</v>
      </c>
      <c r="H95" s="299">
        <f t="shared" si="7"/>
        <v>0</v>
      </c>
      <c r="I95" s="356"/>
      <c r="J95" s="23"/>
      <c r="K95" s="325">
        <v>90</v>
      </c>
      <c r="L95" s="4" t="s">
        <v>128</v>
      </c>
      <c r="M95" s="377">
        <f t="shared" si="11"/>
        <v>0</v>
      </c>
      <c r="N95" s="378">
        <f t="shared" si="12"/>
        <v>0</v>
      </c>
      <c r="O95" s="378">
        <f t="shared" si="13"/>
        <v>0</v>
      </c>
      <c r="P95" s="379"/>
      <c r="Q95" s="47"/>
      <c r="R95" s="48"/>
      <c r="S95" s="46"/>
      <c r="T95" s="47"/>
      <c r="U95" s="48"/>
      <c r="V95" s="46"/>
      <c r="W95" s="47"/>
      <c r="X95" s="48"/>
      <c r="Y95" s="46"/>
      <c r="Z95" s="19"/>
    </row>
    <row r="96" spans="1:26" ht="15.6" x14ac:dyDescent="0.3">
      <c r="A96" s="291">
        <v>91</v>
      </c>
      <c r="B96" s="387"/>
      <c r="C96" s="387"/>
      <c r="D96" s="378" t="s">
        <v>128</v>
      </c>
      <c r="E96" s="123">
        <f t="shared" si="8"/>
        <v>0</v>
      </c>
      <c r="F96" s="38">
        <f t="shared" si="9"/>
        <v>0</v>
      </c>
      <c r="G96" s="38">
        <f t="shared" si="10"/>
        <v>0</v>
      </c>
      <c r="H96" s="299">
        <f t="shared" si="7"/>
        <v>0</v>
      </c>
      <c r="I96" s="356"/>
      <c r="J96" s="23"/>
      <c r="K96" s="325">
        <v>91</v>
      </c>
      <c r="L96" s="4" t="s">
        <v>128</v>
      </c>
      <c r="M96" s="377">
        <f t="shared" si="11"/>
        <v>0</v>
      </c>
      <c r="N96" s="378">
        <f t="shared" si="12"/>
        <v>0</v>
      </c>
      <c r="O96" s="378">
        <f t="shared" si="13"/>
        <v>0</v>
      </c>
      <c r="P96" s="379"/>
      <c r="Q96" s="47"/>
      <c r="R96" s="48"/>
      <c r="S96" s="46"/>
      <c r="T96" s="47"/>
      <c r="U96" s="48"/>
      <c r="V96" s="46"/>
      <c r="W96" s="47"/>
      <c r="X96" s="48"/>
      <c r="Y96" s="46"/>
      <c r="Z96" s="19"/>
    </row>
    <row r="97" spans="1:26" ht="15.6" x14ac:dyDescent="0.3">
      <c r="A97" s="291">
        <v>92</v>
      </c>
      <c r="B97" s="387"/>
      <c r="C97" s="387"/>
      <c r="D97" s="378" t="s">
        <v>128</v>
      </c>
      <c r="E97" s="123">
        <f t="shared" si="8"/>
        <v>0</v>
      </c>
      <c r="F97" s="38">
        <f t="shared" si="9"/>
        <v>0</v>
      </c>
      <c r="G97" s="38">
        <f t="shared" si="10"/>
        <v>0</v>
      </c>
      <c r="H97" s="299">
        <f t="shared" si="7"/>
        <v>0</v>
      </c>
      <c r="I97" s="356"/>
      <c r="J97" s="23"/>
      <c r="K97" s="325">
        <v>92</v>
      </c>
      <c r="L97" s="4" t="s">
        <v>128</v>
      </c>
      <c r="M97" s="377">
        <f t="shared" si="11"/>
        <v>0</v>
      </c>
      <c r="N97" s="378">
        <f t="shared" si="12"/>
        <v>0</v>
      </c>
      <c r="O97" s="378">
        <f t="shared" si="13"/>
        <v>0</v>
      </c>
      <c r="P97" s="379"/>
      <c r="Q97" s="47"/>
      <c r="R97" s="48"/>
      <c r="S97" s="46"/>
      <c r="T97" s="47"/>
      <c r="U97" s="48"/>
      <c r="V97" s="46"/>
      <c r="W97" s="47"/>
      <c r="X97" s="48"/>
      <c r="Y97" s="46"/>
      <c r="Z97" s="19"/>
    </row>
    <row r="98" spans="1:26" ht="15.6" x14ac:dyDescent="0.3">
      <c r="A98" s="291">
        <v>93</v>
      </c>
      <c r="B98" s="387"/>
      <c r="C98" s="387"/>
      <c r="D98" s="378" t="s">
        <v>128</v>
      </c>
      <c r="E98" s="123">
        <f t="shared" si="8"/>
        <v>0</v>
      </c>
      <c r="F98" s="38">
        <f t="shared" si="9"/>
        <v>0</v>
      </c>
      <c r="G98" s="38">
        <f t="shared" si="10"/>
        <v>0</v>
      </c>
      <c r="H98" s="299">
        <f t="shared" si="7"/>
        <v>0</v>
      </c>
      <c r="I98" s="356"/>
      <c r="J98" s="23"/>
      <c r="K98" s="325">
        <v>93</v>
      </c>
      <c r="L98" s="4" t="s">
        <v>128</v>
      </c>
      <c r="M98" s="377">
        <f t="shared" si="11"/>
        <v>0</v>
      </c>
      <c r="N98" s="378">
        <f t="shared" si="12"/>
        <v>0</v>
      </c>
      <c r="O98" s="378">
        <f t="shared" si="13"/>
        <v>0</v>
      </c>
      <c r="P98" s="379"/>
      <c r="Q98" s="47"/>
      <c r="R98" s="48"/>
      <c r="S98" s="46"/>
      <c r="T98" s="47"/>
      <c r="U98" s="48"/>
      <c r="V98" s="46"/>
      <c r="W98" s="47"/>
      <c r="X98" s="48"/>
      <c r="Y98" s="46"/>
      <c r="Z98" s="19"/>
    </row>
    <row r="99" spans="1:26" ht="15.6" x14ac:dyDescent="0.3">
      <c r="A99" s="291">
        <v>94</v>
      </c>
      <c r="B99" s="387"/>
      <c r="C99" s="387"/>
      <c r="D99" s="378" t="s">
        <v>128</v>
      </c>
      <c r="E99" s="123">
        <f t="shared" si="8"/>
        <v>0</v>
      </c>
      <c r="F99" s="38">
        <f t="shared" si="9"/>
        <v>0</v>
      </c>
      <c r="G99" s="38">
        <f t="shared" si="10"/>
        <v>0</v>
      </c>
      <c r="H99" s="299">
        <f t="shared" si="7"/>
        <v>0</v>
      </c>
      <c r="I99" s="356"/>
      <c r="J99" s="23"/>
      <c r="K99" s="325">
        <v>94</v>
      </c>
      <c r="L99" s="4" t="s">
        <v>128</v>
      </c>
      <c r="M99" s="377">
        <f t="shared" si="11"/>
        <v>0</v>
      </c>
      <c r="N99" s="378">
        <f t="shared" si="12"/>
        <v>0</v>
      </c>
      <c r="O99" s="378">
        <f t="shared" si="13"/>
        <v>0</v>
      </c>
      <c r="P99" s="379"/>
      <c r="Q99" s="47"/>
      <c r="R99" s="48"/>
      <c r="S99" s="46"/>
      <c r="T99" s="47"/>
      <c r="U99" s="48"/>
      <c r="V99" s="46"/>
      <c r="W99" s="47"/>
      <c r="X99" s="48"/>
      <c r="Y99" s="46"/>
      <c r="Z99" s="19"/>
    </row>
    <row r="100" spans="1:26" ht="15.6" x14ac:dyDescent="0.3">
      <c r="A100" s="291">
        <v>95</v>
      </c>
      <c r="B100" s="387"/>
      <c r="C100" s="387"/>
      <c r="D100" s="378" t="s">
        <v>128</v>
      </c>
      <c r="E100" s="123">
        <f t="shared" si="8"/>
        <v>0</v>
      </c>
      <c r="F100" s="38">
        <f t="shared" si="9"/>
        <v>0</v>
      </c>
      <c r="G100" s="38">
        <f t="shared" si="10"/>
        <v>0</v>
      </c>
      <c r="H100" s="299">
        <f t="shared" si="7"/>
        <v>0</v>
      </c>
      <c r="I100" s="356"/>
      <c r="J100" s="23"/>
      <c r="K100" s="325">
        <v>95</v>
      </c>
      <c r="L100" s="4" t="s">
        <v>128</v>
      </c>
      <c r="M100" s="377">
        <f t="shared" si="11"/>
        <v>0</v>
      </c>
      <c r="N100" s="378">
        <f t="shared" si="12"/>
        <v>0</v>
      </c>
      <c r="O100" s="378">
        <f t="shared" si="13"/>
        <v>0</v>
      </c>
      <c r="P100" s="379"/>
      <c r="Q100" s="47"/>
      <c r="R100" s="48"/>
      <c r="S100" s="46"/>
      <c r="T100" s="47"/>
      <c r="U100" s="48"/>
      <c r="V100" s="46"/>
      <c r="W100" s="47"/>
      <c r="X100" s="48"/>
      <c r="Y100" s="46"/>
      <c r="Z100" s="19"/>
    </row>
    <row r="101" spans="1:26" ht="15.6" x14ac:dyDescent="0.3">
      <c r="A101" s="291">
        <v>96</v>
      </c>
      <c r="B101" s="387"/>
      <c r="C101" s="387"/>
      <c r="D101" s="378" t="s">
        <v>128</v>
      </c>
      <c r="E101" s="123">
        <f t="shared" si="8"/>
        <v>0</v>
      </c>
      <c r="F101" s="38">
        <f t="shared" si="9"/>
        <v>0</v>
      </c>
      <c r="G101" s="38">
        <f t="shared" si="10"/>
        <v>0</v>
      </c>
      <c r="H101" s="299">
        <f t="shared" si="7"/>
        <v>0</v>
      </c>
      <c r="I101" s="356"/>
      <c r="J101" s="23"/>
      <c r="K101" s="325">
        <v>96</v>
      </c>
      <c r="L101" s="4" t="s">
        <v>128</v>
      </c>
      <c r="M101" s="377">
        <f t="shared" si="11"/>
        <v>0</v>
      </c>
      <c r="N101" s="378">
        <f t="shared" si="12"/>
        <v>0</v>
      </c>
      <c r="O101" s="378">
        <f t="shared" si="13"/>
        <v>0</v>
      </c>
      <c r="P101" s="379"/>
      <c r="Q101" s="47"/>
      <c r="R101" s="48"/>
      <c r="S101" s="46"/>
      <c r="T101" s="47"/>
      <c r="U101" s="48"/>
      <c r="V101" s="46"/>
      <c r="W101" s="47"/>
      <c r="X101" s="48"/>
      <c r="Y101" s="46"/>
      <c r="Z101" s="19"/>
    </row>
    <row r="102" spans="1:26" ht="15.6" x14ac:dyDescent="0.3">
      <c r="A102" s="291">
        <v>97</v>
      </c>
      <c r="B102" s="387"/>
      <c r="C102" s="387"/>
      <c r="D102" s="378" t="s">
        <v>128</v>
      </c>
      <c r="E102" s="123">
        <f t="shared" si="8"/>
        <v>0</v>
      </c>
      <c r="F102" s="38">
        <f t="shared" si="9"/>
        <v>0</v>
      </c>
      <c r="G102" s="38">
        <f t="shared" si="10"/>
        <v>0</v>
      </c>
      <c r="H102" s="299">
        <f t="shared" si="7"/>
        <v>0</v>
      </c>
      <c r="I102" s="356"/>
      <c r="J102" s="23"/>
      <c r="K102" s="325">
        <v>97</v>
      </c>
      <c r="L102" s="4" t="s">
        <v>128</v>
      </c>
      <c r="M102" s="377">
        <f t="shared" si="11"/>
        <v>0</v>
      </c>
      <c r="N102" s="378">
        <f t="shared" si="12"/>
        <v>0</v>
      </c>
      <c r="O102" s="378">
        <f t="shared" si="13"/>
        <v>0</v>
      </c>
      <c r="P102" s="379"/>
      <c r="Q102" s="47"/>
      <c r="R102" s="48"/>
      <c r="S102" s="46"/>
      <c r="T102" s="47"/>
      <c r="U102" s="48"/>
      <c r="V102" s="46"/>
      <c r="W102" s="47"/>
      <c r="X102" s="48"/>
      <c r="Y102" s="46"/>
      <c r="Z102" s="19"/>
    </row>
    <row r="103" spans="1:26" ht="15.6" x14ac:dyDescent="0.3">
      <c r="A103" s="291">
        <v>98</v>
      </c>
      <c r="B103" s="387"/>
      <c r="C103" s="387"/>
      <c r="D103" s="378" t="s">
        <v>128</v>
      </c>
      <c r="E103" s="123">
        <f t="shared" si="8"/>
        <v>0</v>
      </c>
      <c r="F103" s="38">
        <f t="shared" si="9"/>
        <v>0</v>
      </c>
      <c r="G103" s="38">
        <f t="shared" si="10"/>
        <v>0</v>
      </c>
      <c r="H103" s="299">
        <f t="shared" si="7"/>
        <v>0</v>
      </c>
      <c r="I103" s="356"/>
      <c r="J103" s="23"/>
      <c r="K103" s="325">
        <v>98</v>
      </c>
      <c r="L103" s="4" t="s">
        <v>128</v>
      </c>
      <c r="M103" s="377">
        <f t="shared" si="11"/>
        <v>0</v>
      </c>
      <c r="N103" s="378">
        <f t="shared" si="12"/>
        <v>0</v>
      </c>
      <c r="O103" s="378">
        <f t="shared" si="13"/>
        <v>0</v>
      </c>
      <c r="P103" s="379"/>
      <c r="Q103" s="47"/>
      <c r="R103" s="48"/>
      <c r="S103" s="46"/>
      <c r="T103" s="47"/>
      <c r="U103" s="48"/>
      <c r="V103" s="46"/>
      <c r="W103" s="47"/>
      <c r="X103" s="48"/>
      <c r="Y103" s="46"/>
      <c r="Z103" s="19"/>
    </row>
    <row r="104" spans="1:26" ht="15.6" x14ac:dyDescent="0.3">
      <c r="A104" s="291">
        <v>99</v>
      </c>
      <c r="B104" s="387"/>
      <c r="C104" s="387"/>
      <c r="D104" s="378" t="s">
        <v>128</v>
      </c>
      <c r="E104" s="123">
        <f t="shared" si="8"/>
        <v>0</v>
      </c>
      <c r="F104" s="38">
        <f t="shared" si="9"/>
        <v>0</v>
      </c>
      <c r="G104" s="38">
        <f t="shared" si="10"/>
        <v>0</v>
      </c>
      <c r="H104" s="299">
        <f t="shared" si="7"/>
        <v>0</v>
      </c>
      <c r="I104" s="356"/>
      <c r="J104" s="23"/>
      <c r="K104" s="325">
        <v>99</v>
      </c>
      <c r="L104" s="4" t="s">
        <v>128</v>
      </c>
      <c r="M104" s="377">
        <f t="shared" si="11"/>
        <v>0</v>
      </c>
      <c r="N104" s="378">
        <f t="shared" si="12"/>
        <v>0</v>
      </c>
      <c r="O104" s="378">
        <f t="shared" si="13"/>
        <v>0</v>
      </c>
      <c r="P104" s="379"/>
      <c r="Q104" s="47"/>
      <c r="R104" s="48"/>
      <c r="S104" s="46"/>
      <c r="T104" s="47"/>
      <c r="U104" s="48"/>
      <c r="V104" s="46"/>
      <c r="W104" s="47"/>
      <c r="X104" s="48"/>
      <c r="Y104" s="46"/>
      <c r="Z104" s="19"/>
    </row>
    <row r="105" spans="1:26" ht="15.6" x14ac:dyDescent="0.3">
      <c r="A105" s="291">
        <v>100</v>
      </c>
      <c r="B105" s="387"/>
      <c r="C105" s="387"/>
      <c r="D105" s="378" t="s">
        <v>128</v>
      </c>
      <c r="E105" s="123">
        <f t="shared" si="8"/>
        <v>0</v>
      </c>
      <c r="F105" s="38">
        <f t="shared" si="9"/>
        <v>0</v>
      </c>
      <c r="G105" s="38">
        <f t="shared" si="10"/>
        <v>0</v>
      </c>
      <c r="H105" s="299">
        <f t="shared" si="7"/>
        <v>0</v>
      </c>
      <c r="I105" s="356"/>
      <c r="J105" s="23"/>
      <c r="K105" s="325">
        <v>100</v>
      </c>
      <c r="L105" s="4" t="s">
        <v>128</v>
      </c>
      <c r="M105" s="377">
        <f t="shared" si="11"/>
        <v>0</v>
      </c>
      <c r="N105" s="378">
        <f t="shared" si="12"/>
        <v>0</v>
      </c>
      <c r="O105" s="378">
        <f t="shared" si="13"/>
        <v>0</v>
      </c>
      <c r="P105" s="379"/>
      <c r="Q105" s="47"/>
      <c r="R105" s="48"/>
      <c r="S105" s="46"/>
      <c r="T105" s="47"/>
      <c r="U105" s="48"/>
      <c r="V105" s="46"/>
      <c r="W105" s="47"/>
      <c r="X105" s="48"/>
      <c r="Y105" s="46"/>
      <c r="Z105" s="19"/>
    </row>
    <row r="106" spans="1:26" ht="15.6" x14ac:dyDescent="0.3">
      <c r="A106" s="291">
        <v>101</v>
      </c>
      <c r="B106" s="387"/>
      <c r="C106" s="387"/>
      <c r="D106" s="378" t="s">
        <v>128</v>
      </c>
      <c r="E106" s="123">
        <f t="shared" ref="E106:E169" si="14">IF(H106&gt;0,1,0)</f>
        <v>0</v>
      </c>
      <c r="F106" s="38">
        <f t="shared" si="9"/>
        <v>0</v>
      </c>
      <c r="G106" s="38">
        <f t="shared" si="10"/>
        <v>0</v>
      </c>
      <c r="H106" s="299">
        <f t="shared" si="7"/>
        <v>0</v>
      </c>
      <c r="I106" s="356"/>
      <c r="J106" s="23"/>
      <c r="K106" s="325">
        <v>101</v>
      </c>
      <c r="L106" s="4" t="s">
        <v>128</v>
      </c>
      <c r="M106" s="377">
        <f t="shared" si="11"/>
        <v>0</v>
      </c>
      <c r="N106" s="378">
        <f t="shared" si="12"/>
        <v>0</v>
      </c>
      <c r="O106" s="378">
        <f t="shared" si="13"/>
        <v>0</v>
      </c>
      <c r="P106" s="379"/>
      <c r="Q106" s="47"/>
      <c r="R106" s="48"/>
      <c r="S106" s="46"/>
      <c r="T106" s="47"/>
      <c r="U106" s="48"/>
      <c r="V106" s="46"/>
      <c r="W106" s="47"/>
      <c r="X106" s="48"/>
      <c r="Y106" s="46"/>
      <c r="Z106" s="19"/>
    </row>
    <row r="107" spans="1:26" ht="15.6" x14ac:dyDescent="0.3">
      <c r="A107" s="291">
        <v>102</v>
      </c>
      <c r="B107" s="387"/>
      <c r="C107" s="387"/>
      <c r="D107" s="378" t="s">
        <v>128</v>
      </c>
      <c r="E107" s="123">
        <f t="shared" si="14"/>
        <v>0</v>
      </c>
      <c r="F107" s="38">
        <f t="shared" si="9"/>
        <v>0</v>
      </c>
      <c r="G107" s="38">
        <f t="shared" si="10"/>
        <v>0</v>
      </c>
      <c r="H107" s="299">
        <f t="shared" si="7"/>
        <v>0</v>
      </c>
      <c r="I107" s="356"/>
      <c r="J107" s="23"/>
      <c r="K107" s="325">
        <v>102</v>
      </c>
      <c r="L107" s="4" t="s">
        <v>128</v>
      </c>
      <c r="M107" s="377">
        <f t="shared" si="11"/>
        <v>0</v>
      </c>
      <c r="N107" s="378">
        <f t="shared" si="12"/>
        <v>0</v>
      </c>
      <c r="O107" s="378">
        <f t="shared" si="13"/>
        <v>0</v>
      </c>
      <c r="P107" s="379"/>
      <c r="Q107" s="47"/>
      <c r="R107" s="48"/>
      <c r="S107" s="46"/>
      <c r="T107" s="47"/>
      <c r="U107" s="48"/>
      <c r="V107" s="46"/>
      <c r="W107" s="47"/>
      <c r="X107" s="48"/>
      <c r="Y107" s="46"/>
      <c r="Z107" s="19"/>
    </row>
    <row r="108" spans="1:26" ht="15.6" x14ac:dyDescent="0.3">
      <c r="A108" s="291">
        <v>103</v>
      </c>
      <c r="B108" s="387"/>
      <c r="C108" s="387"/>
      <c r="D108" s="378" t="s">
        <v>128</v>
      </c>
      <c r="E108" s="123">
        <f t="shared" si="14"/>
        <v>0</v>
      </c>
      <c r="F108" s="38">
        <f t="shared" si="9"/>
        <v>0</v>
      </c>
      <c r="G108" s="38">
        <f t="shared" si="10"/>
        <v>0</v>
      </c>
      <c r="H108" s="299">
        <f t="shared" si="7"/>
        <v>0</v>
      </c>
      <c r="I108" s="356"/>
      <c r="J108" s="23"/>
      <c r="K108" s="325">
        <v>103</v>
      </c>
      <c r="L108" s="4" t="s">
        <v>128</v>
      </c>
      <c r="M108" s="377">
        <f t="shared" si="11"/>
        <v>0</v>
      </c>
      <c r="N108" s="378">
        <f t="shared" si="12"/>
        <v>0</v>
      </c>
      <c r="O108" s="378">
        <f t="shared" si="13"/>
        <v>0</v>
      </c>
      <c r="P108" s="379"/>
      <c r="Q108" s="47"/>
      <c r="R108" s="48"/>
      <c r="S108" s="46"/>
      <c r="T108" s="47"/>
      <c r="U108" s="48"/>
      <c r="V108" s="46"/>
      <c r="W108" s="47"/>
      <c r="X108" s="48"/>
      <c r="Y108" s="46"/>
      <c r="Z108" s="19"/>
    </row>
    <row r="109" spans="1:26" ht="15.6" x14ac:dyDescent="0.3">
      <c r="A109" s="291">
        <v>104</v>
      </c>
      <c r="B109" s="387"/>
      <c r="C109" s="387"/>
      <c r="D109" s="378" t="s">
        <v>128</v>
      </c>
      <c r="E109" s="123">
        <f t="shared" si="14"/>
        <v>0</v>
      </c>
      <c r="F109" s="38">
        <f t="shared" si="9"/>
        <v>0</v>
      </c>
      <c r="G109" s="38">
        <f t="shared" si="10"/>
        <v>0</v>
      </c>
      <c r="H109" s="299">
        <f t="shared" si="7"/>
        <v>0</v>
      </c>
      <c r="I109" s="356"/>
      <c r="J109" s="23"/>
      <c r="K109" s="325">
        <v>104</v>
      </c>
      <c r="L109" s="4" t="s">
        <v>128</v>
      </c>
      <c r="M109" s="377">
        <f t="shared" si="11"/>
        <v>0</v>
      </c>
      <c r="N109" s="378">
        <f t="shared" si="12"/>
        <v>0</v>
      </c>
      <c r="O109" s="378">
        <f t="shared" si="13"/>
        <v>0</v>
      </c>
      <c r="P109" s="379"/>
      <c r="Q109" s="47"/>
      <c r="R109" s="48"/>
      <c r="S109" s="46"/>
      <c r="T109" s="47"/>
      <c r="U109" s="48"/>
      <c r="V109" s="46"/>
      <c r="W109" s="47"/>
      <c r="X109" s="48"/>
      <c r="Y109" s="46"/>
      <c r="Z109" s="19"/>
    </row>
    <row r="110" spans="1:26" ht="15.6" x14ac:dyDescent="0.3">
      <c r="A110" s="291">
        <v>105</v>
      </c>
      <c r="B110" s="387"/>
      <c r="C110" s="387"/>
      <c r="D110" s="378" t="s">
        <v>128</v>
      </c>
      <c r="E110" s="123">
        <f t="shared" si="14"/>
        <v>0</v>
      </c>
      <c r="F110" s="38">
        <f t="shared" si="9"/>
        <v>0</v>
      </c>
      <c r="G110" s="38">
        <f t="shared" si="10"/>
        <v>0</v>
      </c>
      <c r="H110" s="299">
        <f t="shared" si="7"/>
        <v>0</v>
      </c>
      <c r="I110" s="356"/>
      <c r="J110" s="23"/>
      <c r="K110" s="325">
        <v>105</v>
      </c>
      <c r="L110" s="4" t="s">
        <v>128</v>
      </c>
      <c r="M110" s="377">
        <f t="shared" si="11"/>
        <v>0</v>
      </c>
      <c r="N110" s="378">
        <f t="shared" si="12"/>
        <v>0</v>
      </c>
      <c r="O110" s="378">
        <f t="shared" si="13"/>
        <v>0</v>
      </c>
      <c r="P110" s="379"/>
      <c r="Q110" s="47"/>
      <c r="R110" s="48"/>
      <c r="S110" s="46"/>
      <c r="T110" s="47"/>
      <c r="U110" s="48"/>
      <c r="V110" s="46"/>
      <c r="W110" s="47"/>
      <c r="X110" s="48"/>
      <c r="Y110" s="46"/>
      <c r="Z110" s="19"/>
    </row>
    <row r="111" spans="1:26" ht="15.6" x14ac:dyDescent="0.3">
      <c r="A111" s="291">
        <v>106</v>
      </c>
      <c r="B111" s="387"/>
      <c r="C111" s="387"/>
      <c r="D111" s="378" t="s">
        <v>128</v>
      </c>
      <c r="E111" s="123">
        <f t="shared" si="14"/>
        <v>0</v>
      </c>
      <c r="F111" s="38">
        <f t="shared" si="9"/>
        <v>0</v>
      </c>
      <c r="G111" s="38">
        <f t="shared" si="10"/>
        <v>0</v>
      </c>
      <c r="H111" s="299">
        <f t="shared" si="7"/>
        <v>0</v>
      </c>
      <c r="I111" s="356"/>
      <c r="J111" s="23"/>
      <c r="K111" s="325">
        <v>106</v>
      </c>
      <c r="L111" s="4" t="s">
        <v>128</v>
      </c>
      <c r="M111" s="377">
        <f t="shared" si="11"/>
        <v>0</v>
      </c>
      <c r="N111" s="378">
        <f t="shared" si="12"/>
        <v>0</v>
      </c>
      <c r="O111" s="378">
        <f t="shared" si="13"/>
        <v>0</v>
      </c>
      <c r="P111" s="379"/>
      <c r="Q111" s="47"/>
      <c r="R111" s="48"/>
      <c r="S111" s="46"/>
      <c r="T111" s="47"/>
      <c r="U111" s="48"/>
      <c r="V111" s="46"/>
      <c r="W111" s="47"/>
      <c r="X111" s="48"/>
      <c r="Y111" s="46"/>
      <c r="Z111" s="19"/>
    </row>
    <row r="112" spans="1:26" ht="15.6" x14ac:dyDescent="0.3">
      <c r="A112" s="291">
        <v>107</v>
      </c>
      <c r="B112" s="387"/>
      <c r="C112" s="387"/>
      <c r="D112" s="378" t="s">
        <v>128</v>
      </c>
      <c r="E112" s="123">
        <f t="shared" si="14"/>
        <v>0</v>
      </c>
      <c r="F112" s="38">
        <f t="shared" si="9"/>
        <v>0</v>
      </c>
      <c r="G112" s="38">
        <f t="shared" si="10"/>
        <v>0</v>
      </c>
      <c r="H112" s="299">
        <f t="shared" si="7"/>
        <v>0</v>
      </c>
      <c r="I112" s="356"/>
      <c r="J112" s="23"/>
      <c r="K112" s="325">
        <v>107</v>
      </c>
      <c r="L112" s="4" t="s">
        <v>128</v>
      </c>
      <c r="M112" s="377">
        <f t="shared" si="11"/>
        <v>0</v>
      </c>
      <c r="N112" s="378">
        <f t="shared" si="12"/>
        <v>0</v>
      </c>
      <c r="O112" s="378">
        <f t="shared" si="13"/>
        <v>0</v>
      </c>
      <c r="P112" s="379"/>
      <c r="Q112" s="47"/>
      <c r="R112" s="48"/>
      <c r="S112" s="46"/>
      <c r="T112" s="47"/>
      <c r="U112" s="48"/>
      <c r="V112" s="46"/>
      <c r="W112" s="47"/>
      <c r="X112" s="48"/>
      <c r="Y112" s="46"/>
      <c r="Z112" s="19"/>
    </row>
    <row r="113" spans="1:26" ht="15.6" x14ac:dyDescent="0.3">
      <c r="A113" s="291">
        <v>108</v>
      </c>
      <c r="B113" s="387"/>
      <c r="C113" s="387"/>
      <c r="D113" s="378" t="s">
        <v>128</v>
      </c>
      <c r="E113" s="123">
        <f t="shared" si="14"/>
        <v>0</v>
      </c>
      <c r="F113" s="38">
        <f t="shared" si="9"/>
        <v>0</v>
      </c>
      <c r="G113" s="38">
        <f t="shared" si="10"/>
        <v>0</v>
      </c>
      <c r="H113" s="299">
        <f t="shared" si="7"/>
        <v>0</v>
      </c>
      <c r="I113" s="356"/>
      <c r="J113" s="23"/>
      <c r="K113" s="325">
        <v>108</v>
      </c>
      <c r="L113" s="4" t="s">
        <v>128</v>
      </c>
      <c r="M113" s="377">
        <f t="shared" si="11"/>
        <v>0</v>
      </c>
      <c r="N113" s="378">
        <f t="shared" si="12"/>
        <v>0</v>
      </c>
      <c r="O113" s="378">
        <f t="shared" si="13"/>
        <v>0</v>
      </c>
      <c r="P113" s="379"/>
      <c r="Q113" s="47"/>
      <c r="R113" s="48"/>
      <c r="S113" s="46"/>
      <c r="T113" s="47"/>
      <c r="U113" s="48"/>
      <c r="V113" s="46"/>
      <c r="W113" s="47"/>
      <c r="X113" s="48"/>
      <c r="Y113" s="46"/>
      <c r="Z113" s="19"/>
    </row>
    <row r="114" spans="1:26" ht="15.6" x14ac:dyDescent="0.3">
      <c r="A114" s="291">
        <v>109</v>
      </c>
      <c r="B114" s="387"/>
      <c r="C114" s="387"/>
      <c r="D114" s="378" t="s">
        <v>128</v>
      </c>
      <c r="E114" s="123">
        <f t="shared" si="14"/>
        <v>0</v>
      </c>
      <c r="F114" s="38">
        <f t="shared" si="9"/>
        <v>0</v>
      </c>
      <c r="G114" s="38">
        <f t="shared" si="10"/>
        <v>0</v>
      </c>
      <c r="H114" s="299">
        <f t="shared" si="7"/>
        <v>0</v>
      </c>
      <c r="I114" s="356"/>
      <c r="J114" s="23"/>
      <c r="K114" s="325">
        <v>109</v>
      </c>
      <c r="L114" s="4" t="s">
        <v>128</v>
      </c>
      <c r="M114" s="377">
        <f t="shared" si="11"/>
        <v>0</v>
      </c>
      <c r="N114" s="378">
        <f t="shared" si="12"/>
        <v>0</v>
      </c>
      <c r="O114" s="378">
        <f t="shared" si="13"/>
        <v>0</v>
      </c>
      <c r="P114" s="379"/>
      <c r="Q114" s="47"/>
      <c r="R114" s="48"/>
      <c r="S114" s="46"/>
      <c r="T114" s="47"/>
      <c r="U114" s="48"/>
      <c r="V114" s="46"/>
      <c r="W114" s="47"/>
      <c r="X114" s="48"/>
      <c r="Y114" s="46"/>
      <c r="Z114" s="19"/>
    </row>
    <row r="115" spans="1:26" ht="15.6" x14ac:dyDescent="0.3">
      <c r="A115" s="291">
        <v>110</v>
      </c>
      <c r="B115" s="387"/>
      <c r="C115" s="387"/>
      <c r="D115" s="378" t="s">
        <v>128</v>
      </c>
      <c r="E115" s="123">
        <f t="shared" si="14"/>
        <v>0</v>
      </c>
      <c r="F115" s="38">
        <f t="shared" si="9"/>
        <v>0</v>
      </c>
      <c r="G115" s="38">
        <f t="shared" si="10"/>
        <v>0</v>
      </c>
      <c r="H115" s="299">
        <f t="shared" si="7"/>
        <v>0</v>
      </c>
      <c r="I115" s="356"/>
      <c r="J115" s="23"/>
      <c r="K115" s="325">
        <v>110</v>
      </c>
      <c r="L115" s="4" t="s">
        <v>128</v>
      </c>
      <c r="M115" s="377">
        <f t="shared" si="11"/>
        <v>0</v>
      </c>
      <c r="N115" s="378">
        <f t="shared" si="12"/>
        <v>0</v>
      </c>
      <c r="O115" s="378">
        <f t="shared" si="13"/>
        <v>0</v>
      </c>
      <c r="P115" s="379"/>
      <c r="Q115" s="47"/>
      <c r="R115" s="48"/>
      <c r="S115" s="46"/>
      <c r="T115" s="47"/>
      <c r="U115" s="48"/>
      <c r="V115" s="46"/>
      <c r="W115" s="47"/>
      <c r="X115" s="48"/>
      <c r="Y115" s="46"/>
      <c r="Z115" s="19"/>
    </row>
    <row r="116" spans="1:26" ht="15.6" x14ac:dyDescent="0.3">
      <c r="A116" s="291">
        <v>111</v>
      </c>
      <c r="B116" s="387"/>
      <c r="C116" s="387"/>
      <c r="D116" s="378" t="s">
        <v>128</v>
      </c>
      <c r="E116" s="123">
        <f t="shared" si="14"/>
        <v>0</v>
      </c>
      <c r="F116" s="38">
        <f t="shared" si="9"/>
        <v>0</v>
      </c>
      <c r="G116" s="38">
        <f t="shared" si="10"/>
        <v>0</v>
      </c>
      <c r="H116" s="299">
        <f t="shared" si="7"/>
        <v>0</v>
      </c>
      <c r="I116" s="356"/>
      <c r="J116" s="23"/>
      <c r="K116" s="325">
        <v>111</v>
      </c>
      <c r="L116" s="4" t="s">
        <v>128</v>
      </c>
      <c r="M116" s="377">
        <f t="shared" si="11"/>
        <v>0</v>
      </c>
      <c r="N116" s="378">
        <f t="shared" si="12"/>
        <v>0</v>
      </c>
      <c r="O116" s="378">
        <f t="shared" si="13"/>
        <v>0</v>
      </c>
      <c r="P116" s="379"/>
      <c r="Q116" s="47"/>
      <c r="R116" s="48"/>
      <c r="S116" s="46"/>
      <c r="T116" s="47"/>
      <c r="U116" s="48"/>
      <c r="V116" s="46"/>
      <c r="W116" s="47"/>
      <c r="X116" s="48"/>
      <c r="Y116" s="46"/>
      <c r="Z116" s="19"/>
    </row>
    <row r="117" spans="1:26" ht="15.6" x14ac:dyDescent="0.3">
      <c r="A117" s="291">
        <v>112</v>
      </c>
      <c r="B117" s="387"/>
      <c r="C117" s="387"/>
      <c r="D117" s="378" t="s">
        <v>128</v>
      </c>
      <c r="E117" s="123">
        <f t="shared" si="14"/>
        <v>0</v>
      </c>
      <c r="F117" s="38">
        <f t="shared" si="9"/>
        <v>0</v>
      </c>
      <c r="G117" s="38">
        <f t="shared" si="10"/>
        <v>0</v>
      </c>
      <c r="H117" s="299">
        <f t="shared" si="7"/>
        <v>0</v>
      </c>
      <c r="I117" s="356"/>
      <c r="J117" s="23"/>
      <c r="K117" s="325">
        <v>112</v>
      </c>
      <c r="L117" s="4" t="s">
        <v>128</v>
      </c>
      <c r="M117" s="377">
        <f t="shared" si="11"/>
        <v>0</v>
      </c>
      <c r="N117" s="378">
        <f t="shared" si="12"/>
        <v>0</v>
      </c>
      <c r="O117" s="378">
        <f t="shared" si="13"/>
        <v>0</v>
      </c>
      <c r="P117" s="379"/>
      <c r="Q117" s="47"/>
      <c r="R117" s="48"/>
      <c r="S117" s="46"/>
      <c r="T117" s="47"/>
      <c r="U117" s="48"/>
      <c r="V117" s="46"/>
      <c r="W117" s="47"/>
      <c r="X117" s="48"/>
      <c r="Y117" s="46"/>
      <c r="Z117" s="19"/>
    </row>
    <row r="118" spans="1:26" ht="15.6" x14ac:dyDescent="0.3">
      <c r="A118" s="291">
        <v>113</v>
      </c>
      <c r="B118" s="387"/>
      <c r="C118" s="387"/>
      <c r="D118" s="378" t="s">
        <v>128</v>
      </c>
      <c r="E118" s="123">
        <f t="shared" si="14"/>
        <v>0</v>
      </c>
      <c r="F118" s="38">
        <f t="shared" si="9"/>
        <v>0</v>
      </c>
      <c r="G118" s="38">
        <f t="shared" si="10"/>
        <v>0</v>
      </c>
      <c r="H118" s="299">
        <f t="shared" si="7"/>
        <v>0</v>
      </c>
      <c r="I118" s="356"/>
      <c r="J118" s="23"/>
      <c r="K118" s="325">
        <v>113</v>
      </c>
      <c r="L118" s="4" t="s">
        <v>128</v>
      </c>
      <c r="M118" s="377">
        <f t="shared" si="11"/>
        <v>0</v>
      </c>
      <c r="N118" s="378">
        <f t="shared" si="12"/>
        <v>0</v>
      </c>
      <c r="O118" s="378">
        <f t="shared" si="13"/>
        <v>0</v>
      </c>
      <c r="P118" s="379"/>
      <c r="Q118" s="47"/>
      <c r="R118" s="48"/>
      <c r="S118" s="46"/>
      <c r="T118" s="47"/>
      <c r="U118" s="48"/>
      <c r="V118" s="46"/>
      <c r="W118" s="47"/>
      <c r="X118" s="48"/>
      <c r="Y118" s="46"/>
      <c r="Z118" s="19"/>
    </row>
    <row r="119" spans="1:26" ht="15.6" x14ac:dyDescent="0.3">
      <c r="A119" s="291">
        <v>114</v>
      </c>
      <c r="B119" s="387"/>
      <c r="C119" s="387"/>
      <c r="D119" s="378" t="s">
        <v>128</v>
      </c>
      <c r="E119" s="123">
        <f t="shared" si="14"/>
        <v>0</v>
      </c>
      <c r="F119" s="38">
        <f t="shared" si="9"/>
        <v>0</v>
      </c>
      <c r="G119" s="38">
        <f t="shared" si="10"/>
        <v>0</v>
      </c>
      <c r="H119" s="299">
        <f t="shared" si="7"/>
        <v>0</v>
      </c>
      <c r="I119" s="356"/>
      <c r="J119" s="23"/>
      <c r="K119" s="325">
        <v>114</v>
      </c>
      <c r="L119" s="4" t="s">
        <v>128</v>
      </c>
      <c r="M119" s="377">
        <f t="shared" si="11"/>
        <v>0</v>
      </c>
      <c r="N119" s="378">
        <f t="shared" si="12"/>
        <v>0</v>
      </c>
      <c r="O119" s="378">
        <f t="shared" si="13"/>
        <v>0</v>
      </c>
      <c r="P119" s="379"/>
      <c r="Q119" s="47"/>
      <c r="R119" s="48"/>
      <c r="S119" s="46"/>
      <c r="T119" s="47"/>
      <c r="U119" s="48"/>
      <c r="V119" s="46"/>
      <c r="W119" s="47"/>
      <c r="X119" s="48"/>
      <c r="Y119" s="46"/>
      <c r="Z119" s="19"/>
    </row>
    <row r="120" spans="1:26" ht="15.6" x14ac:dyDescent="0.3">
      <c r="A120" s="291">
        <v>115</v>
      </c>
      <c r="B120" s="387"/>
      <c r="C120" s="387"/>
      <c r="D120" s="378" t="s">
        <v>128</v>
      </c>
      <c r="E120" s="123">
        <f t="shared" si="14"/>
        <v>0</v>
      </c>
      <c r="F120" s="38">
        <f t="shared" si="9"/>
        <v>0</v>
      </c>
      <c r="G120" s="38">
        <f t="shared" si="10"/>
        <v>0</v>
      </c>
      <c r="H120" s="299">
        <f t="shared" si="7"/>
        <v>0</v>
      </c>
      <c r="I120" s="356"/>
      <c r="J120" s="23"/>
      <c r="K120" s="325">
        <v>115</v>
      </c>
      <c r="L120" s="4" t="s">
        <v>128</v>
      </c>
      <c r="M120" s="377">
        <f t="shared" si="11"/>
        <v>0</v>
      </c>
      <c r="N120" s="378">
        <f t="shared" si="12"/>
        <v>0</v>
      </c>
      <c r="O120" s="378">
        <f t="shared" si="13"/>
        <v>0</v>
      </c>
      <c r="P120" s="379"/>
      <c r="Q120" s="47"/>
      <c r="R120" s="48"/>
      <c r="S120" s="46"/>
      <c r="T120" s="47"/>
      <c r="U120" s="48"/>
      <c r="V120" s="46"/>
      <c r="W120" s="47"/>
      <c r="X120" s="48"/>
      <c r="Y120" s="46"/>
      <c r="Z120" s="19"/>
    </row>
    <row r="121" spans="1:26" ht="15.6" x14ac:dyDescent="0.3">
      <c r="A121" s="291">
        <v>116</v>
      </c>
      <c r="B121" s="387"/>
      <c r="C121" s="387"/>
      <c r="D121" s="378" t="s">
        <v>128</v>
      </c>
      <c r="E121" s="123">
        <f t="shared" si="14"/>
        <v>0</v>
      </c>
      <c r="F121" s="38">
        <f t="shared" si="9"/>
        <v>0</v>
      </c>
      <c r="G121" s="38">
        <f t="shared" si="10"/>
        <v>0</v>
      </c>
      <c r="H121" s="299">
        <f t="shared" si="7"/>
        <v>0</v>
      </c>
      <c r="I121" s="356"/>
      <c r="J121" s="23"/>
      <c r="K121" s="325">
        <v>116</v>
      </c>
      <c r="L121" s="4" t="s">
        <v>128</v>
      </c>
      <c r="M121" s="377">
        <f t="shared" si="11"/>
        <v>0</v>
      </c>
      <c r="N121" s="378">
        <f t="shared" si="12"/>
        <v>0</v>
      </c>
      <c r="O121" s="378">
        <f t="shared" si="13"/>
        <v>0</v>
      </c>
      <c r="P121" s="379"/>
      <c r="Q121" s="47"/>
      <c r="R121" s="48"/>
      <c r="S121" s="46"/>
      <c r="T121" s="47"/>
      <c r="U121" s="48"/>
      <c r="V121" s="46"/>
      <c r="W121" s="47"/>
      <c r="X121" s="48"/>
      <c r="Y121" s="46"/>
      <c r="Z121" s="19"/>
    </row>
    <row r="122" spans="1:26" ht="15.6" x14ac:dyDescent="0.3">
      <c r="A122" s="291">
        <v>117</v>
      </c>
      <c r="B122" s="387"/>
      <c r="C122" s="387"/>
      <c r="D122" s="378" t="s">
        <v>128</v>
      </c>
      <c r="E122" s="123">
        <f t="shared" si="14"/>
        <v>0</v>
      </c>
      <c r="F122" s="38">
        <f t="shared" si="9"/>
        <v>0</v>
      </c>
      <c r="G122" s="38">
        <f t="shared" si="10"/>
        <v>0</v>
      </c>
      <c r="H122" s="299">
        <f t="shared" si="7"/>
        <v>0</v>
      </c>
      <c r="I122" s="356"/>
      <c r="J122" s="23"/>
      <c r="K122" s="325">
        <v>117</v>
      </c>
      <c r="L122" s="4" t="s">
        <v>128</v>
      </c>
      <c r="M122" s="377">
        <f t="shared" si="11"/>
        <v>0</v>
      </c>
      <c r="N122" s="378">
        <f t="shared" si="12"/>
        <v>0</v>
      </c>
      <c r="O122" s="378">
        <f t="shared" si="13"/>
        <v>0</v>
      </c>
      <c r="P122" s="379"/>
      <c r="Q122" s="47"/>
      <c r="R122" s="48"/>
      <c r="S122" s="46"/>
      <c r="T122" s="47"/>
      <c r="U122" s="48"/>
      <c r="V122" s="46"/>
      <c r="W122" s="47"/>
      <c r="X122" s="48"/>
      <c r="Y122" s="46"/>
      <c r="Z122" s="19"/>
    </row>
    <row r="123" spans="1:26" ht="15.6" x14ac:dyDescent="0.3">
      <c r="A123" s="291">
        <v>118</v>
      </c>
      <c r="B123" s="387"/>
      <c r="C123" s="387"/>
      <c r="D123" s="378" t="s">
        <v>128</v>
      </c>
      <c r="E123" s="123">
        <f t="shared" si="14"/>
        <v>0</v>
      </c>
      <c r="F123" s="38">
        <f t="shared" si="9"/>
        <v>0</v>
      </c>
      <c r="G123" s="38">
        <f t="shared" si="10"/>
        <v>0</v>
      </c>
      <c r="H123" s="299">
        <f t="shared" si="7"/>
        <v>0</v>
      </c>
      <c r="I123" s="356"/>
      <c r="J123" s="23"/>
      <c r="K123" s="325">
        <v>118</v>
      </c>
      <c r="L123" s="4" t="s">
        <v>128</v>
      </c>
      <c r="M123" s="377">
        <f t="shared" si="11"/>
        <v>0</v>
      </c>
      <c r="N123" s="378">
        <f t="shared" si="12"/>
        <v>0</v>
      </c>
      <c r="O123" s="378">
        <f t="shared" si="13"/>
        <v>0</v>
      </c>
      <c r="P123" s="379"/>
      <c r="Q123" s="47"/>
      <c r="R123" s="48"/>
      <c r="S123" s="46"/>
      <c r="T123" s="47"/>
      <c r="U123" s="48"/>
      <c r="V123" s="46"/>
      <c r="W123" s="47"/>
      <c r="X123" s="48"/>
      <c r="Y123" s="46"/>
      <c r="Z123" s="19"/>
    </row>
    <row r="124" spans="1:26" ht="15.6" x14ac:dyDescent="0.3">
      <c r="A124" s="291">
        <v>119</v>
      </c>
      <c r="B124" s="387"/>
      <c r="C124" s="387"/>
      <c r="D124" s="378" t="s">
        <v>128</v>
      </c>
      <c r="E124" s="123">
        <f t="shared" si="14"/>
        <v>0</v>
      </c>
      <c r="F124" s="38">
        <f t="shared" si="9"/>
        <v>0</v>
      </c>
      <c r="G124" s="38">
        <f t="shared" si="10"/>
        <v>0</v>
      </c>
      <c r="H124" s="299">
        <f t="shared" si="7"/>
        <v>0</v>
      </c>
      <c r="I124" s="356"/>
      <c r="J124" s="23"/>
      <c r="K124" s="325">
        <v>119</v>
      </c>
      <c r="L124" s="4" t="s">
        <v>128</v>
      </c>
      <c r="M124" s="377">
        <f t="shared" si="11"/>
        <v>0</v>
      </c>
      <c r="N124" s="378">
        <f t="shared" si="12"/>
        <v>0</v>
      </c>
      <c r="O124" s="378">
        <f t="shared" si="13"/>
        <v>0</v>
      </c>
      <c r="P124" s="379"/>
      <c r="Q124" s="47"/>
      <c r="R124" s="48"/>
      <c r="S124" s="46"/>
      <c r="T124" s="47"/>
      <c r="U124" s="48"/>
      <c r="V124" s="46"/>
      <c r="W124" s="47"/>
      <c r="X124" s="48"/>
      <c r="Y124" s="46"/>
      <c r="Z124" s="19"/>
    </row>
    <row r="125" spans="1:26" ht="15.6" x14ac:dyDescent="0.3">
      <c r="A125" s="291">
        <v>120</v>
      </c>
      <c r="B125" s="387"/>
      <c r="C125" s="387"/>
      <c r="D125" s="378" t="s">
        <v>128</v>
      </c>
      <c r="E125" s="123">
        <f t="shared" si="14"/>
        <v>0</v>
      </c>
      <c r="F125" s="38">
        <f t="shared" si="9"/>
        <v>0</v>
      </c>
      <c r="G125" s="38">
        <f t="shared" si="10"/>
        <v>0</v>
      </c>
      <c r="H125" s="299">
        <f t="shared" si="7"/>
        <v>0</v>
      </c>
      <c r="I125" s="356"/>
      <c r="J125" s="23"/>
      <c r="K125" s="325">
        <v>120</v>
      </c>
      <c r="L125" s="4" t="s">
        <v>128</v>
      </c>
      <c r="M125" s="377">
        <f t="shared" si="11"/>
        <v>0</v>
      </c>
      <c r="N125" s="378">
        <f t="shared" si="12"/>
        <v>0</v>
      </c>
      <c r="O125" s="378">
        <f t="shared" si="13"/>
        <v>0</v>
      </c>
      <c r="P125" s="379"/>
      <c r="Q125" s="47"/>
      <c r="R125" s="48"/>
      <c r="S125" s="46"/>
      <c r="T125" s="47"/>
      <c r="U125" s="48"/>
      <c r="V125" s="46"/>
      <c r="W125" s="47"/>
      <c r="X125" s="48"/>
      <c r="Y125" s="46"/>
      <c r="Z125" s="19"/>
    </row>
    <row r="126" spans="1:26" ht="15.6" x14ac:dyDescent="0.3">
      <c r="A126" s="291">
        <v>121</v>
      </c>
      <c r="B126" s="387"/>
      <c r="C126" s="387"/>
      <c r="D126" s="378" t="s">
        <v>128</v>
      </c>
      <c r="E126" s="123">
        <f t="shared" si="14"/>
        <v>0</v>
      </c>
      <c r="F126" s="38">
        <f t="shared" si="9"/>
        <v>0</v>
      </c>
      <c r="G126" s="38">
        <f t="shared" si="10"/>
        <v>0</v>
      </c>
      <c r="H126" s="299">
        <f t="shared" si="7"/>
        <v>0</v>
      </c>
      <c r="I126" s="356"/>
      <c r="J126" s="23"/>
      <c r="K126" s="325">
        <v>121</v>
      </c>
      <c r="L126" s="4" t="s">
        <v>128</v>
      </c>
      <c r="M126" s="377">
        <f t="shared" si="11"/>
        <v>0</v>
      </c>
      <c r="N126" s="378">
        <f t="shared" si="12"/>
        <v>0</v>
      </c>
      <c r="O126" s="378">
        <f t="shared" si="13"/>
        <v>0</v>
      </c>
      <c r="P126" s="379"/>
      <c r="Q126" s="47"/>
      <c r="R126" s="48"/>
      <c r="S126" s="46"/>
      <c r="T126" s="47"/>
      <c r="U126" s="48"/>
      <c r="V126" s="46"/>
      <c r="W126" s="47"/>
      <c r="X126" s="48"/>
      <c r="Y126" s="46"/>
      <c r="Z126" s="19"/>
    </row>
    <row r="127" spans="1:26" ht="15.6" x14ac:dyDescent="0.3">
      <c r="A127" s="291">
        <v>122</v>
      </c>
      <c r="B127" s="387"/>
      <c r="C127" s="387"/>
      <c r="D127" s="378" t="s">
        <v>128</v>
      </c>
      <c r="E127" s="123">
        <f t="shared" si="14"/>
        <v>0</v>
      </c>
      <c r="F127" s="38">
        <f t="shared" si="9"/>
        <v>0</v>
      </c>
      <c r="G127" s="38">
        <f t="shared" si="10"/>
        <v>0</v>
      </c>
      <c r="H127" s="299">
        <f t="shared" si="7"/>
        <v>0</v>
      </c>
      <c r="I127" s="356"/>
      <c r="J127" s="23"/>
      <c r="K127" s="325">
        <v>122</v>
      </c>
      <c r="L127" s="4" t="s">
        <v>128</v>
      </c>
      <c r="M127" s="377">
        <f t="shared" si="11"/>
        <v>0</v>
      </c>
      <c r="N127" s="378">
        <f t="shared" si="12"/>
        <v>0</v>
      </c>
      <c r="O127" s="378">
        <f t="shared" si="13"/>
        <v>0</v>
      </c>
      <c r="P127" s="379"/>
      <c r="Q127" s="47"/>
      <c r="R127" s="48"/>
      <c r="S127" s="46"/>
      <c r="T127" s="47"/>
      <c r="U127" s="48"/>
      <c r="V127" s="46"/>
      <c r="W127" s="47"/>
      <c r="X127" s="48"/>
      <c r="Y127" s="46"/>
      <c r="Z127" s="19"/>
    </row>
    <row r="128" spans="1:26" ht="15.6" x14ac:dyDescent="0.3">
      <c r="A128" s="291">
        <v>123</v>
      </c>
      <c r="B128" s="387"/>
      <c r="C128" s="387"/>
      <c r="D128" s="378" t="s">
        <v>128</v>
      </c>
      <c r="E128" s="123">
        <f t="shared" si="14"/>
        <v>0</v>
      </c>
      <c r="F128" s="38">
        <f t="shared" si="9"/>
        <v>0</v>
      </c>
      <c r="G128" s="38">
        <f t="shared" si="10"/>
        <v>0</v>
      </c>
      <c r="H128" s="299">
        <f t="shared" si="7"/>
        <v>0</v>
      </c>
      <c r="I128" s="356"/>
      <c r="J128" s="23"/>
      <c r="K128" s="325">
        <v>123</v>
      </c>
      <c r="L128" s="4" t="s">
        <v>128</v>
      </c>
      <c r="M128" s="377">
        <f t="shared" si="11"/>
        <v>0</v>
      </c>
      <c r="N128" s="378">
        <f t="shared" si="12"/>
        <v>0</v>
      </c>
      <c r="O128" s="378">
        <f t="shared" si="13"/>
        <v>0</v>
      </c>
      <c r="P128" s="379"/>
      <c r="Q128" s="47"/>
      <c r="R128" s="48"/>
      <c r="S128" s="46"/>
      <c r="T128" s="47"/>
      <c r="U128" s="48"/>
      <c r="V128" s="46"/>
      <c r="W128" s="47"/>
      <c r="X128" s="48"/>
      <c r="Y128" s="46"/>
      <c r="Z128" s="19"/>
    </row>
    <row r="129" spans="1:26" ht="15.6" x14ac:dyDescent="0.3">
      <c r="A129" s="291">
        <v>124</v>
      </c>
      <c r="B129" s="387"/>
      <c r="C129" s="387"/>
      <c r="D129" s="378" t="s">
        <v>128</v>
      </c>
      <c r="E129" s="123">
        <f t="shared" si="14"/>
        <v>0</v>
      </c>
      <c r="F129" s="38">
        <f t="shared" si="9"/>
        <v>0</v>
      </c>
      <c r="G129" s="38">
        <f t="shared" si="10"/>
        <v>0</v>
      </c>
      <c r="H129" s="299">
        <f t="shared" si="7"/>
        <v>0</v>
      </c>
      <c r="I129" s="356"/>
      <c r="J129" s="23"/>
      <c r="K129" s="325">
        <v>124</v>
      </c>
      <c r="L129" s="4" t="s">
        <v>128</v>
      </c>
      <c r="M129" s="377">
        <f t="shared" si="11"/>
        <v>0</v>
      </c>
      <c r="N129" s="378">
        <f t="shared" si="12"/>
        <v>0</v>
      </c>
      <c r="O129" s="378">
        <f t="shared" si="13"/>
        <v>0</v>
      </c>
      <c r="P129" s="379"/>
      <c r="Q129" s="47"/>
      <c r="R129" s="48"/>
      <c r="S129" s="46"/>
      <c r="T129" s="47"/>
      <c r="U129" s="48"/>
      <c r="V129" s="46"/>
      <c r="W129" s="47"/>
      <c r="X129" s="48"/>
      <c r="Y129" s="46"/>
      <c r="Z129" s="19"/>
    </row>
    <row r="130" spans="1:26" ht="15.6" x14ac:dyDescent="0.3">
      <c r="A130" s="291">
        <v>125</v>
      </c>
      <c r="B130" s="387"/>
      <c r="C130" s="387"/>
      <c r="D130" s="378" t="s">
        <v>128</v>
      </c>
      <c r="E130" s="123">
        <f t="shared" si="14"/>
        <v>0</v>
      </c>
      <c r="F130" s="38">
        <f t="shared" si="9"/>
        <v>0</v>
      </c>
      <c r="G130" s="38">
        <f t="shared" si="10"/>
        <v>0</v>
      </c>
      <c r="H130" s="299">
        <f t="shared" si="7"/>
        <v>0</v>
      </c>
      <c r="I130" s="356"/>
      <c r="J130" s="23"/>
      <c r="K130" s="325">
        <v>125</v>
      </c>
      <c r="L130" s="4" t="s">
        <v>128</v>
      </c>
      <c r="M130" s="377">
        <f t="shared" si="11"/>
        <v>0</v>
      </c>
      <c r="N130" s="378">
        <f t="shared" si="12"/>
        <v>0</v>
      </c>
      <c r="O130" s="378">
        <f t="shared" si="13"/>
        <v>0</v>
      </c>
      <c r="P130" s="379"/>
      <c r="Q130" s="47"/>
      <c r="R130" s="48"/>
      <c r="S130" s="46"/>
      <c r="T130" s="47"/>
      <c r="U130" s="48"/>
      <c r="V130" s="46"/>
      <c r="W130" s="47"/>
      <c r="X130" s="48"/>
      <c r="Y130" s="46"/>
      <c r="Z130" s="19"/>
    </row>
    <row r="131" spans="1:26" ht="15.6" x14ac:dyDescent="0.3">
      <c r="A131" s="291">
        <v>126</v>
      </c>
      <c r="B131" s="387"/>
      <c r="C131" s="387"/>
      <c r="D131" s="378" t="s">
        <v>128</v>
      </c>
      <c r="E131" s="123">
        <f t="shared" si="14"/>
        <v>0</v>
      </c>
      <c r="F131" s="38">
        <f t="shared" si="9"/>
        <v>0</v>
      </c>
      <c r="G131" s="38">
        <f t="shared" si="10"/>
        <v>0</v>
      </c>
      <c r="H131" s="299">
        <f t="shared" si="7"/>
        <v>0</v>
      </c>
      <c r="I131" s="356"/>
      <c r="J131" s="23"/>
      <c r="K131" s="325">
        <v>126</v>
      </c>
      <c r="L131" s="4" t="s">
        <v>128</v>
      </c>
      <c r="M131" s="377">
        <f t="shared" si="11"/>
        <v>0</v>
      </c>
      <c r="N131" s="378">
        <f t="shared" si="12"/>
        <v>0</v>
      </c>
      <c r="O131" s="378">
        <f t="shared" si="13"/>
        <v>0</v>
      </c>
      <c r="P131" s="379"/>
      <c r="Q131" s="47"/>
      <c r="R131" s="48"/>
      <c r="S131" s="46"/>
      <c r="T131" s="47"/>
      <c r="U131" s="48"/>
      <c r="V131" s="46"/>
      <c r="W131" s="47"/>
      <c r="X131" s="48"/>
      <c r="Y131" s="46"/>
      <c r="Z131" s="19"/>
    </row>
    <row r="132" spans="1:26" ht="15.6" x14ac:dyDescent="0.3">
      <c r="A132" s="291">
        <v>127</v>
      </c>
      <c r="B132" s="387"/>
      <c r="C132" s="387"/>
      <c r="D132" s="378" t="s">
        <v>128</v>
      </c>
      <c r="E132" s="123">
        <f t="shared" si="14"/>
        <v>0</v>
      </c>
      <c r="F132" s="38">
        <f t="shared" si="9"/>
        <v>0</v>
      </c>
      <c r="G132" s="38">
        <f t="shared" si="10"/>
        <v>0</v>
      </c>
      <c r="H132" s="299">
        <f t="shared" si="7"/>
        <v>0</v>
      </c>
      <c r="I132" s="356"/>
      <c r="J132" s="23"/>
      <c r="K132" s="325">
        <v>127</v>
      </c>
      <c r="L132" s="4" t="s">
        <v>128</v>
      </c>
      <c r="M132" s="377">
        <f t="shared" si="11"/>
        <v>0</v>
      </c>
      <c r="N132" s="378">
        <f t="shared" si="12"/>
        <v>0</v>
      </c>
      <c r="O132" s="378">
        <f t="shared" si="13"/>
        <v>0</v>
      </c>
      <c r="P132" s="379"/>
      <c r="Q132" s="47"/>
      <c r="R132" s="48"/>
      <c r="S132" s="46"/>
      <c r="T132" s="47"/>
      <c r="U132" s="48"/>
      <c r="V132" s="46"/>
      <c r="W132" s="47"/>
      <c r="X132" s="48"/>
      <c r="Y132" s="46"/>
      <c r="Z132" s="19"/>
    </row>
    <row r="133" spans="1:26" ht="15.6" x14ac:dyDescent="0.3">
      <c r="A133" s="291">
        <v>128</v>
      </c>
      <c r="B133" s="387"/>
      <c r="C133" s="387"/>
      <c r="D133" s="378" t="s">
        <v>128</v>
      </c>
      <c r="E133" s="123">
        <f t="shared" si="14"/>
        <v>0</v>
      </c>
      <c r="F133" s="38">
        <f t="shared" si="9"/>
        <v>0</v>
      </c>
      <c r="G133" s="38">
        <f t="shared" si="10"/>
        <v>0</v>
      </c>
      <c r="H133" s="299">
        <f t="shared" si="7"/>
        <v>0</v>
      </c>
      <c r="I133" s="356"/>
      <c r="J133" s="23"/>
      <c r="K133" s="325">
        <v>128</v>
      </c>
      <c r="L133" s="4" t="s">
        <v>128</v>
      </c>
      <c r="M133" s="377">
        <f t="shared" si="11"/>
        <v>0</v>
      </c>
      <c r="N133" s="378">
        <f t="shared" si="12"/>
        <v>0</v>
      </c>
      <c r="O133" s="378">
        <f t="shared" si="13"/>
        <v>0</v>
      </c>
      <c r="P133" s="379"/>
      <c r="Q133" s="47"/>
      <c r="R133" s="48"/>
      <c r="S133" s="46"/>
      <c r="T133" s="47"/>
      <c r="U133" s="48"/>
      <c r="V133" s="46"/>
      <c r="W133" s="47"/>
      <c r="X133" s="48"/>
      <c r="Y133" s="46"/>
      <c r="Z133" s="19"/>
    </row>
    <row r="134" spans="1:26" ht="15.6" x14ac:dyDescent="0.3">
      <c r="A134" s="291">
        <v>129</v>
      </c>
      <c r="B134" s="387"/>
      <c r="C134" s="387"/>
      <c r="D134" s="378" t="s">
        <v>128</v>
      </c>
      <c r="E134" s="123">
        <f t="shared" si="14"/>
        <v>0</v>
      </c>
      <c r="F134" s="38">
        <f t="shared" si="9"/>
        <v>0</v>
      </c>
      <c r="G134" s="38">
        <f t="shared" si="10"/>
        <v>0</v>
      </c>
      <c r="H134" s="299">
        <f t="shared" ref="H134:H197" si="15">B134*C134</f>
        <v>0</v>
      </c>
      <c r="I134" s="356"/>
      <c r="J134" s="23"/>
      <c r="K134" s="325">
        <v>129</v>
      </c>
      <c r="L134" s="4" t="s">
        <v>128</v>
      </c>
      <c r="M134" s="377">
        <f t="shared" si="11"/>
        <v>0</v>
      </c>
      <c r="N134" s="378">
        <f t="shared" si="12"/>
        <v>0</v>
      </c>
      <c r="O134" s="378">
        <f t="shared" si="13"/>
        <v>0</v>
      </c>
      <c r="P134" s="379"/>
      <c r="Q134" s="47"/>
      <c r="R134" s="48"/>
      <c r="S134" s="46"/>
      <c r="T134" s="47"/>
      <c r="U134" s="48"/>
      <c r="V134" s="46"/>
      <c r="W134" s="47"/>
      <c r="X134" s="48"/>
      <c r="Y134" s="46"/>
      <c r="Z134" s="19"/>
    </row>
    <row r="135" spans="1:26" ht="15.6" x14ac:dyDescent="0.3">
      <c r="A135" s="291">
        <v>130</v>
      </c>
      <c r="B135" s="387"/>
      <c r="C135" s="387"/>
      <c r="D135" s="378" t="s">
        <v>128</v>
      </c>
      <c r="E135" s="123">
        <f t="shared" si="14"/>
        <v>0</v>
      </c>
      <c r="F135" s="38">
        <f t="shared" ref="F135:F198" si="16">IF(D135="Yes",E135,0)</f>
        <v>0</v>
      </c>
      <c r="G135" s="38">
        <f t="shared" ref="G135:G198" si="17">IF(D135="Yes",H135,0)</f>
        <v>0</v>
      </c>
      <c r="H135" s="299">
        <f t="shared" si="15"/>
        <v>0</v>
      </c>
      <c r="I135" s="356"/>
      <c r="J135" s="23"/>
      <c r="K135" s="325">
        <v>130</v>
      </c>
      <c r="L135" s="4" t="s">
        <v>128</v>
      </c>
      <c r="M135" s="377">
        <f t="shared" ref="M135:M198" si="18">IF(P135&gt;0,1,0)</f>
        <v>0</v>
      </c>
      <c r="N135" s="378">
        <f t="shared" ref="N135:N198" si="19">IF(L135="Yes",M135,0)</f>
        <v>0</v>
      </c>
      <c r="O135" s="378">
        <f t="shared" ref="O135:O198" si="20">IF(L135="Yes",P135,0)</f>
        <v>0</v>
      </c>
      <c r="P135" s="379"/>
      <c r="Q135" s="47"/>
      <c r="R135" s="48"/>
      <c r="S135" s="46"/>
      <c r="T135" s="47"/>
      <c r="U135" s="48"/>
      <c r="V135" s="46"/>
      <c r="W135" s="47"/>
      <c r="X135" s="48"/>
      <c r="Y135" s="46"/>
      <c r="Z135" s="19"/>
    </row>
    <row r="136" spans="1:26" ht="15.6" x14ac:dyDescent="0.3">
      <c r="A136" s="291">
        <v>131</v>
      </c>
      <c r="B136" s="387"/>
      <c r="C136" s="387"/>
      <c r="D136" s="378" t="s">
        <v>128</v>
      </c>
      <c r="E136" s="123">
        <f t="shared" si="14"/>
        <v>0</v>
      </c>
      <c r="F136" s="38">
        <f t="shared" si="16"/>
        <v>0</v>
      </c>
      <c r="G136" s="38">
        <f t="shared" si="17"/>
        <v>0</v>
      </c>
      <c r="H136" s="299">
        <f t="shared" si="15"/>
        <v>0</v>
      </c>
      <c r="I136" s="356"/>
      <c r="J136" s="23"/>
      <c r="K136" s="325">
        <v>131</v>
      </c>
      <c r="L136" s="4" t="s">
        <v>128</v>
      </c>
      <c r="M136" s="377">
        <f t="shared" si="18"/>
        <v>0</v>
      </c>
      <c r="N136" s="378">
        <f t="shared" si="19"/>
        <v>0</v>
      </c>
      <c r="O136" s="378">
        <f t="shared" si="20"/>
        <v>0</v>
      </c>
      <c r="P136" s="379"/>
      <c r="Q136" s="47"/>
      <c r="R136" s="48"/>
      <c r="S136" s="46"/>
      <c r="T136" s="47"/>
      <c r="U136" s="48"/>
      <c r="V136" s="46"/>
      <c r="W136" s="47"/>
      <c r="X136" s="48"/>
      <c r="Y136" s="46"/>
      <c r="Z136" s="19"/>
    </row>
    <row r="137" spans="1:26" ht="15.6" x14ac:dyDescent="0.3">
      <c r="A137" s="291">
        <v>132</v>
      </c>
      <c r="B137" s="387"/>
      <c r="C137" s="387"/>
      <c r="D137" s="378" t="s">
        <v>128</v>
      </c>
      <c r="E137" s="123">
        <f t="shared" si="14"/>
        <v>0</v>
      </c>
      <c r="F137" s="38">
        <f t="shared" si="16"/>
        <v>0</v>
      </c>
      <c r="G137" s="38">
        <f t="shared" si="17"/>
        <v>0</v>
      </c>
      <c r="H137" s="299">
        <f t="shared" si="15"/>
        <v>0</v>
      </c>
      <c r="I137" s="356"/>
      <c r="J137" s="23"/>
      <c r="K137" s="325">
        <v>132</v>
      </c>
      <c r="L137" s="4" t="s">
        <v>128</v>
      </c>
      <c r="M137" s="377">
        <f t="shared" si="18"/>
        <v>0</v>
      </c>
      <c r="N137" s="378">
        <f t="shared" si="19"/>
        <v>0</v>
      </c>
      <c r="O137" s="378">
        <f t="shared" si="20"/>
        <v>0</v>
      </c>
      <c r="P137" s="379"/>
      <c r="Q137" s="47"/>
      <c r="R137" s="48"/>
      <c r="S137" s="46"/>
      <c r="T137" s="47"/>
      <c r="U137" s="48"/>
      <c r="V137" s="46"/>
      <c r="W137" s="47"/>
      <c r="X137" s="48"/>
      <c r="Y137" s="46"/>
      <c r="Z137" s="19"/>
    </row>
    <row r="138" spans="1:26" ht="15.6" x14ac:dyDescent="0.3">
      <c r="A138" s="291">
        <v>133</v>
      </c>
      <c r="B138" s="387"/>
      <c r="C138" s="387"/>
      <c r="D138" s="378" t="s">
        <v>128</v>
      </c>
      <c r="E138" s="123">
        <f t="shared" si="14"/>
        <v>0</v>
      </c>
      <c r="F138" s="38">
        <f t="shared" si="16"/>
        <v>0</v>
      </c>
      <c r="G138" s="38">
        <f t="shared" si="17"/>
        <v>0</v>
      </c>
      <c r="H138" s="299">
        <f t="shared" si="15"/>
        <v>0</v>
      </c>
      <c r="I138" s="356"/>
      <c r="J138" s="23"/>
      <c r="K138" s="325">
        <v>133</v>
      </c>
      <c r="L138" s="4" t="s">
        <v>128</v>
      </c>
      <c r="M138" s="377">
        <f t="shared" si="18"/>
        <v>0</v>
      </c>
      <c r="N138" s="378">
        <f t="shared" si="19"/>
        <v>0</v>
      </c>
      <c r="O138" s="378">
        <f t="shared" si="20"/>
        <v>0</v>
      </c>
      <c r="P138" s="379"/>
      <c r="Q138" s="47"/>
      <c r="R138" s="48"/>
      <c r="S138" s="46"/>
      <c r="T138" s="47"/>
      <c r="U138" s="48"/>
      <c r="V138" s="46"/>
      <c r="W138" s="47"/>
      <c r="X138" s="48"/>
      <c r="Y138" s="46"/>
      <c r="Z138" s="19"/>
    </row>
    <row r="139" spans="1:26" ht="15.6" x14ac:dyDescent="0.3">
      <c r="A139" s="291">
        <v>134</v>
      </c>
      <c r="B139" s="387"/>
      <c r="C139" s="387"/>
      <c r="D139" s="378" t="s">
        <v>128</v>
      </c>
      <c r="E139" s="123">
        <f t="shared" si="14"/>
        <v>0</v>
      </c>
      <c r="F139" s="38">
        <f t="shared" si="16"/>
        <v>0</v>
      </c>
      <c r="G139" s="38">
        <f t="shared" si="17"/>
        <v>0</v>
      </c>
      <c r="H139" s="299">
        <f t="shared" si="15"/>
        <v>0</v>
      </c>
      <c r="I139" s="356"/>
      <c r="J139" s="23"/>
      <c r="K139" s="325">
        <v>134</v>
      </c>
      <c r="L139" s="4" t="s">
        <v>128</v>
      </c>
      <c r="M139" s="377">
        <f t="shared" si="18"/>
        <v>0</v>
      </c>
      <c r="N139" s="378">
        <f t="shared" si="19"/>
        <v>0</v>
      </c>
      <c r="O139" s="378">
        <f t="shared" si="20"/>
        <v>0</v>
      </c>
      <c r="P139" s="379"/>
      <c r="Q139" s="47"/>
      <c r="R139" s="48"/>
      <c r="S139" s="46"/>
      <c r="T139" s="47"/>
      <c r="U139" s="48"/>
      <c r="V139" s="46"/>
      <c r="W139" s="47"/>
      <c r="X139" s="48"/>
      <c r="Y139" s="46"/>
      <c r="Z139" s="19"/>
    </row>
    <row r="140" spans="1:26" ht="15.6" x14ac:dyDescent="0.3">
      <c r="A140" s="291">
        <v>135</v>
      </c>
      <c r="B140" s="387"/>
      <c r="C140" s="387"/>
      <c r="D140" s="378" t="s">
        <v>128</v>
      </c>
      <c r="E140" s="123">
        <f t="shared" si="14"/>
        <v>0</v>
      </c>
      <c r="F140" s="38">
        <f t="shared" si="16"/>
        <v>0</v>
      </c>
      <c r="G140" s="38">
        <f t="shared" si="17"/>
        <v>0</v>
      </c>
      <c r="H140" s="299">
        <f t="shared" si="15"/>
        <v>0</v>
      </c>
      <c r="I140" s="356"/>
      <c r="J140" s="23"/>
      <c r="K140" s="325">
        <v>135</v>
      </c>
      <c r="L140" s="4" t="s">
        <v>128</v>
      </c>
      <c r="M140" s="377">
        <f t="shared" si="18"/>
        <v>0</v>
      </c>
      <c r="N140" s="378">
        <f t="shared" si="19"/>
        <v>0</v>
      </c>
      <c r="O140" s="378">
        <f t="shared" si="20"/>
        <v>0</v>
      </c>
      <c r="P140" s="379"/>
      <c r="Q140" s="47"/>
      <c r="R140" s="48"/>
      <c r="S140" s="46"/>
      <c r="T140" s="47"/>
      <c r="U140" s="48"/>
      <c r="V140" s="46"/>
      <c r="W140" s="47"/>
      <c r="X140" s="48"/>
      <c r="Y140" s="46"/>
      <c r="Z140" s="19"/>
    </row>
    <row r="141" spans="1:26" ht="15.6" x14ac:dyDescent="0.3">
      <c r="A141" s="291">
        <v>136</v>
      </c>
      <c r="B141" s="387"/>
      <c r="C141" s="387"/>
      <c r="D141" s="378" t="s">
        <v>128</v>
      </c>
      <c r="E141" s="123">
        <f t="shared" si="14"/>
        <v>0</v>
      </c>
      <c r="F141" s="38">
        <f t="shared" si="16"/>
        <v>0</v>
      </c>
      <c r="G141" s="38">
        <f t="shared" si="17"/>
        <v>0</v>
      </c>
      <c r="H141" s="299">
        <f t="shared" si="15"/>
        <v>0</v>
      </c>
      <c r="I141" s="356"/>
      <c r="J141" s="23"/>
      <c r="K141" s="325">
        <v>136</v>
      </c>
      <c r="L141" s="4" t="s">
        <v>128</v>
      </c>
      <c r="M141" s="377">
        <f t="shared" si="18"/>
        <v>0</v>
      </c>
      <c r="N141" s="378">
        <f t="shared" si="19"/>
        <v>0</v>
      </c>
      <c r="O141" s="378">
        <f t="shared" si="20"/>
        <v>0</v>
      </c>
      <c r="P141" s="379"/>
      <c r="Q141" s="47"/>
      <c r="R141" s="48"/>
      <c r="S141" s="46"/>
      <c r="T141" s="47"/>
      <c r="U141" s="48"/>
      <c r="V141" s="46"/>
      <c r="W141" s="47"/>
      <c r="X141" s="48"/>
      <c r="Y141" s="46"/>
      <c r="Z141" s="19"/>
    </row>
    <row r="142" spans="1:26" ht="15.6" x14ac:dyDescent="0.3">
      <c r="A142" s="291">
        <v>137</v>
      </c>
      <c r="B142" s="387"/>
      <c r="C142" s="387"/>
      <c r="D142" s="378" t="s">
        <v>128</v>
      </c>
      <c r="E142" s="123">
        <f t="shared" si="14"/>
        <v>0</v>
      </c>
      <c r="F142" s="38">
        <f t="shared" si="16"/>
        <v>0</v>
      </c>
      <c r="G142" s="38">
        <f t="shared" si="17"/>
        <v>0</v>
      </c>
      <c r="H142" s="299">
        <f t="shared" si="15"/>
        <v>0</v>
      </c>
      <c r="I142" s="356"/>
      <c r="J142" s="23"/>
      <c r="K142" s="325">
        <v>137</v>
      </c>
      <c r="L142" s="4" t="s">
        <v>128</v>
      </c>
      <c r="M142" s="377">
        <f t="shared" si="18"/>
        <v>0</v>
      </c>
      <c r="N142" s="378">
        <f t="shared" si="19"/>
        <v>0</v>
      </c>
      <c r="O142" s="378">
        <f t="shared" si="20"/>
        <v>0</v>
      </c>
      <c r="P142" s="379"/>
      <c r="Q142" s="47"/>
      <c r="R142" s="48"/>
      <c r="S142" s="46"/>
      <c r="T142" s="47"/>
      <c r="U142" s="48"/>
      <c r="V142" s="46"/>
      <c r="W142" s="47"/>
      <c r="X142" s="48"/>
      <c r="Y142" s="46"/>
      <c r="Z142" s="19"/>
    </row>
    <row r="143" spans="1:26" ht="15.6" x14ac:dyDescent="0.3">
      <c r="A143" s="291">
        <v>138</v>
      </c>
      <c r="B143" s="387"/>
      <c r="C143" s="387"/>
      <c r="D143" s="378" t="s">
        <v>128</v>
      </c>
      <c r="E143" s="123">
        <f t="shared" si="14"/>
        <v>0</v>
      </c>
      <c r="F143" s="38">
        <f t="shared" si="16"/>
        <v>0</v>
      </c>
      <c r="G143" s="38">
        <f t="shared" si="17"/>
        <v>0</v>
      </c>
      <c r="H143" s="299">
        <f t="shared" si="15"/>
        <v>0</v>
      </c>
      <c r="I143" s="356"/>
      <c r="J143" s="23"/>
      <c r="K143" s="325">
        <v>138</v>
      </c>
      <c r="L143" s="4" t="s">
        <v>128</v>
      </c>
      <c r="M143" s="377">
        <f t="shared" si="18"/>
        <v>0</v>
      </c>
      <c r="N143" s="378">
        <f t="shared" si="19"/>
        <v>0</v>
      </c>
      <c r="O143" s="378">
        <f t="shared" si="20"/>
        <v>0</v>
      </c>
      <c r="P143" s="379"/>
      <c r="Q143" s="47"/>
      <c r="R143" s="48"/>
      <c r="S143" s="46"/>
      <c r="T143" s="47"/>
      <c r="U143" s="48"/>
      <c r="V143" s="46"/>
      <c r="W143" s="47"/>
      <c r="X143" s="48"/>
      <c r="Y143" s="46"/>
      <c r="Z143" s="19"/>
    </row>
    <row r="144" spans="1:26" ht="15.6" x14ac:dyDescent="0.3">
      <c r="A144" s="291">
        <v>139</v>
      </c>
      <c r="B144" s="387"/>
      <c r="C144" s="387"/>
      <c r="D144" s="378" t="s">
        <v>128</v>
      </c>
      <c r="E144" s="123">
        <f t="shared" si="14"/>
        <v>0</v>
      </c>
      <c r="F144" s="38">
        <f t="shared" si="16"/>
        <v>0</v>
      </c>
      <c r="G144" s="38">
        <f t="shared" si="17"/>
        <v>0</v>
      </c>
      <c r="H144" s="299">
        <f t="shared" si="15"/>
        <v>0</v>
      </c>
      <c r="I144" s="356"/>
      <c r="J144" s="23"/>
      <c r="K144" s="325">
        <v>139</v>
      </c>
      <c r="L144" s="4" t="s">
        <v>128</v>
      </c>
      <c r="M144" s="377">
        <f t="shared" si="18"/>
        <v>0</v>
      </c>
      <c r="N144" s="378">
        <f t="shared" si="19"/>
        <v>0</v>
      </c>
      <c r="O144" s="378">
        <f t="shared" si="20"/>
        <v>0</v>
      </c>
      <c r="P144" s="379"/>
      <c r="Q144" s="47"/>
      <c r="R144" s="48"/>
      <c r="S144" s="46"/>
      <c r="T144" s="47"/>
      <c r="U144" s="48"/>
      <c r="V144" s="46"/>
      <c r="W144" s="47"/>
      <c r="X144" s="48"/>
      <c r="Y144" s="46"/>
      <c r="Z144" s="19"/>
    </row>
    <row r="145" spans="1:26" ht="15.6" x14ac:dyDescent="0.3">
      <c r="A145" s="291">
        <v>140</v>
      </c>
      <c r="B145" s="387"/>
      <c r="C145" s="387"/>
      <c r="D145" s="378" t="s">
        <v>128</v>
      </c>
      <c r="E145" s="123">
        <f t="shared" si="14"/>
        <v>0</v>
      </c>
      <c r="F145" s="38">
        <f t="shared" si="16"/>
        <v>0</v>
      </c>
      <c r="G145" s="38">
        <f t="shared" si="17"/>
        <v>0</v>
      </c>
      <c r="H145" s="299">
        <f t="shared" si="15"/>
        <v>0</v>
      </c>
      <c r="I145" s="356"/>
      <c r="J145" s="23"/>
      <c r="K145" s="325">
        <v>140</v>
      </c>
      <c r="L145" s="4" t="s">
        <v>128</v>
      </c>
      <c r="M145" s="377">
        <f t="shared" si="18"/>
        <v>0</v>
      </c>
      <c r="N145" s="378">
        <f t="shared" si="19"/>
        <v>0</v>
      </c>
      <c r="O145" s="378">
        <f t="shared" si="20"/>
        <v>0</v>
      </c>
      <c r="P145" s="379"/>
      <c r="Q145" s="47"/>
      <c r="R145" s="48"/>
      <c r="S145" s="46"/>
      <c r="T145" s="47"/>
      <c r="U145" s="48"/>
      <c r="V145" s="46"/>
      <c r="W145" s="47"/>
      <c r="X145" s="48"/>
      <c r="Y145" s="46"/>
      <c r="Z145" s="19"/>
    </row>
    <row r="146" spans="1:26" ht="15.6" x14ac:dyDescent="0.3">
      <c r="A146" s="291">
        <v>141</v>
      </c>
      <c r="B146" s="387"/>
      <c r="C146" s="387"/>
      <c r="D146" s="378" t="s">
        <v>128</v>
      </c>
      <c r="E146" s="123">
        <f t="shared" si="14"/>
        <v>0</v>
      </c>
      <c r="F146" s="38">
        <f t="shared" si="16"/>
        <v>0</v>
      </c>
      <c r="G146" s="38">
        <f t="shared" si="17"/>
        <v>0</v>
      </c>
      <c r="H146" s="299">
        <f t="shared" si="15"/>
        <v>0</v>
      </c>
      <c r="I146" s="356"/>
      <c r="J146" s="23"/>
      <c r="K146" s="325">
        <v>141</v>
      </c>
      <c r="L146" s="4" t="s">
        <v>128</v>
      </c>
      <c r="M146" s="377">
        <f t="shared" si="18"/>
        <v>0</v>
      </c>
      <c r="N146" s="378">
        <f t="shared" si="19"/>
        <v>0</v>
      </c>
      <c r="O146" s="378">
        <f t="shared" si="20"/>
        <v>0</v>
      </c>
      <c r="P146" s="379"/>
      <c r="Q146" s="47"/>
      <c r="R146" s="48"/>
      <c r="S146" s="46"/>
      <c r="T146" s="47"/>
      <c r="U146" s="48"/>
      <c r="V146" s="46"/>
      <c r="W146" s="47"/>
      <c r="X146" s="48"/>
      <c r="Y146" s="46"/>
      <c r="Z146" s="19"/>
    </row>
    <row r="147" spans="1:26" ht="15.6" x14ac:dyDescent="0.3">
      <c r="A147" s="291">
        <v>142</v>
      </c>
      <c r="B147" s="387"/>
      <c r="C147" s="387"/>
      <c r="D147" s="378" t="s">
        <v>128</v>
      </c>
      <c r="E147" s="123">
        <f t="shared" si="14"/>
        <v>0</v>
      </c>
      <c r="F147" s="38">
        <f t="shared" si="16"/>
        <v>0</v>
      </c>
      <c r="G147" s="38">
        <f t="shared" si="17"/>
        <v>0</v>
      </c>
      <c r="H147" s="299">
        <f t="shared" si="15"/>
        <v>0</v>
      </c>
      <c r="I147" s="356"/>
      <c r="J147" s="23"/>
      <c r="K147" s="325">
        <v>142</v>
      </c>
      <c r="L147" s="4" t="s">
        <v>128</v>
      </c>
      <c r="M147" s="377">
        <f t="shared" si="18"/>
        <v>0</v>
      </c>
      <c r="N147" s="378">
        <f t="shared" si="19"/>
        <v>0</v>
      </c>
      <c r="O147" s="378">
        <f t="shared" si="20"/>
        <v>0</v>
      </c>
      <c r="P147" s="379"/>
      <c r="Q147" s="47"/>
      <c r="R147" s="48"/>
      <c r="S147" s="46"/>
      <c r="T147" s="47"/>
      <c r="U147" s="48"/>
      <c r="V147" s="46"/>
      <c r="W147" s="47"/>
      <c r="X147" s="48"/>
      <c r="Y147" s="46"/>
      <c r="Z147" s="19"/>
    </row>
    <row r="148" spans="1:26" ht="15.6" x14ac:dyDescent="0.3">
      <c r="A148" s="291">
        <v>143</v>
      </c>
      <c r="B148" s="387"/>
      <c r="C148" s="387"/>
      <c r="D148" s="378" t="s">
        <v>128</v>
      </c>
      <c r="E148" s="123">
        <f t="shared" si="14"/>
        <v>0</v>
      </c>
      <c r="F148" s="38">
        <f t="shared" si="16"/>
        <v>0</v>
      </c>
      <c r="G148" s="38">
        <f t="shared" si="17"/>
        <v>0</v>
      </c>
      <c r="H148" s="299">
        <f t="shared" si="15"/>
        <v>0</v>
      </c>
      <c r="I148" s="356"/>
      <c r="J148" s="23"/>
      <c r="K148" s="325">
        <v>143</v>
      </c>
      <c r="L148" s="4" t="s">
        <v>128</v>
      </c>
      <c r="M148" s="377">
        <f t="shared" si="18"/>
        <v>0</v>
      </c>
      <c r="N148" s="378">
        <f t="shared" si="19"/>
        <v>0</v>
      </c>
      <c r="O148" s="378">
        <f t="shared" si="20"/>
        <v>0</v>
      </c>
      <c r="P148" s="379"/>
      <c r="Q148" s="47"/>
      <c r="R148" s="48"/>
      <c r="S148" s="46"/>
      <c r="T148" s="47"/>
      <c r="U148" s="48"/>
      <c r="V148" s="46"/>
      <c r="W148" s="47"/>
      <c r="X148" s="48"/>
      <c r="Y148" s="46"/>
      <c r="Z148" s="19"/>
    </row>
    <row r="149" spans="1:26" ht="15.6" x14ac:dyDescent="0.3">
      <c r="A149" s="291">
        <v>144</v>
      </c>
      <c r="B149" s="387"/>
      <c r="C149" s="387"/>
      <c r="D149" s="378" t="s">
        <v>128</v>
      </c>
      <c r="E149" s="123">
        <f t="shared" si="14"/>
        <v>0</v>
      </c>
      <c r="F149" s="38">
        <f t="shared" si="16"/>
        <v>0</v>
      </c>
      <c r="G149" s="38">
        <f t="shared" si="17"/>
        <v>0</v>
      </c>
      <c r="H149" s="299">
        <f t="shared" si="15"/>
        <v>0</v>
      </c>
      <c r="I149" s="356"/>
      <c r="J149" s="23"/>
      <c r="K149" s="325">
        <v>144</v>
      </c>
      <c r="L149" s="4" t="s">
        <v>128</v>
      </c>
      <c r="M149" s="377">
        <f t="shared" si="18"/>
        <v>0</v>
      </c>
      <c r="N149" s="378">
        <f t="shared" si="19"/>
        <v>0</v>
      </c>
      <c r="O149" s="378">
        <f t="shared" si="20"/>
        <v>0</v>
      </c>
      <c r="P149" s="379"/>
      <c r="Q149" s="47"/>
      <c r="R149" s="48"/>
      <c r="S149" s="46"/>
      <c r="T149" s="47"/>
      <c r="U149" s="48"/>
      <c r="V149" s="46"/>
      <c r="W149" s="47"/>
      <c r="X149" s="48"/>
      <c r="Y149" s="46"/>
      <c r="Z149" s="19"/>
    </row>
    <row r="150" spans="1:26" ht="15.6" x14ac:dyDescent="0.3">
      <c r="A150" s="291">
        <v>145</v>
      </c>
      <c r="B150" s="387"/>
      <c r="C150" s="387"/>
      <c r="D150" s="378" t="s">
        <v>128</v>
      </c>
      <c r="E150" s="123">
        <f t="shared" si="14"/>
        <v>0</v>
      </c>
      <c r="F150" s="38">
        <f t="shared" si="16"/>
        <v>0</v>
      </c>
      <c r="G150" s="38">
        <f t="shared" si="17"/>
        <v>0</v>
      </c>
      <c r="H150" s="299">
        <f t="shared" si="15"/>
        <v>0</v>
      </c>
      <c r="I150" s="356"/>
      <c r="J150" s="23"/>
      <c r="K150" s="325">
        <v>145</v>
      </c>
      <c r="L150" s="4" t="s">
        <v>128</v>
      </c>
      <c r="M150" s="377">
        <f t="shared" si="18"/>
        <v>0</v>
      </c>
      <c r="N150" s="378">
        <f t="shared" si="19"/>
        <v>0</v>
      </c>
      <c r="O150" s="378">
        <f t="shared" si="20"/>
        <v>0</v>
      </c>
      <c r="P150" s="379"/>
      <c r="Q150" s="47"/>
      <c r="R150" s="48"/>
      <c r="S150" s="46"/>
      <c r="T150" s="47"/>
      <c r="U150" s="48"/>
      <c r="V150" s="46"/>
      <c r="W150" s="47"/>
      <c r="X150" s="48"/>
      <c r="Y150" s="46"/>
      <c r="Z150" s="19"/>
    </row>
    <row r="151" spans="1:26" ht="15.6" x14ac:dyDescent="0.3">
      <c r="A151" s="291">
        <v>146</v>
      </c>
      <c r="B151" s="387"/>
      <c r="C151" s="387"/>
      <c r="D151" s="378" t="s">
        <v>128</v>
      </c>
      <c r="E151" s="123">
        <f t="shared" si="14"/>
        <v>0</v>
      </c>
      <c r="F151" s="38">
        <f t="shared" si="16"/>
        <v>0</v>
      </c>
      <c r="G151" s="38">
        <f t="shared" si="17"/>
        <v>0</v>
      </c>
      <c r="H151" s="299">
        <f t="shared" si="15"/>
        <v>0</v>
      </c>
      <c r="I151" s="356"/>
      <c r="J151" s="23"/>
      <c r="K151" s="325">
        <v>146</v>
      </c>
      <c r="L151" s="4" t="s">
        <v>128</v>
      </c>
      <c r="M151" s="377">
        <f t="shared" si="18"/>
        <v>0</v>
      </c>
      <c r="N151" s="378">
        <f t="shared" si="19"/>
        <v>0</v>
      </c>
      <c r="O151" s="378">
        <f t="shared" si="20"/>
        <v>0</v>
      </c>
      <c r="P151" s="379"/>
      <c r="Q151" s="47"/>
      <c r="R151" s="48"/>
      <c r="S151" s="46"/>
      <c r="T151" s="47"/>
      <c r="U151" s="48"/>
      <c r="V151" s="46"/>
      <c r="W151" s="47"/>
      <c r="X151" s="48"/>
      <c r="Y151" s="46"/>
      <c r="Z151" s="19"/>
    </row>
    <row r="152" spans="1:26" ht="15.6" x14ac:dyDescent="0.3">
      <c r="A152" s="291">
        <v>147</v>
      </c>
      <c r="B152" s="387"/>
      <c r="C152" s="387"/>
      <c r="D152" s="378" t="s">
        <v>128</v>
      </c>
      <c r="E152" s="123">
        <f t="shared" si="14"/>
        <v>0</v>
      </c>
      <c r="F152" s="38">
        <f t="shared" si="16"/>
        <v>0</v>
      </c>
      <c r="G152" s="38">
        <f t="shared" si="17"/>
        <v>0</v>
      </c>
      <c r="H152" s="299">
        <f t="shared" si="15"/>
        <v>0</v>
      </c>
      <c r="I152" s="356"/>
      <c r="J152" s="23"/>
      <c r="K152" s="325">
        <v>147</v>
      </c>
      <c r="L152" s="4" t="s">
        <v>128</v>
      </c>
      <c r="M152" s="377">
        <f t="shared" si="18"/>
        <v>0</v>
      </c>
      <c r="N152" s="378">
        <f t="shared" si="19"/>
        <v>0</v>
      </c>
      <c r="O152" s="378">
        <f t="shared" si="20"/>
        <v>0</v>
      </c>
      <c r="P152" s="379"/>
      <c r="Q152" s="47"/>
      <c r="R152" s="48"/>
      <c r="S152" s="46"/>
      <c r="T152" s="47"/>
      <c r="U152" s="48"/>
      <c r="V152" s="46"/>
      <c r="W152" s="47"/>
      <c r="X152" s="48"/>
      <c r="Y152" s="46"/>
      <c r="Z152" s="19"/>
    </row>
    <row r="153" spans="1:26" ht="15.6" x14ac:dyDescent="0.3">
      <c r="A153" s="291">
        <v>148</v>
      </c>
      <c r="B153" s="387"/>
      <c r="C153" s="387"/>
      <c r="D153" s="378" t="s">
        <v>128</v>
      </c>
      <c r="E153" s="123">
        <f t="shared" si="14"/>
        <v>0</v>
      </c>
      <c r="F153" s="38">
        <f t="shared" si="16"/>
        <v>0</v>
      </c>
      <c r="G153" s="38">
        <f t="shared" si="17"/>
        <v>0</v>
      </c>
      <c r="H153" s="299">
        <f t="shared" si="15"/>
        <v>0</v>
      </c>
      <c r="I153" s="356"/>
      <c r="J153" s="23"/>
      <c r="K153" s="325">
        <v>148</v>
      </c>
      <c r="L153" s="4" t="s">
        <v>128</v>
      </c>
      <c r="M153" s="377">
        <f t="shared" si="18"/>
        <v>0</v>
      </c>
      <c r="N153" s="378">
        <f t="shared" si="19"/>
        <v>0</v>
      </c>
      <c r="O153" s="378">
        <f t="shared" si="20"/>
        <v>0</v>
      </c>
      <c r="P153" s="379"/>
      <c r="Q153" s="47"/>
      <c r="R153" s="48"/>
      <c r="S153" s="46"/>
      <c r="T153" s="47"/>
      <c r="U153" s="48"/>
      <c r="V153" s="46"/>
      <c r="W153" s="47"/>
      <c r="X153" s="48"/>
      <c r="Y153" s="46"/>
      <c r="Z153" s="19"/>
    </row>
    <row r="154" spans="1:26" ht="15.6" x14ac:dyDescent="0.3">
      <c r="A154" s="291">
        <v>149</v>
      </c>
      <c r="B154" s="387"/>
      <c r="C154" s="387"/>
      <c r="D154" s="378" t="s">
        <v>128</v>
      </c>
      <c r="E154" s="123">
        <f t="shared" si="14"/>
        <v>0</v>
      </c>
      <c r="F154" s="38">
        <f t="shared" si="16"/>
        <v>0</v>
      </c>
      <c r="G154" s="38">
        <f t="shared" si="17"/>
        <v>0</v>
      </c>
      <c r="H154" s="299">
        <f t="shared" si="15"/>
        <v>0</v>
      </c>
      <c r="I154" s="356"/>
      <c r="J154" s="23"/>
      <c r="K154" s="325">
        <v>149</v>
      </c>
      <c r="L154" s="4" t="s">
        <v>128</v>
      </c>
      <c r="M154" s="377">
        <f t="shared" si="18"/>
        <v>0</v>
      </c>
      <c r="N154" s="378">
        <f t="shared" si="19"/>
        <v>0</v>
      </c>
      <c r="O154" s="378">
        <f t="shared" si="20"/>
        <v>0</v>
      </c>
      <c r="P154" s="379"/>
      <c r="Q154" s="47"/>
      <c r="R154" s="48"/>
      <c r="S154" s="46"/>
      <c r="T154" s="47"/>
      <c r="U154" s="48"/>
      <c r="V154" s="46"/>
      <c r="W154" s="47"/>
      <c r="X154" s="48"/>
      <c r="Y154" s="46"/>
      <c r="Z154" s="19"/>
    </row>
    <row r="155" spans="1:26" ht="15.6" x14ac:dyDescent="0.3">
      <c r="A155" s="291">
        <v>150</v>
      </c>
      <c r="B155" s="387"/>
      <c r="C155" s="387"/>
      <c r="D155" s="378" t="s">
        <v>128</v>
      </c>
      <c r="E155" s="123">
        <f t="shared" si="14"/>
        <v>0</v>
      </c>
      <c r="F155" s="38">
        <f t="shared" si="16"/>
        <v>0</v>
      </c>
      <c r="G155" s="38">
        <f t="shared" si="17"/>
        <v>0</v>
      </c>
      <c r="H155" s="299">
        <f t="shared" si="15"/>
        <v>0</v>
      </c>
      <c r="I155" s="356"/>
      <c r="J155" s="23"/>
      <c r="K155" s="325">
        <v>150</v>
      </c>
      <c r="L155" s="4" t="s">
        <v>128</v>
      </c>
      <c r="M155" s="377">
        <f t="shared" si="18"/>
        <v>0</v>
      </c>
      <c r="N155" s="378">
        <f t="shared" si="19"/>
        <v>0</v>
      </c>
      <c r="O155" s="378">
        <f t="shared" si="20"/>
        <v>0</v>
      </c>
      <c r="P155" s="379"/>
      <c r="Q155" s="47"/>
      <c r="R155" s="48"/>
      <c r="S155" s="46"/>
      <c r="T155" s="47"/>
      <c r="U155" s="48"/>
      <c r="V155" s="46"/>
      <c r="W155" s="47"/>
      <c r="X155" s="48"/>
      <c r="Y155" s="46"/>
      <c r="Z155" s="19"/>
    </row>
    <row r="156" spans="1:26" ht="15.6" x14ac:dyDescent="0.3">
      <c r="A156" s="292">
        <v>151</v>
      </c>
      <c r="B156" s="386"/>
      <c r="C156" s="386"/>
      <c r="D156" s="381" t="s">
        <v>128</v>
      </c>
      <c r="E156" s="204">
        <f t="shared" si="14"/>
        <v>0</v>
      </c>
      <c r="F156" s="202">
        <f t="shared" si="16"/>
        <v>0</v>
      </c>
      <c r="G156" s="202">
        <f t="shared" si="17"/>
        <v>0</v>
      </c>
      <c r="H156" s="298">
        <f t="shared" si="15"/>
        <v>0</v>
      </c>
      <c r="I156" s="356"/>
      <c r="J156" s="23"/>
      <c r="K156" s="325">
        <v>151</v>
      </c>
      <c r="L156" s="4" t="s">
        <v>128</v>
      </c>
      <c r="M156" s="377">
        <f t="shared" si="18"/>
        <v>0</v>
      </c>
      <c r="N156" s="378">
        <f t="shared" si="19"/>
        <v>0</v>
      </c>
      <c r="O156" s="378">
        <f t="shared" si="20"/>
        <v>0</v>
      </c>
      <c r="P156" s="379"/>
      <c r="Q156" s="47"/>
      <c r="R156" s="48"/>
      <c r="S156" s="46"/>
      <c r="T156" s="47"/>
      <c r="U156" s="48"/>
      <c r="V156" s="46"/>
      <c r="W156" s="47"/>
      <c r="X156" s="48"/>
      <c r="Y156" s="46"/>
      <c r="Z156" s="19"/>
    </row>
    <row r="157" spans="1:26" ht="15.6" x14ac:dyDescent="0.3">
      <c r="A157" s="291">
        <v>152</v>
      </c>
      <c r="B157" s="387"/>
      <c r="C157" s="387"/>
      <c r="D157" s="378" t="s">
        <v>128</v>
      </c>
      <c r="E157" s="123">
        <f t="shared" si="14"/>
        <v>0</v>
      </c>
      <c r="F157" s="38">
        <f t="shared" si="16"/>
        <v>0</v>
      </c>
      <c r="G157" s="38">
        <f t="shared" si="17"/>
        <v>0</v>
      </c>
      <c r="H157" s="299">
        <f t="shared" si="15"/>
        <v>0</v>
      </c>
      <c r="I157" s="356"/>
      <c r="J157" s="23"/>
      <c r="K157" s="325">
        <v>152</v>
      </c>
      <c r="L157" s="4" t="s">
        <v>128</v>
      </c>
      <c r="M157" s="377">
        <f t="shared" si="18"/>
        <v>0</v>
      </c>
      <c r="N157" s="378">
        <f t="shared" si="19"/>
        <v>0</v>
      </c>
      <c r="O157" s="378">
        <f t="shared" si="20"/>
        <v>0</v>
      </c>
      <c r="P157" s="379"/>
      <c r="Q157" s="47"/>
      <c r="R157" s="48"/>
      <c r="S157" s="46"/>
      <c r="T157" s="47"/>
      <c r="U157" s="48"/>
      <c r="V157" s="46"/>
      <c r="W157" s="47"/>
      <c r="X157" s="48"/>
      <c r="Y157" s="46"/>
      <c r="Z157" s="19"/>
    </row>
    <row r="158" spans="1:26" ht="15.6" x14ac:dyDescent="0.3">
      <c r="A158" s="291">
        <v>153</v>
      </c>
      <c r="B158" s="387"/>
      <c r="C158" s="387"/>
      <c r="D158" s="378" t="s">
        <v>128</v>
      </c>
      <c r="E158" s="123">
        <f t="shared" si="14"/>
        <v>0</v>
      </c>
      <c r="F158" s="38">
        <f t="shared" si="16"/>
        <v>0</v>
      </c>
      <c r="G158" s="38">
        <f t="shared" si="17"/>
        <v>0</v>
      </c>
      <c r="H158" s="299">
        <f t="shared" si="15"/>
        <v>0</v>
      </c>
      <c r="I158" s="356"/>
      <c r="J158" s="23"/>
      <c r="K158" s="325">
        <v>153</v>
      </c>
      <c r="L158" s="4" t="s">
        <v>128</v>
      </c>
      <c r="M158" s="377">
        <f t="shared" si="18"/>
        <v>0</v>
      </c>
      <c r="N158" s="378">
        <f t="shared" si="19"/>
        <v>0</v>
      </c>
      <c r="O158" s="378">
        <f t="shared" si="20"/>
        <v>0</v>
      </c>
      <c r="P158" s="379"/>
      <c r="Q158" s="47"/>
      <c r="R158" s="48"/>
      <c r="S158" s="46"/>
      <c r="T158" s="47"/>
      <c r="U158" s="48"/>
      <c r="V158" s="46"/>
      <c r="W158" s="47"/>
      <c r="X158" s="48"/>
      <c r="Y158" s="46"/>
      <c r="Z158" s="19"/>
    </row>
    <row r="159" spans="1:26" ht="15.6" x14ac:dyDescent="0.3">
      <c r="A159" s="291">
        <v>154</v>
      </c>
      <c r="B159" s="387"/>
      <c r="C159" s="387"/>
      <c r="D159" s="378" t="s">
        <v>128</v>
      </c>
      <c r="E159" s="123">
        <f t="shared" si="14"/>
        <v>0</v>
      </c>
      <c r="F159" s="38">
        <f t="shared" si="16"/>
        <v>0</v>
      </c>
      <c r="G159" s="38">
        <f t="shared" si="17"/>
        <v>0</v>
      </c>
      <c r="H159" s="299">
        <f t="shared" si="15"/>
        <v>0</v>
      </c>
      <c r="I159" s="356"/>
      <c r="J159" s="23"/>
      <c r="K159" s="325">
        <v>154</v>
      </c>
      <c r="L159" s="4" t="s">
        <v>128</v>
      </c>
      <c r="M159" s="377">
        <f t="shared" si="18"/>
        <v>0</v>
      </c>
      <c r="N159" s="378">
        <f t="shared" si="19"/>
        <v>0</v>
      </c>
      <c r="O159" s="378">
        <f t="shared" si="20"/>
        <v>0</v>
      </c>
      <c r="P159" s="379"/>
      <c r="Q159" s="47"/>
      <c r="R159" s="48"/>
      <c r="S159" s="46"/>
      <c r="T159" s="47"/>
      <c r="U159" s="48"/>
      <c r="V159" s="46"/>
      <c r="W159" s="47"/>
      <c r="X159" s="48"/>
      <c r="Y159" s="46"/>
      <c r="Z159" s="19"/>
    </row>
    <row r="160" spans="1:26" ht="15.6" x14ac:dyDescent="0.3">
      <c r="A160" s="291">
        <v>155</v>
      </c>
      <c r="B160" s="387"/>
      <c r="C160" s="387"/>
      <c r="D160" s="378" t="s">
        <v>128</v>
      </c>
      <c r="E160" s="123">
        <f t="shared" si="14"/>
        <v>0</v>
      </c>
      <c r="F160" s="38">
        <f t="shared" si="16"/>
        <v>0</v>
      </c>
      <c r="G160" s="38">
        <f t="shared" si="17"/>
        <v>0</v>
      </c>
      <c r="H160" s="299">
        <f t="shared" si="15"/>
        <v>0</v>
      </c>
      <c r="I160" s="356"/>
      <c r="J160" s="23"/>
      <c r="K160" s="325">
        <v>155</v>
      </c>
      <c r="L160" s="4" t="s">
        <v>128</v>
      </c>
      <c r="M160" s="377">
        <f t="shared" si="18"/>
        <v>0</v>
      </c>
      <c r="N160" s="378">
        <f t="shared" si="19"/>
        <v>0</v>
      </c>
      <c r="O160" s="378">
        <f t="shared" si="20"/>
        <v>0</v>
      </c>
      <c r="P160" s="379"/>
      <c r="Q160" s="47"/>
      <c r="R160" s="48"/>
      <c r="S160" s="46"/>
      <c r="T160" s="47"/>
      <c r="U160" s="48"/>
      <c r="V160" s="46"/>
      <c r="W160" s="47"/>
      <c r="X160" s="48"/>
      <c r="Y160" s="46"/>
      <c r="Z160" s="19"/>
    </row>
    <row r="161" spans="1:26" ht="15.6" x14ac:dyDescent="0.3">
      <c r="A161" s="291">
        <v>156</v>
      </c>
      <c r="B161" s="387"/>
      <c r="C161" s="387"/>
      <c r="D161" s="378" t="s">
        <v>128</v>
      </c>
      <c r="E161" s="123">
        <f t="shared" si="14"/>
        <v>0</v>
      </c>
      <c r="F161" s="38">
        <f t="shared" si="16"/>
        <v>0</v>
      </c>
      <c r="G161" s="38">
        <f t="shared" si="17"/>
        <v>0</v>
      </c>
      <c r="H161" s="299">
        <f t="shared" si="15"/>
        <v>0</v>
      </c>
      <c r="I161" s="356"/>
      <c r="J161" s="23"/>
      <c r="K161" s="325">
        <v>156</v>
      </c>
      <c r="L161" s="4" t="s">
        <v>128</v>
      </c>
      <c r="M161" s="377">
        <f t="shared" si="18"/>
        <v>0</v>
      </c>
      <c r="N161" s="378">
        <f t="shared" si="19"/>
        <v>0</v>
      </c>
      <c r="O161" s="378">
        <f t="shared" si="20"/>
        <v>0</v>
      </c>
      <c r="P161" s="379"/>
      <c r="Q161" s="47"/>
      <c r="R161" s="48"/>
      <c r="S161" s="46"/>
      <c r="T161" s="47"/>
      <c r="U161" s="48"/>
      <c r="V161" s="46"/>
      <c r="W161" s="47"/>
      <c r="X161" s="48"/>
      <c r="Y161" s="46"/>
      <c r="Z161" s="19"/>
    </row>
    <row r="162" spans="1:26" ht="15.6" x14ac:dyDescent="0.3">
      <c r="A162" s="291">
        <v>157</v>
      </c>
      <c r="B162" s="387"/>
      <c r="C162" s="387"/>
      <c r="D162" s="378" t="s">
        <v>128</v>
      </c>
      <c r="E162" s="123">
        <f t="shared" si="14"/>
        <v>0</v>
      </c>
      <c r="F162" s="38">
        <f t="shared" si="16"/>
        <v>0</v>
      </c>
      <c r="G162" s="38">
        <f t="shared" si="17"/>
        <v>0</v>
      </c>
      <c r="H162" s="299">
        <f t="shared" si="15"/>
        <v>0</v>
      </c>
      <c r="I162" s="356"/>
      <c r="J162" s="23"/>
      <c r="K162" s="325">
        <v>157</v>
      </c>
      <c r="L162" s="4" t="s">
        <v>128</v>
      </c>
      <c r="M162" s="377">
        <f t="shared" si="18"/>
        <v>0</v>
      </c>
      <c r="N162" s="378">
        <f t="shared" si="19"/>
        <v>0</v>
      </c>
      <c r="O162" s="378">
        <f t="shared" si="20"/>
        <v>0</v>
      </c>
      <c r="P162" s="379"/>
      <c r="Q162" s="47"/>
      <c r="R162" s="48"/>
      <c r="S162" s="46"/>
      <c r="T162" s="47"/>
      <c r="U162" s="48"/>
      <c r="V162" s="46"/>
      <c r="W162" s="47"/>
      <c r="X162" s="48"/>
      <c r="Y162" s="46"/>
      <c r="Z162" s="19"/>
    </row>
    <row r="163" spans="1:26" ht="15.6" x14ac:dyDescent="0.3">
      <c r="A163" s="291">
        <v>158</v>
      </c>
      <c r="B163" s="387"/>
      <c r="C163" s="387"/>
      <c r="D163" s="378" t="s">
        <v>128</v>
      </c>
      <c r="E163" s="123">
        <f t="shared" si="14"/>
        <v>0</v>
      </c>
      <c r="F163" s="38">
        <f t="shared" si="16"/>
        <v>0</v>
      </c>
      <c r="G163" s="38">
        <f t="shared" si="17"/>
        <v>0</v>
      </c>
      <c r="H163" s="299">
        <f t="shared" si="15"/>
        <v>0</v>
      </c>
      <c r="I163" s="356"/>
      <c r="J163" s="23"/>
      <c r="K163" s="325">
        <v>158</v>
      </c>
      <c r="L163" s="4" t="s">
        <v>128</v>
      </c>
      <c r="M163" s="377">
        <f t="shared" si="18"/>
        <v>0</v>
      </c>
      <c r="N163" s="378">
        <f t="shared" si="19"/>
        <v>0</v>
      </c>
      <c r="O163" s="378">
        <f t="shared" si="20"/>
        <v>0</v>
      </c>
      <c r="P163" s="379"/>
      <c r="Q163" s="47"/>
      <c r="R163" s="48"/>
      <c r="S163" s="46"/>
      <c r="T163" s="47"/>
      <c r="U163" s="48"/>
      <c r="V163" s="46"/>
      <c r="W163" s="47"/>
      <c r="X163" s="48"/>
      <c r="Y163" s="46"/>
      <c r="Z163" s="19"/>
    </row>
    <row r="164" spans="1:26" ht="15.6" x14ac:dyDescent="0.3">
      <c r="A164" s="291">
        <v>159</v>
      </c>
      <c r="B164" s="387"/>
      <c r="C164" s="387"/>
      <c r="D164" s="378" t="s">
        <v>128</v>
      </c>
      <c r="E164" s="123">
        <f t="shared" si="14"/>
        <v>0</v>
      </c>
      <c r="F164" s="38">
        <f t="shared" si="16"/>
        <v>0</v>
      </c>
      <c r="G164" s="38">
        <f t="shared" si="17"/>
        <v>0</v>
      </c>
      <c r="H164" s="299">
        <f t="shared" si="15"/>
        <v>0</v>
      </c>
      <c r="I164" s="356"/>
      <c r="J164" s="23"/>
      <c r="K164" s="325">
        <v>159</v>
      </c>
      <c r="L164" s="4" t="s">
        <v>128</v>
      </c>
      <c r="M164" s="377">
        <f t="shared" si="18"/>
        <v>0</v>
      </c>
      <c r="N164" s="378">
        <f t="shared" si="19"/>
        <v>0</v>
      </c>
      <c r="O164" s="378">
        <f t="shared" si="20"/>
        <v>0</v>
      </c>
      <c r="P164" s="379"/>
      <c r="Q164" s="47"/>
      <c r="R164" s="48"/>
      <c r="S164" s="46"/>
      <c r="T164" s="47"/>
      <c r="U164" s="48"/>
      <c r="V164" s="46"/>
      <c r="W164" s="47"/>
      <c r="X164" s="48"/>
      <c r="Y164" s="46"/>
      <c r="Z164" s="19"/>
    </row>
    <row r="165" spans="1:26" ht="15.6" x14ac:dyDescent="0.3">
      <c r="A165" s="291">
        <v>160</v>
      </c>
      <c r="B165" s="387"/>
      <c r="C165" s="387"/>
      <c r="D165" s="378" t="s">
        <v>128</v>
      </c>
      <c r="E165" s="123">
        <f t="shared" si="14"/>
        <v>0</v>
      </c>
      <c r="F165" s="38">
        <f t="shared" si="16"/>
        <v>0</v>
      </c>
      <c r="G165" s="38">
        <f t="shared" si="17"/>
        <v>0</v>
      </c>
      <c r="H165" s="299">
        <f t="shared" si="15"/>
        <v>0</v>
      </c>
      <c r="I165" s="356"/>
      <c r="J165" s="23"/>
      <c r="K165" s="325">
        <v>160</v>
      </c>
      <c r="L165" s="4" t="s">
        <v>128</v>
      </c>
      <c r="M165" s="377">
        <f t="shared" si="18"/>
        <v>0</v>
      </c>
      <c r="N165" s="378">
        <f t="shared" si="19"/>
        <v>0</v>
      </c>
      <c r="O165" s="378">
        <f t="shared" si="20"/>
        <v>0</v>
      </c>
      <c r="P165" s="379"/>
      <c r="Q165" s="47"/>
      <c r="R165" s="48"/>
      <c r="S165" s="46"/>
      <c r="T165" s="47"/>
      <c r="U165" s="48"/>
      <c r="V165" s="46"/>
      <c r="W165" s="47"/>
      <c r="X165" s="48"/>
      <c r="Y165" s="46"/>
      <c r="Z165" s="19"/>
    </row>
    <row r="166" spans="1:26" ht="15.6" x14ac:dyDescent="0.3">
      <c r="A166" s="291">
        <v>161</v>
      </c>
      <c r="B166" s="387"/>
      <c r="C166" s="387"/>
      <c r="D166" s="378" t="s">
        <v>128</v>
      </c>
      <c r="E166" s="123">
        <f t="shared" si="14"/>
        <v>0</v>
      </c>
      <c r="F166" s="38">
        <f t="shared" si="16"/>
        <v>0</v>
      </c>
      <c r="G166" s="38">
        <f t="shared" si="17"/>
        <v>0</v>
      </c>
      <c r="H166" s="299">
        <f t="shared" si="15"/>
        <v>0</v>
      </c>
      <c r="I166" s="356"/>
      <c r="J166" s="23"/>
      <c r="K166" s="325">
        <v>161</v>
      </c>
      <c r="L166" s="4" t="s">
        <v>128</v>
      </c>
      <c r="M166" s="377">
        <f t="shared" si="18"/>
        <v>0</v>
      </c>
      <c r="N166" s="378">
        <f t="shared" si="19"/>
        <v>0</v>
      </c>
      <c r="O166" s="378">
        <f t="shared" si="20"/>
        <v>0</v>
      </c>
      <c r="P166" s="379"/>
      <c r="Q166" s="47"/>
      <c r="R166" s="48"/>
      <c r="S166" s="46"/>
      <c r="T166" s="47"/>
      <c r="U166" s="48"/>
      <c r="V166" s="46"/>
      <c r="W166" s="47"/>
      <c r="X166" s="48"/>
      <c r="Y166" s="46"/>
      <c r="Z166" s="19"/>
    </row>
    <row r="167" spans="1:26" ht="15.6" x14ac:dyDescent="0.3">
      <c r="A167" s="291">
        <v>162</v>
      </c>
      <c r="B167" s="387"/>
      <c r="C167" s="387"/>
      <c r="D167" s="378" t="s">
        <v>128</v>
      </c>
      <c r="E167" s="123">
        <f t="shared" si="14"/>
        <v>0</v>
      </c>
      <c r="F167" s="38">
        <f t="shared" si="16"/>
        <v>0</v>
      </c>
      <c r="G167" s="38">
        <f t="shared" si="17"/>
        <v>0</v>
      </c>
      <c r="H167" s="299">
        <f t="shared" si="15"/>
        <v>0</v>
      </c>
      <c r="I167" s="356"/>
      <c r="J167" s="23"/>
      <c r="K167" s="325">
        <v>162</v>
      </c>
      <c r="L167" s="4" t="s">
        <v>128</v>
      </c>
      <c r="M167" s="377">
        <f t="shared" si="18"/>
        <v>0</v>
      </c>
      <c r="N167" s="378">
        <f t="shared" si="19"/>
        <v>0</v>
      </c>
      <c r="O167" s="378">
        <f t="shared" si="20"/>
        <v>0</v>
      </c>
      <c r="P167" s="379"/>
      <c r="Q167" s="47"/>
      <c r="R167" s="48"/>
      <c r="S167" s="46"/>
      <c r="T167" s="47"/>
      <c r="U167" s="48"/>
      <c r="V167" s="46"/>
      <c r="W167" s="47"/>
      <c r="X167" s="48"/>
      <c r="Y167" s="46"/>
      <c r="Z167" s="19"/>
    </row>
    <row r="168" spans="1:26" ht="15.6" x14ac:dyDescent="0.3">
      <c r="A168" s="291">
        <v>163</v>
      </c>
      <c r="B168" s="387"/>
      <c r="C168" s="387"/>
      <c r="D168" s="378" t="s">
        <v>128</v>
      </c>
      <c r="E168" s="123">
        <f t="shared" si="14"/>
        <v>0</v>
      </c>
      <c r="F168" s="38">
        <f t="shared" si="16"/>
        <v>0</v>
      </c>
      <c r="G168" s="38">
        <f t="shared" si="17"/>
        <v>0</v>
      </c>
      <c r="H168" s="299">
        <f t="shared" si="15"/>
        <v>0</v>
      </c>
      <c r="I168" s="356"/>
      <c r="J168" s="23"/>
      <c r="K168" s="325">
        <v>163</v>
      </c>
      <c r="L168" s="4" t="s">
        <v>128</v>
      </c>
      <c r="M168" s="377">
        <f t="shared" si="18"/>
        <v>0</v>
      </c>
      <c r="N168" s="378">
        <f t="shared" si="19"/>
        <v>0</v>
      </c>
      <c r="O168" s="378">
        <f t="shared" si="20"/>
        <v>0</v>
      </c>
      <c r="P168" s="379"/>
      <c r="Q168" s="47"/>
      <c r="R168" s="48"/>
      <c r="S168" s="46"/>
      <c r="T168" s="47"/>
      <c r="U168" s="48"/>
      <c r="V168" s="46"/>
      <c r="W168" s="47"/>
      <c r="X168" s="48"/>
      <c r="Y168" s="46"/>
      <c r="Z168" s="19"/>
    </row>
    <row r="169" spans="1:26" ht="15.6" x14ac:dyDescent="0.3">
      <c r="A169" s="291">
        <v>164</v>
      </c>
      <c r="B169" s="387"/>
      <c r="C169" s="387"/>
      <c r="D169" s="378" t="s">
        <v>128</v>
      </c>
      <c r="E169" s="123">
        <f t="shared" si="14"/>
        <v>0</v>
      </c>
      <c r="F169" s="38">
        <f t="shared" si="16"/>
        <v>0</v>
      </c>
      <c r="G169" s="38">
        <f t="shared" si="17"/>
        <v>0</v>
      </c>
      <c r="H169" s="299">
        <f t="shared" si="15"/>
        <v>0</v>
      </c>
      <c r="I169" s="356"/>
      <c r="J169" s="23"/>
      <c r="K169" s="325">
        <v>164</v>
      </c>
      <c r="L169" s="4" t="s">
        <v>128</v>
      </c>
      <c r="M169" s="377">
        <f t="shared" si="18"/>
        <v>0</v>
      </c>
      <c r="N169" s="378">
        <f t="shared" si="19"/>
        <v>0</v>
      </c>
      <c r="O169" s="378">
        <f t="shared" si="20"/>
        <v>0</v>
      </c>
      <c r="P169" s="379"/>
      <c r="Q169" s="47"/>
      <c r="R169" s="48"/>
      <c r="S169" s="46"/>
      <c r="T169" s="47"/>
      <c r="U169" s="48"/>
      <c r="V169" s="46"/>
      <c r="W169" s="47"/>
      <c r="X169" s="48"/>
      <c r="Y169" s="46"/>
      <c r="Z169" s="19"/>
    </row>
    <row r="170" spans="1:26" ht="15.6" x14ac:dyDescent="0.3">
      <c r="A170" s="291">
        <v>165</v>
      </c>
      <c r="B170" s="387"/>
      <c r="C170" s="387"/>
      <c r="D170" s="378" t="s">
        <v>128</v>
      </c>
      <c r="E170" s="123">
        <f t="shared" ref="E170:E233" si="21">IF(H170&gt;0,1,0)</f>
        <v>0</v>
      </c>
      <c r="F170" s="38">
        <f t="shared" si="16"/>
        <v>0</v>
      </c>
      <c r="G170" s="38">
        <f t="shared" si="17"/>
        <v>0</v>
      </c>
      <c r="H170" s="299">
        <f t="shared" si="15"/>
        <v>0</v>
      </c>
      <c r="I170" s="356"/>
      <c r="J170" s="23"/>
      <c r="K170" s="325">
        <v>165</v>
      </c>
      <c r="L170" s="4" t="s">
        <v>128</v>
      </c>
      <c r="M170" s="377">
        <f t="shared" si="18"/>
        <v>0</v>
      </c>
      <c r="N170" s="378">
        <f t="shared" si="19"/>
        <v>0</v>
      </c>
      <c r="O170" s="378">
        <f t="shared" si="20"/>
        <v>0</v>
      </c>
      <c r="P170" s="379"/>
      <c r="Q170" s="47"/>
      <c r="R170" s="48"/>
      <c r="S170" s="46"/>
      <c r="T170" s="47"/>
      <c r="U170" s="48"/>
      <c r="V170" s="46"/>
      <c r="W170" s="47"/>
      <c r="X170" s="48"/>
      <c r="Y170" s="46"/>
      <c r="Z170" s="19"/>
    </row>
    <row r="171" spans="1:26" ht="15.6" x14ac:dyDescent="0.3">
      <c r="A171" s="291">
        <v>166</v>
      </c>
      <c r="B171" s="387"/>
      <c r="C171" s="387"/>
      <c r="D171" s="378" t="s">
        <v>128</v>
      </c>
      <c r="E171" s="123">
        <f t="shared" si="21"/>
        <v>0</v>
      </c>
      <c r="F171" s="38">
        <f t="shared" si="16"/>
        <v>0</v>
      </c>
      <c r="G171" s="38">
        <f t="shared" si="17"/>
        <v>0</v>
      </c>
      <c r="H171" s="299">
        <f t="shared" si="15"/>
        <v>0</v>
      </c>
      <c r="I171" s="356"/>
      <c r="J171" s="23"/>
      <c r="K171" s="325">
        <v>166</v>
      </c>
      <c r="L171" s="4" t="s">
        <v>128</v>
      </c>
      <c r="M171" s="377">
        <f t="shared" si="18"/>
        <v>0</v>
      </c>
      <c r="N171" s="378">
        <f t="shared" si="19"/>
        <v>0</v>
      </c>
      <c r="O171" s="378">
        <f t="shared" si="20"/>
        <v>0</v>
      </c>
      <c r="P171" s="379"/>
      <c r="Q171" s="47"/>
      <c r="R171" s="48"/>
      <c r="S171" s="46"/>
      <c r="T171" s="47"/>
      <c r="U171" s="48"/>
      <c r="V171" s="46"/>
      <c r="W171" s="47"/>
      <c r="X171" s="48"/>
      <c r="Y171" s="46"/>
      <c r="Z171" s="19"/>
    </row>
    <row r="172" spans="1:26" ht="15.6" x14ac:dyDescent="0.3">
      <c r="A172" s="291">
        <v>167</v>
      </c>
      <c r="B172" s="387"/>
      <c r="C172" s="387"/>
      <c r="D172" s="378" t="s">
        <v>128</v>
      </c>
      <c r="E172" s="123">
        <f t="shared" si="21"/>
        <v>0</v>
      </c>
      <c r="F172" s="38">
        <f t="shared" si="16"/>
        <v>0</v>
      </c>
      <c r="G172" s="38">
        <f t="shared" si="17"/>
        <v>0</v>
      </c>
      <c r="H172" s="299">
        <f t="shared" si="15"/>
        <v>0</v>
      </c>
      <c r="I172" s="356"/>
      <c r="J172" s="23"/>
      <c r="K172" s="325">
        <v>167</v>
      </c>
      <c r="L172" s="4" t="s">
        <v>128</v>
      </c>
      <c r="M172" s="377">
        <f t="shared" si="18"/>
        <v>0</v>
      </c>
      <c r="N172" s="378">
        <f t="shared" si="19"/>
        <v>0</v>
      </c>
      <c r="O172" s="378">
        <f t="shared" si="20"/>
        <v>0</v>
      </c>
      <c r="P172" s="379"/>
      <c r="Q172" s="47"/>
      <c r="R172" s="48"/>
      <c r="S172" s="46"/>
      <c r="T172" s="47"/>
      <c r="U172" s="48"/>
      <c r="V172" s="46"/>
      <c r="W172" s="47"/>
      <c r="X172" s="48"/>
      <c r="Y172" s="46"/>
      <c r="Z172" s="19"/>
    </row>
    <row r="173" spans="1:26" ht="15.6" x14ac:dyDescent="0.3">
      <c r="A173" s="291">
        <v>168</v>
      </c>
      <c r="B173" s="387"/>
      <c r="C173" s="387"/>
      <c r="D173" s="378" t="s">
        <v>128</v>
      </c>
      <c r="E173" s="123">
        <f t="shared" si="21"/>
        <v>0</v>
      </c>
      <c r="F173" s="38">
        <f t="shared" si="16"/>
        <v>0</v>
      </c>
      <c r="G173" s="38">
        <f t="shared" si="17"/>
        <v>0</v>
      </c>
      <c r="H173" s="299">
        <f t="shared" si="15"/>
        <v>0</v>
      </c>
      <c r="I173" s="356"/>
      <c r="J173" s="23"/>
      <c r="K173" s="325">
        <v>168</v>
      </c>
      <c r="L173" s="4" t="s">
        <v>128</v>
      </c>
      <c r="M173" s="377">
        <f t="shared" si="18"/>
        <v>0</v>
      </c>
      <c r="N173" s="378">
        <f t="shared" si="19"/>
        <v>0</v>
      </c>
      <c r="O173" s="378">
        <f t="shared" si="20"/>
        <v>0</v>
      </c>
      <c r="P173" s="379"/>
      <c r="Q173" s="47"/>
      <c r="R173" s="48"/>
      <c r="S173" s="46"/>
      <c r="T173" s="47"/>
      <c r="U173" s="48"/>
      <c r="V173" s="46"/>
      <c r="W173" s="47"/>
      <c r="X173" s="48"/>
      <c r="Y173" s="46"/>
      <c r="Z173" s="19"/>
    </row>
    <row r="174" spans="1:26" ht="15.6" x14ac:dyDescent="0.3">
      <c r="A174" s="291">
        <v>169</v>
      </c>
      <c r="B174" s="387"/>
      <c r="C174" s="387"/>
      <c r="D174" s="378" t="s">
        <v>128</v>
      </c>
      <c r="E174" s="123">
        <f t="shared" si="21"/>
        <v>0</v>
      </c>
      <c r="F174" s="38">
        <f t="shared" si="16"/>
        <v>0</v>
      </c>
      <c r="G174" s="38">
        <f t="shared" si="17"/>
        <v>0</v>
      </c>
      <c r="H174" s="299">
        <f t="shared" si="15"/>
        <v>0</v>
      </c>
      <c r="I174" s="356"/>
      <c r="J174" s="23"/>
      <c r="K174" s="325">
        <v>169</v>
      </c>
      <c r="L174" s="4" t="s">
        <v>128</v>
      </c>
      <c r="M174" s="377">
        <f t="shared" si="18"/>
        <v>0</v>
      </c>
      <c r="N174" s="378">
        <f t="shared" si="19"/>
        <v>0</v>
      </c>
      <c r="O174" s="378">
        <f t="shared" si="20"/>
        <v>0</v>
      </c>
      <c r="P174" s="379"/>
      <c r="Q174" s="47"/>
      <c r="R174" s="48"/>
      <c r="S174" s="46"/>
      <c r="T174" s="47"/>
      <c r="U174" s="48"/>
      <c r="V174" s="46"/>
      <c r="W174" s="47"/>
      <c r="X174" s="48"/>
      <c r="Y174" s="46"/>
      <c r="Z174" s="19"/>
    </row>
    <row r="175" spans="1:26" ht="15.6" x14ac:dyDescent="0.3">
      <c r="A175" s="291">
        <v>170</v>
      </c>
      <c r="B175" s="387"/>
      <c r="C175" s="387"/>
      <c r="D175" s="378" t="s">
        <v>128</v>
      </c>
      <c r="E175" s="123">
        <f t="shared" si="21"/>
        <v>0</v>
      </c>
      <c r="F175" s="38">
        <f t="shared" si="16"/>
        <v>0</v>
      </c>
      <c r="G175" s="38">
        <f t="shared" si="17"/>
        <v>0</v>
      </c>
      <c r="H175" s="299">
        <f t="shared" si="15"/>
        <v>0</v>
      </c>
      <c r="I175" s="356"/>
      <c r="J175" s="23"/>
      <c r="K175" s="325">
        <v>170</v>
      </c>
      <c r="L175" s="4" t="s">
        <v>128</v>
      </c>
      <c r="M175" s="377">
        <f t="shared" si="18"/>
        <v>0</v>
      </c>
      <c r="N175" s="378">
        <f t="shared" si="19"/>
        <v>0</v>
      </c>
      <c r="O175" s="378">
        <f t="shared" si="20"/>
        <v>0</v>
      </c>
      <c r="P175" s="379"/>
      <c r="Q175" s="47"/>
      <c r="R175" s="48"/>
      <c r="S175" s="46"/>
      <c r="T175" s="47"/>
      <c r="U175" s="48"/>
      <c r="V175" s="46"/>
      <c r="W175" s="47"/>
      <c r="X175" s="48"/>
      <c r="Y175" s="46"/>
      <c r="Z175" s="19"/>
    </row>
    <row r="176" spans="1:26" ht="15.6" x14ac:dyDescent="0.3">
      <c r="A176" s="291">
        <v>171</v>
      </c>
      <c r="B176" s="387"/>
      <c r="C176" s="387"/>
      <c r="D176" s="378" t="s">
        <v>128</v>
      </c>
      <c r="E176" s="123">
        <f t="shared" si="21"/>
        <v>0</v>
      </c>
      <c r="F176" s="38">
        <f t="shared" si="16"/>
        <v>0</v>
      </c>
      <c r="G176" s="38">
        <f t="shared" si="17"/>
        <v>0</v>
      </c>
      <c r="H176" s="299">
        <f t="shared" si="15"/>
        <v>0</v>
      </c>
      <c r="I176" s="356"/>
      <c r="J176" s="23"/>
      <c r="K176" s="325">
        <v>171</v>
      </c>
      <c r="L176" s="4" t="s">
        <v>128</v>
      </c>
      <c r="M176" s="377">
        <f t="shared" si="18"/>
        <v>0</v>
      </c>
      <c r="N176" s="378">
        <f t="shared" si="19"/>
        <v>0</v>
      </c>
      <c r="O176" s="378">
        <f t="shared" si="20"/>
        <v>0</v>
      </c>
      <c r="P176" s="379"/>
      <c r="Q176" s="47"/>
      <c r="R176" s="48"/>
      <c r="S176" s="46"/>
      <c r="T176" s="47"/>
      <c r="U176" s="48"/>
      <c r="V176" s="46"/>
      <c r="W176" s="47"/>
      <c r="X176" s="48"/>
      <c r="Y176" s="46"/>
      <c r="Z176" s="19"/>
    </row>
    <row r="177" spans="1:26" ht="15.6" x14ac:dyDescent="0.3">
      <c r="A177" s="291">
        <v>172</v>
      </c>
      <c r="B177" s="387"/>
      <c r="C177" s="387"/>
      <c r="D177" s="378" t="s">
        <v>128</v>
      </c>
      <c r="E177" s="123">
        <f t="shared" si="21"/>
        <v>0</v>
      </c>
      <c r="F177" s="38">
        <f t="shared" si="16"/>
        <v>0</v>
      </c>
      <c r="G177" s="38">
        <f t="shared" si="17"/>
        <v>0</v>
      </c>
      <c r="H177" s="299">
        <f t="shared" si="15"/>
        <v>0</v>
      </c>
      <c r="I177" s="356"/>
      <c r="J177" s="23"/>
      <c r="K177" s="325">
        <v>172</v>
      </c>
      <c r="L177" s="4" t="s">
        <v>128</v>
      </c>
      <c r="M177" s="377">
        <f t="shared" si="18"/>
        <v>0</v>
      </c>
      <c r="N177" s="378">
        <f t="shared" si="19"/>
        <v>0</v>
      </c>
      <c r="O177" s="378">
        <f t="shared" si="20"/>
        <v>0</v>
      </c>
      <c r="P177" s="379"/>
      <c r="Q177" s="47"/>
      <c r="R177" s="48"/>
      <c r="S177" s="46"/>
      <c r="T177" s="47"/>
      <c r="U177" s="48"/>
      <c r="V177" s="46"/>
      <c r="W177" s="47"/>
      <c r="X177" s="48"/>
      <c r="Y177" s="46"/>
      <c r="Z177" s="19"/>
    </row>
    <row r="178" spans="1:26" ht="15.6" x14ac:dyDescent="0.3">
      <c r="A178" s="291">
        <v>173</v>
      </c>
      <c r="B178" s="387"/>
      <c r="C178" s="387"/>
      <c r="D178" s="378" t="s">
        <v>128</v>
      </c>
      <c r="E178" s="123">
        <f t="shared" si="21"/>
        <v>0</v>
      </c>
      <c r="F178" s="38">
        <f t="shared" si="16"/>
        <v>0</v>
      </c>
      <c r="G178" s="38">
        <f t="shared" si="17"/>
        <v>0</v>
      </c>
      <c r="H178" s="299">
        <f t="shared" si="15"/>
        <v>0</v>
      </c>
      <c r="I178" s="356"/>
      <c r="J178" s="23"/>
      <c r="K178" s="325">
        <v>173</v>
      </c>
      <c r="L178" s="4" t="s">
        <v>128</v>
      </c>
      <c r="M178" s="377">
        <f t="shared" si="18"/>
        <v>0</v>
      </c>
      <c r="N178" s="378">
        <f t="shared" si="19"/>
        <v>0</v>
      </c>
      <c r="O178" s="378">
        <f t="shared" si="20"/>
        <v>0</v>
      </c>
      <c r="P178" s="379"/>
      <c r="Q178" s="47"/>
      <c r="R178" s="48"/>
      <c r="S178" s="46"/>
      <c r="T178" s="47"/>
      <c r="U178" s="48"/>
      <c r="V178" s="46"/>
      <c r="W178" s="47"/>
      <c r="X178" s="48"/>
      <c r="Y178" s="46"/>
      <c r="Z178" s="19"/>
    </row>
    <row r="179" spans="1:26" ht="15.6" x14ac:dyDescent="0.3">
      <c r="A179" s="291">
        <v>174</v>
      </c>
      <c r="B179" s="387"/>
      <c r="C179" s="387"/>
      <c r="D179" s="378" t="s">
        <v>128</v>
      </c>
      <c r="E179" s="123">
        <f t="shared" si="21"/>
        <v>0</v>
      </c>
      <c r="F179" s="38">
        <f t="shared" si="16"/>
        <v>0</v>
      </c>
      <c r="G179" s="38">
        <f t="shared" si="17"/>
        <v>0</v>
      </c>
      <c r="H179" s="299">
        <f t="shared" si="15"/>
        <v>0</v>
      </c>
      <c r="I179" s="356"/>
      <c r="J179" s="23"/>
      <c r="K179" s="325">
        <v>174</v>
      </c>
      <c r="L179" s="4" t="s">
        <v>128</v>
      </c>
      <c r="M179" s="377">
        <f t="shared" si="18"/>
        <v>0</v>
      </c>
      <c r="N179" s="378">
        <f t="shared" si="19"/>
        <v>0</v>
      </c>
      <c r="O179" s="378">
        <f t="shared" si="20"/>
        <v>0</v>
      </c>
      <c r="P179" s="379"/>
      <c r="Q179" s="47"/>
      <c r="R179" s="48"/>
      <c r="S179" s="46"/>
      <c r="T179" s="47"/>
      <c r="U179" s="48"/>
      <c r="V179" s="46"/>
      <c r="W179" s="47"/>
      <c r="X179" s="48"/>
      <c r="Y179" s="46"/>
      <c r="Z179" s="19"/>
    </row>
    <row r="180" spans="1:26" ht="15.6" x14ac:dyDescent="0.3">
      <c r="A180" s="291">
        <v>175</v>
      </c>
      <c r="B180" s="387"/>
      <c r="C180" s="387"/>
      <c r="D180" s="378" t="s">
        <v>128</v>
      </c>
      <c r="E180" s="123">
        <f t="shared" si="21"/>
        <v>0</v>
      </c>
      <c r="F180" s="38">
        <f t="shared" si="16"/>
        <v>0</v>
      </c>
      <c r="G180" s="38">
        <f t="shared" si="17"/>
        <v>0</v>
      </c>
      <c r="H180" s="299">
        <f t="shared" si="15"/>
        <v>0</v>
      </c>
      <c r="I180" s="356"/>
      <c r="J180" s="23"/>
      <c r="K180" s="325">
        <v>175</v>
      </c>
      <c r="L180" s="4" t="s">
        <v>128</v>
      </c>
      <c r="M180" s="377">
        <f t="shared" si="18"/>
        <v>0</v>
      </c>
      <c r="N180" s="378">
        <f t="shared" si="19"/>
        <v>0</v>
      </c>
      <c r="O180" s="378">
        <f t="shared" si="20"/>
        <v>0</v>
      </c>
      <c r="P180" s="379"/>
      <c r="Q180" s="47"/>
      <c r="R180" s="48"/>
      <c r="S180" s="46"/>
      <c r="T180" s="47"/>
      <c r="U180" s="48"/>
      <c r="V180" s="46"/>
      <c r="W180" s="47"/>
      <c r="X180" s="48"/>
      <c r="Y180" s="46"/>
      <c r="Z180" s="19"/>
    </row>
    <row r="181" spans="1:26" ht="15.6" x14ac:dyDescent="0.3">
      <c r="A181" s="291">
        <v>176</v>
      </c>
      <c r="B181" s="387"/>
      <c r="C181" s="387"/>
      <c r="D181" s="378" t="s">
        <v>128</v>
      </c>
      <c r="E181" s="123">
        <f t="shared" si="21"/>
        <v>0</v>
      </c>
      <c r="F181" s="38">
        <f t="shared" si="16"/>
        <v>0</v>
      </c>
      <c r="G181" s="38">
        <f t="shared" si="17"/>
        <v>0</v>
      </c>
      <c r="H181" s="299">
        <f t="shared" si="15"/>
        <v>0</v>
      </c>
      <c r="I181" s="356"/>
      <c r="J181" s="23"/>
      <c r="K181" s="325">
        <v>176</v>
      </c>
      <c r="L181" s="4" t="s">
        <v>128</v>
      </c>
      <c r="M181" s="377">
        <f t="shared" si="18"/>
        <v>0</v>
      </c>
      <c r="N181" s="378">
        <f t="shared" si="19"/>
        <v>0</v>
      </c>
      <c r="O181" s="378">
        <f t="shared" si="20"/>
        <v>0</v>
      </c>
      <c r="P181" s="379"/>
      <c r="Q181" s="47"/>
      <c r="R181" s="48"/>
      <c r="S181" s="46"/>
      <c r="T181" s="47"/>
      <c r="U181" s="48"/>
      <c r="V181" s="46"/>
      <c r="W181" s="47"/>
      <c r="X181" s="48"/>
      <c r="Y181" s="46"/>
      <c r="Z181" s="19"/>
    </row>
    <row r="182" spans="1:26" ht="15.6" x14ac:dyDescent="0.3">
      <c r="A182" s="291">
        <v>177</v>
      </c>
      <c r="B182" s="387"/>
      <c r="C182" s="387"/>
      <c r="D182" s="378" t="s">
        <v>128</v>
      </c>
      <c r="E182" s="123">
        <f t="shared" si="21"/>
        <v>0</v>
      </c>
      <c r="F182" s="38">
        <f t="shared" si="16"/>
        <v>0</v>
      </c>
      <c r="G182" s="38">
        <f t="shared" si="17"/>
        <v>0</v>
      </c>
      <c r="H182" s="299">
        <f t="shared" si="15"/>
        <v>0</v>
      </c>
      <c r="I182" s="356"/>
      <c r="J182" s="23"/>
      <c r="K182" s="325">
        <v>177</v>
      </c>
      <c r="L182" s="4" t="s">
        <v>128</v>
      </c>
      <c r="M182" s="377">
        <f t="shared" si="18"/>
        <v>0</v>
      </c>
      <c r="N182" s="378">
        <f t="shared" si="19"/>
        <v>0</v>
      </c>
      <c r="O182" s="378">
        <f t="shared" si="20"/>
        <v>0</v>
      </c>
      <c r="P182" s="379"/>
      <c r="Q182" s="47"/>
      <c r="R182" s="48"/>
      <c r="S182" s="46"/>
      <c r="T182" s="47"/>
      <c r="U182" s="48"/>
      <c r="V182" s="46"/>
      <c r="W182" s="47"/>
      <c r="X182" s="48"/>
      <c r="Y182" s="46"/>
      <c r="Z182" s="19"/>
    </row>
    <row r="183" spans="1:26" ht="15.6" x14ac:dyDescent="0.3">
      <c r="A183" s="291">
        <v>178</v>
      </c>
      <c r="B183" s="387"/>
      <c r="C183" s="387"/>
      <c r="D183" s="378" t="s">
        <v>128</v>
      </c>
      <c r="E183" s="123">
        <f t="shared" si="21"/>
        <v>0</v>
      </c>
      <c r="F183" s="38">
        <f t="shared" si="16"/>
        <v>0</v>
      </c>
      <c r="G183" s="38">
        <f t="shared" si="17"/>
        <v>0</v>
      </c>
      <c r="H183" s="299">
        <f t="shared" si="15"/>
        <v>0</v>
      </c>
      <c r="I183" s="356"/>
      <c r="J183" s="23"/>
      <c r="K183" s="325">
        <v>178</v>
      </c>
      <c r="L183" s="4" t="s">
        <v>128</v>
      </c>
      <c r="M183" s="377">
        <f t="shared" si="18"/>
        <v>0</v>
      </c>
      <c r="N183" s="378">
        <f t="shared" si="19"/>
        <v>0</v>
      </c>
      <c r="O183" s="378">
        <f t="shared" si="20"/>
        <v>0</v>
      </c>
      <c r="P183" s="379"/>
      <c r="Q183" s="47"/>
      <c r="R183" s="48"/>
      <c r="S183" s="46"/>
      <c r="T183" s="47"/>
      <c r="U183" s="48"/>
      <c r="V183" s="46"/>
      <c r="W183" s="47"/>
      <c r="X183" s="48"/>
      <c r="Y183" s="46"/>
      <c r="Z183" s="19"/>
    </row>
    <row r="184" spans="1:26" ht="15.6" x14ac:dyDescent="0.3">
      <c r="A184" s="291">
        <v>179</v>
      </c>
      <c r="B184" s="387"/>
      <c r="C184" s="387"/>
      <c r="D184" s="378" t="s">
        <v>128</v>
      </c>
      <c r="E184" s="123">
        <f t="shared" si="21"/>
        <v>0</v>
      </c>
      <c r="F184" s="38">
        <f t="shared" si="16"/>
        <v>0</v>
      </c>
      <c r="G184" s="38">
        <f t="shared" si="17"/>
        <v>0</v>
      </c>
      <c r="H184" s="299">
        <f t="shared" si="15"/>
        <v>0</v>
      </c>
      <c r="I184" s="356"/>
      <c r="J184" s="23"/>
      <c r="K184" s="325">
        <v>179</v>
      </c>
      <c r="L184" s="4" t="s">
        <v>128</v>
      </c>
      <c r="M184" s="377">
        <f t="shared" si="18"/>
        <v>0</v>
      </c>
      <c r="N184" s="378">
        <f t="shared" si="19"/>
        <v>0</v>
      </c>
      <c r="O184" s="378">
        <f t="shared" si="20"/>
        <v>0</v>
      </c>
      <c r="P184" s="379"/>
      <c r="Q184" s="47"/>
      <c r="R184" s="48"/>
      <c r="S184" s="46"/>
      <c r="T184" s="47"/>
      <c r="U184" s="48"/>
      <c r="V184" s="46"/>
      <c r="W184" s="47"/>
      <c r="X184" s="48"/>
      <c r="Y184" s="46"/>
      <c r="Z184" s="19"/>
    </row>
    <row r="185" spans="1:26" ht="15.6" x14ac:dyDescent="0.3">
      <c r="A185" s="291">
        <v>180</v>
      </c>
      <c r="B185" s="387"/>
      <c r="C185" s="387"/>
      <c r="D185" s="378" t="s">
        <v>128</v>
      </c>
      <c r="E185" s="123">
        <f t="shared" si="21"/>
        <v>0</v>
      </c>
      <c r="F185" s="38">
        <f t="shared" si="16"/>
        <v>0</v>
      </c>
      <c r="G185" s="38">
        <f t="shared" si="17"/>
        <v>0</v>
      </c>
      <c r="H185" s="299">
        <f t="shared" si="15"/>
        <v>0</v>
      </c>
      <c r="I185" s="356"/>
      <c r="J185" s="23"/>
      <c r="K185" s="325">
        <v>180</v>
      </c>
      <c r="L185" s="4" t="s">
        <v>128</v>
      </c>
      <c r="M185" s="377">
        <f t="shared" si="18"/>
        <v>0</v>
      </c>
      <c r="N185" s="378">
        <f t="shared" si="19"/>
        <v>0</v>
      </c>
      <c r="O185" s="378">
        <f t="shared" si="20"/>
        <v>0</v>
      </c>
      <c r="P185" s="379"/>
      <c r="Q185" s="47"/>
      <c r="R185" s="48"/>
      <c r="S185" s="46"/>
      <c r="T185" s="47"/>
      <c r="U185" s="48"/>
      <c r="V185" s="46"/>
      <c r="W185" s="47"/>
      <c r="X185" s="48"/>
      <c r="Y185" s="46"/>
      <c r="Z185" s="19"/>
    </row>
    <row r="186" spans="1:26" ht="15.6" x14ac:dyDescent="0.3">
      <c r="A186" s="291">
        <v>181</v>
      </c>
      <c r="B186" s="387"/>
      <c r="C186" s="387"/>
      <c r="D186" s="378" t="s">
        <v>128</v>
      </c>
      <c r="E186" s="123">
        <f t="shared" si="21"/>
        <v>0</v>
      </c>
      <c r="F186" s="38">
        <f t="shared" si="16"/>
        <v>0</v>
      </c>
      <c r="G186" s="38">
        <f t="shared" si="17"/>
        <v>0</v>
      </c>
      <c r="H186" s="299">
        <f t="shared" si="15"/>
        <v>0</v>
      </c>
      <c r="I186" s="356"/>
      <c r="J186" s="23"/>
      <c r="K186" s="325">
        <v>181</v>
      </c>
      <c r="L186" s="4" t="s">
        <v>128</v>
      </c>
      <c r="M186" s="377">
        <f t="shared" si="18"/>
        <v>0</v>
      </c>
      <c r="N186" s="378">
        <f t="shared" si="19"/>
        <v>0</v>
      </c>
      <c r="O186" s="378">
        <f t="shared" si="20"/>
        <v>0</v>
      </c>
      <c r="P186" s="379"/>
      <c r="Q186" s="47"/>
      <c r="R186" s="48"/>
      <c r="S186" s="46"/>
      <c r="T186" s="47"/>
      <c r="U186" s="48"/>
      <c r="V186" s="46"/>
      <c r="W186" s="47"/>
      <c r="X186" s="48"/>
      <c r="Y186" s="46"/>
      <c r="Z186" s="19"/>
    </row>
    <row r="187" spans="1:26" ht="15.6" x14ac:dyDescent="0.3">
      <c r="A187" s="291">
        <v>182</v>
      </c>
      <c r="B187" s="387"/>
      <c r="C187" s="387"/>
      <c r="D187" s="378" t="s">
        <v>128</v>
      </c>
      <c r="E187" s="123">
        <f t="shared" si="21"/>
        <v>0</v>
      </c>
      <c r="F187" s="38">
        <f t="shared" si="16"/>
        <v>0</v>
      </c>
      <c r="G187" s="38">
        <f t="shared" si="17"/>
        <v>0</v>
      </c>
      <c r="H187" s="299">
        <f t="shared" si="15"/>
        <v>0</v>
      </c>
      <c r="I187" s="356"/>
      <c r="J187" s="23"/>
      <c r="K187" s="325">
        <v>182</v>
      </c>
      <c r="L187" s="4" t="s">
        <v>128</v>
      </c>
      <c r="M187" s="377">
        <f t="shared" si="18"/>
        <v>0</v>
      </c>
      <c r="N187" s="378">
        <f t="shared" si="19"/>
        <v>0</v>
      </c>
      <c r="O187" s="378">
        <f t="shared" si="20"/>
        <v>0</v>
      </c>
      <c r="P187" s="379"/>
      <c r="Q187" s="47"/>
      <c r="R187" s="48"/>
      <c r="S187" s="46"/>
      <c r="T187" s="47"/>
      <c r="U187" s="48"/>
      <c r="V187" s="46"/>
      <c r="W187" s="47"/>
      <c r="X187" s="48"/>
      <c r="Y187" s="46"/>
      <c r="Z187" s="19"/>
    </row>
    <row r="188" spans="1:26" ht="15.6" x14ac:dyDescent="0.3">
      <c r="A188" s="291">
        <v>183</v>
      </c>
      <c r="B188" s="387"/>
      <c r="C188" s="387"/>
      <c r="D188" s="378" t="s">
        <v>128</v>
      </c>
      <c r="E188" s="123">
        <f t="shared" si="21"/>
        <v>0</v>
      </c>
      <c r="F188" s="38">
        <f t="shared" si="16"/>
        <v>0</v>
      </c>
      <c r="G188" s="38">
        <f t="shared" si="17"/>
        <v>0</v>
      </c>
      <c r="H188" s="299">
        <f t="shared" si="15"/>
        <v>0</v>
      </c>
      <c r="I188" s="356"/>
      <c r="J188" s="23"/>
      <c r="K188" s="325">
        <v>183</v>
      </c>
      <c r="L188" s="4" t="s">
        <v>128</v>
      </c>
      <c r="M188" s="377">
        <f t="shared" si="18"/>
        <v>0</v>
      </c>
      <c r="N188" s="378">
        <f t="shared" si="19"/>
        <v>0</v>
      </c>
      <c r="O188" s="378">
        <f t="shared" si="20"/>
        <v>0</v>
      </c>
      <c r="P188" s="379"/>
      <c r="Q188" s="47"/>
      <c r="R188" s="48"/>
      <c r="S188" s="46"/>
      <c r="T188" s="47"/>
      <c r="U188" s="48"/>
      <c r="V188" s="46"/>
      <c r="W188" s="47"/>
      <c r="X188" s="48"/>
      <c r="Y188" s="46"/>
      <c r="Z188" s="19"/>
    </row>
    <row r="189" spans="1:26" ht="15.6" x14ac:dyDescent="0.3">
      <c r="A189" s="291">
        <v>184</v>
      </c>
      <c r="B189" s="387"/>
      <c r="C189" s="387"/>
      <c r="D189" s="378" t="s">
        <v>128</v>
      </c>
      <c r="E189" s="123">
        <f t="shared" si="21"/>
        <v>0</v>
      </c>
      <c r="F189" s="38">
        <f t="shared" si="16"/>
        <v>0</v>
      </c>
      <c r="G189" s="38">
        <f t="shared" si="17"/>
        <v>0</v>
      </c>
      <c r="H189" s="299">
        <f t="shared" si="15"/>
        <v>0</v>
      </c>
      <c r="I189" s="356"/>
      <c r="J189" s="23"/>
      <c r="K189" s="325">
        <v>184</v>
      </c>
      <c r="L189" s="4" t="s">
        <v>128</v>
      </c>
      <c r="M189" s="377">
        <f t="shared" si="18"/>
        <v>0</v>
      </c>
      <c r="N189" s="378">
        <f t="shared" si="19"/>
        <v>0</v>
      </c>
      <c r="O189" s="378">
        <f t="shared" si="20"/>
        <v>0</v>
      </c>
      <c r="P189" s="379"/>
      <c r="Q189" s="47"/>
      <c r="R189" s="48"/>
      <c r="S189" s="46"/>
      <c r="T189" s="47"/>
      <c r="U189" s="48"/>
      <c r="V189" s="46"/>
      <c r="W189" s="47"/>
      <c r="X189" s="48"/>
      <c r="Y189" s="46"/>
      <c r="Z189" s="19"/>
    </row>
    <row r="190" spans="1:26" ht="15.6" x14ac:dyDescent="0.3">
      <c r="A190" s="291">
        <v>185</v>
      </c>
      <c r="B190" s="387"/>
      <c r="C190" s="387"/>
      <c r="D190" s="378" t="s">
        <v>128</v>
      </c>
      <c r="E190" s="123">
        <f t="shared" si="21"/>
        <v>0</v>
      </c>
      <c r="F190" s="38">
        <f t="shared" si="16"/>
        <v>0</v>
      </c>
      <c r="G190" s="38">
        <f t="shared" si="17"/>
        <v>0</v>
      </c>
      <c r="H190" s="299">
        <f t="shared" si="15"/>
        <v>0</v>
      </c>
      <c r="I190" s="356"/>
      <c r="J190" s="23"/>
      <c r="K190" s="325">
        <v>185</v>
      </c>
      <c r="L190" s="4" t="s">
        <v>128</v>
      </c>
      <c r="M190" s="377">
        <f t="shared" si="18"/>
        <v>0</v>
      </c>
      <c r="N190" s="378">
        <f t="shared" si="19"/>
        <v>0</v>
      </c>
      <c r="O190" s="378">
        <f t="shared" si="20"/>
        <v>0</v>
      </c>
      <c r="P190" s="379"/>
      <c r="Q190" s="47"/>
      <c r="R190" s="48"/>
      <c r="S190" s="46"/>
      <c r="T190" s="47"/>
      <c r="U190" s="48"/>
      <c r="V190" s="46"/>
      <c r="W190" s="47"/>
      <c r="X190" s="48"/>
      <c r="Y190" s="46"/>
      <c r="Z190" s="19"/>
    </row>
    <row r="191" spans="1:26" ht="15.6" x14ac:dyDescent="0.3">
      <c r="A191" s="291">
        <v>186</v>
      </c>
      <c r="B191" s="387"/>
      <c r="C191" s="387"/>
      <c r="D191" s="378" t="s">
        <v>128</v>
      </c>
      <c r="E191" s="123">
        <f t="shared" si="21"/>
        <v>0</v>
      </c>
      <c r="F191" s="38">
        <f t="shared" si="16"/>
        <v>0</v>
      </c>
      <c r="G191" s="38">
        <f t="shared" si="17"/>
        <v>0</v>
      </c>
      <c r="H191" s="299">
        <f t="shared" si="15"/>
        <v>0</v>
      </c>
      <c r="I191" s="356"/>
      <c r="J191" s="23"/>
      <c r="K191" s="325">
        <v>186</v>
      </c>
      <c r="L191" s="4" t="s">
        <v>128</v>
      </c>
      <c r="M191" s="377">
        <f t="shared" si="18"/>
        <v>0</v>
      </c>
      <c r="N191" s="378">
        <f t="shared" si="19"/>
        <v>0</v>
      </c>
      <c r="O191" s="378">
        <f t="shared" si="20"/>
        <v>0</v>
      </c>
      <c r="P191" s="379"/>
      <c r="Q191" s="47"/>
      <c r="R191" s="48"/>
      <c r="S191" s="46"/>
      <c r="T191" s="47"/>
      <c r="U191" s="48"/>
      <c r="V191" s="46"/>
      <c r="W191" s="47"/>
      <c r="X191" s="48"/>
      <c r="Y191" s="46"/>
      <c r="Z191" s="19"/>
    </row>
    <row r="192" spans="1:26" ht="15.6" x14ac:dyDescent="0.3">
      <c r="A192" s="291">
        <v>187</v>
      </c>
      <c r="B192" s="387"/>
      <c r="C192" s="387"/>
      <c r="D192" s="378" t="s">
        <v>128</v>
      </c>
      <c r="E192" s="123">
        <f t="shared" si="21"/>
        <v>0</v>
      </c>
      <c r="F192" s="38">
        <f t="shared" si="16"/>
        <v>0</v>
      </c>
      <c r="G192" s="38">
        <f t="shared" si="17"/>
        <v>0</v>
      </c>
      <c r="H192" s="299">
        <f t="shared" si="15"/>
        <v>0</v>
      </c>
      <c r="I192" s="356"/>
      <c r="J192" s="23"/>
      <c r="K192" s="325">
        <v>187</v>
      </c>
      <c r="L192" s="4" t="s">
        <v>128</v>
      </c>
      <c r="M192" s="377">
        <f t="shared" si="18"/>
        <v>0</v>
      </c>
      <c r="N192" s="378">
        <f t="shared" si="19"/>
        <v>0</v>
      </c>
      <c r="O192" s="378">
        <f t="shared" si="20"/>
        <v>0</v>
      </c>
      <c r="P192" s="379"/>
      <c r="Q192" s="47"/>
      <c r="R192" s="48"/>
      <c r="S192" s="46"/>
      <c r="T192" s="47"/>
      <c r="U192" s="48"/>
      <c r="V192" s="46"/>
      <c r="W192" s="47"/>
      <c r="X192" s="48"/>
      <c r="Y192" s="46"/>
      <c r="Z192" s="19"/>
    </row>
    <row r="193" spans="1:26" ht="15.6" x14ac:dyDescent="0.3">
      <c r="A193" s="291">
        <v>188</v>
      </c>
      <c r="B193" s="387"/>
      <c r="C193" s="387"/>
      <c r="D193" s="378" t="s">
        <v>128</v>
      </c>
      <c r="E193" s="123">
        <f t="shared" si="21"/>
        <v>0</v>
      </c>
      <c r="F193" s="38">
        <f t="shared" si="16"/>
        <v>0</v>
      </c>
      <c r="G193" s="38">
        <f t="shared" si="17"/>
        <v>0</v>
      </c>
      <c r="H193" s="299">
        <f t="shared" si="15"/>
        <v>0</v>
      </c>
      <c r="I193" s="356"/>
      <c r="J193" s="23"/>
      <c r="K193" s="325">
        <v>188</v>
      </c>
      <c r="L193" s="4" t="s">
        <v>128</v>
      </c>
      <c r="M193" s="377">
        <f t="shared" si="18"/>
        <v>0</v>
      </c>
      <c r="N193" s="378">
        <f t="shared" si="19"/>
        <v>0</v>
      </c>
      <c r="O193" s="378">
        <f t="shared" si="20"/>
        <v>0</v>
      </c>
      <c r="P193" s="379"/>
      <c r="Q193" s="47"/>
      <c r="R193" s="48"/>
      <c r="S193" s="46"/>
      <c r="T193" s="47"/>
      <c r="U193" s="48"/>
      <c r="V193" s="46"/>
      <c r="W193" s="47"/>
      <c r="X193" s="48"/>
      <c r="Y193" s="46"/>
      <c r="Z193" s="19"/>
    </row>
    <row r="194" spans="1:26" ht="15.6" x14ac:dyDescent="0.3">
      <c r="A194" s="291">
        <v>189</v>
      </c>
      <c r="B194" s="387"/>
      <c r="C194" s="387"/>
      <c r="D194" s="378" t="s">
        <v>128</v>
      </c>
      <c r="E194" s="123">
        <f t="shared" si="21"/>
        <v>0</v>
      </c>
      <c r="F194" s="38">
        <f t="shared" si="16"/>
        <v>0</v>
      </c>
      <c r="G194" s="38">
        <f t="shared" si="17"/>
        <v>0</v>
      </c>
      <c r="H194" s="299">
        <f t="shared" si="15"/>
        <v>0</v>
      </c>
      <c r="I194" s="356"/>
      <c r="J194" s="23"/>
      <c r="K194" s="325">
        <v>189</v>
      </c>
      <c r="L194" s="4" t="s">
        <v>128</v>
      </c>
      <c r="M194" s="377">
        <f t="shared" si="18"/>
        <v>0</v>
      </c>
      <c r="N194" s="378">
        <f t="shared" si="19"/>
        <v>0</v>
      </c>
      <c r="O194" s="378">
        <f t="shared" si="20"/>
        <v>0</v>
      </c>
      <c r="P194" s="379"/>
      <c r="Q194" s="47"/>
      <c r="R194" s="48"/>
      <c r="S194" s="46"/>
      <c r="T194" s="47"/>
      <c r="U194" s="48"/>
      <c r="V194" s="46"/>
      <c r="W194" s="47"/>
      <c r="X194" s="48"/>
      <c r="Y194" s="46"/>
      <c r="Z194" s="19"/>
    </row>
    <row r="195" spans="1:26" ht="15.6" x14ac:dyDescent="0.3">
      <c r="A195" s="291">
        <v>190</v>
      </c>
      <c r="B195" s="387"/>
      <c r="C195" s="387"/>
      <c r="D195" s="378" t="s">
        <v>128</v>
      </c>
      <c r="E195" s="123">
        <f t="shared" si="21"/>
        <v>0</v>
      </c>
      <c r="F195" s="38">
        <f t="shared" si="16"/>
        <v>0</v>
      </c>
      <c r="G195" s="38">
        <f t="shared" si="17"/>
        <v>0</v>
      </c>
      <c r="H195" s="299">
        <f t="shared" si="15"/>
        <v>0</v>
      </c>
      <c r="I195" s="356"/>
      <c r="J195" s="23"/>
      <c r="K195" s="325">
        <v>190</v>
      </c>
      <c r="L195" s="4" t="s">
        <v>128</v>
      </c>
      <c r="M195" s="377">
        <f t="shared" si="18"/>
        <v>0</v>
      </c>
      <c r="N195" s="378">
        <f t="shared" si="19"/>
        <v>0</v>
      </c>
      <c r="O195" s="378">
        <f t="shared" si="20"/>
        <v>0</v>
      </c>
      <c r="P195" s="379"/>
      <c r="Q195" s="47"/>
      <c r="R195" s="48"/>
      <c r="S195" s="46"/>
      <c r="T195" s="47"/>
      <c r="U195" s="48"/>
      <c r="V195" s="46"/>
      <c r="W195" s="47"/>
      <c r="X195" s="48"/>
      <c r="Y195" s="46"/>
      <c r="Z195" s="19"/>
    </row>
    <row r="196" spans="1:26" ht="15.6" x14ac:dyDescent="0.3">
      <c r="A196" s="291">
        <v>191</v>
      </c>
      <c r="B196" s="387"/>
      <c r="C196" s="387"/>
      <c r="D196" s="378" t="s">
        <v>128</v>
      </c>
      <c r="E196" s="123">
        <f t="shared" si="21"/>
        <v>0</v>
      </c>
      <c r="F196" s="38">
        <f t="shared" si="16"/>
        <v>0</v>
      </c>
      <c r="G196" s="38">
        <f t="shared" si="17"/>
        <v>0</v>
      </c>
      <c r="H196" s="299">
        <f t="shared" si="15"/>
        <v>0</v>
      </c>
      <c r="I196" s="356"/>
      <c r="J196" s="23"/>
      <c r="K196" s="325">
        <v>191</v>
      </c>
      <c r="L196" s="4" t="s">
        <v>128</v>
      </c>
      <c r="M196" s="377">
        <f t="shared" si="18"/>
        <v>0</v>
      </c>
      <c r="N196" s="378">
        <f t="shared" si="19"/>
        <v>0</v>
      </c>
      <c r="O196" s="378">
        <f t="shared" si="20"/>
        <v>0</v>
      </c>
      <c r="P196" s="379"/>
      <c r="Q196" s="47"/>
      <c r="R196" s="48"/>
      <c r="S196" s="46"/>
      <c r="T196" s="47"/>
      <c r="U196" s="48"/>
      <c r="V196" s="46"/>
      <c r="W196" s="47"/>
      <c r="X196" s="48"/>
      <c r="Y196" s="46"/>
      <c r="Z196" s="19"/>
    </row>
    <row r="197" spans="1:26" ht="15.6" x14ac:dyDescent="0.3">
      <c r="A197" s="291">
        <v>192</v>
      </c>
      <c r="B197" s="387"/>
      <c r="C197" s="387"/>
      <c r="D197" s="378" t="s">
        <v>128</v>
      </c>
      <c r="E197" s="123">
        <f t="shared" si="21"/>
        <v>0</v>
      </c>
      <c r="F197" s="38">
        <f t="shared" si="16"/>
        <v>0</v>
      </c>
      <c r="G197" s="38">
        <f t="shared" si="17"/>
        <v>0</v>
      </c>
      <c r="H197" s="299">
        <f t="shared" si="15"/>
        <v>0</v>
      </c>
      <c r="I197" s="356"/>
      <c r="J197" s="23"/>
      <c r="K197" s="325">
        <v>192</v>
      </c>
      <c r="L197" s="4" t="s">
        <v>128</v>
      </c>
      <c r="M197" s="377">
        <f t="shared" si="18"/>
        <v>0</v>
      </c>
      <c r="N197" s="378">
        <f t="shared" si="19"/>
        <v>0</v>
      </c>
      <c r="O197" s="378">
        <f t="shared" si="20"/>
        <v>0</v>
      </c>
      <c r="P197" s="379"/>
      <c r="Q197" s="47"/>
      <c r="R197" s="48"/>
      <c r="S197" s="46"/>
      <c r="T197" s="47"/>
      <c r="U197" s="48"/>
      <c r="V197" s="46"/>
      <c r="W197" s="47"/>
      <c r="X197" s="48"/>
      <c r="Y197" s="46"/>
      <c r="Z197" s="19"/>
    </row>
    <row r="198" spans="1:26" ht="15.6" x14ac:dyDescent="0.3">
      <c r="A198" s="291">
        <v>193</v>
      </c>
      <c r="B198" s="387"/>
      <c r="C198" s="387"/>
      <c r="D198" s="378" t="s">
        <v>128</v>
      </c>
      <c r="E198" s="123">
        <f t="shared" si="21"/>
        <v>0</v>
      </c>
      <c r="F198" s="38">
        <f t="shared" si="16"/>
        <v>0</v>
      </c>
      <c r="G198" s="38">
        <f t="shared" si="17"/>
        <v>0</v>
      </c>
      <c r="H198" s="299">
        <f t="shared" ref="H198:H257" si="22">B198*C198</f>
        <v>0</v>
      </c>
      <c r="I198" s="356"/>
      <c r="J198" s="23"/>
      <c r="K198" s="325">
        <v>193</v>
      </c>
      <c r="L198" s="4" t="s">
        <v>128</v>
      </c>
      <c r="M198" s="377">
        <f t="shared" si="18"/>
        <v>0</v>
      </c>
      <c r="N198" s="378">
        <f t="shared" si="19"/>
        <v>0</v>
      </c>
      <c r="O198" s="378">
        <f t="shared" si="20"/>
        <v>0</v>
      </c>
      <c r="P198" s="379"/>
      <c r="Q198" s="47"/>
      <c r="R198" s="48"/>
      <c r="S198" s="46"/>
      <c r="T198" s="47"/>
      <c r="U198" s="48"/>
      <c r="V198" s="46"/>
      <c r="W198" s="47"/>
      <c r="X198" s="48"/>
      <c r="Y198" s="46"/>
      <c r="Z198" s="19"/>
    </row>
    <row r="199" spans="1:26" ht="15.6" x14ac:dyDescent="0.3">
      <c r="A199" s="291">
        <v>194</v>
      </c>
      <c r="B199" s="387"/>
      <c r="C199" s="387"/>
      <c r="D199" s="378" t="s">
        <v>128</v>
      </c>
      <c r="E199" s="123">
        <f t="shared" si="21"/>
        <v>0</v>
      </c>
      <c r="F199" s="38">
        <f t="shared" ref="F199:F262" si="23">IF(D199="Yes",E199,0)</f>
        <v>0</v>
      </c>
      <c r="G199" s="38">
        <f t="shared" ref="G199:G262" si="24">IF(D199="Yes",H199,0)</f>
        <v>0</v>
      </c>
      <c r="H199" s="299">
        <f t="shared" si="22"/>
        <v>0</v>
      </c>
      <c r="I199" s="356"/>
      <c r="J199" s="23"/>
      <c r="K199" s="325">
        <v>194</v>
      </c>
      <c r="L199" s="4" t="s">
        <v>128</v>
      </c>
      <c r="M199" s="377">
        <f t="shared" ref="M199:M262" si="25">IF(P199&gt;0,1,0)</f>
        <v>0</v>
      </c>
      <c r="N199" s="378">
        <f t="shared" ref="N199:N262" si="26">IF(L199="Yes",M199,0)</f>
        <v>0</v>
      </c>
      <c r="O199" s="378">
        <f t="shared" ref="O199:O262" si="27">IF(L199="Yes",P199,0)</f>
        <v>0</v>
      </c>
      <c r="P199" s="379"/>
      <c r="Q199" s="47"/>
      <c r="R199" s="48"/>
      <c r="S199" s="46"/>
      <c r="T199" s="47"/>
      <c r="U199" s="48"/>
      <c r="V199" s="46"/>
      <c r="W199" s="47"/>
      <c r="X199" s="48"/>
      <c r="Y199" s="46"/>
      <c r="Z199" s="19"/>
    </row>
    <row r="200" spans="1:26" ht="15.6" x14ac:dyDescent="0.3">
      <c r="A200" s="291">
        <v>195</v>
      </c>
      <c r="B200" s="387"/>
      <c r="C200" s="387"/>
      <c r="D200" s="378" t="s">
        <v>128</v>
      </c>
      <c r="E200" s="123">
        <f t="shared" si="21"/>
        <v>0</v>
      </c>
      <c r="F200" s="38">
        <f t="shared" si="23"/>
        <v>0</v>
      </c>
      <c r="G200" s="38">
        <f t="shared" si="24"/>
        <v>0</v>
      </c>
      <c r="H200" s="299">
        <f t="shared" si="22"/>
        <v>0</v>
      </c>
      <c r="I200" s="356"/>
      <c r="J200" s="23"/>
      <c r="K200" s="325">
        <v>195</v>
      </c>
      <c r="L200" s="4" t="s">
        <v>128</v>
      </c>
      <c r="M200" s="377">
        <f t="shared" si="25"/>
        <v>0</v>
      </c>
      <c r="N200" s="378">
        <f t="shared" si="26"/>
        <v>0</v>
      </c>
      <c r="O200" s="378">
        <f t="shared" si="27"/>
        <v>0</v>
      </c>
      <c r="P200" s="379"/>
      <c r="Q200" s="47"/>
      <c r="R200" s="48"/>
      <c r="S200" s="46"/>
      <c r="T200" s="47"/>
      <c r="U200" s="48"/>
      <c r="V200" s="46"/>
      <c r="W200" s="47"/>
      <c r="X200" s="48"/>
      <c r="Y200" s="46"/>
      <c r="Z200" s="19"/>
    </row>
    <row r="201" spans="1:26" ht="15.6" x14ac:dyDescent="0.3">
      <c r="A201" s="291">
        <v>196</v>
      </c>
      <c r="B201" s="387"/>
      <c r="C201" s="387"/>
      <c r="D201" s="378" t="s">
        <v>128</v>
      </c>
      <c r="E201" s="123">
        <f t="shared" si="21"/>
        <v>0</v>
      </c>
      <c r="F201" s="38">
        <f t="shared" si="23"/>
        <v>0</v>
      </c>
      <c r="G201" s="38">
        <f t="shared" si="24"/>
        <v>0</v>
      </c>
      <c r="H201" s="299">
        <f t="shared" si="22"/>
        <v>0</v>
      </c>
      <c r="I201" s="356"/>
      <c r="J201" s="23"/>
      <c r="K201" s="325">
        <v>196</v>
      </c>
      <c r="L201" s="4" t="s">
        <v>128</v>
      </c>
      <c r="M201" s="377">
        <f t="shared" si="25"/>
        <v>0</v>
      </c>
      <c r="N201" s="378">
        <f t="shared" si="26"/>
        <v>0</v>
      </c>
      <c r="O201" s="378">
        <f t="shared" si="27"/>
        <v>0</v>
      </c>
      <c r="P201" s="379"/>
      <c r="Q201" s="47"/>
      <c r="R201" s="48"/>
      <c r="S201" s="46"/>
      <c r="T201" s="47"/>
      <c r="U201" s="48"/>
      <c r="V201" s="46"/>
      <c r="W201" s="47"/>
      <c r="X201" s="48"/>
      <c r="Y201" s="46"/>
      <c r="Z201" s="19"/>
    </row>
    <row r="202" spans="1:26" ht="15.6" x14ac:dyDescent="0.3">
      <c r="A202" s="291">
        <v>197</v>
      </c>
      <c r="B202" s="387"/>
      <c r="C202" s="387"/>
      <c r="D202" s="378" t="s">
        <v>128</v>
      </c>
      <c r="E202" s="123">
        <f t="shared" si="21"/>
        <v>0</v>
      </c>
      <c r="F202" s="38">
        <f t="shared" si="23"/>
        <v>0</v>
      </c>
      <c r="G202" s="38">
        <f t="shared" si="24"/>
        <v>0</v>
      </c>
      <c r="H202" s="299">
        <f t="shared" si="22"/>
        <v>0</v>
      </c>
      <c r="I202" s="356"/>
      <c r="J202" s="23"/>
      <c r="K202" s="325">
        <v>197</v>
      </c>
      <c r="L202" s="4" t="s">
        <v>128</v>
      </c>
      <c r="M202" s="377">
        <f t="shared" si="25"/>
        <v>0</v>
      </c>
      <c r="N202" s="378">
        <f t="shared" si="26"/>
        <v>0</v>
      </c>
      <c r="O202" s="378">
        <f t="shared" si="27"/>
        <v>0</v>
      </c>
      <c r="P202" s="379"/>
      <c r="Q202" s="47"/>
      <c r="R202" s="48"/>
      <c r="S202" s="46"/>
      <c r="T202" s="47"/>
      <c r="U202" s="48"/>
      <c r="V202" s="46"/>
      <c r="W202" s="47"/>
      <c r="X202" s="48"/>
      <c r="Y202" s="46"/>
      <c r="Z202" s="19"/>
    </row>
    <row r="203" spans="1:26" ht="15.6" x14ac:dyDescent="0.3">
      <c r="A203" s="291">
        <v>198</v>
      </c>
      <c r="B203" s="387"/>
      <c r="C203" s="387"/>
      <c r="D203" s="378" t="s">
        <v>128</v>
      </c>
      <c r="E203" s="123">
        <f t="shared" si="21"/>
        <v>0</v>
      </c>
      <c r="F203" s="38">
        <f t="shared" si="23"/>
        <v>0</v>
      </c>
      <c r="G203" s="38">
        <f t="shared" si="24"/>
        <v>0</v>
      </c>
      <c r="H203" s="299">
        <f t="shared" si="22"/>
        <v>0</v>
      </c>
      <c r="I203" s="356"/>
      <c r="J203" s="23"/>
      <c r="K203" s="325">
        <v>198</v>
      </c>
      <c r="L203" s="4" t="s">
        <v>128</v>
      </c>
      <c r="M203" s="377">
        <f t="shared" si="25"/>
        <v>0</v>
      </c>
      <c r="N203" s="378">
        <f t="shared" si="26"/>
        <v>0</v>
      </c>
      <c r="O203" s="378">
        <f t="shared" si="27"/>
        <v>0</v>
      </c>
      <c r="P203" s="379"/>
      <c r="Q203" s="47"/>
      <c r="R203" s="48"/>
      <c r="S203" s="46"/>
      <c r="T203" s="47"/>
      <c r="U203" s="48"/>
      <c r="V203" s="46"/>
      <c r="W203" s="47"/>
      <c r="X203" s="48"/>
      <c r="Y203" s="46"/>
      <c r="Z203" s="19"/>
    </row>
    <row r="204" spans="1:26" ht="15.6" x14ac:dyDescent="0.3">
      <c r="A204" s="291">
        <v>199</v>
      </c>
      <c r="B204" s="387"/>
      <c r="C204" s="387"/>
      <c r="D204" s="378" t="s">
        <v>128</v>
      </c>
      <c r="E204" s="123">
        <f t="shared" si="21"/>
        <v>0</v>
      </c>
      <c r="F204" s="38">
        <f t="shared" si="23"/>
        <v>0</v>
      </c>
      <c r="G204" s="38">
        <f t="shared" si="24"/>
        <v>0</v>
      </c>
      <c r="H204" s="299">
        <f t="shared" si="22"/>
        <v>0</v>
      </c>
      <c r="I204" s="356"/>
      <c r="J204" s="23"/>
      <c r="K204" s="325">
        <v>199</v>
      </c>
      <c r="L204" s="4" t="s">
        <v>128</v>
      </c>
      <c r="M204" s="377">
        <f t="shared" si="25"/>
        <v>0</v>
      </c>
      <c r="N204" s="378">
        <f t="shared" si="26"/>
        <v>0</v>
      </c>
      <c r="O204" s="378">
        <f t="shared" si="27"/>
        <v>0</v>
      </c>
      <c r="P204" s="379"/>
      <c r="Q204" s="47"/>
      <c r="R204" s="48"/>
      <c r="S204" s="46"/>
      <c r="T204" s="47"/>
      <c r="U204" s="48"/>
      <c r="V204" s="46"/>
      <c r="W204" s="47"/>
      <c r="X204" s="48"/>
      <c r="Y204" s="46"/>
      <c r="Z204" s="19"/>
    </row>
    <row r="205" spans="1:26" ht="15.6" x14ac:dyDescent="0.3">
      <c r="A205" s="291">
        <v>200</v>
      </c>
      <c r="B205" s="387"/>
      <c r="C205" s="387"/>
      <c r="D205" s="378" t="s">
        <v>128</v>
      </c>
      <c r="E205" s="123">
        <f t="shared" si="21"/>
        <v>0</v>
      </c>
      <c r="F205" s="38">
        <f t="shared" si="23"/>
        <v>0</v>
      </c>
      <c r="G205" s="38">
        <f t="shared" si="24"/>
        <v>0</v>
      </c>
      <c r="H205" s="299">
        <f t="shared" si="22"/>
        <v>0</v>
      </c>
      <c r="I205" s="356"/>
      <c r="J205" s="23"/>
      <c r="K205" s="325">
        <v>200</v>
      </c>
      <c r="L205" s="4" t="s">
        <v>128</v>
      </c>
      <c r="M205" s="377">
        <f t="shared" si="25"/>
        <v>0</v>
      </c>
      <c r="N205" s="378">
        <f t="shared" si="26"/>
        <v>0</v>
      </c>
      <c r="O205" s="378">
        <f t="shared" si="27"/>
        <v>0</v>
      </c>
      <c r="P205" s="379"/>
      <c r="Q205" s="47"/>
      <c r="R205" s="48"/>
      <c r="S205" s="46"/>
      <c r="T205" s="47"/>
      <c r="U205" s="48"/>
      <c r="V205" s="46"/>
      <c r="W205" s="47"/>
      <c r="X205" s="48"/>
      <c r="Y205" s="46"/>
      <c r="Z205" s="19"/>
    </row>
    <row r="206" spans="1:26" ht="15.6" x14ac:dyDescent="0.3">
      <c r="A206" s="291">
        <v>201</v>
      </c>
      <c r="B206" s="387"/>
      <c r="C206" s="387"/>
      <c r="D206" s="378" t="s">
        <v>128</v>
      </c>
      <c r="E206" s="123">
        <f t="shared" si="21"/>
        <v>0</v>
      </c>
      <c r="F206" s="38">
        <f t="shared" si="23"/>
        <v>0</v>
      </c>
      <c r="G206" s="38">
        <f t="shared" si="24"/>
        <v>0</v>
      </c>
      <c r="H206" s="299">
        <f t="shared" si="22"/>
        <v>0</v>
      </c>
      <c r="I206" s="356"/>
      <c r="J206" s="23"/>
      <c r="K206" s="325">
        <v>201</v>
      </c>
      <c r="L206" s="4" t="s">
        <v>128</v>
      </c>
      <c r="M206" s="377">
        <f t="shared" si="25"/>
        <v>0</v>
      </c>
      <c r="N206" s="378">
        <f t="shared" si="26"/>
        <v>0</v>
      </c>
      <c r="O206" s="378">
        <f t="shared" si="27"/>
        <v>0</v>
      </c>
      <c r="P206" s="379"/>
      <c r="Q206" s="47"/>
      <c r="R206" s="48"/>
      <c r="S206" s="46"/>
      <c r="T206" s="47"/>
      <c r="U206" s="48"/>
      <c r="V206" s="46"/>
      <c r="W206" s="47"/>
      <c r="X206" s="48"/>
      <c r="Y206" s="46"/>
      <c r="Z206" s="19"/>
    </row>
    <row r="207" spans="1:26" ht="15.6" x14ac:dyDescent="0.3">
      <c r="A207" s="291">
        <v>202</v>
      </c>
      <c r="B207" s="387"/>
      <c r="C207" s="387"/>
      <c r="D207" s="378" t="s">
        <v>128</v>
      </c>
      <c r="E207" s="123">
        <f t="shared" si="21"/>
        <v>0</v>
      </c>
      <c r="F207" s="38">
        <f t="shared" si="23"/>
        <v>0</v>
      </c>
      <c r="G207" s="38">
        <f t="shared" si="24"/>
        <v>0</v>
      </c>
      <c r="H207" s="299">
        <f t="shared" si="22"/>
        <v>0</v>
      </c>
      <c r="I207" s="356"/>
      <c r="J207" s="23"/>
      <c r="K207" s="325">
        <v>202</v>
      </c>
      <c r="L207" s="4" t="s">
        <v>128</v>
      </c>
      <c r="M207" s="377">
        <f t="shared" si="25"/>
        <v>0</v>
      </c>
      <c r="N207" s="378">
        <f t="shared" si="26"/>
        <v>0</v>
      </c>
      <c r="O207" s="378">
        <f t="shared" si="27"/>
        <v>0</v>
      </c>
      <c r="P207" s="379"/>
      <c r="Q207" s="47"/>
      <c r="R207" s="48"/>
      <c r="S207" s="46"/>
      <c r="T207" s="47"/>
      <c r="U207" s="48"/>
      <c r="V207" s="46"/>
      <c r="W207" s="47"/>
      <c r="X207" s="48"/>
      <c r="Y207" s="46"/>
      <c r="Z207" s="19"/>
    </row>
    <row r="208" spans="1:26" ht="15.6" x14ac:dyDescent="0.3">
      <c r="A208" s="291">
        <v>203</v>
      </c>
      <c r="B208" s="387"/>
      <c r="C208" s="387"/>
      <c r="D208" s="378" t="s">
        <v>128</v>
      </c>
      <c r="E208" s="123">
        <f t="shared" si="21"/>
        <v>0</v>
      </c>
      <c r="F208" s="38">
        <f t="shared" si="23"/>
        <v>0</v>
      </c>
      <c r="G208" s="38">
        <f t="shared" si="24"/>
        <v>0</v>
      </c>
      <c r="H208" s="299">
        <f t="shared" si="22"/>
        <v>0</v>
      </c>
      <c r="I208" s="356"/>
      <c r="J208" s="23"/>
      <c r="K208" s="325">
        <v>203</v>
      </c>
      <c r="L208" s="4" t="s">
        <v>128</v>
      </c>
      <c r="M208" s="377">
        <f t="shared" si="25"/>
        <v>0</v>
      </c>
      <c r="N208" s="378">
        <f t="shared" si="26"/>
        <v>0</v>
      </c>
      <c r="O208" s="378">
        <f t="shared" si="27"/>
        <v>0</v>
      </c>
      <c r="P208" s="379"/>
      <c r="Q208" s="47"/>
      <c r="R208" s="48"/>
      <c r="S208" s="46"/>
      <c r="T208" s="47"/>
      <c r="U208" s="48"/>
      <c r="V208" s="46"/>
      <c r="W208" s="47"/>
      <c r="X208" s="48"/>
      <c r="Y208" s="46"/>
      <c r="Z208" s="19"/>
    </row>
    <row r="209" spans="1:26" ht="15.6" x14ac:dyDescent="0.3">
      <c r="A209" s="291">
        <v>204</v>
      </c>
      <c r="B209" s="387"/>
      <c r="C209" s="387"/>
      <c r="D209" s="378" t="s">
        <v>128</v>
      </c>
      <c r="E209" s="123">
        <f t="shared" si="21"/>
        <v>0</v>
      </c>
      <c r="F209" s="38">
        <f t="shared" si="23"/>
        <v>0</v>
      </c>
      <c r="G209" s="38">
        <f t="shared" si="24"/>
        <v>0</v>
      </c>
      <c r="H209" s="299">
        <f t="shared" si="22"/>
        <v>0</v>
      </c>
      <c r="I209" s="356"/>
      <c r="J209" s="23"/>
      <c r="K209" s="325">
        <v>204</v>
      </c>
      <c r="L209" s="4" t="s">
        <v>128</v>
      </c>
      <c r="M209" s="377">
        <f t="shared" si="25"/>
        <v>0</v>
      </c>
      <c r="N209" s="378">
        <f t="shared" si="26"/>
        <v>0</v>
      </c>
      <c r="O209" s="378">
        <f t="shared" si="27"/>
        <v>0</v>
      </c>
      <c r="P209" s="379"/>
      <c r="Q209" s="47"/>
      <c r="R209" s="48"/>
      <c r="S209" s="46"/>
      <c r="T209" s="47"/>
      <c r="U209" s="48"/>
      <c r="V209" s="46"/>
      <c r="W209" s="47"/>
      <c r="X209" s="48"/>
      <c r="Y209" s="46"/>
      <c r="Z209" s="19"/>
    </row>
    <row r="210" spans="1:26" ht="15.6" x14ac:dyDescent="0.3">
      <c r="A210" s="291">
        <v>205</v>
      </c>
      <c r="B210" s="387"/>
      <c r="C210" s="387"/>
      <c r="D210" s="378" t="s">
        <v>128</v>
      </c>
      <c r="E210" s="123">
        <f t="shared" si="21"/>
        <v>0</v>
      </c>
      <c r="F210" s="38">
        <f t="shared" si="23"/>
        <v>0</v>
      </c>
      <c r="G210" s="38">
        <f t="shared" si="24"/>
        <v>0</v>
      </c>
      <c r="H210" s="299">
        <f t="shared" si="22"/>
        <v>0</v>
      </c>
      <c r="I210" s="356"/>
      <c r="J210" s="23"/>
      <c r="K210" s="325">
        <v>205</v>
      </c>
      <c r="L210" s="4" t="s">
        <v>128</v>
      </c>
      <c r="M210" s="377">
        <f t="shared" si="25"/>
        <v>0</v>
      </c>
      <c r="N210" s="378">
        <f t="shared" si="26"/>
        <v>0</v>
      </c>
      <c r="O210" s="378">
        <f t="shared" si="27"/>
        <v>0</v>
      </c>
      <c r="P210" s="379"/>
      <c r="Q210" s="47"/>
      <c r="R210" s="48"/>
      <c r="S210" s="46"/>
      <c r="T210" s="47"/>
      <c r="U210" s="48"/>
      <c r="V210" s="46"/>
      <c r="W210" s="47"/>
      <c r="X210" s="48"/>
      <c r="Y210" s="46"/>
      <c r="Z210" s="19"/>
    </row>
    <row r="211" spans="1:26" ht="15.6" x14ac:dyDescent="0.3">
      <c r="A211" s="291">
        <v>206</v>
      </c>
      <c r="B211" s="387"/>
      <c r="C211" s="387"/>
      <c r="D211" s="378" t="s">
        <v>128</v>
      </c>
      <c r="E211" s="123">
        <f t="shared" si="21"/>
        <v>0</v>
      </c>
      <c r="F211" s="38">
        <f t="shared" si="23"/>
        <v>0</v>
      </c>
      <c r="G211" s="38">
        <f t="shared" si="24"/>
        <v>0</v>
      </c>
      <c r="H211" s="299">
        <f t="shared" si="22"/>
        <v>0</v>
      </c>
      <c r="I211" s="356"/>
      <c r="J211" s="23"/>
      <c r="K211" s="325">
        <v>206</v>
      </c>
      <c r="L211" s="4" t="s">
        <v>128</v>
      </c>
      <c r="M211" s="377">
        <f t="shared" si="25"/>
        <v>0</v>
      </c>
      <c r="N211" s="378">
        <f t="shared" si="26"/>
        <v>0</v>
      </c>
      <c r="O211" s="378">
        <f t="shared" si="27"/>
        <v>0</v>
      </c>
      <c r="P211" s="379"/>
      <c r="Q211" s="47"/>
      <c r="R211" s="48"/>
      <c r="S211" s="46"/>
      <c r="T211" s="47"/>
      <c r="U211" s="48"/>
      <c r="V211" s="46"/>
      <c r="W211" s="47"/>
      <c r="X211" s="48"/>
      <c r="Y211" s="46"/>
      <c r="Z211" s="19"/>
    </row>
    <row r="212" spans="1:26" ht="15.6" x14ac:dyDescent="0.3">
      <c r="A212" s="291">
        <v>207</v>
      </c>
      <c r="B212" s="387"/>
      <c r="C212" s="387"/>
      <c r="D212" s="378" t="s">
        <v>128</v>
      </c>
      <c r="E212" s="123">
        <f t="shared" si="21"/>
        <v>0</v>
      </c>
      <c r="F212" s="38">
        <f t="shared" si="23"/>
        <v>0</v>
      </c>
      <c r="G212" s="38">
        <f t="shared" si="24"/>
        <v>0</v>
      </c>
      <c r="H212" s="299">
        <f t="shared" si="22"/>
        <v>0</v>
      </c>
      <c r="I212" s="356"/>
      <c r="J212" s="23"/>
      <c r="K212" s="325">
        <v>207</v>
      </c>
      <c r="L212" s="4" t="s">
        <v>128</v>
      </c>
      <c r="M212" s="377">
        <f t="shared" si="25"/>
        <v>0</v>
      </c>
      <c r="N212" s="378">
        <f t="shared" si="26"/>
        <v>0</v>
      </c>
      <c r="O212" s="378">
        <f t="shared" si="27"/>
        <v>0</v>
      </c>
      <c r="P212" s="379"/>
      <c r="Q212" s="47"/>
      <c r="R212" s="48"/>
      <c r="S212" s="46"/>
      <c r="T212" s="47"/>
      <c r="U212" s="48"/>
      <c r="V212" s="46"/>
      <c r="W212" s="47"/>
      <c r="X212" s="48"/>
      <c r="Y212" s="46"/>
      <c r="Z212" s="19"/>
    </row>
    <row r="213" spans="1:26" ht="15.6" x14ac:dyDescent="0.3">
      <c r="A213" s="291">
        <v>208</v>
      </c>
      <c r="B213" s="387"/>
      <c r="C213" s="387"/>
      <c r="D213" s="378" t="s">
        <v>128</v>
      </c>
      <c r="E213" s="123">
        <f t="shared" si="21"/>
        <v>0</v>
      </c>
      <c r="F213" s="38">
        <f t="shared" si="23"/>
        <v>0</v>
      </c>
      <c r="G213" s="38">
        <f t="shared" si="24"/>
        <v>0</v>
      </c>
      <c r="H213" s="299">
        <f t="shared" si="22"/>
        <v>0</v>
      </c>
      <c r="I213" s="356"/>
      <c r="J213" s="23"/>
      <c r="K213" s="325">
        <v>208</v>
      </c>
      <c r="L213" s="4" t="s">
        <v>128</v>
      </c>
      <c r="M213" s="377">
        <f t="shared" si="25"/>
        <v>0</v>
      </c>
      <c r="N213" s="378">
        <f t="shared" si="26"/>
        <v>0</v>
      </c>
      <c r="O213" s="378">
        <f t="shared" si="27"/>
        <v>0</v>
      </c>
      <c r="P213" s="379"/>
      <c r="Q213" s="47"/>
      <c r="R213" s="48"/>
      <c r="S213" s="46"/>
      <c r="T213" s="47"/>
      <c r="U213" s="48"/>
      <c r="V213" s="46"/>
      <c r="W213" s="47"/>
      <c r="X213" s="48"/>
      <c r="Y213" s="46"/>
      <c r="Z213" s="19"/>
    </row>
    <row r="214" spans="1:26" ht="15.6" x14ac:dyDescent="0.3">
      <c r="A214" s="291">
        <v>209</v>
      </c>
      <c r="B214" s="387"/>
      <c r="C214" s="387"/>
      <c r="D214" s="378" t="s">
        <v>128</v>
      </c>
      <c r="E214" s="123">
        <f t="shared" si="21"/>
        <v>0</v>
      </c>
      <c r="F214" s="38">
        <f t="shared" si="23"/>
        <v>0</v>
      </c>
      <c r="G214" s="38">
        <f t="shared" si="24"/>
        <v>0</v>
      </c>
      <c r="H214" s="299">
        <f t="shared" si="22"/>
        <v>0</v>
      </c>
      <c r="I214" s="356"/>
      <c r="J214" s="23"/>
      <c r="K214" s="325">
        <v>209</v>
      </c>
      <c r="L214" s="4" t="s">
        <v>128</v>
      </c>
      <c r="M214" s="377">
        <f t="shared" si="25"/>
        <v>0</v>
      </c>
      <c r="N214" s="378">
        <f t="shared" si="26"/>
        <v>0</v>
      </c>
      <c r="O214" s="378">
        <f t="shared" si="27"/>
        <v>0</v>
      </c>
      <c r="P214" s="379"/>
      <c r="Q214" s="47"/>
      <c r="R214" s="48"/>
      <c r="S214" s="46"/>
      <c r="T214" s="47"/>
      <c r="U214" s="48"/>
      <c r="V214" s="46"/>
      <c r="W214" s="47"/>
      <c r="X214" s="48"/>
      <c r="Y214" s="46"/>
      <c r="Z214" s="19"/>
    </row>
    <row r="215" spans="1:26" ht="15.6" x14ac:dyDescent="0.3">
      <c r="A215" s="291">
        <v>210</v>
      </c>
      <c r="B215" s="387"/>
      <c r="C215" s="387"/>
      <c r="D215" s="378" t="s">
        <v>128</v>
      </c>
      <c r="E215" s="123">
        <f t="shared" si="21"/>
        <v>0</v>
      </c>
      <c r="F215" s="38">
        <f t="shared" si="23"/>
        <v>0</v>
      </c>
      <c r="G215" s="38">
        <f t="shared" si="24"/>
        <v>0</v>
      </c>
      <c r="H215" s="299">
        <f t="shared" si="22"/>
        <v>0</v>
      </c>
      <c r="I215" s="356"/>
      <c r="J215" s="23"/>
      <c r="K215" s="325">
        <v>210</v>
      </c>
      <c r="L215" s="4" t="s">
        <v>128</v>
      </c>
      <c r="M215" s="377">
        <f t="shared" si="25"/>
        <v>0</v>
      </c>
      <c r="N215" s="378">
        <f t="shared" si="26"/>
        <v>0</v>
      </c>
      <c r="O215" s="378">
        <f t="shared" si="27"/>
        <v>0</v>
      </c>
      <c r="P215" s="379"/>
      <c r="Q215" s="47"/>
      <c r="R215" s="48"/>
      <c r="S215" s="46"/>
      <c r="T215" s="47"/>
      <c r="U215" s="48"/>
      <c r="V215" s="46"/>
      <c r="W215" s="47"/>
      <c r="X215" s="48"/>
      <c r="Y215" s="46"/>
      <c r="Z215" s="19"/>
    </row>
    <row r="216" spans="1:26" ht="15.6" x14ac:dyDescent="0.3">
      <c r="A216" s="291">
        <v>211</v>
      </c>
      <c r="B216" s="387"/>
      <c r="C216" s="387"/>
      <c r="D216" s="378" t="s">
        <v>128</v>
      </c>
      <c r="E216" s="123">
        <f t="shared" si="21"/>
        <v>0</v>
      </c>
      <c r="F216" s="38">
        <f t="shared" si="23"/>
        <v>0</v>
      </c>
      <c r="G216" s="38">
        <f t="shared" si="24"/>
        <v>0</v>
      </c>
      <c r="H216" s="299">
        <f t="shared" si="22"/>
        <v>0</v>
      </c>
      <c r="I216" s="356"/>
      <c r="J216" s="23"/>
      <c r="K216" s="325">
        <v>211</v>
      </c>
      <c r="L216" s="4" t="s">
        <v>128</v>
      </c>
      <c r="M216" s="377">
        <f t="shared" si="25"/>
        <v>0</v>
      </c>
      <c r="N216" s="378">
        <f t="shared" si="26"/>
        <v>0</v>
      </c>
      <c r="O216" s="378">
        <f t="shared" si="27"/>
        <v>0</v>
      </c>
      <c r="P216" s="379"/>
      <c r="Q216" s="47"/>
      <c r="R216" s="48"/>
      <c r="S216" s="46"/>
      <c r="T216" s="47"/>
      <c r="U216" s="48"/>
      <c r="V216" s="46"/>
      <c r="W216" s="47"/>
      <c r="X216" s="48"/>
      <c r="Y216" s="46"/>
      <c r="Z216" s="19"/>
    </row>
    <row r="217" spans="1:26" ht="15.6" x14ac:dyDescent="0.3">
      <c r="A217" s="291">
        <v>212</v>
      </c>
      <c r="B217" s="387"/>
      <c r="C217" s="387"/>
      <c r="D217" s="378" t="s">
        <v>128</v>
      </c>
      <c r="E217" s="123">
        <f t="shared" si="21"/>
        <v>0</v>
      </c>
      <c r="F217" s="38">
        <f t="shared" si="23"/>
        <v>0</v>
      </c>
      <c r="G217" s="38">
        <f t="shared" si="24"/>
        <v>0</v>
      </c>
      <c r="H217" s="299">
        <f t="shared" si="22"/>
        <v>0</v>
      </c>
      <c r="I217" s="356"/>
      <c r="J217" s="23"/>
      <c r="K217" s="325">
        <v>212</v>
      </c>
      <c r="L217" s="4" t="s">
        <v>128</v>
      </c>
      <c r="M217" s="377">
        <f t="shared" si="25"/>
        <v>0</v>
      </c>
      <c r="N217" s="378">
        <f t="shared" si="26"/>
        <v>0</v>
      </c>
      <c r="O217" s="378">
        <f t="shared" si="27"/>
        <v>0</v>
      </c>
      <c r="P217" s="379"/>
      <c r="Q217" s="47"/>
      <c r="R217" s="48"/>
      <c r="S217" s="46"/>
      <c r="T217" s="47"/>
      <c r="U217" s="48"/>
      <c r="V217" s="46"/>
      <c r="W217" s="47"/>
      <c r="X217" s="48"/>
      <c r="Y217" s="46"/>
      <c r="Z217" s="19"/>
    </row>
    <row r="218" spans="1:26" ht="15.6" x14ac:dyDescent="0.3">
      <c r="A218" s="291">
        <v>213</v>
      </c>
      <c r="B218" s="387"/>
      <c r="C218" s="387"/>
      <c r="D218" s="378" t="s">
        <v>128</v>
      </c>
      <c r="E218" s="123">
        <f t="shared" si="21"/>
        <v>0</v>
      </c>
      <c r="F218" s="38">
        <f t="shared" si="23"/>
        <v>0</v>
      </c>
      <c r="G218" s="38">
        <f t="shared" si="24"/>
        <v>0</v>
      </c>
      <c r="H218" s="299">
        <f t="shared" si="22"/>
        <v>0</v>
      </c>
      <c r="I218" s="356"/>
      <c r="J218" s="23"/>
      <c r="K218" s="325">
        <v>213</v>
      </c>
      <c r="L218" s="4" t="s">
        <v>128</v>
      </c>
      <c r="M218" s="377">
        <f t="shared" si="25"/>
        <v>0</v>
      </c>
      <c r="N218" s="378">
        <f t="shared" si="26"/>
        <v>0</v>
      </c>
      <c r="O218" s="378">
        <f t="shared" si="27"/>
        <v>0</v>
      </c>
      <c r="P218" s="379"/>
      <c r="Q218" s="47"/>
      <c r="R218" s="48"/>
      <c r="S218" s="46"/>
      <c r="T218" s="47"/>
      <c r="U218" s="48"/>
      <c r="V218" s="46"/>
      <c r="W218" s="47"/>
      <c r="X218" s="48"/>
      <c r="Y218" s="46"/>
      <c r="Z218" s="19"/>
    </row>
    <row r="219" spans="1:26" ht="15.6" x14ac:dyDescent="0.3">
      <c r="A219" s="291">
        <v>214</v>
      </c>
      <c r="B219" s="387"/>
      <c r="C219" s="387"/>
      <c r="D219" s="378" t="s">
        <v>128</v>
      </c>
      <c r="E219" s="123">
        <f t="shared" si="21"/>
        <v>0</v>
      </c>
      <c r="F219" s="38">
        <f t="shared" si="23"/>
        <v>0</v>
      </c>
      <c r="G219" s="38">
        <f t="shared" si="24"/>
        <v>0</v>
      </c>
      <c r="H219" s="299">
        <f t="shared" si="22"/>
        <v>0</v>
      </c>
      <c r="I219" s="356"/>
      <c r="J219" s="23"/>
      <c r="K219" s="325">
        <v>214</v>
      </c>
      <c r="L219" s="4" t="s">
        <v>128</v>
      </c>
      <c r="M219" s="377">
        <f t="shared" si="25"/>
        <v>0</v>
      </c>
      <c r="N219" s="378">
        <f t="shared" si="26"/>
        <v>0</v>
      </c>
      <c r="O219" s="378">
        <f t="shared" si="27"/>
        <v>0</v>
      </c>
      <c r="P219" s="379"/>
      <c r="Q219" s="47"/>
      <c r="R219" s="48"/>
      <c r="S219" s="46"/>
      <c r="T219" s="47"/>
      <c r="U219" s="48"/>
      <c r="V219" s="46"/>
      <c r="W219" s="47"/>
      <c r="X219" s="48"/>
      <c r="Y219" s="46"/>
      <c r="Z219" s="19"/>
    </row>
    <row r="220" spans="1:26" ht="15.6" x14ac:dyDescent="0.3">
      <c r="A220" s="291">
        <v>215</v>
      </c>
      <c r="B220" s="387"/>
      <c r="C220" s="387"/>
      <c r="D220" s="378" t="s">
        <v>128</v>
      </c>
      <c r="E220" s="123">
        <f t="shared" si="21"/>
        <v>0</v>
      </c>
      <c r="F220" s="38">
        <f t="shared" si="23"/>
        <v>0</v>
      </c>
      <c r="G220" s="38">
        <f t="shared" si="24"/>
        <v>0</v>
      </c>
      <c r="H220" s="299">
        <f t="shared" si="22"/>
        <v>0</v>
      </c>
      <c r="I220" s="356"/>
      <c r="J220" s="23"/>
      <c r="K220" s="325">
        <v>215</v>
      </c>
      <c r="L220" s="4" t="s">
        <v>128</v>
      </c>
      <c r="M220" s="377">
        <f t="shared" si="25"/>
        <v>0</v>
      </c>
      <c r="N220" s="378">
        <f t="shared" si="26"/>
        <v>0</v>
      </c>
      <c r="O220" s="378">
        <f t="shared" si="27"/>
        <v>0</v>
      </c>
      <c r="P220" s="379"/>
      <c r="Q220" s="47"/>
      <c r="R220" s="48"/>
      <c r="S220" s="46"/>
      <c r="T220" s="47"/>
      <c r="U220" s="48"/>
      <c r="V220" s="46"/>
      <c r="W220" s="47"/>
      <c r="X220" s="48"/>
      <c r="Y220" s="46"/>
      <c r="Z220" s="19"/>
    </row>
    <row r="221" spans="1:26" ht="15.6" x14ac:dyDescent="0.3">
      <c r="A221" s="291">
        <v>216</v>
      </c>
      <c r="B221" s="387"/>
      <c r="C221" s="387"/>
      <c r="D221" s="378" t="s">
        <v>128</v>
      </c>
      <c r="E221" s="123">
        <f t="shared" si="21"/>
        <v>0</v>
      </c>
      <c r="F221" s="38">
        <f t="shared" si="23"/>
        <v>0</v>
      </c>
      <c r="G221" s="38">
        <f t="shared" si="24"/>
        <v>0</v>
      </c>
      <c r="H221" s="299">
        <f t="shared" si="22"/>
        <v>0</v>
      </c>
      <c r="I221" s="356"/>
      <c r="J221" s="23"/>
      <c r="K221" s="325">
        <v>216</v>
      </c>
      <c r="L221" s="4" t="s">
        <v>128</v>
      </c>
      <c r="M221" s="377">
        <f t="shared" si="25"/>
        <v>0</v>
      </c>
      <c r="N221" s="378">
        <f t="shared" si="26"/>
        <v>0</v>
      </c>
      <c r="O221" s="378">
        <f t="shared" si="27"/>
        <v>0</v>
      </c>
      <c r="P221" s="379"/>
      <c r="Q221" s="47"/>
      <c r="R221" s="48"/>
      <c r="S221" s="46"/>
      <c r="T221" s="47"/>
      <c r="U221" s="48"/>
      <c r="V221" s="46"/>
      <c r="W221" s="47"/>
      <c r="X221" s="48"/>
      <c r="Y221" s="46"/>
      <c r="Z221" s="19"/>
    </row>
    <row r="222" spans="1:26" ht="15.6" x14ac:dyDescent="0.3">
      <c r="A222" s="291">
        <v>217</v>
      </c>
      <c r="B222" s="387"/>
      <c r="C222" s="387"/>
      <c r="D222" s="378" t="s">
        <v>128</v>
      </c>
      <c r="E222" s="123">
        <f t="shared" si="21"/>
        <v>0</v>
      </c>
      <c r="F222" s="38">
        <f t="shared" si="23"/>
        <v>0</v>
      </c>
      <c r="G222" s="38">
        <f t="shared" si="24"/>
        <v>0</v>
      </c>
      <c r="H222" s="299">
        <f t="shared" si="22"/>
        <v>0</v>
      </c>
      <c r="I222" s="356"/>
      <c r="J222" s="23"/>
      <c r="K222" s="325">
        <v>217</v>
      </c>
      <c r="L222" s="4" t="s">
        <v>128</v>
      </c>
      <c r="M222" s="377">
        <f t="shared" si="25"/>
        <v>0</v>
      </c>
      <c r="N222" s="378">
        <f t="shared" si="26"/>
        <v>0</v>
      </c>
      <c r="O222" s="378">
        <f t="shared" si="27"/>
        <v>0</v>
      </c>
      <c r="P222" s="379"/>
      <c r="Q222" s="47"/>
      <c r="R222" s="48"/>
      <c r="S222" s="46"/>
      <c r="T222" s="47"/>
      <c r="U222" s="48"/>
      <c r="V222" s="46"/>
      <c r="W222" s="47"/>
      <c r="X222" s="48"/>
      <c r="Y222" s="46"/>
      <c r="Z222" s="19"/>
    </row>
    <row r="223" spans="1:26" ht="15.6" x14ac:dyDescent="0.3">
      <c r="A223" s="291">
        <v>218</v>
      </c>
      <c r="B223" s="387"/>
      <c r="C223" s="387"/>
      <c r="D223" s="378" t="s">
        <v>128</v>
      </c>
      <c r="E223" s="123">
        <f t="shared" si="21"/>
        <v>0</v>
      </c>
      <c r="F223" s="38">
        <f t="shared" si="23"/>
        <v>0</v>
      </c>
      <c r="G223" s="38">
        <f t="shared" si="24"/>
        <v>0</v>
      </c>
      <c r="H223" s="299">
        <f t="shared" si="22"/>
        <v>0</v>
      </c>
      <c r="I223" s="356"/>
      <c r="J223" s="23"/>
      <c r="K223" s="325">
        <v>218</v>
      </c>
      <c r="L223" s="4" t="s">
        <v>128</v>
      </c>
      <c r="M223" s="377">
        <f t="shared" si="25"/>
        <v>0</v>
      </c>
      <c r="N223" s="378">
        <f t="shared" si="26"/>
        <v>0</v>
      </c>
      <c r="O223" s="378">
        <f t="shared" si="27"/>
        <v>0</v>
      </c>
      <c r="P223" s="379"/>
      <c r="Q223" s="47"/>
      <c r="R223" s="48"/>
      <c r="S223" s="46"/>
      <c r="T223" s="47"/>
      <c r="U223" s="48"/>
      <c r="V223" s="46"/>
      <c r="W223" s="47"/>
      <c r="X223" s="48"/>
      <c r="Y223" s="46"/>
      <c r="Z223" s="19"/>
    </row>
    <row r="224" spans="1:26" ht="15.6" x14ac:dyDescent="0.3">
      <c r="A224" s="291">
        <v>219</v>
      </c>
      <c r="B224" s="387"/>
      <c r="C224" s="387"/>
      <c r="D224" s="378" t="s">
        <v>128</v>
      </c>
      <c r="E224" s="123">
        <f t="shared" si="21"/>
        <v>0</v>
      </c>
      <c r="F224" s="38">
        <f t="shared" si="23"/>
        <v>0</v>
      </c>
      <c r="G224" s="38">
        <f t="shared" si="24"/>
        <v>0</v>
      </c>
      <c r="H224" s="299">
        <f t="shared" si="22"/>
        <v>0</v>
      </c>
      <c r="I224" s="356"/>
      <c r="J224" s="23"/>
      <c r="K224" s="325">
        <v>219</v>
      </c>
      <c r="L224" s="4" t="s">
        <v>128</v>
      </c>
      <c r="M224" s="377">
        <f t="shared" si="25"/>
        <v>0</v>
      </c>
      <c r="N224" s="378">
        <f t="shared" si="26"/>
        <v>0</v>
      </c>
      <c r="O224" s="378">
        <f t="shared" si="27"/>
        <v>0</v>
      </c>
      <c r="P224" s="379"/>
      <c r="Q224" s="47"/>
      <c r="R224" s="48"/>
      <c r="S224" s="46"/>
      <c r="T224" s="47"/>
      <c r="U224" s="48"/>
      <c r="V224" s="46"/>
      <c r="W224" s="47"/>
      <c r="X224" s="48"/>
      <c r="Y224" s="46"/>
      <c r="Z224" s="19"/>
    </row>
    <row r="225" spans="1:26" ht="15.6" x14ac:dyDescent="0.3">
      <c r="A225" s="291">
        <v>220</v>
      </c>
      <c r="B225" s="387"/>
      <c r="C225" s="387"/>
      <c r="D225" s="378" t="s">
        <v>128</v>
      </c>
      <c r="E225" s="123">
        <f t="shared" si="21"/>
        <v>0</v>
      </c>
      <c r="F225" s="38">
        <f t="shared" si="23"/>
        <v>0</v>
      </c>
      <c r="G225" s="38">
        <f t="shared" si="24"/>
        <v>0</v>
      </c>
      <c r="H225" s="299">
        <f t="shared" si="22"/>
        <v>0</v>
      </c>
      <c r="I225" s="356"/>
      <c r="J225" s="23"/>
      <c r="K225" s="325">
        <v>220</v>
      </c>
      <c r="L225" s="4" t="s">
        <v>128</v>
      </c>
      <c r="M225" s="377">
        <f t="shared" si="25"/>
        <v>0</v>
      </c>
      <c r="N225" s="378">
        <f t="shared" si="26"/>
        <v>0</v>
      </c>
      <c r="O225" s="378">
        <f t="shared" si="27"/>
        <v>0</v>
      </c>
      <c r="P225" s="379"/>
      <c r="Q225" s="47"/>
      <c r="R225" s="48"/>
      <c r="S225" s="46"/>
      <c r="T225" s="47"/>
      <c r="U225" s="48"/>
      <c r="V225" s="46"/>
      <c r="W225" s="47"/>
      <c r="X225" s="48"/>
      <c r="Y225" s="46"/>
      <c r="Z225" s="19"/>
    </row>
    <row r="226" spans="1:26" ht="15.6" x14ac:dyDescent="0.3">
      <c r="A226" s="291">
        <v>221</v>
      </c>
      <c r="B226" s="387"/>
      <c r="C226" s="387"/>
      <c r="D226" s="378" t="s">
        <v>128</v>
      </c>
      <c r="E226" s="123">
        <f t="shared" si="21"/>
        <v>0</v>
      </c>
      <c r="F226" s="38">
        <f t="shared" si="23"/>
        <v>0</v>
      </c>
      <c r="G226" s="38">
        <f t="shared" si="24"/>
        <v>0</v>
      </c>
      <c r="H226" s="299">
        <f t="shared" si="22"/>
        <v>0</v>
      </c>
      <c r="I226" s="356"/>
      <c r="J226" s="23"/>
      <c r="K226" s="325">
        <v>221</v>
      </c>
      <c r="L226" s="4" t="s">
        <v>128</v>
      </c>
      <c r="M226" s="377">
        <f t="shared" si="25"/>
        <v>0</v>
      </c>
      <c r="N226" s="378">
        <f t="shared" si="26"/>
        <v>0</v>
      </c>
      <c r="O226" s="378">
        <f t="shared" si="27"/>
        <v>0</v>
      </c>
      <c r="P226" s="379"/>
      <c r="Q226" s="47"/>
      <c r="R226" s="48"/>
      <c r="S226" s="46"/>
      <c r="T226" s="47"/>
      <c r="U226" s="48"/>
      <c r="V226" s="46"/>
      <c r="W226" s="47"/>
      <c r="X226" s="48"/>
      <c r="Y226" s="46"/>
      <c r="Z226" s="19"/>
    </row>
    <row r="227" spans="1:26" ht="15.6" x14ac:dyDescent="0.3">
      <c r="A227" s="291">
        <v>222</v>
      </c>
      <c r="B227" s="387"/>
      <c r="C227" s="387"/>
      <c r="D227" s="378" t="s">
        <v>128</v>
      </c>
      <c r="E227" s="123">
        <f t="shared" si="21"/>
        <v>0</v>
      </c>
      <c r="F227" s="38">
        <f t="shared" si="23"/>
        <v>0</v>
      </c>
      <c r="G227" s="38">
        <f t="shared" si="24"/>
        <v>0</v>
      </c>
      <c r="H227" s="299">
        <f t="shared" si="22"/>
        <v>0</v>
      </c>
      <c r="I227" s="356"/>
      <c r="J227" s="23"/>
      <c r="K227" s="325">
        <v>222</v>
      </c>
      <c r="L227" s="4" t="s">
        <v>128</v>
      </c>
      <c r="M227" s="377">
        <f t="shared" si="25"/>
        <v>0</v>
      </c>
      <c r="N227" s="378">
        <f t="shared" si="26"/>
        <v>0</v>
      </c>
      <c r="O227" s="378">
        <f t="shared" si="27"/>
        <v>0</v>
      </c>
      <c r="P227" s="379"/>
      <c r="Q227" s="47"/>
      <c r="R227" s="48"/>
      <c r="S227" s="46"/>
      <c r="T227" s="47"/>
      <c r="U227" s="48"/>
      <c r="V227" s="46"/>
      <c r="W227" s="47"/>
      <c r="X227" s="48"/>
      <c r="Y227" s="46"/>
      <c r="Z227" s="19"/>
    </row>
    <row r="228" spans="1:26" ht="15.6" x14ac:dyDescent="0.3">
      <c r="A228" s="291">
        <v>223</v>
      </c>
      <c r="B228" s="387"/>
      <c r="C228" s="387"/>
      <c r="D228" s="378" t="s">
        <v>128</v>
      </c>
      <c r="E228" s="123">
        <f t="shared" si="21"/>
        <v>0</v>
      </c>
      <c r="F228" s="38">
        <f t="shared" si="23"/>
        <v>0</v>
      </c>
      <c r="G228" s="38">
        <f t="shared" si="24"/>
        <v>0</v>
      </c>
      <c r="H228" s="299">
        <f t="shared" si="22"/>
        <v>0</v>
      </c>
      <c r="I228" s="356"/>
      <c r="J228" s="23"/>
      <c r="K228" s="325">
        <v>223</v>
      </c>
      <c r="L228" s="4" t="s">
        <v>128</v>
      </c>
      <c r="M228" s="377">
        <f t="shared" si="25"/>
        <v>0</v>
      </c>
      <c r="N228" s="378">
        <f t="shared" si="26"/>
        <v>0</v>
      </c>
      <c r="O228" s="378">
        <f t="shared" si="27"/>
        <v>0</v>
      </c>
      <c r="P228" s="379"/>
      <c r="Q228" s="47"/>
      <c r="R228" s="48"/>
      <c r="S228" s="46"/>
      <c r="T228" s="47"/>
      <c r="U228" s="48"/>
      <c r="V228" s="46"/>
      <c r="W228" s="47"/>
      <c r="X228" s="48"/>
      <c r="Y228" s="46"/>
      <c r="Z228" s="19"/>
    </row>
    <row r="229" spans="1:26" ht="15.6" x14ac:dyDescent="0.3">
      <c r="A229" s="291">
        <v>224</v>
      </c>
      <c r="B229" s="387"/>
      <c r="C229" s="387"/>
      <c r="D229" s="378" t="s">
        <v>128</v>
      </c>
      <c r="E229" s="123">
        <f t="shared" si="21"/>
        <v>0</v>
      </c>
      <c r="F229" s="38">
        <f t="shared" si="23"/>
        <v>0</v>
      </c>
      <c r="G229" s="38">
        <f t="shared" si="24"/>
        <v>0</v>
      </c>
      <c r="H229" s="299">
        <f t="shared" si="22"/>
        <v>0</v>
      </c>
      <c r="I229" s="356"/>
      <c r="J229" s="23"/>
      <c r="K229" s="325">
        <v>224</v>
      </c>
      <c r="L229" s="4" t="s">
        <v>128</v>
      </c>
      <c r="M229" s="377">
        <f t="shared" si="25"/>
        <v>0</v>
      </c>
      <c r="N229" s="378">
        <f t="shared" si="26"/>
        <v>0</v>
      </c>
      <c r="O229" s="378">
        <f t="shared" si="27"/>
        <v>0</v>
      </c>
      <c r="P229" s="379"/>
      <c r="Q229" s="47"/>
      <c r="R229" s="48"/>
      <c r="S229" s="46"/>
      <c r="T229" s="47"/>
      <c r="U229" s="48"/>
      <c r="V229" s="46"/>
      <c r="W229" s="47"/>
      <c r="X229" s="48"/>
      <c r="Y229" s="46"/>
      <c r="Z229" s="19"/>
    </row>
    <row r="230" spans="1:26" ht="15.6" x14ac:dyDescent="0.3">
      <c r="A230" s="291">
        <v>225</v>
      </c>
      <c r="B230" s="387"/>
      <c r="C230" s="387"/>
      <c r="D230" s="378" t="s">
        <v>128</v>
      </c>
      <c r="E230" s="123">
        <f t="shared" si="21"/>
        <v>0</v>
      </c>
      <c r="F230" s="38">
        <f t="shared" si="23"/>
        <v>0</v>
      </c>
      <c r="G230" s="38">
        <f t="shared" si="24"/>
        <v>0</v>
      </c>
      <c r="H230" s="299">
        <f t="shared" si="22"/>
        <v>0</v>
      </c>
      <c r="I230" s="356"/>
      <c r="J230" s="23"/>
      <c r="K230" s="325">
        <v>225</v>
      </c>
      <c r="L230" s="4" t="s">
        <v>128</v>
      </c>
      <c r="M230" s="377">
        <f t="shared" si="25"/>
        <v>0</v>
      </c>
      <c r="N230" s="378">
        <f t="shared" si="26"/>
        <v>0</v>
      </c>
      <c r="O230" s="378">
        <f t="shared" si="27"/>
        <v>0</v>
      </c>
      <c r="P230" s="379"/>
      <c r="Q230" s="47"/>
      <c r="R230" s="48"/>
      <c r="S230" s="46"/>
      <c r="T230" s="47"/>
      <c r="U230" s="48"/>
      <c r="V230" s="46"/>
      <c r="W230" s="47"/>
      <c r="X230" s="48"/>
      <c r="Y230" s="46"/>
      <c r="Z230" s="19"/>
    </row>
    <row r="231" spans="1:26" ht="15.6" x14ac:dyDescent="0.3">
      <c r="A231" s="291">
        <v>226</v>
      </c>
      <c r="B231" s="387"/>
      <c r="C231" s="387"/>
      <c r="D231" s="378" t="s">
        <v>128</v>
      </c>
      <c r="E231" s="123">
        <f t="shared" si="21"/>
        <v>0</v>
      </c>
      <c r="F231" s="38">
        <f t="shared" si="23"/>
        <v>0</v>
      </c>
      <c r="G231" s="38">
        <f t="shared" si="24"/>
        <v>0</v>
      </c>
      <c r="H231" s="299">
        <f t="shared" si="22"/>
        <v>0</v>
      </c>
      <c r="I231" s="356"/>
      <c r="J231" s="23"/>
      <c r="K231" s="325">
        <v>226</v>
      </c>
      <c r="L231" s="4" t="s">
        <v>128</v>
      </c>
      <c r="M231" s="377">
        <f t="shared" si="25"/>
        <v>0</v>
      </c>
      <c r="N231" s="378">
        <f t="shared" si="26"/>
        <v>0</v>
      </c>
      <c r="O231" s="378">
        <f t="shared" si="27"/>
        <v>0</v>
      </c>
      <c r="P231" s="379"/>
      <c r="Q231" s="47"/>
      <c r="R231" s="48"/>
      <c r="S231" s="46"/>
      <c r="T231" s="47"/>
      <c r="U231" s="48"/>
      <c r="V231" s="46"/>
      <c r="W231" s="47"/>
      <c r="X231" s="48"/>
      <c r="Y231" s="46"/>
      <c r="Z231" s="19"/>
    </row>
    <row r="232" spans="1:26" ht="15.6" x14ac:dyDescent="0.3">
      <c r="A232" s="291">
        <v>227</v>
      </c>
      <c r="B232" s="387"/>
      <c r="C232" s="387"/>
      <c r="D232" s="378" t="s">
        <v>128</v>
      </c>
      <c r="E232" s="123">
        <f t="shared" si="21"/>
        <v>0</v>
      </c>
      <c r="F232" s="38">
        <f t="shared" si="23"/>
        <v>0</v>
      </c>
      <c r="G232" s="38">
        <f t="shared" si="24"/>
        <v>0</v>
      </c>
      <c r="H232" s="299">
        <f t="shared" si="22"/>
        <v>0</v>
      </c>
      <c r="I232" s="356"/>
      <c r="J232" s="23"/>
      <c r="K232" s="325">
        <v>227</v>
      </c>
      <c r="L232" s="4" t="s">
        <v>128</v>
      </c>
      <c r="M232" s="377">
        <f t="shared" si="25"/>
        <v>0</v>
      </c>
      <c r="N232" s="378">
        <f t="shared" si="26"/>
        <v>0</v>
      </c>
      <c r="O232" s="378">
        <f t="shared" si="27"/>
        <v>0</v>
      </c>
      <c r="P232" s="379"/>
      <c r="Q232" s="47"/>
      <c r="R232" s="48"/>
      <c r="S232" s="46"/>
      <c r="T232" s="47"/>
      <c r="U232" s="48"/>
      <c r="V232" s="46"/>
      <c r="W232" s="47"/>
      <c r="X232" s="48"/>
      <c r="Y232" s="46"/>
      <c r="Z232" s="19"/>
    </row>
    <row r="233" spans="1:26" ht="15.6" x14ac:dyDescent="0.3">
      <c r="A233" s="291">
        <v>228</v>
      </c>
      <c r="B233" s="387"/>
      <c r="C233" s="387"/>
      <c r="D233" s="378" t="s">
        <v>128</v>
      </c>
      <c r="E233" s="123">
        <f t="shared" si="21"/>
        <v>0</v>
      </c>
      <c r="F233" s="38">
        <f t="shared" si="23"/>
        <v>0</v>
      </c>
      <c r="G233" s="38">
        <f t="shared" si="24"/>
        <v>0</v>
      </c>
      <c r="H233" s="299">
        <f t="shared" si="22"/>
        <v>0</v>
      </c>
      <c r="I233" s="356"/>
      <c r="J233" s="23"/>
      <c r="K233" s="325">
        <v>228</v>
      </c>
      <c r="L233" s="4" t="s">
        <v>128</v>
      </c>
      <c r="M233" s="377">
        <f t="shared" si="25"/>
        <v>0</v>
      </c>
      <c r="N233" s="378">
        <f t="shared" si="26"/>
        <v>0</v>
      </c>
      <c r="O233" s="378">
        <f t="shared" si="27"/>
        <v>0</v>
      </c>
      <c r="P233" s="379"/>
      <c r="Q233" s="47"/>
      <c r="R233" s="48"/>
      <c r="S233" s="46"/>
      <c r="T233" s="47"/>
      <c r="U233" s="48"/>
      <c r="V233" s="46"/>
      <c r="W233" s="47"/>
      <c r="X233" s="48"/>
      <c r="Y233" s="46"/>
      <c r="Z233" s="19"/>
    </row>
    <row r="234" spans="1:26" ht="15.6" x14ac:dyDescent="0.3">
      <c r="A234" s="291">
        <v>229</v>
      </c>
      <c r="B234" s="387"/>
      <c r="C234" s="387"/>
      <c r="D234" s="378" t="s">
        <v>128</v>
      </c>
      <c r="E234" s="123">
        <f t="shared" ref="E234:E255" si="28">IF(H234&gt;0,1,0)</f>
        <v>0</v>
      </c>
      <c r="F234" s="38">
        <f t="shared" si="23"/>
        <v>0</v>
      </c>
      <c r="G234" s="38">
        <f t="shared" si="24"/>
        <v>0</v>
      </c>
      <c r="H234" s="299">
        <f t="shared" si="22"/>
        <v>0</v>
      </c>
      <c r="I234" s="356"/>
      <c r="J234" s="23"/>
      <c r="K234" s="325">
        <v>229</v>
      </c>
      <c r="L234" s="4" t="s">
        <v>128</v>
      </c>
      <c r="M234" s="377">
        <f t="shared" si="25"/>
        <v>0</v>
      </c>
      <c r="N234" s="378">
        <f t="shared" si="26"/>
        <v>0</v>
      </c>
      <c r="O234" s="378">
        <f t="shared" si="27"/>
        <v>0</v>
      </c>
      <c r="P234" s="379"/>
      <c r="Q234" s="47"/>
      <c r="R234" s="48"/>
      <c r="S234" s="46"/>
      <c r="T234" s="47"/>
      <c r="U234" s="48"/>
      <c r="V234" s="46"/>
      <c r="W234" s="47"/>
      <c r="X234" s="48"/>
      <c r="Y234" s="46"/>
      <c r="Z234" s="19"/>
    </row>
    <row r="235" spans="1:26" ht="15.6" x14ac:dyDescent="0.3">
      <c r="A235" s="291">
        <v>230</v>
      </c>
      <c r="B235" s="387"/>
      <c r="C235" s="387"/>
      <c r="D235" s="378" t="s">
        <v>128</v>
      </c>
      <c r="E235" s="123">
        <f t="shared" si="28"/>
        <v>0</v>
      </c>
      <c r="F235" s="38">
        <f t="shared" si="23"/>
        <v>0</v>
      </c>
      <c r="G235" s="38">
        <f t="shared" si="24"/>
        <v>0</v>
      </c>
      <c r="H235" s="299">
        <f t="shared" si="22"/>
        <v>0</v>
      </c>
      <c r="I235" s="356"/>
      <c r="J235" s="23"/>
      <c r="K235" s="325">
        <v>230</v>
      </c>
      <c r="L235" s="4" t="s">
        <v>128</v>
      </c>
      <c r="M235" s="377">
        <f t="shared" si="25"/>
        <v>0</v>
      </c>
      <c r="N235" s="378">
        <f t="shared" si="26"/>
        <v>0</v>
      </c>
      <c r="O235" s="378">
        <f t="shared" si="27"/>
        <v>0</v>
      </c>
      <c r="P235" s="379"/>
      <c r="Q235" s="47"/>
      <c r="R235" s="48"/>
      <c r="S235" s="46"/>
      <c r="T235" s="47"/>
      <c r="U235" s="48"/>
      <c r="V235" s="46"/>
      <c r="W235" s="47"/>
      <c r="X235" s="48"/>
      <c r="Y235" s="46"/>
      <c r="Z235" s="19"/>
    </row>
    <row r="236" spans="1:26" ht="15.6" x14ac:dyDescent="0.3">
      <c r="A236" s="291">
        <v>231</v>
      </c>
      <c r="B236" s="387"/>
      <c r="C236" s="387"/>
      <c r="D236" s="378" t="s">
        <v>128</v>
      </c>
      <c r="E236" s="123">
        <f t="shared" si="28"/>
        <v>0</v>
      </c>
      <c r="F236" s="38">
        <f t="shared" si="23"/>
        <v>0</v>
      </c>
      <c r="G236" s="38">
        <f t="shared" si="24"/>
        <v>0</v>
      </c>
      <c r="H236" s="299">
        <f t="shared" si="22"/>
        <v>0</v>
      </c>
      <c r="I236" s="356"/>
      <c r="J236" s="23"/>
      <c r="K236" s="325">
        <v>231</v>
      </c>
      <c r="L236" s="4" t="s">
        <v>128</v>
      </c>
      <c r="M236" s="377">
        <f t="shared" si="25"/>
        <v>0</v>
      </c>
      <c r="N236" s="378">
        <f t="shared" si="26"/>
        <v>0</v>
      </c>
      <c r="O236" s="378">
        <f t="shared" si="27"/>
        <v>0</v>
      </c>
      <c r="P236" s="379"/>
      <c r="Q236" s="47"/>
      <c r="R236" s="48"/>
      <c r="S236" s="46"/>
      <c r="T236" s="47"/>
      <c r="U236" s="48"/>
      <c r="V236" s="46"/>
      <c r="W236" s="47"/>
      <c r="X236" s="48"/>
      <c r="Y236" s="46"/>
      <c r="Z236" s="19"/>
    </row>
    <row r="237" spans="1:26" ht="15.6" x14ac:dyDescent="0.3">
      <c r="A237" s="291">
        <v>232</v>
      </c>
      <c r="B237" s="387"/>
      <c r="C237" s="387"/>
      <c r="D237" s="378" t="s">
        <v>128</v>
      </c>
      <c r="E237" s="123">
        <f t="shared" si="28"/>
        <v>0</v>
      </c>
      <c r="F237" s="38">
        <f t="shared" si="23"/>
        <v>0</v>
      </c>
      <c r="G237" s="38">
        <f t="shared" si="24"/>
        <v>0</v>
      </c>
      <c r="H237" s="299">
        <f t="shared" si="22"/>
        <v>0</v>
      </c>
      <c r="I237" s="356"/>
      <c r="J237" s="23"/>
      <c r="K237" s="325">
        <v>232</v>
      </c>
      <c r="L237" s="4" t="s">
        <v>128</v>
      </c>
      <c r="M237" s="377">
        <f t="shared" si="25"/>
        <v>0</v>
      </c>
      <c r="N237" s="378">
        <f t="shared" si="26"/>
        <v>0</v>
      </c>
      <c r="O237" s="378">
        <f t="shared" si="27"/>
        <v>0</v>
      </c>
      <c r="P237" s="379"/>
      <c r="Q237" s="47"/>
      <c r="R237" s="48"/>
      <c r="S237" s="46"/>
      <c r="T237" s="47"/>
      <c r="U237" s="48"/>
      <c r="V237" s="46"/>
      <c r="W237" s="47"/>
      <c r="X237" s="48"/>
      <c r="Y237" s="46"/>
      <c r="Z237" s="19"/>
    </row>
    <row r="238" spans="1:26" ht="15.6" x14ac:dyDescent="0.3">
      <c r="A238" s="291">
        <v>233</v>
      </c>
      <c r="B238" s="387"/>
      <c r="C238" s="387"/>
      <c r="D238" s="378" t="s">
        <v>128</v>
      </c>
      <c r="E238" s="123">
        <f t="shared" si="28"/>
        <v>0</v>
      </c>
      <c r="F238" s="38">
        <f t="shared" si="23"/>
        <v>0</v>
      </c>
      <c r="G238" s="38">
        <f t="shared" si="24"/>
        <v>0</v>
      </c>
      <c r="H238" s="299">
        <f t="shared" si="22"/>
        <v>0</v>
      </c>
      <c r="I238" s="356"/>
      <c r="J238" s="23"/>
      <c r="K238" s="325">
        <v>233</v>
      </c>
      <c r="L238" s="4" t="s">
        <v>128</v>
      </c>
      <c r="M238" s="377">
        <f t="shared" si="25"/>
        <v>0</v>
      </c>
      <c r="N238" s="378">
        <f t="shared" si="26"/>
        <v>0</v>
      </c>
      <c r="O238" s="378">
        <f t="shared" si="27"/>
        <v>0</v>
      </c>
      <c r="P238" s="379"/>
      <c r="Q238" s="47"/>
      <c r="R238" s="48"/>
      <c r="S238" s="46"/>
      <c r="T238" s="47"/>
      <c r="U238" s="48"/>
      <c r="V238" s="46"/>
      <c r="W238" s="47"/>
      <c r="X238" s="48"/>
      <c r="Y238" s="46"/>
      <c r="Z238" s="19"/>
    </row>
    <row r="239" spans="1:26" ht="15.6" x14ac:dyDescent="0.3">
      <c r="A239" s="291">
        <v>234</v>
      </c>
      <c r="B239" s="387"/>
      <c r="C239" s="387"/>
      <c r="D239" s="378" t="s">
        <v>128</v>
      </c>
      <c r="E239" s="123">
        <f t="shared" si="28"/>
        <v>0</v>
      </c>
      <c r="F239" s="38">
        <f t="shared" si="23"/>
        <v>0</v>
      </c>
      <c r="G239" s="38">
        <f t="shared" si="24"/>
        <v>0</v>
      </c>
      <c r="H239" s="299">
        <f t="shared" si="22"/>
        <v>0</v>
      </c>
      <c r="I239" s="356"/>
      <c r="J239" s="23"/>
      <c r="K239" s="325">
        <v>234</v>
      </c>
      <c r="L239" s="4" t="s">
        <v>128</v>
      </c>
      <c r="M239" s="377">
        <f t="shared" si="25"/>
        <v>0</v>
      </c>
      <c r="N239" s="378">
        <f t="shared" si="26"/>
        <v>0</v>
      </c>
      <c r="O239" s="378">
        <f t="shared" si="27"/>
        <v>0</v>
      </c>
      <c r="P239" s="379"/>
      <c r="Q239" s="47"/>
      <c r="R239" s="48"/>
      <c r="S239" s="46"/>
      <c r="T239" s="47"/>
      <c r="U239" s="48"/>
      <c r="V239" s="46"/>
      <c r="W239" s="47"/>
      <c r="X239" s="48"/>
      <c r="Y239" s="46"/>
      <c r="Z239" s="19"/>
    </row>
    <row r="240" spans="1:26" ht="15.6" x14ac:dyDescent="0.3">
      <c r="A240" s="291">
        <v>235</v>
      </c>
      <c r="B240" s="387"/>
      <c r="C240" s="387"/>
      <c r="D240" s="378" t="s">
        <v>128</v>
      </c>
      <c r="E240" s="123">
        <f t="shared" si="28"/>
        <v>0</v>
      </c>
      <c r="F240" s="38">
        <f t="shared" si="23"/>
        <v>0</v>
      </c>
      <c r="G240" s="38">
        <f t="shared" si="24"/>
        <v>0</v>
      </c>
      <c r="H240" s="299">
        <f t="shared" si="22"/>
        <v>0</v>
      </c>
      <c r="I240" s="356"/>
      <c r="J240" s="23"/>
      <c r="K240" s="325">
        <v>235</v>
      </c>
      <c r="L240" s="4" t="s">
        <v>128</v>
      </c>
      <c r="M240" s="377">
        <f t="shared" si="25"/>
        <v>0</v>
      </c>
      <c r="N240" s="378">
        <f t="shared" si="26"/>
        <v>0</v>
      </c>
      <c r="O240" s="378">
        <f t="shared" si="27"/>
        <v>0</v>
      </c>
      <c r="P240" s="379"/>
      <c r="Q240" s="47"/>
      <c r="R240" s="48"/>
      <c r="S240" s="46"/>
      <c r="T240" s="47"/>
      <c r="U240" s="48"/>
      <c r="V240" s="46"/>
      <c r="W240" s="47"/>
      <c r="X240" s="48"/>
      <c r="Y240" s="46"/>
      <c r="Z240" s="19"/>
    </row>
    <row r="241" spans="1:26" ht="15.6" x14ac:dyDescent="0.3">
      <c r="A241" s="291">
        <v>236</v>
      </c>
      <c r="B241" s="387"/>
      <c r="C241" s="387"/>
      <c r="D241" s="378" t="s">
        <v>128</v>
      </c>
      <c r="E241" s="123">
        <f t="shared" si="28"/>
        <v>0</v>
      </c>
      <c r="F241" s="38">
        <f t="shared" si="23"/>
        <v>0</v>
      </c>
      <c r="G241" s="38">
        <f t="shared" si="24"/>
        <v>0</v>
      </c>
      <c r="H241" s="299">
        <f t="shared" si="22"/>
        <v>0</v>
      </c>
      <c r="I241" s="356"/>
      <c r="J241" s="23"/>
      <c r="K241" s="325">
        <v>236</v>
      </c>
      <c r="L241" s="4" t="s">
        <v>128</v>
      </c>
      <c r="M241" s="377">
        <f t="shared" si="25"/>
        <v>0</v>
      </c>
      <c r="N241" s="378">
        <f t="shared" si="26"/>
        <v>0</v>
      </c>
      <c r="O241" s="378">
        <f t="shared" si="27"/>
        <v>0</v>
      </c>
      <c r="P241" s="379"/>
      <c r="Q241" s="47"/>
      <c r="R241" s="48"/>
      <c r="S241" s="46"/>
      <c r="T241" s="47"/>
      <c r="U241" s="48"/>
      <c r="V241" s="46"/>
      <c r="W241" s="47"/>
      <c r="X241" s="48"/>
      <c r="Y241" s="46"/>
      <c r="Z241" s="19"/>
    </row>
    <row r="242" spans="1:26" ht="15.6" x14ac:dyDescent="0.3">
      <c r="A242" s="291">
        <v>237</v>
      </c>
      <c r="B242" s="387"/>
      <c r="C242" s="387"/>
      <c r="D242" s="378" t="s">
        <v>128</v>
      </c>
      <c r="E242" s="123">
        <f t="shared" si="28"/>
        <v>0</v>
      </c>
      <c r="F242" s="38">
        <f t="shared" si="23"/>
        <v>0</v>
      </c>
      <c r="G242" s="38">
        <f t="shared" si="24"/>
        <v>0</v>
      </c>
      <c r="H242" s="299">
        <f t="shared" si="22"/>
        <v>0</v>
      </c>
      <c r="I242" s="356"/>
      <c r="J242" s="23"/>
      <c r="K242" s="325">
        <v>237</v>
      </c>
      <c r="L242" s="4" t="s">
        <v>128</v>
      </c>
      <c r="M242" s="377">
        <f t="shared" si="25"/>
        <v>0</v>
      </c>
      <c r="N242" s="378">
        <f t="shared" si="26"/>
        <v>0</v>
      </c>
      <c r="O242" s="378">
        <f t="shared" si="27"/>
        <v>0</v>
      </c>
      <c r="P242" s="379"/>
      <c r="Q242" s="47"/>
      <c r="R242" s="48"/>
      <c r="S242" s="46"/>
      <c r="T242" s="47"/>
      <c r="U242" s="48"/>
      <c r="V242" s="46"/>
      <c r="W242" s="47"/>
      <c r="X242" s="48"/>
      <c r="Y242" s="46"/>
      <c r="Z242" s="19"/>
    </row>
    <row r="243" spans="1:26" ht="15.6" x14ac:dyDescent="0.3">
      <c r="A243" s="291">
        <v>238</v>
      </c>
      <c r="B243" s="387"/>
      <c r="C243" s="387"/>
      <c r="D243" s="378" t="s">
        <v>128</v>
      </c>
      <c r="E243" s="123">
        <f t="shared" si="28"/>
        <v>0</v>
      </c>
      <c r="F243" s="38">
        <f t="shared" si="23"/>
        <v>0</v>
      </c>
      <c r="G243" s="38">
        <f t="shared" si="24"/>
        <v>0</v>
      </c>
      <c r="H243" s="299">
        <f t="shared" si="22"/>
        <v>0</v>
      </c>
      <c r="I243" s="356"/>
      <c r="J243" s="23"/>
      <c r="K243" s="325">
        <v>238</v>
      </c>
      <c r="L243" s="4" t="s">
        <v>128</v>
      </c>
      <c r="M243" s="377">
        <f t="shared" si="25"/>
        <v>0</v>
      </c>
      <c r="N243" s="378">
        <f t="shared" si="26"/>
        <v>0</v>
      </c>
      <c r="O243" s="378">
        <f t="shared" si="27"/>
        <v>0</v>
      </c>
      <c r="P243" s="379"/>
      <c r="Q243" s="47"/>
      <c r="R243" s="48"/>
      <c r="S243" s="46"/>
      <c r="T243" s="47"/>
      <c r="U243" s="48"/>
      <c r="V243" s="46"/>
      <c r="W243" s="47"/>
      <c r="X243" s="48"/>
      <c r="Y243" s="46"/>
      <c r="Z243" s="19"/>
    </row>
    <row r="244" spans="1:26" ht="15.6" x14ac:dyDescent="0.3">
      <c r="A244" s="291">
        <v>239</v>
      </c>
      <c r="B244" s="387"/>
      <c r="C244" s="387"/>
      <c r="D244" s="378" t="s">
        <v>128</v>
      </c>
      <c r="E244" s="123">
        <f t="shared" si="28"/>
        <v>0</v>
      </c>
      <c r="F244" s="38">
        <f t="shared" si="23"/>
        <v>0</v>
      </c>
      <c r="G244" s="38">
        <f t="shared" si="24"/>
        <v>0</v>
      </c>
      <c r="H244" s="299">
        <f t="shared" si="22"/>
        <v>0</v>
      </c>
      <c r="I244" s="356"/>
      <c r="J244" s="23"/>
      <c r="K244" s="325">
        <v>239</v>
      </c>
      <c r="L244" s="4" t="s">
        <v>128</v>
      </c>
      <c r="M244" s="377">
        <f t="shared" si="25"/>
        <v>0</v>
      </c>
      <c r="N244" s="378">
        <f t="shared" si="26"/>
        <v>0</v>
      </c>
      <c r="O244" s="378">
        <f t="shared" si="27"/>
        <v>0</v>
      </c>
      <c r="P244" s="379"/>
      <c r="Q244" s="47"/>
      <c r="R244" s="48"/>
      <c r="S244" s="46"/>
      <c r="T244" s="47"/>
      <c r="U244" s="48"/>
      <c r="V244" s="46"/>
      <c r="W244" s="47"/>
      <c r="X244" s="48"/>
      <c r="Y244" s="46"/>
      <c r="Z244" s="19"/>
    </row>
    <row r="245" spans="1:26" ht="15.6" x14ac:dyDescent="0.3">
      <c r="A245" s="291">
        <v>240</v>
      </c>
      <c r="B245" s="387"/>
      <c r="C245" s="387"/>
      <c r="D245" s="378" t="s">
        <v>128</v>
      </c>
      <c r="E245" s="123">
        <f t="shared" si="28"/>
        <v>0</v>
      </c>
      <c r="F245" s="38">
        <f t="shared" si="23"/>
        <v>0</v>
      </c>
      <c r="G245" s="38">
        <f t="shared" si="24"/>
        <v>0</v>
      </c>
      <c r="H245" s="299">
        <f t="shared" si="22"/>
        <v>0</v>
      </c>
      <c r="I245" s="356"/>
      <c r="J245" s="23"/>
      <c r="K245" s="325">
        <v>240</v>
      </c>
      <c r="L245" s="4" t="s">
        <v>128</v>
      </c>
      <c r="M245" s="377">
        <f t="shared" si="25"/>
        <v>0</v>
      </c>
      <c r="N245" s="378">
        <f t="shared" si="26"/>
        <v>0</v>
      </c>
      <c r="O245" s="378">
        <f t="shared" si="27"/>
        <v>0</v>
      </c>
      <c r="P245" s="379"/>
      <c r="Q245" s="47"/>
      <c r="R245" s="48"/>
      <c r="S245" s="46"/>
      <c r="T245" s="47"/>
      <c r="U245" s="48"/>
      <c r="V245" s="46"/>
      <c r="W245" s="47"/>
      <c r="X245" s="48"/>
      <c r="Y245" s="46"/>
      <c r="Z245" s="19"/>
    </row>
    <row r="246" spans="1:26" ht="15.6" x14ac:dyDescent="0.3">
      <c r="A246" s="291">
        <v>241</v>
      </c>
      <c r="B246" s="387"/>
      <c r="C246" s="387"/>
      <c r="D246" s="378" t="s">
        <v>128</v>
      </c>
      <c r="E246" s="123">
        <f t="shared" si="28"/>
        <v>0</v>
      </c>
      <c r="F246" s="38">
        <f t="shared" si="23"/>
        <v>0</v>
      </c>
      <c r="G246" s="38">
        <f t="shared" si="24"/>
        <v>0</v>
      </c>
      <c r="H246" s="299">
        <f t="shared" si="22"/>
        <v>0</v>
      </c>
      <c r="I246" s="356"/>
      <c r="J246" s="23"/>
      <c r="K246" s="325">
        <v>241</v>
      </c>
      <c r="L246" s="4" t="s">
        <v>128</v>
      </c>
      <c r="M246" s="377">
        <f t="shared" si="25"/>
        <v>0</v>
      </c>
      <c r="N246" s="378">
        <f t="shared" si="26"/>
        <v>0</v>
      </c>
      <c r="O246" s="378">
        <f t="shared" si="27"/>
        <v>0</v>
      </c>
      <c r="P246" s="379"/>
      <c r="Q246" s="47"/>
      <c r="R246" s="48"/>
      <c r="S246" s="46"/>
      <c r="T246" s="47"/>
      <c r="U246" s="48"/>
      <c r="V246" s="46"/>
      <c r="W246" s="47"/>
      <c r="X246" s="48"/>
      <c r="Y246" s="46"/>
      <c r="Z246" s="19"/>
    </row>
    <row r="247" spans="1:26" ht="15.6" x14ac:dyDescent="0.3">
      <c r="A247" s="291">
        <v>242</v>
      </c>
      <c r="B247" s="387"/>
      <c r="C247" s="387"/>
      <c r="D247" s="378" t="s">
        <v>128</v>
      </c>
      <c r="E247" s="123">
        <f t="shared" si="28"/>
        <v>0</v>
      </c>
      <c r="F247" s="38">
        <f t="shared" si="23"/>
        <v>0</v>
      </c>
      <c r="G247" s="38">
        <f t="shared" si="24"/>
        <v>0</v>
      </c>
      <c r="H247" s="299">
        <f t="shared" si="22"/>
        <v>0</v>
      </c>
      <c r="I247" s="356"/>
      <c r="J247" s="23"/>
      <c r="K247" s="325">
        <v>242</v>
      </c>
      <c r="L247" s="4" t="s">
        <v>128</v>
      </c>
      <c r="M247" s="377">
        <f t="shared" si="25"/>
        <v>0</v>
      </c>
      <c r="N247" s="378">
        <f t="shared" si="26"/>
        <v>0</v>
      </c>
      <c r="O247" s="378">
        <f t="shared" si="27"/>
        <v>0</v>
      </c>
      <c r="P247" s="379"/>
      <c r="Q247" s="47"/>
      <c r="R247" s="48"/>
      <c r="S247" s="46"/>
      <c r="T247" s="47"/>
      <c r="U247" s="48"/>
      <c r="V247" s="46"/>
      <c r="W247" s="47"/>
      <c r="X247" s="48"/>
      <c r="Y247" s="46"/>
      <c r="Z247" s="19"/>
    </row>
    <row r="248" spans="1:26" ht="15.6" x14ac:dyDescent="0.3">
      <c r="A248" s="291">
        <v>243</v>
      </c>
      <c r="B248" s="387"/>
      <c r="C248" s="387"/>
      <c r="D248" s="378" t="s">
        <v>128</v>
      </c>
      <c r="E248" s="123">
        <f t="shared" si="28"/>
        <v>0</v>
      </c>
      <c r="F248" s="38">
        <f t="shared" si="23"/>
        <v>0</v>
      </c>
      <c r="G248" s="38">
        <f t="shared" si="24"/>
        <v>0</v>
      </c>
      <c r="H248" s="299">
        <f t="shared" si="22"/>
        <v>0</v>
      </c>
      <c r="I248" s="356"/>
      <c r="J248" s="23"/>
      <c r="K248" s="325">
        <v>243</v>
      </c>
      <c r="L248" s="4" t="s">
        <v>128</v>
      </c>
      <c r="M248" s="377">
        <f t="shared" si="25"/>
        <v>0</v>
      </c>
      <c r="N248" s="378">
        <f t="shared" si="26"/>
        <v>0</v>
      </c>
      <c r="O248" s="378">
        <f t="shared" si="27"/>
        <v>0</v>
      </c>
      <c r="P248" s="379"/>
      <c r="Q248" s="47"/>
      <c r="R248" s="48"/>
      <c r="S248" s="46"/>
      <c r="T248" s="47"/>
      <c r="U248" s="48"/>
      <c r="V248" s="46"/>
      <c r="W248" s="47"/>
      <c r="X248" s="48"/>
      <c r="Y248" s="46"/>
      <c r="Z248" s="19"/>
    </row>
    <row r="249" spans="1:26" ht="15.6" x14ac:dyDescent="0.3">
      <c r="A249" s="291">
        <v>244</v>
      </c>
      <c r="B249" s="387"/>
      <c r="C249" s="387"/>
      <c r="D249" s="378" t="s">
        <v>128</v>
      </c>
      <c r="E249" s="123">
        <f t="shared" si="28"/>
        <v>0</v>
      </c>
      <c r="F249" s="38">
        <f t="shared" si="23"/>
        <v>0</v>
      </c>
      <c r="G249" s="38">
        <f t="shared" si="24"/>
        <v>0</v>
      </c>
      <c r="H249" s="299">
        <f t="shared" si="22"/>
        <v>0</v>
      </c>
      <c r="I249" s="356"/>
      <c r="J249" s="23"/>
      <c r="K249" s="325">
        <v>244</v>
      </c>
      <c r="L249" s="4" t="s">
        <v>128</v>
      </c>
      <c r="M249" s="377">
        <f t="shared" si="25"/>
        <v>0</v>
      </c>
      <c r="N249" s="378">
        <f t="shared" si="26"/>
        <v>0</v>
      </c>
      <c r="O249" s="378">
        <f t="shared" si="27"/>
        <v>0</v>
      </c>
      <c r="P249" s="379"/>
      <c r="Q249" s="47"/>
      <c r="R249" s="48"/>
      <c r="S249" s="46"/>
      <c r="T249" s="47"/>
      <c r="U249" s="48"/>
      <c r="V249" s="46"/>
      <c r="W249" s="47"/>
      <c r="X249" s="48"/>
      <c r="Y249" s="46"/>
      <c r="Z249" s="19"/>
    </row>
    <row r="250" spans="1:26" ht="15.6" x14ac:dyDescent="0.3">
      <c r="A250" s="291">
        <v>245</v>
      </c>
      <c r="B250" s="387"/>
      <c r="C250" s="387"/>
      <c r="D250" s="378" t="s">
        <v>128</v>
      </c>
      <c r="E250" s="123">
        <f t="shared" si="28"/>
        <v>0</v>
      </c>
      <c r="F250" s="38">
        <f t="shared" si="23"/>
        <v>0</v>
      </c>
      <c r="G250" s="38">
        <f t="shared" si="24"/>
        <v>0</v>
      </c>
      <c r="H250" s="299">
        <f t="shared" si="22"/>
        <v>0</v>
      </c>
      <c r="I250" s="356"/>
      <c r="J250" s="23"/>
      <c r="K250" s="325">
        <v>245</v>
      </c>
      <c r="L250" s="4" t="s">
        <v>128</v>
      </c>
      <c r="M250" s="377">
        <f t="shared" si="25"/>
        <v>0</v>
      </c>
      <c r="N250" s="378">
        <f t="shared" si="26"/>
        <v>0</v>
      </c>
      <c r="O250" s="378">
        <f t="shared" si="27"/>
        <v>0</v>
      </c>
      <c r="P250" s="379"/>
      <c r="Q250" s="47"/>
      <c r="R250" s="48"/>
      <c r="S250" s="46"/>
      <c r="T250" s="47"/>
      <c r="U250" s="48"/>
      <c r="V250" s="46"/>
      <c r="W250" s="47"/>
      <c r="X250" s="48"/>
      <c r="Y250" s="46"/>
      <c r="Z250" s="19"/>
    </row>
    <row r="251" spans="1:26" ht="15.6" x14ac:dyDescent="0.3">
      <c r="A251" s="291">
        <v>246</v>
      </c>
      <c r="B251" s="387"/>
      <c r="C251" s="387"/>
      <c r="D251" s="378" t="s">
        <v>128</v>
      </c>
      <c r="E251" s="123">
        <f t="shared" si="28"/>
        <v>0</v>
      </c>
      <c r="F251" s="38">
        <f t="shared" si="23"/>
        <v>0</v>
      </c>
      <c r="G251" s="38">
        <f t="shared" si="24"/>
        <v>0</v>
      </c>
      <c r="H251" s="299">
        <f t="shared" si="22"/>
        <v>0</v>
      </c>
      <c r="I251" s="356"/>
      <c r="J251" s="23"/>
      <c r="K251" s="325">
        <v>246</v>
      </c>
      <c r="L251" s="4" t="s">
        <v>128</v>
      </c>
      <c r="M251" s="377">
        <f t="shared" si="25"/>
        <v>0</v>
      </c>
      <c r="N251" s="378">
        <f t="shared" si="26"/>
        <v>0</v>
      </c>
      <c r="O251" s="378">
        <f t="shared" si="27"/>
        <v>0</v>
      </c>
      <c r="P251" s="379"/>
      <c r="Q251" s="47"/>
      <c r="R251" s="48"/>
      <c r="S251" s="46"/>
      <c r="T251" s="47"/>
      <c r="U251" s="48"/>
      <c r="V251" s="46"/>
      <c r="W251" s="47"/>
      <c r="X251" s="48"/>
      <c r="Y251" s="46"/>
      <c r="Z251" s="19"/>
    </row>
    <row r="252" spans="1:26" ht="15.6" x14ac:dyDescent="0.3">
      <c r="A252" s="291">
        <v>247</v>
      </c>
      <c r="B252" s="387"/>
      <c r="C252" s="387"/>
      <c r="D252" s="378" t="s">
        <v>128</v>
      </c>
      <c r="E252" s="123">
        <f t="shared" si="28"/>
        <v>0</v>
      </c>
      <c r="F252" s="38">
        <f t="shared" si="23"/>
        <v>0</v>
      </c>
      <c r="G252" s="38">
        <f t="shared" si="24"/>
        <v>0</v>
      </c>
      <c r="H252" s="299">
        <f t="shared" si="22"/>
        <v>0</v>
      </c>
      <c r="I252" s="356"/>
      <c r="J252" s="23"/>
      <c r="K252" s="325">
        <v>247</v>
      </c>
      <c r="L252" s="4" t="s">
        <v>128</v>
      </c>
      <c r="M252" s="377">
        <f t="shared" si="25"/>
        <v>0</v>
      </c>
      <c r="N252" s="378">
        <f t="shared" si="26"/>
        <v>0</v>
      </c>
      <c r="O252" s="378">
        <f t="shared" si="27"/>
        <v>0</v>
      </c>
      <c r="P252" s="379"/>
      <c r="Q252" s="47"/>
      <c r="R252" s="48"/>
      <c r="S252" s="46"/>
      <c r="T252" s="47"/>
      <c r="U252" s="48"/>
      <c r="V252" s="46"/>
      <c r="W252" s="47"/>
      <c r="X252" s="48"/>
      <c r="Y252" s="46"/>
      <c r="Z252" s="19"/>
    </row>
    <row r="253" spans="1:26" ht="15.6" x14ac:dyDescent="0.3">
      <c r="A253" s="291">
        <v>248</v>
      </c>
      <c r="B253" s="387"/>
      <c r="C253" s="387"/>
      <c r="D253" s="378" t="s">
        <v>128</v>
      </c>
      <c r="E253" s="123">
        <f t="shared" si="28"/>
        <v>0</v>
      </c>
      <c r="F253" s="38">
        <f t="shared" si="23"/>
        <v>0</v>
      </c>
      <c r="G253" s="38">
        <f t="shared" si="24"/>
        <v>0</v>
      </c>
      <c r="H253" s="299">
        <f t="shared" si="22"/>
        <v>0</v>
      </c>
      <c r="I253" s="356"/>
      <c r="J253" s="23"/>
      <c r="K253" s="325">
        <v>248</v>
      </c>
      <c r="L253" s="4" t="s">
        <v>128</v>
      </c>
      <c r="M253" s="377">
        <f t="shared" si="25"/>
        <v>0</v>
      </c>
      <c r="N253" s="378">
        <f t="shared" si="26"/>
        <v>0</v>
      </c>
      <c r="O253" s="378">
        <f t="shared" si="27"/>
        <v>0</v>
      </c>
      <c r="P253" s="379"/>
      <c r="Q253" s="47"/>
      <c r="R253" s="48"/>
      <c r="S253" s="46"/>
      <c r="T253" s="47"/>
      <c r="U253" s="48"/>
      <c r="V253" s="46"/>
      <c r="W253" s="47"/>
      <c r="X253" s="48"/>
      <c r="Y253" s="46"/>
      <c r="Z253" s="19"/>
    </row>
    <row r="254" spans="1:26" ht="15.6" x14ac:dyDescent="0.3">
      <c r="A254" s="291">
        <v>249</v>
      </c>
      <c r="B254" s="387"/>
      <c r="C254" s="387"/>
      <c r="D254" s="378" t="s">
        <v>128</v>
      </c>
      <c r="E254" s="123">
        <f t="shared" si="28"/>
        <v>0</v>
      </c>
      <c r="F254" s="38">
        <f t="shared" si="23"/>
        <v>0</v>
      </c>
      <c r="G254" s="38">
        <f t="shared" si="24"/>
        <v>0</v>
      </c>
      <c r="H254" s="299">
        <f t="shared" si="22"/>
        <v>0</v>
      </c>
      <c r="I254" s="356"/>
      <c r="J254" s="23"/>
      <c r="K254" s="325">
        <v>249</v>
      </c>
      <c r="L254" s="4" t="s">
        <v>128</v>
      </c>
      <c r="M254" s="377">
        <f t="shared" si="25"/>
        <v>0</v>
      </c>
      <c r="N254" s="378">
        <f t="shared" si="26"/>
        <v>0</v>
      </c>
      <c r="O254" s="378">
        <f t="shared" si="27"/>
        <v>0</v>
      </c>
      <c r="P254" s="379"/>
      <c r="Q254" s="47"/>
      <c r="R254" s="48"/>
      <c r="S254" s="46"/>
      <c r="T254" s="47"/>
      <c r="U254" s="48"/>
      <c r="V254" s="46"/>
      <c r="W254" s="47"/>
      <c r="X254" s="48"/>
      <c r="Y254" s="46"/>
      <c r="Z254" s="19"/>
    </row>
    <row r="255" spans="1:26" ht="15.6" x14ac:dyDescent="0.3">
      <c r="A255" s="291">
        <v>250</v>
      </c>
      <c r="B255" s="387"/>
      <c r="C255" s="387"/>
      <c r="D255" s="378" t="s">
        <v>128</v>
      </c>
      <c r="E255" s="123">
        <f t="shared" si="28"/>
        <v>0</v>
      </c>
      <c r="F255" s="38">
        <f t="shared" si="23"/>
        <v>0</v>
      </c>
      <c r="G255" s="38">
        <f t="shared" si="24"/>
        <v>0</v>
      </c>
      <c r="H255" s="299">
        <f t="shared" si="22"/>
        <v>0</v>
      </c>
      <c r="I255" s="357"/>
      <c r="J255" s="203"/>
      <c r="K255" s="325">
        <v>250</v>
      </c>
      <c r="L255" s="4" t="s">
        <v>128</v>
      </c>
      <c r="M255" s="377">
        <f t="shared" si="25"/>
        <v>0</v>
      </c>
      <c r="N255" s="378">
        <f t="shared" si="26"/>
        <v>0</v>
      </c>
      <c r="O255" s="378">
        <f t="shared" si="27"/>
        <v>0</v>
      </c>
      <c r="P255" s="379"/>
      <c r="Q255" s="47"/>
      <c r="R255" s="48"/>
      <c r="S255" s="46"/>
      <c r="T255" s="47"/>
      <c r="U255" s="48"/>
      <c r="V255" s="46"/>
      <c r="W255" s="47"/>
      <c r="X255" s="48"/>
      <c r="Y255" s="46"/>
      <c r="Z255" s="19"/>
    </row>
    <row r="256" spans="1:26" ht="15.6" x14ac:dyDescent="0.3">
      <c r="A256" s="292">
        <v>251</v>
      </c>
      <c r="B256" s="386"/>
      <c r="C256" s="386"/>
      <c r="D256" s="381" t="s">
        <v>128</v>
      </c>
      <c r="E256" s="204">
        <f>IF(H256&gt;0,1,0)</f>
        <v>0</v>
      </c>
      <c r="F256" s="202">
        <f t="shared" si="23"/>
        <v>0</v>
      </c>
      <c r="G256" s="202">
        <f t="shared" si="24"/>
        <v>0</v>
      </c>
      <c r="H256" s="298">
        <f t="shared" si="22"/>
        <v>0</v>
      </c>
      <c r="I256" s="356"/>
      <c r="J256" s="23"/>
      <c r="K256" s="326">
        <v>251</v>
      </c>
      <c r="L256" s="102" t="s">
        <v>128</v>
      </c>
      <c r="M256" s="380">
        <f t="shared" si="25"/>
        <v>0</v>
      </c>
      <c r="N256" s="381">
        <f t="shared" si="26"/>
        <v>0</v>
      </c>
      <c r="O256" s="381">
        <f t="shared" si="27"/>
        <v>0</v>
      </c>
      <c r="P256" s="382"/>
      <c r="U256" s="19"/>
      <c r="Z256" s="19"/>
    </row>
    <row r="257" spans="1:26" ht="15.6" x14ac:dyDescent="0.3">
      <c r="A257" s="291">
        <v>252</v>
      </c>
      <c r="B257" s="387"/>
      <c r="C257" s="387"/>
      <c r="D257" s="378" t="s">
        <v>128</v>
      </c>
      <c r="E257" s="123">
        <f t="shared" ref="E257:E320" si="29">IF(H257&gt;0,1,0)</f>
        <v>0</v>
      </c>
      <c r="F257" s="38">
        <f t="shared" si="23"/>
        <v>0</v>
      </c>
      <c r="G257" s="38">
        <f t="shared" si="24"/>
        <v>0</v>
      </c>
      <c r="H257" s="299">
        <f t="shared" si="22"/>
        <v>0</v>
      </c>
      <c r="I257" s="356"/>
      <c r="J257" s="23"/>
      <c r="K257" s="325">
        <v>252</v>
      </c>
      <c r="L257" s="4" t="s">
        <v>128</v>
      </c>
      <c r="M257" s="377">
        <f t="shared" si="25"/>
        <v>0</v>
      </c>
      <c r="N257" s="378">
        <f t="shared" si="26"/>
        <v>0</v>
      </c>
      <c r="O257" s="378">
        <f t="shared" si="27"/>
        <v>0</v>
      </c>
      <c r="P257" s="379"/>
      <c r="U257" s="19"/>
      <c r="Z257" s="19"/>
    </row>
    <row r="258" spans="1:26" ht="15.6" x14ac:dyDescent="0.3">
      <c r="A258" s="291">
        <v>253</v>
      </c>
      <c r="B258" s="387"/>
      <c r="C258" s="387"/>
      <c r="D258" s="378" t="s">
        <v>128</v>
      </c>
      <c r="E258" s="123">
        <f t="shared" si="29"/>
        <v>0</v>
      </c>
      <c r="F258" s="38">
        <f t="shared" si="23"/>
        <v>0</v>
      </c>
      <c r="G258" s="38">
        <f t="shared" si="24"/>
        <v>0</v>
      </c>
      <c r="H258" s="299">
        <f t="shared" ref="H258:H321" si="30">B258*C258</f>
        <v>0</v>
      </c>
      <c r="I258" s="356"/>
      <c r="J258" s="23"/>
      <c r="K258" s="325">
        <v>253</v>
      </c>
      <c r="L258" s="4" t="s">
        <v>128</v>
      </c>
      <c r="M258" s="377">
        <f t="shared" si="25"/>
        <v>0</v>
      </c>
      <c r="N258" s="378">
        <f t="shared" si="26"/>
        <v>0</v>
      </c>
      <c r="O258" s="378">
        <f t="shared" si="27"/>
        <v>0</v>
      </c>
      <c r="P258" s="379"/>
      <c r="U258" s="19"/>
      <c r="Z258" s="19"/>
    </row>
    <row r="259" spans="1:26" ht="15.6" x14ac:dyDescent="0.3">
      <c r="A259" s="291">
        <v>254</v>
      </c>
      <c r="B259" s="387"/>
      <c r="C259" s="387"/>
      <c r="D259" s="378" t="s">
        <v>128</v>
      </c>
      <c r="E259" s="123">
        <f t="shared" si="29"/>
        <v>0</v>
      </c>
      <c r="F259" s="38">
        <f t="shared" si="23"/>
        <v>0</v>
      </c>
      <c r="G259" s="38">
        <f t="shared" si="24"/>
        <v>0</v>
      </c>
      <c r="H259" s="299">
        <f t="shared" si="30"/>
        <v>0</v>
      </c>
      <c r="I259" s="356"/>
      <c r="J259" s="23"/>
      <c r="K259" s="325">
        <v>254</v>
      </c>
      <c r="L259" s="4" t="s">
        <v>128</v>
      </c>
      <c r="M259" s="377">
        <f t="shared" si="25"/>
        <v>0</v>
      </c>
      <c r="N259" s="378">
        <f t="shared" si="26"/>
        <v>0</v>
      </c>
      <c r="O259" s="378">
        <f t="shared" si="27"/>
        <v>0</v>
      </c>
      <c r="P259" s="379"/>
      <c r="U259" s="19"/>
      <c r="Z259" s="19"/>
    </row>
    <row r="260" spans="1:26" ht="15.6" x14ac:dyDescent="0.3">
      <c r="A260" s="291">
        <v>255</v>
      </c>
      <c r="B260" s="387"/>
      <c r="C260" s="387"/>
      <c r="D260" s="378" t="s">
        <v>128</v>
      </c>
      <c r="E260" s="123">
        <f t="shared" si="29"/>
        <v>0</v>
      </c>
      <c r="F260" s="38">
        <f t="shared" si="23"/>
        <v>0</v>
      </c>
      <c r="G260" s="38">
        <f t="shared" si="24"/>
        <v>0</v>
      </c>
      <c r="H260" s="299">
        <f t="shared" si="30"/>
        <v>0</v>
      </c>
      <c r="I260" s="356"/>
      <c r="J260" s="23"/>
      <c r="K260" s="325">
        <v>255</v>
      </c>
      <c r="L260" s="4" t="s">
        <v>128</v>
      </c>
      <c r="M260" s="377">
        <f t="shared" si="25"/>
        <v>0</v>
      </c>
      <c r="N260" s="378">
        <f t="shared" si="26"/>
        <v>0</v>
      </c>
      <c r="O260" s="378">
        <f t="shared" si="27"/>
        <v>0</v>
      </c>
      <c r="P260" s="379"/>
      <c r="U260" s="19"/>
      <c r="Z260" s="19"/>
    </row>
    <row r="261" spans="1:26" ht="15.6" x14ac:dyDescent="0.3">
      <c r="A261" s="291">
        <v>256</v>
      </c>
      <c r="B261" s="387"/>
      <c r="C261" s="387"/>
      <c r="D261" s="378" t="s">
        <v>128</v>
      </c>
      <c r="E261" s="123">
        <f t="shared" si="29"/>
        <v>0</v>
      </c>
      <c r="F261" s="38">
        <f t="shared" si="23"/>
        <v>0</v>
      </c>
      <c r="G261" s="38">
        <f t="shared" si="24"/>
        <v>0</v>
      </c>
      <c r="H261" s="299">
        <f t="shared" si="30"/>
        <v>0</v>
      </c>
      <c r="I261" s="356"/>
      <c r="J261" s="23"/>
      <c r="K261" s="325">
        <v>256</v>
      </c>
      <c r="L261" s="4" t="s">
        <v>128</v>
      </c>
      <c r="M261" s="377">
        <f t="shared" si="25"/>
        <v>0</v>
      </c>
      <c r="N261" s="378">
        <f t="shared" si="26"/>
        <v>0</v>
      </c>
      <c r="O261" s="378">
        <f t="shared" si="27"/>
        <v>0</v>
      </c>
      <c r="P261" s="379"/>
      <c r="U261" s="19"/>
      <c r="Z261" s="19"/>
    </row>
    <row r="262" spans="1:26" ht="15.6" x14ac:dyDescent="0.3">
      <c r="A262" s="291">
        <v>257</v>
      </c>
      <c r="B262" s="387"/>
      <c r="C262" s="387"/>
      <c r="D262" s="378" t="s">
        <v>128</v>
      </c>
      <c r="E262" s="123">
        <f t="shared" si="29"/>
        <v>0</v>
      </c>
      <c r="F262" s="38">
        <f t="shared" si="23"/>
        <v>0</v>
      </c>
      <c r="G262" s="38">
        <f t="shared" si="24"/>
        <v>0</v>
      </c>
      <c r="H262" s="299">
        <f t="shared" si="30"/>
        <v>0</v>
      </c>
      <c r="I262" s="356"/>
      <c r="J262" s="23"/>
      <c r="K262" s="325">
        <v>257</v>
      </c>
      <c r="L262" s="4" t="s">
        <v>128</v>
      </c>
      <c r="M262" s="377">
        <f t="shared" si="25"/>
        <v>0</v>
      </c>
      <c r="N262" s="378">
        <f t="shared" si="26"/>
        <v>0</v>
      </c>
      <c r="O262" s="378">
        <f t="shared" si="27"/>
        <v>0</v>
      </c>
      <c r="P262" s="379"/>
      <c r="U262" s="19"/>
      <c r="Z262" s="19"/>
    </row>
    <row r="263" spans="1:26" ht="15.6" x14ac:dyDescent="0.3">
      <c r="A263" s="291">
        <v>258</v>
      </c>
      <c r="B263" s="387"/>
      <c r="C263" s="387"/>
      <c r="D263" s="378" t="s">
        <v>128</v>
      </c>
      <c r="E263" s="123">
        <f t="shared" si="29"/>
        <v>0</v>
      </c>
      <c r="F263" s="38">
        <f t="shared" ref="F263:F326" si="31">IF(D263="Yes",E263,0)</f>
        <v>0</v>
      </c>
      <c r="G263" s="38">
        <f t="shared" ref="G263:G326" si="32">IF(D263="Yes",H263,0)</f>
        <v>0</v>
      </c>
      <c r="H263" s="299">
        <f t="shared" si="30"/>
        <v>0</v>
      </c>
      <c r="I263" s="356"/>
      <c r="J263" s="23"/>
      <c r="K263" s="325">
        <v>258</v>
      </c>
      <c r="L263" s="4" t="s">
        <v>128</v>
      </c>
      <c r="M263" s="377">
        <f t="shared" ref="M263:M326" si="33">IF(P263&gt;0,1,0)</f>
        <v>0</v>
      </c>
      <c r="N263" s="378">
        <f t="shared" ref="N263:N326" si="34">IF(L263="Yes",M263,0)</f>
        <v>0</v>
      </c>
      <c r="O263" s="378">
        <f t="shared" ref="O263:O326" si="35">IF(L263="Yes",P263,0)</f>
        <v>0</v>
      </c>
      <c r="P263" s="379"/>
      <c r="U263" s="19"/>
      <c r="Z263" s="19"/>
    </row>
    <row r="264" spans="1:26" ht="15.6" x14ac:dyDescent="0.3">
      <c r="A264" s="291">
        <v>259</v>
      </c>
      <c r="B264" s="387"/>
      <c r="C264" s="387"/>
      <c r="D264" s="378" t="s">
        <v>128</v>
      </c>
      <c r="E264" s="123">
        <f t="shared" si="29"/>
        <v>0</v>
      </c>
      <c r="F264" s="38">
        <f t="shared" si="31"/>
        <v>0</v>
      </c>
      <c r="G264" s="38">
        <f t="shared" si="32"/>
        <v>0</v>
      </c>
      <c r="H264" s="299">
        <f t="shared" si="30"/>
        <v>0</v>
      </c>
      <c r="I264" s="356"/>
      <c r="J264" s="23"/>
      <c r="K264" s="325">
        <v>259</v>
      </c>
      <c r="L264" s="4" t="s">
        <v>128</v>
      </c>
      <c r="M264" s="377">
        <f t="shared" si="33"/>
        <v>0</v>
      </c>
      <c r="N264" s="378">
        <f t="shared" si="34"/>
        <v>0</v>
      </c>
      <c r="O264" s="378">
        <f t="shared" si="35"/>
        <v>0</v>
      </c>
      <c r="P264" s="379"/>
      <c r="U264" s="19"/>
      <c r="Z264" s="19"/>
    </row>
    <row r="265" spans="1:26" ht="15.6" x14ac:dyDescent="0.3">
      <c r="A265" s="291">
        <v>260</v>
      </c>
      <c r="B265" s="387"/>
      <c r="C265" s="387"/>
      <c r="D265" s="378" t="s">
        <v>128</v>
      </c>
      <c r="E265" s="123">
        <f t="shared" si="29"/>
        <v>0</v>
      </c>
      <c r="F265" s="38">
        <f t="shared" si="31"/>
        <v>0</v>
      </c>
      <c r="G265" s="38">
        <f t="shared" si="32"/>
        <v>0</v>
      </c>
      <c r="H265" s="299">
        <f t="shared" si="30"/>
        <v>0</v>
      </c>
      <c r="I265" s="356"/>
      <c r="J265" s="23"/>
      <c r="K265" s="325">
        <v>260</v>
      </c>
      <c r="L265" s="4" t="s">
        <v>128</v>
      </c>
      <c r="M265" s="377">
        <f t="shared" si="33"/>
        <v>0</v>
      </c>
      <c r="N265" s="378">
        <f t="shared" si="34"/>
        <v>0</v>
      </c>
      <c r="O265" s="378">
        <f t="shared" si="35"/>
        <v>0</v>
      </c>
      <c r="P265" s="379"/>
      <c r="U265" s="19"/>
      <c r="Z265" s="19"/>
    </row>
    <row r="266" spans="1:26" ht="15.6" x14ac:dyDescent="0.3">
      <c r="A266" s="291">
        <v>261</v>
      </c>
      <c r="B266" s="387"/>
      <c r="C266" s="387"/>
      <c r="D266" s="378" t="s">
        <v>128</v>
      </c>
      <c r="E266" s="123">
        <f t="shared" si="29"/>
        <v>0</v>
      </c>
      <c r="F266" s="38">
        <f t="shared" si="31"/>
        <v>0</v>
      </c>
      <c r="G266" s="38">
        <f t="shared" si="32"/>
        <v>0</v>
      </c>
      <c r="H266" s="299">
        <f t="shared" si="30"/>
        <v>0</v>
      </c>
      <c r="I266" s="356"/>
      <c r="J266" s="23"/>
      <c r="K266" s="325">
        <v>261</v>
      </c>
      <c r="L266" s="4" t="s">
        <v>128</v>
      </c>
      <c r="M266" s="377">
        <f t="shared" si="33"/>
        <v>0</v>
      </c>
      <c r="N266" s="378">
        <f t="shared" si="34"/>
        <v>0</v>
      </c>
      <c r="O266" s="378">
        <f t="shared" si="35"/>
        <v>0</v>
      </c>
      <c r="P266" s="379"/>
      <c r="U266" s="19"/>
      <c r="Z266" s="19"/>
    </row>
    <row r="267" spans="1:26" ht="15.6" x14ac:dyDescent="0.3">
      <c r="A267" s="291">
        <v>262</v>
      </c>
      <c r="B267" s="387"/>
      <c r="C267" s="387"/>
      <c r="D267" s="378" t="s">
        <v>128</v>
      </c>
      <c r="E267" s="123">
        <f t="shared" si="29"/>
        <v>0</v>
      </c>
      <c r="F267" s="38">
        <f t="shared" si="31"/>
        <v>0</v>
      </c>
      <c r="G267" s="38">
        <f t="shared" si="32"/>
        <v>0</v>
      </c>
      <c r="H267" s="299">
        <f t="shared" si="30"/>
        <v>0</v>
      </c>
      <c r="I267" s="356"/>
      <c r="J267" s="23"/>
      <c r="K267" s="325">
        <v>262</v>
      </c>
      <c r="L267" s="4" t="s">
        <v>128</v>
      </c>
      <c r="M267" s="377">
        <f t="shared" si="33"/>
        <v>0</v>
      </c>
      <c r="N267" s="378">
        <f t="shared" si="34"/>
        <v>0</v>
      </c>
      <c r="O267" s="378">
        <f t="shared" si="35"/>
        <v>0</v>
      </c>
      <c r="P267" s="379"/>
      <c r="U267" s="19"/>
      <c r="Z267" s="19"/>
    </row>
    <row r="268" spans="1:26" ht="15.6" x14ac:dyDescent="0.3">
      <c r="A268" s="291">
        <v>263</v>
      </c>
      <c r="B268" s="387"/>
      <c r="C268" s="387"/>
      <c r="D268" s="378" t="s">
        <v>128</v>
      </c>
      <c r="E268" s="123">
        <f t="shared" si="29"/>
        <v>0</v>
      </c>
      <c r="F268" s="38">
        <f t="shared" si="31"/>
        <v>0</v>
      </c>
      <c r="G268" s="38">
        <f t="shared" si="32"/>
        <v>0</v>
      </c>
      <c r="H268" s="299">
        <f t="shared" si="30"/>
        <v>0</v>
      </c>
      <c r="I268" s="356"/>
      <c r="J268" s="23"/>
      <c r="K268" s="325">
        <v>263</v>
      </c>
      <c r="L268" s="4" t="s">
        <v>128</v>
      </c>
      <c r="M268" s="377">
        <f t="shared" si="33"/>
        <v>0</v>
      </c>
      <c r="N268" s="378">
        <f t="shared" si="34"/>
        <v>0</v>
      </c>
      <c r="O268" s="378">
        <f t="shared" si="35"/>
        <v>0</v>
      </c>
      <c r="P268" s="379"/>
      <c r="U268" s="19"/>
      <c r="Z268" s="19"/>
    </row>
    <row r="269" spans="1:26" ht="15.6" x14ac:dyDescent="0.3">
      <c r="A269" s="291">
        <v>264</v>
      </c>
      <c r="B269" s="387"/>
      <c r="C269" s="387"/>
      <c r="D269" s="378" t="s">
        <v>128</v>
      </c>
      <c r="E269" s="123">
        <f t="shared" si="29"/>
        <v>0</v>
      </c>
      <c r="F269" s="38">
        <f t="shared" si="31"/>
        <v>0</v>
      </c>
      <c r="G269" s="38">
        <f t="shared" si="32"/>
        <v>0</v>
      </c>
      <c r="H269" s="299">
        <f t="shared" si="30"/>
        <v>0</v>
      </c>
      <c r="I269" s="356"/>
      <c r="J269" s="23"/>
      <c r="K269" s="325">
        <v>264</v>
      </c>
      <c r="L269" s="4" t="s">
        <v>128</v>
      </c>
      <c r="M269" s="377">
        <f t="shared" si="33"/>
        <v>0</v>
      </c>
      <c r="N269" s="378">
        <f t="shared" si="34"/>
        <v>0</v>
      </c>
      <c r="O269" s="378">
        <f t="shared" si="35"/>
        <v>0</v>
      </c>
      <c r="P269" s="379"/>
      <c r="U269" s="19"/>
      <c r="Z269" s="19"/>
    </row>
    <row r="270" spans="1:26" ht="15.6" x14ac:dyDescent="0.3">
      <c r="A270" s="291">
        <v>265</v>
      </c>
      <c r="B270" s="387"/>
      <c r="C270" s="387"/>
      <c r="D270" s="378" t="s">
        <v>128</v>
      </c>
      <c r="E270" s="123">
        <f t="shared" si="29"/>
        <v>0</v>
      </c>
      <c r="F270" s="38">
        <f t="shared" si="31"/>
        <v>0</v>
      </c>
      <c r="G270" s="38">
        <f t="shared" si="32"/>
        <v>0</v>
      </c>
      <c r="H270" s="299">
        <f t="shared" si="30"/>
        <v>0</v>
      </c>
      <c r="I270" s="356"/>
      <c r="J270" s="23"/>
      <c r="K270" s="325">
        <v>265</v>
      </c>
      <c r="L270" s="4" t="s">
        <v>128</v>
      </c>
      <c r="M270" s="377">
        <f t="shared" si="33"/>
        <v>0</v>
      </c>
      <c r="N270" s="378">
        <f t="shared" si="34"/>
        <v>0</v>
      </c>
      <c r="O270" s="378">
        <f t="shared" si="35"/>
        <v>0</v>
      </c>
      <c r="P270" s="379"/>
      <c r="U270" s="19"/>
      <c r="Z270" s="19"/>
    </row>
    <row r="271" spans="1:26" ht="15.6" x14ac:dyDescent="0.3">
      <c r="A271" s="291">
        <v>266</v>
      </c>
      <c r="B271" s="387"/>
      <c r="C271" s="387"/>
      <c r="D271" s="378" t="s">
        <v>128</v>
      </c>
      <c r="E271" s="123">
        <f t="shared" si="29"/>
        <v>0</v>
      </c>
      <c r="F271" s="38">
        <f t="shared" si="31"/>
        <v>0</v>
      </c>
      <c r="G271" s="38">
        <f t="shared" si="32"/>
        <v>0</v>
      </c>
      <c r="H271" s="299">
        <f t="shared" si="30"/>
        <v>0</v>
      </c>
      <c r="I271" s="356"/>
      <c r="J271" s="23"/>
      <c r="K271" s="325">
        <v>266</v>
      </c>
      <c r="L271" s="4" t="s">
        <v>128</v>
      </c>
      <c r="M271" s="377">
        <f t="shared" si="33"/>
        <v>0</v>
      </c>
      <c r="N271" s="378">
        <f t="shared" si="34"/>
        <v>0</v>
      </c>
      <c r="O271" s="378">
        <f t="shared" si="35"/>
        <v>0</v>
      </c>
      <c r="P271" s="379"/>
      <c r="U271" s="19"/>
      <c r="Z271" s="19"/>
    </row>
    <row r="272" spans="1:26" ht="15.6" x14ac:dyDescent="0.3">
      <c r="A272" s="291">
        <v>267</v>
      </c>
      <c r="B272" s="387"/>
      <c r="C272" s="387"/>
      <c r="D272" s="378" t="s">
        <v>128</v>
      </c>
      <c r="E272" s="123">
        <f t="shared" si="29"/>
        <v>0</v>
      </c>
      <c r="F272" s="38">
        <f t="shared" si="31"/>
        <v>0</v>
      </c>
      <c r="G272" s="38">
        <f t="shared" si="32"/>
        <v>0</v>
      </c>
      <c r="H272" s="299">
        <f t="shared" si="30"/>
        <v>0</v>
      </c>
      <c r="I272" s="356"/>
      <c r="J272" s="23"/>
      <c r="K272" s="325">
        <v>267</v>
      </c>
      <c r="L272" s="4" t="s">
        <v>128</v>
      </c>
      <c r="M272" s="377">
        <f t="shared" si="33"/>
        <v>0</v>
      </c>
      <c r="N272" s="378">
        <f t="shared" si="34"/>
        <v>0</v>
      </c>
      <c r="O272" s="378">
        <f t="shared" si="35"/>
        <v>0</v>
      </c>
      <c r="P272" s="379"/>
      <c r="U272" s="19"/>
      <c r="Z272" s="19"/>
    </row>
    <row r="273" spans="1:26" ht="15.6" x14ac:dyDescent="0.3">
      <c r="A273" s="291">
        <v>268</v>
      </c>
      <c r="B273" s="387"/>
      <c r="C273" s="387"/>
      <c r="D273" s="378" t="s">
        <v>128</v>
      </c>
      <c r="E273" s="123">
        <f t="shared" si="29"/>
        <v>0</v>
      </c>
      <c r="F273" s="38">
        <f t="shared" si="31"/>
        <v>0</v>
      </c>
      <c r="G273" s="38">
        <f t="shared" si="32"/>
        <v>0</v>
      </c>
      <c r="H273" s="299">
        <f t="shared" si="30"/>
        <v>0</v>
      </c>
      <c r="I273" s="356"/>
      <c r="J273" s="23"/>
      <c r="K273" s="325">
        <v>268</v>
      </c>
      <c r="L273" s="4" t="s">
        <v>128</v>
      </c>
      <c r="M273" s="377">
        <f t="shared" si="33"/>
        <v>0</v>
      </c>
      <c r="N273" s="378">
        <f t="shared" si="34"/>
        <v>0</v>
      </c>
      <c r="O273" s="378">
        <f t="shared" si="35"/>
        <v>0</v>
      </c>
      <c r="P273" s="379"/>
      <c r="U273" s="19"/>
      <c r="Z273" s="19"/>
    </row>
    <row r="274" spans="1:26" ht="15.6" x14ac:dyDescent="0.3">
      <c r="A274" s="291">
        <v>269</v>
      </c>
      <c r="B274" s="387"/>
      <c r="C274" s="387"/>
      <c r="D274" s="378" t="s">
        <v>128</v>
      </c>
      <c r="E274" s="123">
        <f t="shared" si="29"/>
        <v>0</v>
      </c>
      <c r="F274" s="38">
        <f t="shared" si="31"/>
        <v>0</v>
      </c>
      <c r="G274" s="38">
        <f t="shared" si="32"/>
        <v>0</v>
      </c>
      <c r="H274" s="299">
        <f t="shared" si="30"/>
        <v>0</v>
      </c>
      <c r="I274" s="356"/>
      <c r="J274" s="23"/>
      <c r="K274" s="325">
        <v>269</v>
      </c>
      <c r="L274" s="4" t="s">
        <v>128</v>
      </c>
      <c r="M274" s="377">
        <f t="shared" si="33"/>
        <v>0</v>
      </c>
      <c r="N274" s="378">
        <f t="shared" si="34"/>
        <v>0</v>
      </c>
      <c r="O274" s="378">
        <f t="shared" si="35"/>
        <v>0</v>
      </c>
      <c r="P274" s="379"/>
      <c r="U274" s="19"/>
      <c r="Z274" s="19"/>
    </row>
    <row r="275" spans="1:26" ht="15.6" x14ac:dyDescent="0.3">
      <c r="A275" s="291">
        <v>270</v>
      </c>
      <c r="B275" s="387"/>
      <c r="C275" s="387"/>
      <c r="D275" s="378" t="s">
        <v>128</v>
      </c>
      <c r="E275" s="123">
        <f t="shared" si="29"/>
        <v>0</v>
      </c>
      <c r="F275" s="38">
        <f t="shared" si="31"/>
        <v>0</v>
      </c>
      <c r="G275" s="38">
        <f t="shared" si="32"/>
        <v>0</v>
      </c>
      <c r="H275" s="299">
        <f t="shared" si="30"/>
        <v>0</v>
      </c>
      <c r="I275" s="356"/>
      <c r="J275" s="23"/>
      <c r="K275" s="325">
        <v>270</v>
      </c>
      <c r="L275" s="4" t="s">
        <v>128</v>
      </c>
      <c r="M275" s="377">
        <f t="shared" si="33"/>
        <v>0</v>
      </c>
      <c r="N275" s="378">
        <f t="shared" si="34"/>
        <v>0</v>
      </c>
      <c r="O275" s="378">
        <f t="shared" si="35"/>
        <v>0</v>
      </c>
      <c r="P275" s="379"/>
      <c r="U275" s="19"/>
      <c r="Z275" s="19"/>
    </row>
    <row r="276" spans="1:26" ht="15.6" x14ac:dyDescent="0.3">
      <c r="A276" s="291">
        <v>271</v>
      </c>
      <c r="B276" s="387"/>
      <c r="C276" s="387"/>
      <c r="D276" s="378" t="s">
        <v>128</v>
      </c>
      <c r="E276" s="123">
        <f t="shared" si="29"/>
        <v>0</v>
      </c>
      <c r="F276" s="38">
        <f t="shared" si="31"/>
        <v>0</v>
      </c>
      <c r="G276" s="38">
        <f t="shared" si="32"/>
        <v>0</v>
      </c>
      <c r="H276" s="299">
        <f t="shared" si="30"/>
        <v>0</v>
      </c>
      <c r="I276" s="356"/>
      <c r="J276" s="23"/>
      <c r="K276" s="325">
        <v>271</v>
      </c>
      <c r="L276" s="4" t="s">
        <v>128</v>
      </c>
      <c r="M276" s="377">
        <f t="shared" si="33"/>
        <v>0</v>
      </c>
      <c r="N276" s="378">
        <f t="shared" si="34"/>
        <v>0</v>
      </c>
      <c r="O276" s="378">
        <f t="shared" si="35"/>
        <v>0</v>
      </c>
      <c r="P276" s="379"/>
      <c r="U276" s="19"/>
      <c r="Z276" s="19"/>
    </row>
    <row r="277" spans="1:26" ht="15.6" x14ac:dyDescent="0.3">
      <c r="A277" s="291">
        <v>272</v>
      </c>
      <c r="B277" s="387"/>
      <c r="C277" s="387"/>
      <c r="D277" s="378" t="s">
        <v>128</v>
      </c>
      <c r="E277" s="123">
        <f t="shared" si="29"/>
        <v>0</v>
      </c>
      <c r="F277" s="38">
        <f t="shared" si="31"/>
        <v>0</v>
      </c>
      <c r="G277" s="38">
        <f t="shared" si="32"/>
        <v>0</v>
      </c>
      <c r="H277" s="299">
        <f t="shared" si="30"/>
        <v>0</v>
      </c>
      <c r="I277" s="356"/>
      <c r="J277" s="23"/>
      <c r="K277" s="325">
        <v>272</v>
      </c>
      <c r="L277" s="4" t="s">
        <v>128</v>
      </c>
      <c r="M277" s="377">
        <f t="shared" si="33"/>
        <v>0</v>
      </c>
      <c r="N277" s="378">
        <f t="shared" si="34"/>
        <v>0</v>
      </c>
      <c r="O277" s="378">
        <f t="shared" si="35"/>
        <v>0</v>
      </c>
      <c r="P277" s="379"/>
      <c r="U277" s="19"/>
      <c r="Z277" s="19"/>
    </row>
    <row r="278" spans="1:26" ht="15.6" x14ac:dyDescent="0.3">
      <c r="A278" s="291">
        <v>273</v>
      </c>
      <c r="B278" s="387"/>
      <c r="C278" s="387"/>
      <c r="D278" s="378" t="s">
        <v>128</v>
      </c>
      <c r="E278" s="123">
        <f t="shared" si="29"/>
        <v>0</v>
      </c>
      <c r="F278" s="38">
        <f t="shared" si="31"/>
        <v>0</v>
      </c>
      <c r="G278" s="38">
        <f t="shared" si="32"/>
        <v>0</v>
      </c>
      <c r="H278" s="299">
        <f t="shared" si="30"/>
        <v>0</v>
      </c>
      <c r="I278" s="356"/>
      <c r="J278" s="23"/>
      <c r="K278" s="325">
        <v>273</v>
      </c>
      <c r="L278" s="4" t="s">
        <v>128</v>
      </c>
      <c r="M278" s="377">
        <f t="shared" si="33"/>
        <v>0</v>
      </c>
      <c r="N278" s="378">
        <f t="shared" si="34"/>
        <v>0</v>
      </c>
      <c r="O278" s="378">
        <f t="shared" si="35"/>
        <v>0</v>
      </c>
      <c r="P278" s="379"/>
      <c r="U278" s="19"/>
      <c r="Z278" s="19"/>
    </row>
    <row r="279" spans="1:26" ht="15.6" x14ac:dyDescent="0.3">
      <c r="A279" s="291">
        <v>274</v>
      </c>
      <c r="B279" s="387"/>
      <c r="C279" s="387"/>
      <c r="D279" s="378" t="s">
        <v>128</v>
      </c>
      <c r="E279" s="123">
        <f t="shared" si="29"/>
        <v>0</v>
      </c>
      <c r="F279" s="38">
        <f t="shared" si="31"/>
        <v>0</v>
      </c>
      <c r="G279" s="38">
        <f t="shared" si="32"/>
        <v>0</v>
      </c>
      <c r="H279" s="299">
        <f t="shared" si="30"/>
        <v>0</v>
      </c>
      <c r="I279" s="356"/>
      <c r="J279" s="23"/>
      <c r="K279" s="325">
        <v>274</v>
      </c>
      <c r="L279" s="4" t="s">
        <v>128</v>
      </c>
      <c r="M279" s="377">
        <f t="shared" si="33"/>
        <v>0</v>
      </c>
      <c r="N279" s="378">
        <f t="shared" si="34"/>
        <v>0</v>
      </c>
      <c r="O279" s="378">
        <f t="shared" si="35"/>
        <v>0</v>
      </c>
      <c r="P279" s="379"/>
      <c r="U279" s="19"/>
      <c r="Z279" s="19"/>
    </row>
    <row r="280" spans="1:26" ht="15.6" x14ac:dyDescent="0.3">
      <c r="A280" s="291">
        <v>275</v>
      </c>
      <c r="B280" s="387"/>
      <c r="C280" s="387"/>
      <c r="D280" s="378" t="s">
        <v>128</v>
      </c>
      <c r="E280" s="123">
        <f t="shared" si="29"/>
        <v>0</v>
      </c>
      <c r="F280" s="38">
        <f t="shared" si="31"/>
        <v>0</v>
      </c>
      <c r="G280" s="38">
        <f t="shared" si="32"/>
        <v>0</v>
      </c>
      <c r="H280" s="299">
        <f t="shared" si="30"/>
        <v>0</v>
      </c>
      <c r="I280" s="356"/>
      <c r="J280" s="23"/>
      <c r="K280" s="325">
        <v>275</v>
      </c>
      <c r="L280" s="4" t="s">
        <v>128</v>
      </c>
      <c r="M280" s="377">
        <f t="shared" si="33"/>
        <v>0</v>
      </c>
      <c r="N280" s="378">
        <f t="shared" si="34"/>
        <v>0</v>
      </c>
      <c r="O280" s="378">
        <f t="shared" si="35"/>
        <v>0</v>
      </c>
      <c r="P280" s="379"/>
      <c r="U280" s="19"/>
      <c r="Z280" s="19"/>
    </row>
    <row r="281" spans="1:26" ht="15.6" x14ac:dyDescent="0.3">
      <c r="A281" s="291">
        <v>276</v>
      </c>
      <c r="B281" s="387"/>
      <c r="C281" s="387"/>
      <c r="D281" s="378" t="s">
        <v>128</v>
      </c>
      <c r="E281" s="123">
        <f t="shared" si="29"/>
        <v>0</v>
      </c>
      <c r="F281" s="38">
        <f t="shared" si="31"/>
        <v>0</v>
      </c>
      <c r="G281" s="38">
        <f t="shared" si="32"/>
        <v>0</v>
      </c>
      <c r="H281" s="299">
        <f t="shared" si="30"/>
        <v>0</v>
      </c>
      <c r="I281" s="356"/>
      <c r="J281" s="23"/>
      <c r="K281" s="325">
        <v>276</v>
      </c>
      <c r="L281" s="4" t="s">
        <v>128</v>
      </c>
      <c r="M281" s="377">
        <f t="shared" si="33"/>
        <v>0</v>
      </c>
      <c r="N281" s="378">
        <f t="shared" si="34"/>
        <v>0</v>
      </c>
      <c r="O281" s="378">
        <f t="shared" si="35"/>
        <v>0</v>
      </c>
      <c r="P281" s="379"/>
      <c r="U281" s="19"/>
      <c r="Z281" s="19"/>
    </row>
    <row r="282" spans="1:26" ht="15.6" x14ac:dyDescent="0.3">
      <c r="A282" s="291">
        <v>277</v>
      </c>
      <c r="B282" s="387"/>
      <c r="C282" s="387"/>
      <c r="D282" s="378" t="s">
        <v>128</v>
      </c>
      <c r="E282" s="123">
        <f t="shared" si="29"/>
        <v>0</v>
      </c>
      <c r="F282" s="38">
        <f t="shared" si="31"/>
        <v>0</v>
      </c>
      <c r="G282" s="38">
        <f t="shared" si="32"/>
        <v>0</v>
      </c>
      <c r="H282" s="299">
        <f t="shared" si="30"/>
        <v>0</v>
      </c>
      <c r="I282" s="356"/>
      <c r="J282" s="23"/>
      <c r="K282" s="325">
        <v>277</v>
      </c>
      <c r="L282" s="4" t="s">
        <v>128</v>
      </c>
      <c r="M282" s="377">
        <f t="shared" si="33"/>
        <v>0</v>
      </c>
      <c r="N282" s="378">
        <f t="shared" si="34"/>
        <v>0</v>
      </c>
      <c r="O282" s="378">
        <f t="shared" si="35"/>
        <v>0</v>
      </c>
      <c r="P282" s="379"/>
      <c r="U282" s="19"/>
      <c r="Z282" s="19"/>
    </row>
    <row r="283" spans="1:26" ht="15.6" x14ac:dyDescent="0.3">
      <c r="A283" s="291">
        <v>278</v>
      </c>
      <c r="B283" s="387"/>
      <c r="C283" s="387"/>
      <c r="D283" s="378" t="s">
        <v>128</v>
      </c>
      <c r="E283" s="123">
        <f t="shared" si="29"/>
        <v>0</v>
      </c>
      <c r="F283" s="38">
        <f t="shared" si="31"/>
        <v>0</v>
      </c>
      <c r="G283" s="38">
        <f t="shared" si="32"/>
        <v>0</v>
      </c>
      <c r="H283" s="299">
        <f t="shared" si="30"/>
        <v>0</v>
      </c>
      <c r="I283" s="356"/>
      <c r="J283" s="23"/>
      <c r="K283" s="325">
        <v>278</v>
      </c>
      <c r="L283" s="4" t="s">
        <v>128</v>
      </c>
      <c r="M283" s="377">
        <f t="shared" si="33"/>
        <v>0</v>
      </c>
      <c r="N283" s="378">
        <f t="shared" si="34"/>
        <v>0</v>
      </c>
      <c r="O283" s="378">
        <f t="shared" si="35"/>
        <v>0</v>
      </c>
      <c r="P283" s="379"/>
      <c r="U283" s="19"/>
      <c r="Z283" s="19"/>
    </row>
    <row r="284" spans="1:26" ht="15.6" x14ac:dyDescent="0.3">
      <c r="A284" s="291">
        <v>279</v>
      </c>
      <c r="B284" s="387"/>
      <c r="C284" s="387"/>
      <c r="D284" s="378" t="s">
        <v>128</v>
      </c>
      <c r="E284" s="123">
        <f t="shared" si="29"/>
        <v>0</v>
      </c>
      <c r="F284" s="38">
        <f t="shared" si="31"/>
        <v>0</v>
      </c>
      <c r="G284" s="38">
        <f t="shared" si="32"/>
        <v>0</v>
      </c>
      <c r="H284" s="299">
        <f t="shared" si="30"/>
        <v>0</v>
      </c>
      <c r="I284" s="356"/>
      <c r="J284" s="23"/>
      <c r="K284" s="325">
        <v>279</v>
      </c>
      <c r="L284" s="4" t="s">
        <v>128</v>
      </c>
      <c r="M284" s="377">
        <f t="shared" si="33"/>
        <v>0</v>
      </c>
      <c r="N284" s="378">
        <f t="shared" si="34"/>
        <v>0</v>
      </c>
      <c r="O284" s="378">
        <f t="shared" si="35"/>
        <v>0</v>
      </c>
      <c r="P284" s="379"/>
      <c r="U284" s="19"/>
      <c r="Z284" s="19"/>
    </row>
    <row r="285" spans="1:26" ht="15.6" x14ac:dyDescent="0.3">
      <c r="A285" s="291">
        <v>280</v>
      </c>
      <c r="B285" s="387"/>
      <c r="C285" s="387"/>
      <c r="D285" s="378" t="s">
        <v>128</v>
      </c>
      <c r="E285" s="123">
        <f t="shared" si="29"/>
        <v>0</v>
      </c>
      <c r="F285" s="38">
        <f t="shared" si="31"/>
        <v>0</v>
      </c>
      <c r="G285" s="38">
        <f t="shared" si="32"/>
        <v>0</v>
      </c>
      <c r="H285" s="299">
        <f t="shared" si="30"/>
        <v>0</v>
      </c>
      <c r="I285" s="356"/>
      <c r="J285" s="23"/>
      <c r="K285" s="325">
        <v>280</v>
      </c>
      <c r="L285" s="4" t="s">
        <v>128</v>
      </c>
      <c r="M285" s="377">
        <f t="shared" si="33"/>
        <v>0</v>
      </c>
      <c r="N285" s="378">
        <f t="shared" si="34"/>
        <v>0</v>
      </c>
      <c r="O285" s="378">
        <f t="shared" si="35"/>
        <v>0</v>
      </c>
      <c r="P285" s="379"/>
      <c r="U285" s="19"/>
      <c r="Z285" s="19"/>
    </row>
    <row r="286" spans="1:26" ht="15.6" x14ac:dyDescent="0.3">
      <c r="A286" s="291">
        <v>281</v>
      </c>
      <c r="B286" s="387"/>
      <c r="C286" s="387"/>
      <c r="D286" s="378" t="s">
        <v>128</v>
      </c>
      <c r="E286" s="123">
        <f t="shared" si="29"/>
        <v>0</v>
      </c>
      <c r="F286" s="38">
        <f t="shared" si="31"/>
        <v>0</v>
      </c>
      <c r="G286" s="38">
        <f t="shared" si="32"/>
        <v>0</v>
      </c>
      <c r="H286" s="299">
        <f t="shared" si="30"/>
        <v>0</v>
      </c>
      <c r="I286" s="356"/>
      <c r="J286" s="23"/>
      <c r="K286" s="325">
        <v>281</v>
      </c>
      <c r="L286" s="4" t="s">
        <v>128</v>
      </c>
      <c r="M286" s="377">
        <f t="shared" si="33"/>
        <v>0</v>
      </c>
      <c r="N286" s="378">
        <f t="shared" si="34"/>
        <v>0</v>
      </c>
      <c r="O286" s="378">
        <f t="shared" si="35"/>
        <v>0</v>
      </c>
      <c r="P286" s="379"/>
      <c r="U286" s="19"/>
      <c r="Z286" s="19"/>
    </row>
    <row r="287" spans="1:26" ht="15.6" x14ac:dyDescent="0.3">
      <c r="A287" s="291">
        <v>282</v>
      </c>
      <c r="B287" s="387"/>
      <c r="C287" s="387"/>
      <c r="D287" s="378" t="s">
        <v>128</v>
      </c>
      <c r="E287" s="123">
        <f t="shared" si="29"/>
        <v>0</v>
      </c>
      <c r="F287" s="38">
        <f t="shared" si="31"/>
        <v>0</v>
      </c>
      <c r="G287" s="38">
        <f t="shared" si="32"/>
        <v>0</v>
      </c>
      <c r="H287" s="299">
        <f t="shared" si="30"/>
        <v>0</v>
      </c>
      <c r="I287" s="356"/>
      <c r="J287" s="23"/>
      <c r="K287" s="325">
        <v>282</v>
      </c>
      <c r="L287" s="4" t="s">
        <v>128</v>
      </c>
      <c r="M287" s="377">
        <f t="shared" si="33"/>
        <v>0</v>
      </c>
      <c r="N287" s="378">
        <f t="shared" si="34"/>
        <v>0</v>
      </c>
      <c r="O287" s="378">
        <f t="shared" si="35"/>
        <v>0</v>
      </c>
      <c r="P287" s="379"/>
      <c r="U287" s="19"/>
      <c r="Z287" s="19"/>
    </row>
    <row r="288" spans="1:26" ht="15.6" x14ac:dyDescent="0.3">
      <c r="A288" s="291">
        <v>283</v>
      </c>
      <c r="B288" s="387"/>
      <c r="C288" s="387"/>
      <c r="D288" s="378" t="s">
        <v>128</v>
      </c>
      <c r="E288" s="123">
        <f t="shared" si="29"/>
        <v>0</v>
      </c>
      <c r="F288" s="38">
        <f t="shared" si="31"/>
        <v>0</v>
      </c>
      <c r="G288" s="38">
        <f t="shared" si="32"/>
        <v>0</v>
      </c>
      <c r="H288" s="299">
        <f t="shared" si="30"/>
        <v>0</v>
      </c>
      <c r="I288" s="356"/>
      <c r="J288" s="23"/>
      <c r="K288" s="325">
        <v>283</v>
      </c>
      <c r="L288" s="4" t="s">
        <v>128</v>
      </c>
      <c r="M288" s="377">
        <f t="shared" si="33"/>
        <v>0</v>
      </c>
      <c r="N288" s="378">
        <f t="shared" si="34"/>
        <v>0</v>
      </c>
      <c r="O288" s="378">
        <f t="shared" si="35"/>
        <v>0</v>
      </c>
      <c r="P288" s="379"/>
      <c r="U288" s="19"/>
      <c r="Z288" s="19"/>
    </row>
    <row r="289" spans="1:26" ht="15.6" x14ac:dyDescent="0.3">
      <c r="A289" s="291">
        <v>284</v>
      </c>
      <c r="B289" s="387"/>
      <c r="C289" s="387"/>
      <c r="D289" s="378" t="s">
        <v>128</v>
      </c>
      <c r="E289" s="123">
        <f t="shared" si="29"/>
        <v>0</v>
      </c>
      <c r="F289" s="38">
        <f t="shared" si="31"/>
        <v>0</v>
      </c>
      <c r="G289" s="38">
        <f t="shared" si="32"/>
        <v>0</v>
      </c>
      <c r="H289" s="299">
        <f t="shared" si="30"/>
        <v>0</v>
      </c>
      <c r="I289" s="356"/>
      <c r="J289" s="23"/>
      <c r="K289" s="325">
        <v>284</v>
      </c>
      <c r="L289" s="4" t="s">
        <v>128</v>
      </c>
      <c r="M289" s="377">
        <f t="shared" si="33"/>
        <v>0</v>
      </c>
      <c r="N289" s="378">
        <f t="shared" si="34"/>
        <v>0</v>
      </c>
      <c r="O289" s="378">
        <f t="shared" si="35"/>
        <v>0</v>
      </c>
      <c r="P289" s="379"/>
      <c r="U289" s="19"/>
      <c r="Z289" s="19"/>
    </row>
    <row r="290" spans="1:26" ht="15.6" x14ac:dyDescent="0.3">
      <c r="A290" s="291">
        <v>285</v>
      </c>
      <c r="B290" s="387"/>
      <c r="C290" s="387"/>
      <c r="D290" s="378" t="s">
        <v>128</v>
      </c>
      <c r="E290" s="123">
        <f t="shared" si="29"/>
        <v>0</v>
      </c>
      <c r="F290" s="38">
        <f t="shared" si="31"/>
        <v>0</v>
      </c>
      <c r="G290" s="38">
        <f t="shared" si="32"/>
        <v>0</v>
      </c>
      <c r="H290" s="299">
        <f t="shared" si="30"/>
        <v>0</v>
      </c>
      <c r="I290" s="356"/>
      <c r="J290" s="23"/>
      <c r="K290" s="325">
        <v>285</v>
      </c>
      <c r="L290" s="4" t="s">
        <v>128</v>
      </c>
      <c r="M290" s="377">
        <f t="shared" si="33"/>
        <v>0</v>
      </c>
      <c r="N290" s="378">
        <f t="shared" si="34"/>
        <v>0</v>
      </c>
      <c r="O290" s="378">
        <f t="shared" si="35"/>
        <v>0</v>
      </c>
      <c r="P290" s="379"/>
      <c r="U290" s="19"/>
      <c r="Z290" s="19"/>
    </row>
    <row r="291" spans="1:26" ht="15.6" x14ac:dyDescent="0.3">
      <c r="A291" s="291">
        <v>286</v>
      </c>
      <c r="B291" s="387"/>
      <c r="C291" s="387"/>
      <c r="D291" s="378" t="s">
        <v>128</v>
      </c>
      <c r="E291" s="123">
        <f t="shared" si="29"/>
        <v>0</v>
      </c>
      <c r="F291" s="38">
        <f t="shared" si="31"/>
        <v>0</v>
      </c>
      <c r="G291" s="38">
        <f t="shared" si="32"/>
        <v>0</v>
      </c>
      <c r="H291" s="299">
        <f t="shared" si="30"/>
        <v>0</v>
      </c>
      <c r="I291" s="356"/>
      <c r="J291" s="23"/>
      <c r="K291" s="325">
        <v>286</v>
      </c>
      <c r="L291" s="4" t="s">
        <v>128</v>
      </c>
      <c r="M291" s="377">
        <f t="shared" si="33"/>
        <v>0</v>
      </c>
      <c r="N291" s="378">
        <f t="shared" si="34"/>
        <v>0</v>
      </c>
      <c r="O291" s="378">
        <f t="shared" si="35"/>
        <v>0</v>
      </c>
      <c r="P291" s="379"/>
      <c r="U291" s="19"/>
      <c r="Z291" s="19"/>
    </row>
    <row r="292" spans="1:26" ht="15.6" x14ac:dyDescent="0.3">
      <c r="A292" s="291">
        <v>287</v>
      </c>
      <c r="B292" s="387"/>
      <c r="C292" s="387"/>
      <c r="D292" s="378" t="s">
        <v>128</v>
      </c>
      <c r="E292" s="123">
        <f t="shared" si="29"/>
        <v>0</v>
      </c>
      <c r="F292" s="38">
        <f t="shared" si="31"/>
        <v>0</v>
      </c>
      <c r="G292" s="38">
        <f t="shared" si="32"/>
        <v>0</v>
      </c>
      <c r="H292" s="299">
        <f t="shared" si="30"/>
        <v>0</v>
      </c>
      <c r="I292" s="356"/>
      <c r="J292" s="23"/>
      <c r="K292" s="325">
        <v>287</v>
      </c>
      <c r="L292" s="4" t="s">
        <v>128</v>
      </c>
      <c r="M292" s="377">
        <f t="shared" si="33"/>
        <v>0</v>
      </c>
      <c r="N292" s="378">
        <f t="shared" si="34"/>
        <v>0</v>
      </c>
      <c r="O292" s="378">
        <f t="shared" si="35"/>
        <v>0</v>
      </c>
      <c r="P292" s="379"/>
      <c r="U292" s="19"/>
      <c r="Z292" s="19"/>
    </row>
    <row r="293" spans="1:26" ht="15.6" x14ac:dyDescent="0.3">
      <c r="A293" s="291">
        <v>288</v>
      </c>
      <c r="B293" s="387"/>
      <c r="C293" s="387"/>
      <c r="D293" s="378" t="s">
        <v>128</v>
      </c>
      <c r="E293" s="123">
        <f t="shared" si="29"/>
        <v>0</v>
      </c>
      <c r="F293" s="38">
        <f t="shared" si="31"/>
        <v>0</v>
      </c>
      <c r="G293" s="38">
        <f t="shared" si="32"/>
        <v>0</v>
      </c>
      <c r="H293" s="299">
        <f t="shared" si="30"/>
        <v>0</v>
      </c>
      <c r="I293" s="356"/>
      <c r="J293" s="23"/>
      <c r="K293" s="325">
        <v>288</v>
      </c>
      <c r="L293" s="4" t="s">
        <v>128</v>
      </c>
      <c r="M293" s="377">
        <f t="shared" si="33"/>
        <v>0</v>
      </c>
      <c r="N293" s="378">
        <f t="shared" si="34"/>
        <v>0</v>
      </c>
      <c r="O293" s="378">
        <f t="shared" si="35"/>
        <v>0</v>
      </c>
      <c r="P293" s="379"/>
      <c r="U293" s="19"/>
      <c r="Z293" s="19"/>
    </row>
    <row r="294" spans="1:26" ht="15.6" x14ac:dyDescent="0.3">
      <c r="A294" s="291">
        <v>289</v>
      </c>
      <c r="B294" s="387"/>
      <c r="C294" s="387"/>
      <c r="D294" s="378" t="s">
        <v>128</v>
      </c>
      <c r="E294" s="123">
        <f t="shared" si="29"/>
        <v>0</v>
      </c>
      <c r="F294" s="38">
        <f t="shared" si="31"/>
        <v>0</v>
      </c>
      <c r="G294" s="38">
        <f t="shared" si="32"/>
        <v>0</v>
      </c>
      <c r="H294" s="299">
        <f t="shared" si="30"/>
        <v>0</v>
      </c>
      <c r="I294" s="356"/>
      <c r="J294" s="23"/>
      <c r="K294" s="325">
        <v>289</v>
      </c>
      <c r="L294" s="4" t="s">
        <v>128</v>
      </c>
      <c r="M294" s="377">
        <f t="shared" si="33"/>
        <v>0</v>
      </c>
      <c r="N294" s="378">
        <f t="shared" si="34"/>
        <v>0</v>
      </c>
      <c r="O294" s="378">
        <f t="shared" si="35"/>
        <v>0</v>
      </c>
      <c r="P294" s="379"/>
      <c r="U294" s="19"/>
      <c r="Z294" s="19"/>
    </row>
    <row r="295" spans="1:26" ht="15.6" x14ac:dyDescent="0.3">
      <c r="A295" s="291">
        <v>290</v>
      </c>
      <c r="B295" s="387"/>
      <c r="C295" s="387"/>
      <c r="D295" s="378" t="s">
        <v>128</v>
      </c>
      <c r="E295" s="123">
        <f t="shared" si="29"/>
        <v>0</v>
      </c>
      <c r="F295" s="38">
        <f t="shared" si="31"/>
        <v>0</v>
      </c>
      <c r="G295" s="38">
        <f t="shared" si="32"/>
        <v>0</v>
      </c>
      <c r="H295" s="299">
        <f t="shared" si="30"/>
        <v>0</v>
      </c>
      <c r="I295" s="356"/>
      <c r="J295" s="23"/>
      <c r="K295" s="325">
        <v>290</v>
      </c>
      <c r="L295" s="4" t="s">
        <v>128</v>
      </c>
      <c r="M295" s="377">
        <f t="shared" si="33"/>
        <v>0</v>
      </c>
      <c r="N295" s="378">
        <f t="shared" si="34"/>
        <v>0</v>
      </c>
      <c r="O295" s="378">
        <f t="shared" si="35"/>
        <v>0</v>
      </c>
      <c r="P295" s="379"/>
      <c r="U295" s="19"/>
      <c r="Z295" s="19"/>
    </row>
    <row r="296" spans="1:26" ht="15.6" x14ac:dyDescent="0.3">
      <c r="A296" s="291">
        <v>291</v>
      </c>
      <c r="B296" s="387"/>
      <c r="C296" s="387"/>
      <c r="D296" s="378" t="s">
        <v>128</v>
      </c>
      <c r="E296" s="123">
        <f t="shared" si="29"/>
        <v>0</v>
      </c>
      <c r="F296" s="38">
        <f t="shared" si="31"/>
        <v>0</v>
      </c>
      <c r="G296" s="38">
        <f t="shared" si="32"/>
        <v>0</v>
      </c>
      <c r="H296" s="299">
        <f t="shared" si="30"/>
        <v>0</v>
      </c>
      <c r="I296" s="356"/>
      <c r="J296" s="23"/>
      <c r="K296" s="325">
        <v>291</v>
      </c>
      <c r="L296" s="4" t="s">
        <v>128</v>
      </c>
      <c r="M296" s="377">
        <f t="shared" si="33"/>
        <v>0</v>
      </c>
      <c r="N296" s="378">
        <f t="shared" si="34"/>
        <v>0</v>
      </c>
      <c r="O296" s="378">
        <f t="shared" si="35"/>
        <v>0</v>
      </c>
      <c r="P296" s="379"/>
      <c r="U296" s="19"/>
      <c r="Z296" s="19"/>
    </row>
    <row r="297" spans="1:26" ht="15.6" x14ac:dyDescent="0.3">
      <c r="A297" s="291">
        <v>292</v>
      </c>
      <c r="B297" s="387"/>
      <c r="C297" s="387"/>
      <c r="D297" s="378" t="s">
        <v>128</v>
      </c>
      <c r="E297" s="123">
        <f t="shared" si="29"/>
        <v>0</v>
      </c>
      <c r="F297" s="38">
        <f t="shared" si="31"/>
        <v>0</v>
      </c>
      <c r="G297" s="38">
        <f t="shared" si="32"/>
        <v>0</v>
      </c>
      <c r="H297" s="299">
        <f t="shared" si="30"/>
        <v>0</v>
      </c>
      <c r="I297" s="356"/>
      <c r="J297" s="23"/>
      <c r="K297" s="325">
        <v>292</v>
      </c>
      <c r="L297" s="4" t="s">
        <v>128</v>
      </c>
      <c r="M297" s="377">
        <f t="shared" si="33"/>
        <v>0</v>
      </c>
      <c r="N297" s="378">
        <f t="shared" si="34"/>
        <v>0</v>
      </c>
      <c r="O297" s="378">
        <f t="shared" si="35"/>
        <v>0</v>
      </c>
      <c r="P297" s="379"/>
      <c r="U297" s="19"/>
      <c r="Z297" s="19"/>
    </row>
    <row r="298" spans="1:26" ht="15.6" x14ac:dyDescent="0.3">
      <c r="A298" s="291">
        <v>293</v>
      </c>
      <c r="B298" s="387"/>
      <c r="C298" s="387"/>
      <c r="D298" s="378" t="s">
        <v>128</v>
      </c>
      <c r="E298" s="123">
        <f t="shared" si="29"/>
        <v>0</v>
      </c>
      <c r="F298" s="38">
        <f t="shared" si="31"/>
        <v>0</v>
      </c>
      <c r="G298" s="38">
        <f t="shared" si="32"/>
        <v>0</v>
      </c>
      <c r="H298" s="299">
        <f t="shared" si="30"/>
        <v>0</v>
      </c>
      <c r="I298" s="356"/>
      <c r="J298" s="23"/>
      <c r="K298" s="325">
        <v>293</v>
      </c>
      <c r="L298" s="4" t="s">
        <v>128</v>
      </c>
      <c r="M298" s="377">
        <f t="shared" si="33"/>
        <v>0</v>
      </c>
      <c r="N298" s="378">
        <f t="shared" si="34"/>
        <v>0</v>
      </c>
      <c r="O298" s="378">
        <f t="shared" si="35"/>
        <v>0</v>
      </c>
      <c r="P298" s="379"/>
      <c r="U298" s="19"/>
      <c r="Z298" s="19"/>
    </row>
    <row r="299" spans="1:26" ht="15.6" x14ac:dyDescent="0.3">
      <c r="A299" s="291">
        <v>294</v>
      </c>
      <c r="B299" s="387"/>
      <c r="C299" s="387"/>
      <c r="D299" s="378" t="s">
        <v>128</v>
      </c>
      <c r="E299" s="123">
        <f t="shared" si="29"/>
        <v>0</v>
      </c>
      <c r="F299" s="38">
        <f t="shared" si="31"/>
        <v>0</v>
      </c>
      <c r="G299" s="38">
        <f t="shared" si="32"/>
        <v>0</v>
      </c>
      <c r="H299" s="299">
        <f t="shared" si="30"/>
        <v>0</v>
      </c>
      <c r="I299" s="356"/>
      <c r="J299" s="23"/>
      <c r="K299" s="325">
        <v>294</v>
      </c>
      <c r="L299" s="4" t="s">
        <v>128</v>
      </c>
      <c r="M299" s="377">
        <f t="shared" si="33"/>
        <v>0</v>
      </c>
      <c r="N299" s="378">
        <f t="shared" si="34"/>
        <v>0</v>
      </c>
      <c r="O299" s="378">
        <f t="shared" si="35"/>
        <v>0</v>
      </c>
      <c r="P299" s="379"/>
      <c r="U299" s="19"/>
      <c r="Z299" s="19"/>
    </row>
    <row r="300" spans="1:26" ht="15.6" x14ac:dyDescent="0.3">
      <c r="A300" s="291">
        <v>295</v>
      </c>
      <c r="B300" s="387"/>
      <c r="C300" s="387"/>
      <c r="D300" s="378" t="s">
        <v>128</v>
      </c>
      <c r="E300" s="123">
        <f t="shared" si="29"/>
        <v>0</v>
      </c>
      <c r="F300" s="38">
        <f t="shared" si="31"/>
        <v>0</v>
      </c>
      <c r="G300" s="38">
        <f t="shared" si="32"/>
        <v>0</v>
      </c>
      <c r="H300" s="299">
        <f t="shared" si="30"/>
        <v>0</v>
      </c>
      <c r="I300" s="356"/>
      <c r="J300" s="23"/>
      <c r="K300" s="325">
        <v>295</v>
      </c>
      <c r="L300" s="4" t="s">
        <v>128</v>
      </c>
      <c r="M300" s="377">
        <f t="shared" si="33"/>
        <v>0</v>
      </c>
      <c r="N300" s="378">
        <f t="shared" si="34"/>
        <v>0</v>
      </c>
      <c r="O300" s="378">
        <f t="shared" si="35"/>
        <v>0</v>
      </c>
      <c r="P300" s="379"/>
      <c r="U300" s="19"/>
      <c r="Z300" s="19"/>
    </row>
    <row r="301" spans="1:26" ht="15.6" x14ac:dyDescent="0.3">
      <c r="A301" s="291">
        <v>296</v>
      </c>
      <c r="B301" s="387"/>
      <c r="C301" s="387"/>
      <c r="D301" s="378" t="s">
        <v>128</v>
      </c>
      <c r="E301" s="123">
        <f t="shared" si="29"/>
        <v>0</v>
      </c>
      <c r="F301" s="38">
        <f t="shared" si="31"/>
        <v>0</v>
      </c>
      <c r="G301" s="38">
        <f t="shared" si="32"/>
        <v>0</v>
      </c>
      <c r="H301" s="299">
        <f t="shared" si="30"/>
        <v>0</v>
      </c>
      <c r="I301" s="356"/>
      <c r="J301" s="23"/>
      <c r="K301" s="325">
        <v>296</v>
      </c>
      <c r="L301" s="4" t="s">
        <v>128</v>
      </c>
      <c r="M301" s="377">
        <f t="shared" si="33"/>
        <v>0</v>
      </c>
      <c r="N301" s="378">
        <f t="shared" si="34"/>
        <v>0</v>
      </c>
      <c r="O301" s="378">
        <f t="shared" si="35"/>
        <v>0</v>
      </c>
      <c r="P301" s="379"/>
      <c r="U301" s="19"/>
      <c r="Z301" s="19"/>
    </row>
    <row r="302" spans="1:26" ht="15.6" x14ac:dyDescent="0.3">
      <c r="A302" s="291">
        <v>297</v>
      </c>
      <c r="B302" s="387"/>
      <c r="C302" s="387"/>
      <c r="D302" s="378" t="s">
        <v>128</v>
      </c>
      <c r="E302" s="123">
        <f t="shared" si="29"/>
        <v>0</v>
      </c>
      <c r="F302" s="38">
        <f t="shared" si="31"/>
        <v>0</v>
      </c>
      <c r="G302" s="38">
        <f t="shared" si="32"/>
        <v>0</v>
      </c>
      <c r="H302" s="299">
        <f t="shared" si="30"/>
        <v>0</v>
      </c>
      <c r="I302" s="356"/>
      <c r="J302" s="23"/>
      <c r="K302" s="325">
        <v>297</v>
      </c>
      <c r="L302" s="4" t="s">
        <v>128</v>
      </c>
      <c r="M302" s="377">
        <f t="shared" si="33"/>
        <v>0</v>
      </c>
      <c r="N302" s="378">
        <f t="shared" si="34"/>
        <v>0</v>
      </c>
      <c r="O302" s="378">
        <f t="shared" si="35"/>
        <v>0</v>
      </c>
      <c r="P302" s="379"/>
      <c r="U302" s="19"/>
      <c r="Z302" s="19"/>
    </row>
    <row r="303" spans="1:26" ht="15.6" x14ac:dyDescent="0.3">
      <c r="A303" s="291">
        <v>298</v>
      </c>
      <c r="B303" s="387"/>
      <c r="C303" s="387"/>
      <c r="D303" s="378" t="s">
        <v>128</v>
      </c>
      <c r="E303" s="123">
        <f t="shared" si="29"/>
        <v>0</v>
      </c>
      <c r="F303" s="38">
        <f t="shared" si="31"/>
        <v>0</v>
      </c>
      <c r="G303" s="38">
        <f t="shared" si="32"/>
        <v>0</v>
      </c>
      <c r="H303" s="299">
        <f t="shared" si="30"/>
        <v>0</v>
      </c>
      <c r="I303" s="356"/>
      <c r="J303" s="23"/>
      <c r="K303" s="325">
        <v>298</v>
      </c>
      <c r="L303" s="4" t="s">
        <v>128</v>
      </c>
      <c r="M303" s="377">
        <f t="shared" si="33"/>
        <v>0</v>
      </c>
      <c r="N303" s="378">
        <f t="shared" si="34"/>
        <v>0</v>
      </c>
      <c r="O303" s="378">
        <f t="shared" si="35"/>
        <v>0</v>
      </c>
      <c r="P303" s="379"/>
      <c r="U303" s="19"/>
      <c r="Z303" s="19"/>
    </row>
    <row r="304" spans="1:26" ht="15.6" x14ac:dyDescent="0.3">
      <c r="A304" s="291">
        <v>299</v>
      </c>
      <c r="B304" s="387"/>
      <c r="C304" s="387"/>
      <c r="D304" s="378" t="s">
        <v>128</v>
      </c>
      <c r="E304" s="123">
        <f t="shared" si="29"/>
        <v>0</v>
      </c>
      <c r="F304" s="38">
        <f t="shared" si="31"/>
        <v>0</v>
      </c>
      <c r="G304" s="38">
        <f t="shared" si="32"/>
        <v>0</v>
      </c>
      <c r="H304" s="299">
        <f t="shared" si="30"/>
        <v>0</v>
      </c>
      <c r="I304" s="356"/>
      <c r="J304" s="23"/>
      <c r="K304" s="325">
        <v>299</v>
      </c>
      <c r="L304" s="4" t="s">
        <v>128</v>
      </c>
      <c r="M304" s="377">
        <f t="shared" si="33"/>
        <v>0</v>
      </c>
      <c r="N304" s="378">
        <f t="shared" si="34"/>
        <v>0</v>
      </c>
      <c r="O304" s="378">
        <f t="shared" si="35"/>
        <v>0</v>
      </c>
      <c r="P304" s="379"/>
      <c r="U304" s="19"/>
      <c r="Z304" s="19"/>
    </row>
    <row r="305" spans="1:26" ht="15.6" x14ac:dyDescent="0.3">
      <c r="A305" s="291">
        <v>300</v>
      </c>
      <c r="B305" s="387"/>
      <c r="C305" s="387"/>
      <c r="D305" s="378" t="s">
        <v>128</v>
      </c>
      <c r="E305" s="123">
        <f t="shared" si="29"/>
        <v>0</v>
      </c>
      <c r="F305" s="38">
        <f t="shared" si="31"/>
        <v>0</v>
      </c>
      <c r="G305" s="38">
        <f t="shared" si="32"/>
        <v>0</v>
      </c>
      <c r="H305" s="299">
        <f t="shared" si="30"/>
        <v>0</v>
      </c>
      <c r="I305" s="356"/>
      <c r="J305" s="23"/>
      <c r="K305" s="325">
        <v>300</v>
      </c>
      <c r="L305" s="4" t="s">
        <v>128</v>
      </c>
      <c r="M305" s="377">
        <f t="shared" si="33"/>
        <v>0</v>
      </c>
      <c r="N305" s="378">
        <f t="shared" si="34"/>
        <v>0</v>
      </c>
      <c r="O305" s="378">
        <f t="shared" si="35"/>
        <v>0</v>
      </c>
      <c r="P305" s="379"/>
      <c r="U305" s="19"/>
      <c r="Z305" s="19"/>
    </row>
    <row r="306" spans="1:26" ht="15.6" x14ac:dyDescent="0.3">
      <c r="A306" s="291">
        <v>301</v>
      </c>
      <c r="B306" s="387"/>
      <c r="C306" s="387"/>
      <c r="D306" s="378" t="s">
        <v>128</v>
      </c>
      <c r="E306" s="123">
        <f t="shared" si="29"/>
        <v>0</v>
      </c>
      <c r="F306" s="38">
        <f t="shared" si="31"/>
        <v>0</v>
      </c>
      <c r="G306" s="38">
        <f t="shared" si="32"/>
        <v>0</v>
      </c>
      <c r="H306" s="299">
        <f t="shared" si="30"/>
        <v>0</v>
      </c>
      <c r="I306" s="356"/>
      <c r="J306" s="23"/>
      <c r="K306" s="325">
        <v>301</v>
      </c>
      <c r="L306" s="4" t="s">
        <v>128</v>
      </c>
      <c r="M306" s="377">
        <f t="shared" si="33"/>
        <v>0</v>
      </c>
      <c r="N306" s="378">
        <f t="shared" si="34"/>
        <v>0</v>
      </c>
      <c r="O306" s="378">
        <f t="shared" si="35"/>
        <v>0</v>
      </c>
      <c r="P306" s="379"/>
      <c r="U306" s="19"/>
      <c r="Z306" s="19"/>
    </row>
    <row r="307" spans="1:26" ht="15.6" x14ac:dyDescent="0.3">
      <c r="A307" s="291">
        <v>302</v>
      </c>
      <c r="B307" s="387"/>
      <c r="C307" s="387"/>
      <c r="D307" s="378" t="s">
        <v>128</v>
      </c>
      <c r="E307" s="123">
        <f t="shared" si="29"/>
        <v>0</v>
      </c>
      <c r="F307" s="38">
        <f t="shared" si="31"/>
        <v>0</v>
      </c>
      <c r="G307" s="38">
        <f t="shared" si="32"/>
        <v>0</v>
      </c>
      <c r="H307" s="299">
        <f t="shared" si="30"/>
        <v>0</v>
      </c>
      <c r="I307" s="356"/>
      <c r="J307" s="23"/>
      <c r="K307" s="325">
        <v>302</v>
      </c>
      <c r="L307" s="4" t="s">
        <v>128</v>
      </c>
      <c r="M307" s="377">
        <f t="shared" si="33"/>
        <v>0</v>
      </c>
      <c r="N307" s="378">
        <f t="shared" si="34"/>
        <v>0</v>
      </c>
      <c r="O307" s="378">
        <f t="shared" si="35"/>
        <v>0</v>
      </c>
      <c r="P307" s="379"/>
      <c r="U307" s="19"/>
      <c r="Z307" s="19"/>
    </row>
    <row r="308" spans="1:26" ht="15.6" x14ac:dyDescent="0.3">
      <c r="A308" s="291">
        <v>303</v>
      </c>
      <c r="B308" s="387"/>
      <c r="C308" s="387"/>
      <c r="D308" s="378" t="s">
        <v>128</v>
      </c>
      <c r="E308" s="123">
        <f t="shared" si="29"/>
        <v>0</v>
      </c>
      <c r="F308" s="38">
        <f t="shared" si="31"/>
        <v>0</v>
      </c>
      <c r="G308" s="38">
        <f t="shared" si="32"/>
        <v>0</v>
      </c>
      <c r="H308" s="299">
        <f t="shared" si="30"/>
        <v>0</v>
      </c>
      <c r="I308" s="356"/>
      <c r="J308" s="23"/>
      <c r="K308" s="325">
        <v>303</v>
      </c>
      <c r="L308" s="4" t="s">
        <v>128</v>
      </c>
      <c r="M308" s="377">
        <f t="shared" si="33"/>
        <v>0</v>
      </c>
      <c r="N308" s="378">
        <f t="shared" si="34"/>
        <v>0</v>
      </c>
      <c r="O308" s="378">
        <f t="shared" si="35"/>
        <v>0</v>
      </c>
      <c r="P308" s="379"/>
      <c r="U308" s="19"/>
      <c r="Z308" s="19"/>
    </row>
    <row r="309" spans="1:26" ht="15.6" x14ac:dyDescent="0.3">
      <c r="A309" s="291">
        <v>304</v>
      </c>
      <c r="B309" s="387"/>
      <c r="C309" s="387"/>
      <c r="D309" s="378" t="s">
        <v>128</v>
      </c>
      <c r="E309" s="123">
        <f t="shared" si="29"/>
        <v>0</v>
      </c>
      <c r="F309" s="38">
        <f t="shared" si="31"/>
        <v>0</v>
      </c>
      <c r="G309" s="38">
        <f t="shared" si="32"/>
        <v>0</v>
      </c>
      <c r="H309" s="299">
        <f t="shared" si="30"/>
        <v>0</v>
      </c>
      <c r="I309" s="356"/>
      <c r="J309" s="23"/>
      <c r="K309" s="325">
        <v>304</v>
      </c>
      <c r="L309" s="4" t="s">
        <v>128</v>
      </c>
      <c r="M309" s="377">
        <f t="shared" si="33"/>
        <v>0</v>
      </c>
      <c r="N309" s="378">
        <f t="shared" si="34"/>
        <v>0</v>
      </c>
      <c r="O309" s="378">
        <f t="shared" si="35"/>
        <v>0</v>
      </c>
      <c r="P309" s="379"/>
      <c r="U309" s="19"/>
      <c r="Z309" s="19"/>
    </row>
    <row r="310" spans="1:26" ht="15.6" x14ac:dyDescent="0.3">
      <c r="A310" s="291">
        <v>305</v>
      </c>
      <c r="B310" s="387"/>
      <c r="C310" s="387"/>
      <c r="D310" s="378" t="s">
        <v>128</v>
      </c>
      <c r="E310" s="123">
        <f t="shared" si="29"/>
        <v>0</v>
      </c>
      <c r="F310" s="38">
        <f t="shared" si="31"/>
        <v>0</v>
      </c>
      <c r="G310" s="38">
        <f t="shared" si="32"/>
        <v>0</v>
      </c>
      <c r="H310" s="299">
        <f t="shared" si="30"/>
        <v>0</v>
      </c>
      <c r="I310" s="356"/>
      <c r="J310" s="23"/>
      <c r="K310" s="325">
        <v>305</v>
      </c>
      <c r="L310" s="4" t="s">
        <v>128</v>
      </c>
      <c r="M310" s="377">
        <f t="shared" si="33"/>
        <v>0</v>
      </c>
      <c r="N310" s="378">
        <f t="shared" si="34"/>
        <v>0</v>
      </c>
      <c r="O310" s="378">
        <f t="shared" si="35"/>
        <v>0</v>
      </c>
      <c r="P310" s="379"/>
      <c r="U310" s="19"/>
      <c r="Z310" s="19"/>
    </row>
    <row r="311" spans="1:26" ht="15.6" x14ac:dyDescent="0.3">
      <c r="A311" s="291">
        <v>306</v>
      </c>
      <c r="B311" s="387"/>
      <c r="C311" s="387"/>
      <c r="D311" s="378" t="s">
        <v>128</v>
      </c>
      <c r="E311" s="123">
        <f t="shared" si="29"/>
        <v>0</v>
      </c>
      <c r="F311" s="38">
        <f t="shared" si="31"/>
        <v>0</v>
      </c>
      <c r="G311" s="38">
        <f t="shared" si="32"/>
        <v>0</v>
      </c>
      <c r="H311" s="299">
        <f t="shared" si="30"/>
        <v>0</v>
      </c>
      <c r="I311" s="356"/>
      <c r="J311" s="23"/>
      <c r="K311" s="325">
        <v>306</v>
      </c>
      <c r="L311" s="4" t="s">
        <v>128</v>
      </c>
      <c r="M311" s="377">
        <f t="shared" si="33"/>
        <v>0</v>
      </c>
      <c r="N311" s="378">
        <f t="shared" si="34"/>
        <v>0</v>
      </c>
      <c r="O311" s="378">
        <f t="shared" si="35"/>
        <v>0</v>
      </c>
      <c r="P311" s="379"/>
      <c r="U311" s="19"/>
      <c r="Z311" s="19"/>
    </row>
    <row r="312" spans="1:26" ht="15.6" x14ac:dyDescent="0.3">
      <c r="A312" s="291">
        <v>307</v>
      </c>
      <c r="B312" s="387"/>
      <c r="C312" s="387"/>
      <c r="D312" s="378" t="s">
        <v>128</v>
      </c>
      <c r="E312" s="123">
        <f t="shared" si="29"/>
        <v>0</v>
      </c>
      <c r="F312" s="38">
        <f t="shared" si="31"/>
        <v>0</v>
      </c>
      <c r="G312" s="38">
        <f t="shared" si="32"/>
        <v>0</v>
      </c>
      <c r="H312" s="299">
        <f t="shared" si="30"/>
        <v>0</v>
      </c>
      <c r="I312" s="356"/>
      <c r="J312" s="23"/>
      <c r="K312" s="325">
        <v>307</v>
      </c>
      <c r="L312" s="4" t="s">
        <v>128</v>
      </c>
      <c r="M312" s="377">
        <f t="shared" si="33"/>
        <v>0</v>
      </c>
      <c r="N312" s="378">
        <f t="shared" si="34"/>
        <v>0</v>
      </c>
      <c r="O312" s="378">
        <f t="shared" si="35"/>
        <v>0</v>
      </c>
      <c r="P312" s="379"/>
      <c r="U312" s="19"/>
      <c r="Z312" s="19"/>
    </row>
    <row r="313" spans="1:26" ht="15.6" x14ac:dyDescent="0.3">
      <c r="A313" s="291">
        <v>308</v>
      </c>
      <c r="B313" s="387"/>
      <c r="C313" s="387"/>
      <c r="D313" s="378" t="s">
        <v>128</v>
      </c>
      <c r="E313" s="123">
        <f t="shared" si="29"/>
        <v>0</v>
      </c>
      <c r="F313" s="38">
        <f t="shared" si="31"/>
        <v>0</v>
      </c>
      <c r="G313" s="38">
        <f t="shared" si="32"/>
        <v>0</v>
      </c>
      <c r="H313" s="299">
        <f t="shared" si="30"/>
        <v>0</v>
      </c>
      <c r="I313" s="356"/>
      <c r="J313" s="23"/>
      <c r="K313" s="325">
        <v>308</v>
      </c>
      <c r="L313" s="4" t="s">
        <v>128</v>
      </c>
      <c r="M313" s="377">
        <f t="shared" si="33"/>
        <v>0</v>
      </c>
      <c r="N313" s="378">
        <f t="shared" si="34"/>
        <v>0</v>
      </c>
      <c r="O313" s="378">
        <f t="shared" si="35"/>
        <v>0</v>
      </c>
      <c r="P313" s="379"/>
      <c r="U313" s="19"/>
      <c r="Z313" s="19"/>
    </row>
    <row r="314" spans="1:26" ht="15.6" x14ac:dyDescent="0.3">
      <c r="A314" s="291">
        <v>309</v>
      </c>
      <c r="B314" s="387"/>
      <c r="C314" s="387"/>
      <c r="D314" s="378" t="s">
        <v>128</v>
      </c>
      <c r="E314" s="123">
        <f t="shared" si="29"/>
        <v>0</v>
      </c>
      <c r="F314" s="38">
        <f t="shared" si="31"/>
        <v>0</v>
      </c>
      <c r="G314" s="38">
        <f t="shared" si="32"/>
        <v>0</v>
      </c>
      <c r="H314" s="299">
        <f t="shared" si="30"/>
        <v>0</v>
      </c>
      <c r="I314" s="356"/>
      <c r="J314" s="23"/>
      <c r="K314" s="325">
        <v>309</v>
      </c>
      <c r="L314" s="4" t="s">
        <v>128</v>
      </c>
      <c r="M314" s="377">
        <f t="shared" si="33"/>
        <v>0</v>
      </c>
      <c r="N314" s="378">
        <f t="shared" si="34"/>
        <v>0</v>
      </c>
      <c r="O314" s="378">
        <f t="shared" si="35"/>
        <v>0</v>
      </c>
      <c r="P314" s="379"/>
      <c r="U314" s="19"/>
      <c r="Z314" s="19"/>
    </row>
    <row r="315" spans="1:26" ht="15.6" x14ac:dyDescent="0.3">
      <c r="A315" s="291">
        <v>310</v>
      </c>
      <c r="B315" s="387"/>
      <c r="C315" s="387"/>
      <c r="D315" s="378" t="s">
        <v>128</v>
      </c>
      <c r="E315" s="123">
        <f t="shared" si="29"/>
        <v>0</v>
      </c>
      <c r="F315" s="38">
        <f t="shared" si="31"/>
        <v>0</v>
      </c>
      <c r="G315" s="38">
        <f t="shared" si="32"/>
        <v>0</v>
      </c>
      <c r="H315" s="299">
        <f t="shared" si="30"/>
        <v>0</v>
      </c>
      <c r="I315" s="356"/>
      <c r="J315" s="23"/>
      <c r="K315" s="325">
        <v>310</v>
      </c>
      <c r="L315" s="4" t="s">
        <v>128</v>
      </c>
      <c r="M315" s="377">
        <f t="shared" si="33"/>
        <v>0</v>
      </c>
      <c r="N315" s="378">
        <f t="shared" si="34"/>
        <v>0</v>
      </c>
      <c r="O315" s="378">
        <f t="shared" si="35"/>
        <v>0</v>
      </c>
      <c r="P315" s="379"/>
      <c r="U315" s="19"/>
      <c r="Z315" s="19"/>
    </row>
    <row r="316" spans="1:26" ht="15.6" x14ac:dyDescent="0.3">
      <c r="A316" s="291">
        <v>311</v>
      </c>
      <c r="B316" s="387"/>
      <c r="C316" s="387"/>
      <c r="D316" s="378" t="s">
        <v>128</v>
      </c>
      <c r="E316" s="123">
        <f t="shared" si="29"/>
        <v>0</v>
      </c>
      <c r="F316" s="38">
        <f t="shared" si="31"/>
        <v>0</v>
      </c>
      <c r="G316" s="38">
        <f t="shared" si="32"/>
        <v>0</v>
      </c>
      <c r="H316" s="299">
        <f t="shared" si="30"/>
        <v>0</v>
      </c>
      <c r="I316" s="356"/>
      <c r="J316" s="23"/>
      <c r="K316" s="325">
        <v>311</v>
      </c>
      <c r="L316" s="4" t="s">
        <v>128</v>
      </c>
      <c r="M316" s="377">
        <f t="shared" si="33"/>
        <v>0</v>
      </c>
      <c r="N316" s="378">
        <f t="shared" si="34"/>
        <v>0</v>
      </c>
      <c r="O316" s="378">
        <f t="shared" si="35"/>
        <v>0</v>
      </c>
      <c r="P316" s="379"/>
      <c r="U316" s="19"/>
      <c r="Z316" s="19"/>
    </row>
    <row r="317" spans="1:26" ht="15.6" x14ac:dyDescent="0.3">
      <c r="A317" s="291">
        <v>312</v>
      </c>
      <c r="B317" s="387"/>
      <c r="C317" s="387"/>
      <c r="D317" s="378" t="s">
        <v>128</v>
      </c>
      <c r="E317" s="123">
        <f t="shared" si="29"/>
        <v>0</v>
      </c>
      <c r="F317" s="38">
        <f t="shared" si="31"/>
        <v>0</v>
      </c>
      <c r="G317" s="38">
        <f t="shared" si="32"/>
        <v>0</v>
      </c>
      <c r="H317" s="299">
        <f t="shared" si="30"/>
        <v>0</v>
      </c>
      <c r="I317" s="356"/>
      <c r="J317" s="23"/>
      <c r="K317" s="325">
        <v>312</v>
      </c>
      <c r="L317" s="4" t="s">
        <v>128</v>
      </c>
      <c r="M317" s="377">
        <f t="shared" si="33"/>
        <v>0</v>
      </c>
      <c r="N317" s="378">
        <f t="shared" si="34"/>
        <v>0</v>
      </c>
      <c r="O317" s="378">
        <f t="shared" si="35"/>
        <v>0</v>
      </c>
      <c r="P317" s="379"/>
      <c r="U317" s="19"/>
      <c r="Z317" s="19"/>
    </row>
    <row r="318" spans="1:26" ht="15.6" x14ac:dyDescent="0.3">
      <c r="A318" s="291">
        <v>313</v>
      </c>
      <c r="B318" s="387"/>
      <c r="C318" s="387"/>
      <c r="D318" s="378" t="s">
        <v>128</v>
      </c>
      <c r="E318" s="123">
        <f t="shared" si="29"/>
        <v>0</v>
      </c>
      <c r="F318" s="38">
        <f t="shared" si="31"/>
        <v>0</v>
      </c>
      <c r="G318" s="38">
        <f t="shared" si="32"/>
        <v>0</v>
      </c>
      <c r="H318" s="299">
        <f t="shared" si="30"/>
        <v>0</v>
      </c>
      <c r="I318" s="356"/>
      <c r="J318" s="23"/>
      <c r="K318" s="325">
        <v>313</v>
      </c>
      <c r="L318" s="4" t="s">
        <v>128</v>
      </c>
      <c r="M318" s="377">
        <f t="shared" si="33"/>
        <v>0</v>
      </c>
      <c r="N318" s="378">
        <f t="shared" si="34"/>
        <v>0</v>
      </c>
      <c r="O318" s="378">
        <f t="shared" si="35"/>
        <v>0</v>
      </c>
      <c r="P318" s="379"/>
      <c r="U318" s="19"/>
      <c r="Z318" s="19"/>
    </row>
    <row r="319" spans="1:26" ht="15.6" x14ac:dyDescent="0.3">
      <c r="A319" s="291">
        <v>314</v>
      </c>
      <c r="B319" s="387"/>
      <c r="C319" s="387"/>
      <c r="D319" s="378" t="s">
        <v>128</v>
      </c>
      <c r="E319" s="123">
        <f t="shared" si="29"/>
        <v>0</v>
      </c>
      <c r="F319" s="38">
        <f t="shared" si="31"/>
        <v>0</v>
      </c>
      <c r="G319" s="38">
        <f t="shared" si="32"/>
        <v>0</v>
      </c>
      <c r="H319" s="299">
        <f t="shared" si="30"/>
        <v>0</v>
      </c>
      <c r="I319" s="356"/>
      <c r="J319" s="23"/>
      <c r="K319" s="325">
        <v>314</v>
      </c>
      <c r="L319" s="4" t="s">
        <v>128</v>
      </c>
      <c r="M319" s="377">
        <f t="shared" si="33"/>
        <v>0</v>
      </c>
      <c r="N319" s="378">
        <f t="shared" si="34"/>
        <v>0</v>
      </c>
      <c r="O319" s="378">
        <f t="shared" si="35"/>
        <v>0</v>
      </c>
      <c r="P319" s="379"/>
      <c r="U319" s="19"/>
      <c r="Z319" s="19"/>
    </row>
    <row r="320" spans="1:26" ht="15.6" x14ac:dyDescent="0.3">
      <c r="A320" s="291">
        <v>315</v>
      </c>
      <c r="B320" s="387"/>
      <c r="C320" s="387"/>
      <c r="D320" s="378" t="s">
        <v>128</v>
      </c>
      <c r="E320" s="123">
        <f t="shared" si="29"/>
        <v>0</v>
      </c>
      <c r="F320" s="38">
        <f t="shared" si="31"/>
        <v>0</v>
      </c>
      <c r="G320" s="38">
        <f t="shared" si="32"/>
        <v>0</v>
      </c>
      <c r="H320" s="299">
        <f t="shared" si="30"/>
        <v>0</v>
      </c>
      <c r="I320" s="356"/>
      <c r="J320" s="23"/>
      <c r="K320" s="325">
        <v>315</v>
      </c>
      <c r="L320" s="4" t="s">
        <v>128</v>
      </c>
      <c r="M320" s="377">
        <f t="shared" si="33"/>
        <v>0</v>
      </c>
      <c r="N320" s="378">
        <f t="shared" si="34"/>
        <v>0</v>
      </c>
      <c r="O320" s="378">
        <f t="shared" si="35"/>
        <v>0</v>
      </c>
      <c r="P320" s="379"/>
      <c r="U320" s="19"/>
      <c r="Z320" s="19"/>
    </row>
    <row r="321" spans="1:26" ht="15.6" x14ac:dyDescent="0.3">
      <c r="A321" s="291">
        <v>316</v>
      </c>
      <c r="B321" s="387"/>
      <c r="C321" s="387"/>
      <c r="D321" s="378" t="s">
        <v>128</v>
      </c>
      <c r="E321" s="123">
        <f t="shared" ref="E321:E384" si="36">IF(H321&gt;0,1,0)</f>
        <v>0</v>
      </c>
      <c r="F321" s="38">
        <f t="shared" si="31"/>
        <v>0</v>
      </c>
      <c r="G321" s="38">
        <f t="shared" si="32"/>
        <v>0</v>
      </c>
      <c r="H321" s="299">
        <f t="shared" si="30"/>
        <v>0</v>
      </c>
      <c r="I321" s="356"/>
      <c r="J321" s="23"/>
      <c r="K321" s="325">
        <v>316</v>
      </c>
      <c r="L321" s="4" t="s">
        <v>128</v>
      </c>
      <c r="M321" s="377">
        <f t="shared" si="33"/>
        <v>0</v>
      </c>
      <c r="N321" s="378">
        <f t="shared" si="34"/>
        <v>0</v>
      </c>
      <c r="O321" s="378">
        <f t="shared" si="35"/>
        <v>0</v>
      </c>
      <c r="P321" s="379"/>
      <c r="U321" s="19"/>
      <c r="Z321" s="19"/>
    </row>
    <row r="322" spans="1:26" ht="15.6" x14ac:dyDescent="0.3">
      <c r="A322" s="291">
        <v>317</v>
      </c>
      <c r="B322" s="387"/>
      <c r="C322" s="387"/>
      <c r="D322" s="378" t="s">
        <v>128</v>
      </c>
      <c r="E322" s="123">
        <f t="shared" si="36"/>
        <v>0</v>
      </c>
      <c r="F322" s="38">
        <f t="shared" si="31"/>
        <v>0</v>
      </c>
      <c r="G322" s="38">
        <f t="shared" si="32"/>
        <v>0</v>
      </c>
      <c r="H322" s="299">
        <f t="shared" ref="H322:H354" si="37">B322*C322</f>
        <v>0</v>
      </c>
      <c r="I322" s="356"/>
      <c r="J322" s="23"/>
      <c r="K322" s="325">
        <v>317</v>
      </c>
      <c r="L322" s="4" t="s">
        <v>128</v>
      </c>
      <c r="M322" s="377">
        <f t="shared" si="33"/>
        <v>0</v>
      </c>
      <c r="N322" s="378">
        <f t="shared" si="34"/>
        <v>0</v>
      </c>
      <c r="O322" s="378">
        <f t="shared" si="35"/>
        <v>0</v>
      </c>
      <c r="P322" s="379"/>
      <c r="U322" s="19"/>
      <c r="Z322" s="19"/>
    </row>
    <row r="323" spans="1:26" ht="15.6" x14ac:dyDescent="0.3">
      <c r="A323" s="291">
        <v>318</v>
      </c>
      <c r="B323" s="387"/>
      <c r="C323" s="387"/>
      <c r="D323" s="378" t="s">
        <v>128</v>
      </c>
      <c r="E323" s="123">
        <f t="shared" si="36"/>
        <v>0</v>
      </c>
      <c r="F323" s="38">
        <f t="shared" si="31"/>
        <v>0</v>
      </c>
      <c r="G323" s="38">
        <f t="shared" si="32"/>
        <v>0</v>
      </c>
      <c r="H323" s="299">
        <f t="shared" si="37"/>
        <v>0</v>
      </c>
      <c r="I323" s="356"/>
      <c r="J323" s="23"/>
      <c r="K323" s="325">
        <v>318</v>
      </c>
      <c r="L323" s="4" t="s">
        <v>128</v>
      </c>
      <c r="M323" s="377">
        <f t="shared" si="33"/>
        <v>0</v>
      </c>
      <c r="N323" s="378">
        <f t="shared" si="34"/>
        <v>0</v>
      </c>
      <c r="O323" s="378">
        <f t="shared" si="35"/>
        <v>0</v>
      </c>
      <c r="P323" s="379"/>
      <c r="U323" s="19"/>
      <c r="Z323" s="19"/>
    </row>
    <row r="324" spans="1:26" ht="15.6" x14ac:dyDescent="0.3">
      <c r="A324" s="291">
        <v>319</v>
      </c>
      <c r="B324" s="387"/>
      <c r="C324" s="387"/>
      <c r="D324" s="378" t="s">
        <v>128</v>
      </c>
      <c r="E324" s="123">
        <f t="shared" si="36"/>
        <v>0</v>
      </c>
      <c r="F324" s="38">
        <f t="shared" si="31"/>
        <v>0</v>
      </c>
      <c r="G324" s="38">
        <f t="shared" si="32"/>
        <v>0</v>
      </c>
      <c r="H324" s="299">
        <f t="shared" si="37"/>
        <v>0</v>
      </c>
      <c r="I324" s="356"/>
      <c r="J324" s="23"/>
      <c r="K324" s="325">
        <v>319</v>
      </c>
      <c r="L324" s="4" t="s">
        <v>128</v>
      </c>
      <c r="M324" s="377">
        <f t="shared" si="33"/>
        <v>0</v>
      </c>
      <c r="N324" s="378">
        <f t="shared" si="34"/>
        <v>0</v>
      </c>
      <c r="O324" s="378">
        <f t="shared" si="35"/>
        <v>0</v>
      </c>
      <c r="P324" s="379"/>
      <c r="U324" s="19"/>
      <c r="Z324" s="19"/>
    </row>
    <row r="325" spans="1:26" ht="15.6" x14ac:dyDescent="0.3">
      <c r="A325" s="291">
        <v>320</v>
      </c>
      <c r="B325" s="387"/>
      <c r="C325" s="387"/>
      <c r="D325" s="378" t="s">
        <v>128</v>
      </c>
      <c r="E325" s="123">
        <f t="shared" si="36"/>
        <v>0</v>
      </c>
      <c r="F325" s="38">
        <f t="shared" si="31"/>
        <v>0</v>
      </c>
      <c r="G325" s="38">
        <f t="shared" si="32"/>
        <v>0</v>
      </c>
      <c r="H325" s="299">
        <f t="shared" si="37"/>
        <v>0</v>
      </c>
      <c r="I325" s="356"/>
      <c r="J325" s="23"/>
      <c r="K325" s="325">
        <v>320</v>
      </c>
      <c r="L325" s="4" t="s">
        <v>128</v>
      </c>
      <c r="M325" s="377">
        <f t="shared" si="33"/>
        <v>0</v>
      </c>
      <c r="N325" s="378">
        <f t="shared" si="34"/>
        <v>0</v>
      </c>
      <c r="O325" s="378">
        <f t="shared" si="35"/>
        <v>0</v>
      </c>
      <c r="P325" s="379"/>
      <c r="U325" s="19"/>
      <c r="Z325" s="19"/>
    </row>
    <row r="326" spans="1:26" ht="15.6" x14ac:dyDescent="0.3">
      <c r="A326" s="291">
        <v>321</v>
      </c>
      <c r="B326" s="387"/>
      <c r="C326" s="387"/>
      <c r="D326" s="378" t="s">
        <v>128</v>
      </c>
      <c r="E326" s="123">
        <f t="shared" si="36"/>
        <v>0</v>
      </c>
      <c r="F326" s="38">
        <f t="shared" si="31"/>
        <v>0</v>
      </c>
      <c r="G326" s="38">
        <f t="shared" si="32"/>
        <v>0</v>
      </c>
      <c r="H326" s="299">
        <f t="shared" si="37"/>
        <v>0</v>
      </c>
      <c r="I326" s="356"/>
      <c r="J326" s="23"/>
      <c r="K326" s="325">
        <v>321</v>
      </c>
      <c r="L326" s="4" t="s">
        <v>128</v>
      </c>
      <c r="M326" s="377">
        <f t="shared" si="33"/>
        <v>0</v>
      </c>
      <c r="N326" s="378">
        <f t="shared" si="34"/>
        <v>0</v>
      </c>
      <c r="O326" s="378">
        <f t="shared" si="35"/>
        <v>0</v>
      </c>
      <c r="P326" s="379"/>
      <c r="U326" s="19"/>
      <c r="Z326" s="19"/>
    </row>
    <row r="327" spans="1:26" ht="15.6" x14ac:dyDescent="0.3">
      <c r="A327" s="291">
        <v>322</v>
      </c>
      <c r="B327" s="387"/>
      <c r="C327" s="387"/>
      <c r="D327" s="378" t="s">
        <v>128</v>
      </c>
      <c r="E327" s="123">
        <f t="shared" si="36"/>
        <v>0</v>
      </c>
      <c r="F327" s="38">
        <f t="shared" ref="F327:F390" si="38">IF(D327="Yes",E327,0)</f>
        <v>0</v>
      </c>
      <c r="G327" s="38">
        <f t="shared" ref="G327:G390" si="39">IF(D327="Yes",H327,0)</f>
        <v>0</v>
      </c>
      <c r="H327" s="299">
        <f t="shared" si="37"/>
        <v>0</v>
      </c>
      <c r="I327" s="356"/>
      <c r="J327" s="23"/>
      <c r="K327" s="325">
        <v>322</v>
      </c>
      <c r="L327" s="4" t="s">
        <v>128</v>
      </c>
      <c r="M327" s="377">
        <f t="shared" ref="M327:M390" si="40">IF(P327&gt;0,1,0)</f>
        <v>0</v>
      </c>
      <c r="N327" s="378">
        <f t="shared" ref="N327:N390" si="41">IF(L327="Yes",M327,0)</f>
        <v>0</v>
      </c>
      <c r="O327" s="378">
        <f t="shared" ref="O327:O390" si="42">IF(L327="Yes",P327,0)</f>
        <v>0</v>
      </c>
      <c r="P327" s="379"/>
      <c r="U327" s="19"/>
      <c r="Z327" s="19"/>
    </row>
    <row r="328" spans="1:26" ht="15.6" x14ac:dyDescent="0.3">
      <c r="A328" s="291">
        <v>323</v>
      </c>
      <c r="B328" s="387"/>
      <c r="C328" s="387"/>
      <c r="D328" s="378" t="s">
        <v>128</v>
      </c>
      <c r="E328" s="123">
        <f t="shared" si="36"/>
        <v>0</v>
      </c>
      <c r="F328" s="38">
        <f t="shared" si="38"/>
        <v>0</v>
      </c>
      <c r="G328" s="38">
        <f t="shared" si="39"/>
        <v>0</v>
      </c>
      <c r="H328" s="299">
        <f t="shared" si="37"/>
        <v>0</v>
      </c>
      <c r="I328" s="356"/>
      <c r="J328" s="23"/>
      <c r="K328" s="325">
        <v>323</v>
      </c>
      <c r="L328" s="4" t="s">
        <v>128</v>
      </c>
      <c r="M328" s="377">
        <f t="shared" si="40"/>
        <v>0</v>
      </c>
      <c r="N328" s="378">
        <f t="shared" si="41"/>
        <v>0</v>
      </c>
      <c r="O328" s="378">
        <f t="shared" si="42"/>
        <v>0</v>
      </c>
      <c r="P328" s="379"/>
      <c r="U328" s="19"/>
      <c r="Z328" s="19"/>
    </row>
    <row r="329" spans="1:26" ht="15.6" x14ac:dyDescent="0.3">
      <c r="A329" s="291">
        <v>324</v>
      </c>
      <c r="B329" s="387"/>
      <c r="C329" s="387"/>
      <c r="D329" s="378" t="s">
        <v>128</v>
      </c>
      <c r="E329" s="123">
        <f t="shared" si="36"/>
        <v>0</v>
      </c>
      <c r="F329" s="38">
        <f t="shared" si="38"/>
        <v>0</v>
      </c>
      <c r="G329" s="38">
        <f t="shared" si="39"/>
        <v>0</v>
      </c>
      <c r="H329" s="299">
        <f t="shared" si="37"/>
        <v>0</v>
      </c>
      <c r="I329" s="356"/>
      <c r="J329" s="23"/>
      <c r="K329" s="325">
        <v>324</v>
      </c>
      <c r="L329" s="4" t="s">
        <v>128</v>
      </c>
      <c r="M329" s="377">
        <f t="shared" si="40"/>
        <v>0</v>
      </c>
      <c r="N329" s="378">
        <f t="shared" si="41"/>
        <v>0</v>
      </c>
      <c r="O329" s="378">
        <f t="shared" si="42"/>
        <v>0</v>
      </c>
      <c r="P329" s="379"/>
      <c r="U329" s="19"/>
      <c r="Z329" s="19"/>
    </row>
    <row r="330" spans="1:26" ht="15.6" x14ac:dyDescent="0.3">
      <c r="A330" s="291">
        <v>325</v>
      </c>
      <c r="B330" s="387"/>
      <c r="C330" s="387"/>
      <c r="D330" s="378" t="s">
        <v>128</v>
      </c>
      <c r="E330" s="123">
        <f t="shared" si="36"/>
        <v>0</v>
      </c>
      <c r="F330" s="38">
        <f t="shared" si="38"/>
        <v>0</v>
      </c>
      <c r="G330" s="38">
        <f t="shared" si="39"/>
        <v>0</v>
      </c>
      <c r="H330" s="299">
        <f t="shared" si="37"/>
        <v>0</v>
      </c>
      <c r="I330" s="356"/>
      <c r="J330" s="23"/>
      <c r="K330" s="325">
        <v>325</v>
      </c>
      <c r="L330" s="4" t="s">
        <v>128</v>
      </c>
      <c r="M330" s="377">
        <f t="shared" si="40"/>
        <v>0</v>
      </c>
      <c r="N330" s="378">
        <f t="shared" si="41"/>
        <v>0</v>
      </c>
      <c r="O330" s="378">
        <f t="shared" si="42"/>
        <v>0</v>
      </c>
      <c r="P330" s="379"/>
      <c r="U330" s="19"/>
      <c r="Z330" s="19"/>
    </row>
    <row r="331" spans="1:26" ht="15.6" x14ac:dyDescent="0.3">
      <c r="A331" s="291">
        <v>326</v>
      </c>
      <c r="B331" s="387"/>
      <c r="C331" s="387"/>
      <c r="D331" s="378" t="s">
        <v>128</v>
      </c>
      <c r="E331" s="123">
        <f t="shared" si="36"/>
        <v>0</v>
      </c>
      <c r="F331" s="38">
        <f t="shared" si="38"/>
        <v>0</v>
      </c>
      <c r="G331" s="38">
        <f t="shared" si="39"/>
        <v>0</v>
      </c>
      <c r="H331" s="299">
        <f t="shared" si="37"/>
        <v>0</v>
      </c>
      <c r="I331" s="356"/>
      <c r="J331" s="23"/>
      <c r="K331" s="325">
        <v>326</v>
      </c>
      <c r="L331" s="4" t="s">
        <v>128</v>
      </c>
      <c r="M331" s="377">
        <f t="shared" si="40"/>
        <v>0</v>
      </c>
      <c r="N331" s="378">
        <f t="shared" si="41"/>
        <v>0</v>
      </c>
      <c r="O331" s="378">
        <f t="shared" si="42"/>
        <v>0</v>
      </c>
      <c r="P331" s="379"/>
      <c r="U331" s="19"/>
      <c r="Z331" s="19"/>
    </row>
    <row r="332" spans="1:26" ht="15.6" x14ac:dyDescent="0.3">
      <c r="A332" s="291">
        <v>327</v>
      </c>
      <c r="B332" s="387"/>
      <c r="C332" s="387"/>
      <c r="D332" s="378" t="s">
        <v>128</v>
      </c>
      <c r="E332" s="123">
        <f t="shared" si="36"/>
        <v>0</v>
      </c>
      <c r="F332" s="38">
        <f t="shared" si="38"/>
        <v>0</v>
      </c>
      <c r="G332" s="38">
        <f t="shared" si="39"/>
        <v>0</v>
      </c>
      <c r="H332" s="299">
        <f t="shared" si="37"/>
        <v>0</v>
      </c>
      <c r="I332" s="356"/>
      <c r="J332" s="23"/>
      <c r="K332" s="325">
        <v>327</v>
      </c>
      <c r="L332" s="4" t="s">
        <v>128</v>
      </c>
      <c r="M332" s="377">
        <f t="shared" si="40"/>
        <v>0</v>
      </c>
      <c r="N332" s="378">
        <f t="shared" si="41"/>
        <v>0</v>
      </c>
      <c r="O332" s="378">
        <f t="shared" si="42"/>
        <v>0</v>
      </c>
      <c r="P332" s="379"/>
      <c r="U332" s="19"/>
      <c r="Z332" s="19"/>
    </row>
    <row r="333" spans="1:26" ht="15.6" x14ac:dyDescent="0.3">
      <c r="A333" s="291">
        <v>328</v>
      </c>
      <c r="B333" s="387"/>
      <c r="C333" s="387"/>
      <c r="D333" s="378" t="s">
        <v>128</v>
      </c>
      <c r="E333" s="123">
        <f t="shared" si="36"/>
        <v>0</v>
      </c>
      <c r="F333" s="38">
        <f t="shared" si="38"/>
        <v>0</v>
      </c>
      <c r="G333" s="38">
        <f t="shared" si="39"/>
        <v>0</v>
      </c>
      <c r="H333" s="299">
        <f t="shared" si="37"/>
        <v>0</v>
      </c>
      <c r="I333" s="356"/>
      <c r="J333" s="23"/>
      <c r="K333" s="325">
        <v>328</v>
      </c>
      <c r="L333" s="4" t="s">
        <v>128</v>
      </c>
      <c r="M333" s="377">
        <f t="shared" si="40"/>
        <v>0</v>
      </c>
      <c r="N333" s="378">
        <f t="shared" si="41"/>
        <v>0</v>
      </c>
      <c r="O333" s="378">
        <f t="shared" si="42"/>
        <v>0</v>
      </c>
      <c r="P333" s="379"/>
      <c r="U333" s="19"/>
      <c r="Z333" s="19"/>
    </row>
    <row r="334" spans="1:26" ht="15.6" x14ac:dyDescent="0.3">
      <c r="A334" s="291">
        <v>329</v>
      </c>
      <c r="B334" s="387"/>
      <c r="C334" s="387"/>
      <c r="D334" s="378" t="s">
        <v>128</v>
      </c>
      <c r="E334" s="123">
        <f t="shared" si="36"/>
        <v>0</v>
      </c>
      <c r="F334" s="38">
        <f t="shared" si="38"/>
        <v>0</v>
      </c>
      <c r="G334" s="38">
        <f t="shared" si="39"/>
        <v>0</v>
      </c>
      <c r="H334" s="299">
        <f t="shared" si="37"/>
        <v>0</v>
      </c>
      <c r="I334" s="356"/>
      <c r="J334" s="23"/>
      <c r="K334" s="325">
        <v>329</v>
      </c>
      <c r="L334" s="4" t="s">
        <v>128</v>
      </c>
      <c r="M334" s="377">
        <f t="shared" si="40"/>
        <v>0</v>
      </c>
      <c r="N334" s="378">
        <f t="shared" si="41"/>
        <v>0</v>
      </c>
      <c r="O334" s="378">
        <f t="shared" si="42"/>
        <v>0</v>
      </c>
      <c r="P334" s="379"/>
      <c r="U334" s="19"/>
      <c r="Z334" s="19"/>
    </row>
    <row r="335" spans="1:26" ht="15.6" x14ac:dyDescent="0.3">
      <c r="A335" s="291">
        <v>330</v>
      </c>
      <c r="B335" s="387"/>
      <c r="C335" s="387"/>
      <c r="D335" s="378" t="s">
        <v>128</v>
      </c>
      <c r="E335" s="123">
        <f t="shared" si="36"/>
        <v>0</v>
      </c>
      <c r="F335" s="38">
        <f t="shared" si="38"/>
        <v>0</v>
      </c>
      <c r="G335" s="38">
        <f t="shared" si="39"/>
        <v>0</v>
      </c>
      <c r="H335" s="299">
        <f t="shared" si="37"/>
        <v>0</v>
      </c>
      <c r="I335" s="356"/>
      <c r="J335" s="23"/>
      <c r="K335" s="325">
        <v>330</v>
      </c>
      <c r="L335" s="4" t="s">
        <v>128</v>
      </c>
      <c r="M335" s="377">
        <f t="shared" si="40"/>
        <v>0</v>
      </c>
      <c r="N335" s="378">
        <f t="shared" si="41"/>
        <v>0</v>
      </c>
      <c r="O335" s="378">
        <f t="shared" si="42"/>
        <v>0</v>
      </c>
      <c r="P335" s="379"/>
      <c r="U335" s="19"/>
      <c r="Z335" s="19"/>
    </row>
    <row r="336" spans="1:26" ht="15.6" x14ac:dyDescent="0.3">
      <c r="A336" s="291">
        <v>331</v>
      </c>
      <c r="B336" s="387"/>
      <c r="C336" s="387"/>
      <c r="D336" s="378" t="s">
        <v>128</v>
      </c>
      <c r="E336" s="123">
        <f t="shared" si="36"/>
        <v>0</v>
      </c>
      <c r="F336" s="38">
        <f t="shared" si="38"/>
        <v>0</v>
      </c>
      <c r="G336" s="38">
        <f t="shared" si="39"/>
        <v>0</v>
      </c>
      <c r="H336" s="299">
        <f t="shared" si="37"/>
        <v>0</v>
      </c>
      <c r="I336" s="356"/>
      <c r="J336" s="23"/>
      <c r="K336" s="325">
        <v>331</v>
      </c>
      <c r="L336" s="4" t="s">
        <v>128</v>
      </c>
      <c r="M336" s="377">
        <f t="shared" si="40"/>
        <v>0</v>
      </c>
      <c r="N336" s="378">
        <f t="shared" si="41"/>
        <v>0</v>
      </c>
      <c r="O336" s="378">
        <f t="shared" si="42"/>
        <v>0</v>
      </c>
      <c r="P336" s="379"/>
      <c r="U336" s="19"/>
      <c r="Z336" s="19"/>
    </row>
    <row r="337" spans="1:26" ht="15.6" x14ac:dyDescent="0.3">
      <c r="A337" s="291">
        <v>332</v>
      </c>
      <c r="B337" s="387"/>
      <c r="C337" s="387"/>
      <c r="D337" s="378" t="s">
        <v>128</v>
      </c>
      <c r="E337" s="123">
        <f t="shared" si="36"/>
        <v>0</v>
      </c>
      <c r="F337" s="38">
        <f t="shared" si="38"/>
        <v>0</v>
      </c>
      <c r="G337" s="38">
        <f t="shared" si="39"/>
        <v>0</v>
      </c>
      <c r="H337" s="299">
        <f t="shared" si="37"/>
        <v>0</v>
      </c>
      <c r="I337" s="356"/>
      <c r="J337" s="23"/>
      <c r="K337" s="325">
        <v>332</v>
      </c>
      <c r="L337" s="4" t="s">
        <v>128</v>
      </c>
      <c r="M337" s="377">
        <f t="shared" si="40"/>
        <v>0</v>
      </c>
      <c r="N337" s="378">
        <f t="shared" si="41"/>
        <v>0</v>
      </c>
      <c r="O337" s="378">
        <f t="shared" si="42"/>
        <v>0</v>
      </c>
      <c r="P337" s="379"/>
      <c r="U337" s="19"/>
      <c r="Z337" s="19"/>
    </row>
    <row r="338" spans="1:26" ht="15.6" x14ac:dyDescent="0.3">
      <c r="A338" s="291">
        <v>333</v>
      </c>
      <c r="B338" s="387"/>
      <c r="C338" s="387"/>
      <c r="D338" s="378" t="s">
        <v>128</v>
      </c>
      <c r="E338" s="123">
        <f t="shared" si="36"/>
        <v>0</v>
      </c>
      <c r="F338" s="38">
        <f t="shared" si="38"/>
        <v>0</v>
      </c>
      <c r="G338" s="38">
        <f t="shared" si="39"/>
        <v>0</v>
      </c>
      <c r="H338" s="299">
        <f t="shared" si="37"/>
        <v>0</v>
      </c>
      <c r="I338" s="356"/>
      <c r="J338" s="23"/>
      <c r="K338" s="325">
        <v>333</v>
      </c>
      <c r="L338" s="4" t="s">
        <v>128</v>
      </c>
      <c r="M338" s="377">
        <f t="shared" si="40"/>
        <v>0</v>
      </c>
      <c r="N338" s="378">
        <f t="shared" si="41"/>
        <v>0</v>
      </c>
      <c r="O338" s="378">
        <f t="shared" si="42"/>
        <v>0</v>
      </c>
      <c r="P338" s="379"/>
      <c r="U338" s="19"/>
      <c r="Z338" s="19"/>
    </row>
    <row r="339" spans="1:26" ht="15.6" x14ac:dyDescent="0.3">
      <c r="A339" s="291">
        <v>334</v>
      </c>
      <c r="B339" s="387"/>
      <c r="C339" s="387"/>
      <c r="D339" s="378" t="s">
        <v>128</v>
      </c>
      <c r="E339" s="123">
        <f t="shared" si="36"/>
        <v>0</v>
      </c>
      <c r="F339" s="38">
        <f t="shared" si="38"/>
        <v>0</v>
      </c>
      <c r="G339" s="38">
        <f t="shared" si="39"/>
        <v>0</v>
      </c>
      <c r="H339" s="299">
        <f t="shared" si="37"/>
        <v>0</v>
      </c>
      <c r="I339" s="356"/>
      <c r="J339" s="23"/>
      <c r="K339" s="325">
        <v>334</v>
      </c>
      <c r="L339" s="4" t="s">
        <v>128</v>
      </c>
      <c r="M339" s="377">
        <f t="shared" si="40"/>
        <v>0</v>
      </c>
      <c r="N339" s="378">
        <f t="shared" si="41"/>
        <v>0</v>
      </c>
      <c r="O339" s="378">
        <f t="shared" si="42"/>
        <v>0</v>
      </c>
      <c r="P339" s="379"/>
      <c r="U339" s="19"/>
      <c r="Z339" s="19"/>
    </row>
    <row r="340" spans="1:26" ht="15.6" x14ac:dyDescent="0.3">
      <c r="A340" s="291">
        <v>335</v>
      </c>
      <c r="B340" s="387"/>
      <c r="C340" s="387"/>
      <c r="D340" s="378" t="s">
        <v>128</v>
      </c>
      <c r="E340" s="123">
        <f t="shared" si="36"/>
        <v>0</v>
      </c>
      <c r="F340" s="38">
        <f t="shared" si="38"/>
        <v>0</v>
      </c>
      <c r="G340" s="38">
        <f t="shared" si="39"/>
        <v>0</v>
      </c>
      <c r="H340" s="299">
        <f t="shared" si="37"/>
        <v>0</v>
      </c>
      <c r="I340" s="356"/>
      <c r="J340" s="23"/>
      <c r="K340" s="325">
        <v>335</v>
      </c>
      <c r="L340" s="4" t="s">
        <v>128</v>
      </c>
      <c r="M340" s="377">
        <f t="shared" si="40"/>
        <v>0</v>
      </c>
      <c r="N340" s="378">
        <f t="shared" si="41"/>
        <v>0</v>
      </c>
      <c r="O340" s="378">
        <f t="shared" si="42"/>
        <v>0</v>
      </c>
      <c r="P340" s="379"/>
      <c r="U340" s="19"/>
      <c r="Z340" s="19"/>
    </row>
    <row r="341" spans="1:26" ht="15.6" x14ac:dyDescent="0.3">
      <c r="A341" s="291">
        <v>336</v>
      </c>
      <c r="B341" s="387"/>
      <c r="C341" s="387"/>
      <c r="D341" s="378" t="s">
        <v>128</v>
      </c>
      <c r="E341" s="123">
        <f t="shared" si="36"/>
        <v>0</v>
      </c>
      <c r="F341" s="38">
        <f t="shared" si="38"/>
        <v>0</v>
      </c>
      <c r="G341" s="38">
        <f t="shared" si="39"/>
        <v>0</v>
      </c>
      <c r="H341" s="299">
        <f t="shared" si="37"/>
        <v>0</v>
      </c>
      <c r="I341" s="356"/>
      <c r="J341" s="23"/>
      <c r="K341" s="325">
        <v>336</v>
      </c>
      <c r="L341" s="4" t="s">
        <v>128</v>
      </c>
      <c r="M341" s="377">
        <f t="shared" si="40"/>
        <v>0</v>
      </c>
      <c r="N341" s="378">
        <f t="shared" si="41"/>
        <v>0</v>
      </c>
      <c r="O341" s="378">
        <f t="shared" si="42"/>
        <v>0</v>
      </c>
      <c r="P341" s="379"/>
      <c r="U341" s="19"/>
      <c r="Z341" s="19"/>
    </row>
    <row r="342" spans="1:26" ht="15.6" x14ac:dyDescent="0.3">
      <c r="A342" s="291">
        <v>337</v>
      </c>
      <c r="B342" s="387"/>
      <c r="C342" s="387"/>
      <c r="D342" s="378" t="s">
        <v>128</v>
      </c>
      <c r="E342" s="123">
        <f t="shared" si="36"/>
        <v>0</v>
      </c>
      <c r="F342" s="38">
        <f t="shared" si="38"/>
        <v>0</v>
      </c>
      <c r="G342" s="38">
        <f t="shared" si="39"/>
        <v>0</v>
      </c>
      <c r="H342" s="299">
        <f t="shared" si="37"/>
        <v>0</v>
      </c>
      <c r="I342" s="356"/>
      <c r="J342" s="23"/>
      <c r="K342" s="325">
        <v>337</v>
      </c>
      <c r="L342" s="4" t="s">
        <v>128</v>
      </c>
      <c r="M342" s="377">
        <f t="shared" si="40"/>
        <v>0</v>
      </c>
      <c r="N342" s="378">
        <f t="shared" si="41"/>
        <v>0</v>
      </c>
      <c r="O342" s="378">
        <f t="shared" si="42"/>
        <v>0</v>
      </c>
      <c r="P342" s="379"/>
      <c r="U342" s="19"/>
      <c r="Z342" s="19"/>
    </row>
    <row r="343" spans="1:26" ht="15.6" x14ac:dyDescent="0.3">
      <c r="A343" s="291">
        <v>338</v>
      </c>
      <c r="B343" s="387"/>
      <c r="C343" s="387"/>
      <c r="D343" s="378" t="s">
        <v>128</v>
      </c>
      <c r="E343" s="123">
        <f t="shared" si="36"/>
        <v>0</v>
      </c>
      <c r="F343" s="38">
        <f t="shared" si="38"/>
        <v>0</v>
      </c>
      <c r="G343" s="38">
        <f t="shared" si="39"/>
        <v>0</v>
      </c>
      <c r="H343" s="299">
        <f t="shared" si="37"/>
        <v>0</v>
      </c>
      <c r="I343" s="356"/>
      <c r="J343" s="23"/>
      <c r="K343" s="325">
        <v>338</v>
      </c>
      <c r="L343" s="4" t="s">
        <v>128</v>
      </c>
      <c r="M343" s="377">
        <f t="shared" si="40"/>
        <v>0</v>
      </c>
      <c r="N343" s="378">
        <f t="shared" si="41"/>
        <v>0</v>
      </c>
      <c r="O343" s="378">
        <f t="shared" si="42"/>
        <v>0</v>
      </c>
      <c r="P343" s="379"/>
      <c r="U343" s="19"/>
      <c r="Z343" s="19"/>
    </row>
    <row r="344" spans="1:26" ht="15.6" x14ac:dyDescent="0.3">
      <c r="A344" s="291">
        <v>339</v>
      </c>
      <c r="B344" s="387"/>
      <c r="C344" s="387"/>
      <c r="D344" s="378" t="s">
        <v>128</v>
      </c>
      <c r="E344" s="123">
        <f t="shared" si="36"/>
        <v>0</v>
      </c>
      <c r="F344" s="38">
        <f t="shared" si="38"/>
        <v>0</v>
      </c>
      <c r="G344" s="38">
        <f t="shared" si="39"/>
        <v>0</v>
      </c>
      <c r="H344" s="299">
        <f t="shared" si="37"/>
        <v>0</v>
      </c>
      <c r="I344" s="356"/>
      <c r="J344" s="23"/>
      <c r="K344" s="325">
        <v>339</v>
      </c>
      <c r="L344" s="4" t="s">
        <v>128</v>
      </c>
      <c r="M344" s="377">
        <f t="shared" si="40"/>
        <v>0</v>
      </c>
      <c r="N344" s="378">
        <f t="shared" si="41"/>
        <v>0</v>
      </c>
      <c r="O344" s="378">
        <f t="shared" si="42"/>
        <v>0</v>
      </c>
      <c r="P344" s="379"/>
      <c r="U344" s="19"/>
      <c r="Z344" s="19"/>
    </row>
    <row r="345" spans="1:26" ht="15.6" x14ac:dyDescent="0.3">
      <c r="A345" s="291">
        <v>340</v>
      </c>
      <c r="B345" s="387"/>
      <c r="C345" s="387"/>
      <c r="D345" s="378" t="s">
        <v>128</v>
      </c>
      <c r="E345" s="123">
        <f t="shared" si="36"/>
        <v>0</v>
      </c>
      <c r="F345" s="38">
        <f t="shared" si="38"/>
        <v>0</v>
      </c>
      <c r="G345" s="38">
        <f t="shared" si="39"/>
        <v>0</v>
      </c>
      <c r="H345" s="299">
        <f t="shared" si="37"/>
        <v>0</v>
      </c>
      <c r="I345" s="356"/>
      <c r="J345" s="23"/>
      <c r="K345" s="325">
        <v>340</v>
      </c>
      <c r="L345" s="4" t="s">
        <v>128</v>
      </c>
      <c r="M345" s="377">
        <f t="shared" si="40"/>
        <v>0</v>
      </c>
      <c r="N345" s="378">
        <f t="shared" si="41"/>
        <v>0</v>
      </c>
      <c r="O345" s="378">
        <f t="shared" si="42"/>
        <v>0</v>
      </c>
      <c r="P345" s="379"/>
      <c r="U345" s="19"/>
      <c r="Z345" s="19"/>
    </row>
    <row r="346" spans="1:26" ht="15.6" x14ac:dyDescent="0.3">
      <c r="A346" s="291">
        <v>341</v>
      </c>
      <c r="B346" s="387"/>
      <c r="C346" s="387"/>
      <c r="D346" s="378" t="s">
        <v>128</v>
      </c>
      <c r="E346" s="123">
        <f t="shared" si="36"/>
        <v>0</v>
      </c>
      <c r="F346" s="38">
        <f t="shared" si="38"/>
        <v>0</v>
      </c>
      <c r="G346" s="38">
        <f t="shared" si="39"/>
        <v>0</v>
      </c>
      <c r="H346" s="299">
        <f t="shared" si="37"/>
        <v>0</v>
      </c>
      <c r="I346" s="356"/>
      <c r="J346" s="23"/>
      <c r="K346" s="325">
        <v>341</v>
      </c>
      <c r="L346" s="4" t="s">
        <v>128</v>
      </c>
      <c r="M346" s="377">
        <f t="shared" si="40"/>
        <v>0</v>
      </c>
      <c r="N346" s="378">
        <f t="shared" si="41"/>
        <v>0</v>
      </c>
      <c r="O346" s="378">
        <f t="shared" si="42"/>
        <v>0</v>
      </c>
      <c r="P346" s="379"/>
      <c r="U346" s="19"/>
      <c r="Z346" s="19"/>
    </row>
    <row r="347" spans="1:26" ht="15.6" x14ac:dyDescent="0.3">
      <c r="A347" s="291">
        <v>342</v>
      </c>
      <c r="B347" s="387"/>
      <c r="C347" s="387"/>
      <c r="D347" s="378" t="s">
        <v>128</v>
      </c>
      <c r="E347" s="123">
        <f t="shared" si="36"/>
        <v>0</v>
      </c>
      <c r="F347" s="38">
        <f t="shared" si="38"/>
        <v>0</v>
      </c>
      <c r="G347" s="38">
        <f t="shared" si="39"/>
        <v>0</v>
      </c>
      <c r="H347" s="299">
        <f t="shared" si="37"/>
        <v>0</v>
      </c>
      <c r="I347" s="356"/>
      <c r="J347" s="23"/>
      <c r="K347" s="325">
        <v>342</v>
      </c>
      <c r="L347" s="4" t="s">
        <v>128</v>
      </c>
      <c r="M347" s="377">
        <f t="shared" si="40"/>
        <v>0</v>
      </c>
      <c r="N347" s="378">
        <f t="shared" si="41"/>
        <v>0</v>
      </c>
      <c r="O347" s="378">
        <f t="shared" si="42"/>
        <v>0</v>
      </c>
      <c r="P347" s="379"/>
      <c r="U347" s="19"/>
      <c r="Z347" s="19"/>
    </row>
    <row r="348" spans="1:26" ht="15.6" x14ac:dyDescent="0.3">
      <c r="A348" s="291">
        <v>343</v>
      </c>
      <c r="B348" s="387"/>
      <c r="C348" s="387"/>
      <c r="D348" s="378" t="s">
        <v>128</v>
      </c>
      <c r="E348" s="123">
        <f t="shared" si="36"/>
        <v>0</v>
      </c>
      <c r="F348" s="38">
        <f t="shared" si="38"/>
        <v>0</v>
      </c>
      <c r="G348" s="38">
        <f t="shared" si="39"/>
        <v>0</v>
      </c>
      <c r="H348" s="299">
        <f t="shared" si="37"/>
        <v>0</v>
      </c>
      <c r="I348" s="356"/>
      <c r="J348" s="23"/>
      <c r="K348" s="325">
        <v>343</v>
      </c>
      <c r="L348" s="4" t="s">
        <v>128</v>
      </c>
      <c r="M348" s="377">
        <f t="shared" si="40"/>
        <v>0</v>
      </c>
      <c r="N348" s="378">
        <f t="shared" si="41"/>
        <v>0</v>
      </c>
      <c r="O348" s="378">
        <f t="shared" si="42"/>
        <v>0</v>
      </c>
      <c r="P348" s="379"/>
      <c r="U348" s="19"/>
      <c r="Z348" s="19"/>
    </row>
    <row r="349" spans="1:26" ht="15.6" x14ac:dyDescent="0.3">
      <c r="A349" s="291">
        <v>344</v>
      </c>
      <c r="B349" s="387"/>
      <c r="C349" s="387"/>
      <c r="D349" s="378" t="s">
        <v>128</v>
      </c>
      <c r="E349" s="123">
        <f t="shared" si="36"/>
        <v>0</v>
      </c>
      <c r="F349" s="38">
        <f t="shared" si="38"/>
        <v>0</v>
      </c>
      <c r="G349" s="38">
        <f t="shared" si="39"/>
        <v>0</v>
      </c>
      <c r="H349" s="299">
        <f t="shared" si="37"/>
        <v>0</v>
      </c>
      <c r="I349" s="356"/>
      <c r="J349" s="23"/>
      <c r="K349" s="325">
        <v>344</v>
      </c>
      <c r="L349" s="4" t="s">
        <v>128</v>
      </c>
      <c r="M349" s="377">
        <f t="shared" si="40"/>
        <v>0</v>
      </c>
      <c r="N349" s="378">
        <f t="shared" si="41"/>
        <v>0</v>
      </c>
      <c r="O349" s="378">
        <f t="shared" si="42"/>
        <v>0</v>
      </c>
      <c r="P349" s="379"/>
      <c r="U349" s="19"/>
      <c r="Z349" s="19"/>
    </row>
    <row r="350" spans="1:26" ht="15.6" x14ac:dyDescent="0.3">
      <c r="A350" s="291">
        <v>345</v>
      </c>
      <c r="B350" s="387"/>
      <c r="C350" s="387"/>
      <c r="D350" s="378" t="s">
        <v>128</v>
      </c>
      <c r="E350" s="123">
        <f t="shared" si="36"/>
        <v>0</v>
      </c>
      <c r="F350" s="38">
        <f t="shared" si="38"/>
        <v>0</v>
      </c>
      <c r="G350" s="38">
        <f t="shared" si="39"/>
        <v>0</v>
      </c>
      <c r="H350" s="299">
        <f t="shared" si="37"/>
        <v>0</v>
      </c>
      <c r="I350" s="356"/>
      <c r="J350" s="23"/>
      <c r="K350" s="325">
        <v>345</v>
      </c>
      <c r="L350" s="4" t="s">
        <v>128</v>
      </c>
      <c r="M350" s="377">
        <f t="shared" si="40"/>
        <v>0</v>
      </c>
      <c r="N350" s="378">
        <f t="shared" si="41"/>
        <v>0</v>
      </c>
      <c r="O350" s="378">
        <f t="shared" si="42"/>
        <v>0</v>
      </c>
      <c r="P350" s="379"/>
      <c r="U350" s="19"/>
      <c r="Z350" s="19"/>
    </row>
    <row r="351" spans="1:26" ht="15.6" x14ac:dyDescent="0.3">
      <c r="A351" s="291">
        <v>346</v>
      </c>
      <c r="B351" s="387"/>
      <c r="C351" s="387"/>
      <c r="D351" s="378" t="s">
        <v>128</v>
      </c>
      <c r="E351" s="123">
        <f t="shared" si="36"/>
        <v>0</v>
      </c>
      <c r="F351" s="38">
        <f t="shared" si="38"/>
        <v>0</v>
      </c>
      <c r="G351" s="38">
        <f t="shared" si="39"/>
        <v>0</v>
      </c>
      <c r="H351" s="299">
        <f t="shared" si="37"/>
        <v>0</v>
      </c>
      <c r="I351" s="356"/>
      <c r="J351" s="23"/>
      <c r="K351" s="325">
        <v>346</v>
      </c>
      <c r="L351" s="4" t="s">
        <v>128</v>
      </c>
      <c r="M351" s="377">
        <f t="shared" si="40"/>
        <v>0</v>
      </c>
      <c r="N351" s="378">
        <f t="shared" si="41"/>
        <v>0</v>
      </c>
      <c r="O351" s="378">
        <f t="shared" si="42"/>
        <v>0</v>
      </c>
      <c r="P351" s="379"/>
      <c r="U351" s="19"/>
      <c r="Z351" s="19"/>
    </row>
    <row r="352" spans="1:26" ht="15.6" x14ac:dyDescent="0.3">
      <c r="A352" s="291">
        <v>347</v>
      </c>
      <c r="B352" s="387"/>
      <c r="C352" s="387"/>
      <c r="D352" s="378" t="s">
        <v>128</v>
      </c>
      <c r="E352" s="123">
        <f t="shared" si="36"/>
        <v>0</v>
      </c>
      <c r="F352" s="38">
        <f t="shared" si="38"/>
        <v>0</v>
      </c>
      <c r="G352" s="38">
        <f t="shared" si="39"/>
        <v>0</v>
      </c>
      <c r="H352" s="299">
        <f t="shared" si="37"/>
        <v>0</v>
      </c>
      <c r="I352" s="356"/>
      <c r="J352" s="23"/>
      <c r="K352" s="325">
        <v>347</v>
      </c>
      <c r="L352" s="4" t="s">
        <v>128</v>
      </c>
      <c r="M352" s="377">
        <f t="shared" si="40"/>
        <v>0</v>
      </c>
      <c r="N352" s="378">
        <f t="shared" si="41"/>
        <v>0</v>
      </c>
      <c r="O352" s="378">
        <f t="shared" si="42"/>
        <v>0</v>
      </c>
      <c r="P352" s="379"/>
      <c r="U352" s="19"/>
      <c r="Z352" s="19"/>
    </row>
    <row r="353" spans="1:26" ht="15.6" x14ac:dyDescent="0.3">
      <c r="A353" s="291">
        <v>348</v>
      </c>
      <c r="B353" s="387"/>
      <c r="C353" s="387"/>
      <c r="D353" s="378" t="s">
        <v>128</v>
      </c>
      <c r="E353" s="123">
        <f t="shared" si="36"/>
        <v>0</v>
      </c>
      <c r="F353" s="38">
        <f t="shared" si="38"/>
        <v>0</v>
      </c>
      <c r="G353" s="38">
        <f t="shared" si="39"/>
        <v>0</v>
      </c>
      <c r="H353" s="299">
        <f t="shared" si="37"/>
        <v>0</v>
      </c>
      <c r="I353" s="356"/>
      <c r="J353" s="23"/>
      <c r="K353" s="325">
        <v>348</v>
      </c>
      <c r="L353" s="4" t="s">
        <v>128</v>
      </c>
      <c r="M353" s="377">
        <f t="shared" si="40"/>
        <v>0</v>
      </c>
      <c r="N353" s="378">
        <f t="shared" si="41"/>
        <v>0</v>
      </c>
      <c r="O353" s="378">
        <f t="shared" si="42"/>
        <v>0</v>
      </c>
      <c r="P353" s="379"/>
      <c r="U353" s="19"/>
      <c r="Z353" s="19"/>
    </row>
    <row r="354" spans="1:26" ht="15.6" x14ac:dyDescent="0.3">
      <c r="A354" s="291">
        <v>349</v>
      </c>
      <c r="B354" s="387"/>
      <c r="C354" s="387"/>
      <c r="D354" s="378" t="s">
        <v>128</v>
      </c>
      <c r="E354" s="123">
        <f t="shared" si="36"/>
        <v>0</v>
      </c>
      <c r="F354" s="38">
        <f t="shared" si="38"/>
        <v>0</v>
      </c>
      <c r="G354" s="38">
        <f t="shared" si="39"/>
        <v>0</v>
      </c>
      <c r="H354" s="299">
        <f t="shared" si="37"/>
        <v>0</v>
      </c>
      <c r="I354" s="356"/>
      <c r="J354" s="23"/>
      <c r="K354" s="325">
        <v>349</v>
      </c>
      <c r="L354" s="4" t="s">
        <v>128</v>
      </c>
      <c r="M354" s="377">
        <f t="shared" si="40"/>
        <v>0</v>
      </c>
      <c r="N354" s="378">
        <f t="shared" si="41"/>
        <v>0</v>
      </c>
      <c r="O354" s="378">
        <f t="shared" si="42"/>
        <v>0</v>
      </c>
      <c r="P354" s="379"/>
      <c r="U354" s="19"/>
      <c r="Z354" s="19"/>
    </row>
    <row r="355" spans="1:26" ht="15.6" x14ac:dyDescent="0.3">
      <c r="A355" s="291">
        <v>350</v>
      </c>
      <c r="B355" s="387"/>
      <c r="C355" s="387"/>
      <c r="D355" s="378" t="s">
        <v>128</v>
      </c>
      <c r="E355" s="123">
        <f t="shared" si="36"/>
        <v>0</v>
      </c>
      <c r="F355" s="38">
        <f t="shared" si="38"/>
        <v>0</v>
      </c>
      <c r="G355" s="38">
        <f t="shared" si="39"/>
        <v>0</v>
      </c>
      <c r="H355" s="299">
        <f>B355*C355</f>
        <v>0</v>
      </c>
      <c r="I355" s="356"/>
      <c r="J355" s="23"/>
      <c r="K355" s="325">
        <v>350</v>
      </c>
      <c r="L355" s="4" t="s">
        <v>128</v>
      </c>
      <c r="M355" s="377">
        <f t="shared" si="40"/>
        <v>0</v>
      </c>
      <c r="N355" s="378">
        <f t="shared" si="41"/>
        <v>0</v>
      </c>
      <c r="O355" s="378">
        <f t="shared" si="42"/>
        <v>0</v>
      </c>
      <c r="P355" s="379"/>
      <c r="U355" s="19"/>
      <c r="Z355" s="19"/>
    </row>
    <row r="356" spans="1:26" ht="15.6" x14ac:dyDescent="0.3">
      <c r="A356" s="291">
        <v>351</v>
      </c>
      <c r="B356" s="387"/>
      <c r="C356" s="387"/>
      <c r="D356" s="378" t="s">
        <v>128</v>
      </c>
      <c r="E356" s="123">
        <f t="shared" si="36"/>
        <v>0</v>
      </c>
      <c r="F356" s="38">
        <f t="shared" si="38"/>
        <v>0</v>
      </c>
      <c r="G356" s="38">
        <f t="shared" si="39"/>
        <v>0</v>
      </c>
      <c r="H356" s="299">
        <f t="shared" ref="H356:H419" si="43">B356*C356</f>
        <v>0</v>
      </c>
      <c r="I356" s="356"/>
      <c r="J356" s="23"/>
      <c r="K356" s="325">
        <v>351</v>
      </c>
      <c r="L356" s="4" t="s">
        <v>128</v>
      </c>
      <c r="M356" s="377">
        <f t="shared" si="40"/>
        <v>0</v>
      </c>
      <c r="N356" s="378">
        <f t="shared" si="41"/>
        <v>0</v>
      </c>
      <c r="O356" s="378">
        <f t="shared" si="42"/>
        <v>0</v>
      </c>
      <c r="P356" s="379"/>
      <c r="U356" s="19"/>
      <c r="Z356" s="19"/>
    </row>
    <row r="357" spans="1:26" ht="15.6" x14ac:dyDescent="0.3">
      <c r="A357" s="291">
        <v>352</v>
      </c>
      <c r="B357" s="387"/>
      <c r="C357" s="387"/>
      <c r="D357" s="378" t="s">
        <v>128</v>
      </c>
      <c r="E357" s="123">
        <f t="shared" si="36"/>
        <v>0</v>
      </c>
      <c r="F357" s="38">
        <f t="shared" si="38"/>
        <v>0</v>
      </c>
      <c r="G357" s="38">
        <f t="shared" si="39"/>
        <v>0</v>
      </c>
      <c r="H357" s="299">
        <f t="shared" si="43"/>
        <v>0</v>
      </c>
      <c r="I357" s="356"/>
      <c r="J357" s="23"/>
      <c r="K357" s="325">
        <v>352</v>
      </c>
      <c r="L357" s="4" t="s">
        <v>128</v>
      </c>
      <c r="M357" s="377">
        <f t="shared" si="40"/>
        <v>0</v>
      </c>
      <c r="N357" s="378">
        <f t="shared" si="41"/>
        <v>0</v>
      </c>
      <c r="O357" s="378">
        <f t="shared" si="42"/>
        <v>0</v>
      </c>
      <c r="P357" s="379"/>
      <c r="U357" s="19"/>
      <c r="Z357" s="19"/>
    </row>
    <row r="358" spans="1:26" ht="15.6" x14ac:dyDescent="0.3">
      <c r="A358" s="291">
        <v>353</v>
      </c>
      <c r="B358" s="387"/>
      <c r="C358" s="387"/>
      <c r="D358" s="378" t="s">
        <v>128</v>
      </c>
      <c r="E358" s="123">
        <f t="shared" si="36"/>
        <v>0</v>
      </c>
      <c r="F358" s="38">
        <f t="shared" si="38"/>
        <v>0</v>
      </c>
      <c r="G358" s="38">
        <f t="shared" si="39"/>
        <v>0</v>
      </c>
      <c r="H358" s="299">
        <f t="shared" si="43"/>
        <v>0</v>
      </c>
      <c r="I358" s="356"/>
      <c r="J358" s="23"/>
      <c r="K358" s="325">
        <v>353</v>
      </c>
      <c r="L358" s="4" t="s">
        <v>128</v>
      </c>
      <c r="M358" s="377">
        <f t="shared" si="40"/>
        <v>0</v>
      </c>
      <c r="N358" s="378">
        <f t="shared" si="41"/>
        <v>0</v>
      </c>
      <c r="O358" s="378">
        <f t="shared" si="42"/>
        <v>0</v>
      </c>
      <c r="P358" s="379"/>
      <c r="U358" s="19"/>
      <c r="Z358" s="19"/>
    </row>
    <row r="359" spans="1:26" ht="15.6" x14ac:dyDescent="0.3">
      <c r="A359" s="291">
        <v>354</v>
      </c>
      <c r="B359" s="387"/>
      <c r="C359" s="387"/>
      <c r="D359" s="378" t="s">
        <v>128</v>
      </c>
      <c r="E359" s="123">
        <f t="shared" si="36"/>
        <v>0</v>
      </c>
      <c r="F359" s="38">
        <f t="shared" si="38"/>
        <v>0</v>
      </c>
      <c r="G359" s="38">
        <f t="shared" si="39"/>
        <v>0</v>
      </c>
      <c r="H359" s="299">
        <f t="shared" si="43"/>
        <v>0</v>
      </c>
      <c r="I359" s="356"/>
      <c r="J359" s="23"/>
      <c r="K359" s="325">
        <v>354</v>
      </c>
      <c r="L359" s="4" t="s">
        <v>128</v>
      </c>
      <c r="M359" s="377">
        <f t="shared" si="40"/>
        <v>0</v>
      </c>
      <c r="N359" s="378">
        <f t="shared" si="41"/>
        <v>0</v>
      </c>
      <c r="O359" s="378">
        <f t="shared" si="42"/>
        <v>0</v>
      </c>
      <c r="P359" s="379"/>
      <c r="U359" s="19"/>
      <c r="Z359" s="19"/>
    </row>
    <row r="360" spans="1:26" ht="15.6" x14ac:dyDescent="0.3">
      <c r="A360" s="291">
        <v>355</v>
      </c>
      <c r="B360" s="387"/>
      <c r="C360" s="387"/>
      <c r="D360" s="378" t="s">
        <v>128</v>
      </c>
      <c r="E360" s="123">
        <f t="shared" si="36"/>
        <v>0</v>
      </c>
      <c r="F360" s="38">
        <f t="shared" si="38"/>
        <v>0</v>
      </c>
      <c r="G360" s="38">
        <f t="shared" si="39"/>
        <v>0</v>
      </c>
      <c r="H360" s="299">
        <f t="shared" si="43"/>
        <v>0</v>
      </c>
      <c r="I360" s="356"/>
      <c r="J360" s="23"/>
      <c r="K360" s="325">
        <v>355</v>
      </c>
      <c r="L360" s="4" t="s">
        <v>128</v>
      </c>
      <c r="M360" s="377">
        <f t="shared" si="40"/>
        <v>0</v>
      </c>
      <c r="N360" s="378">
        <f t="shared" si="41"/>
        <v>0</v>
      </c>
      <c r="O360" s="378">
        <f t="shared" si="42"/>
        <v>0</v>
      </c>
      <c r="P360" s="379"/>
      <c r="U360" s="19"/>
      <c r="Z360" s="19"/>
    </row>
    <row r="361" spans="1:26" ht="15.6" x14ac:dyDescent="0.3">
      <c r="A361" s="291">
        <v>356</v>
      </c>
      <c r="B361" s="387"/>
      <c r="C361" s="387"/>
      <c r="D361" s="378" t="s">
        <v>128</v>
      </c>
      <c r="E361" s="123">
        <f t="shared" si="36"/>
        <v>0</v>
      </c>
      <c r="F361" s="38">
        <f t="shared" si="38"/>
        <v>0</v>
      </c>
      <c r="G361" s="38">
        <f t="shared" si="39"/>
        <v>0</v>
      </c>
      <c r="H361" s="299">
        <f t="shared" si="43"/>
        <v>0</v>
      </c>
      <c r="I361" s="356"/>
      <c r="J361" s="23"/>
      <c r="K361" s="325">
        <v>356</v>
      </c>
      <c r="L361" s="4" t="s">
        <v>128</v>
      </c>
      <c r="M361" s="377">
        <f t="shared" si="40"/>
        <v>0</v>
      </c>
      <c r="N361" s="378">
        <f t="shared" si="41"/>
        <v>0</v>
      </c>
      <c r="O361" s="378">
        <f t="shared" si="42"/>
        <v>0</v>
      </c>
      <c r="P361" s="379"/>
      <c r="U361" s="19"/>
      <c r="Z361" s="19"/>
    </row>
    <row r="362" spans="1:26" ht="15.6" x14ac:dyDescent="0.3">
      <c r="A362" s="291">
        <v>357</v>
      </c>
      <c r="B362" s="387"/>
      <c r="C362" s="387"/>
      <c r="D362" s="378" t="s">
        <v>128</v>
      </c>
      <c r="E362" s="123">
        <f t="shared" si="36"/>
        <v>0</v>
      </c>
      <c r="F362" s="38">
        <f t="shared" si="38"/>
        <v>0</v>
      </c>
      <c r="G362" s="38">
        <f t="shared" si="39"/>
        <v>0</v>
      </c>
      <c r="H362" s="299">
        <f t="shared" si="43"/>
        <v>0</v>
      </c>
      <c r="I362" s="356"/>
      <c r="J362" s="23"/>
      <c r="K362" s="325">
        <v>357</v>
      </c>
      <c r="L362" s="4" t="s">
        <v>128</v>
      </c>
      <c r="M362" s="377">
        <f t="shared" si="40"/>
        <v>0</v>
      </c>
      <c r="N362" s="378">
        <f t="shared" si="41"/>
        <v>0</v>
      </c>
      <c r="O362" s="378">
        <f t="shared" si="42"/>
        <v>0</v>
      </c>
      <c r="P362" s="379"/>
      <c r="U362" s="19"/>
      <c r="Z362" s="19"/>
    </row>
    <row r="363" spans="1:26" ht="15.6" x14ac:dyDescent="0.3">
      <c r="A363" s="291">
        <v>358</v>
      </c>
      <c r="B363" s="387"/>
      <c r="C363" s="387"/>
      <c r="D363" s="378" t="s">
        <v>128</v>
      </c>
      <c r="E363" s="123">
        <f t="shared" si="36"/>
        <v>0</v>
      </c>
      <c r="F363" s="38">
        <f t="shared" si="38"/>
        <v>0</v>
      </c>
      <c r="G363" s="38">
        <f t="shared" si="39"/>
        <v>0</v>
      </c>
      <c r="H363" s="299">
        <f t="shared" si="43"/>
        <v>0</v>
      </c>
      <c r="I363" s="356"/>
      <c r="J363" s="23"/>
      <c r="K363" s="325">
        <v>358</v>
      </c>
      <c r="L363" s="4" t="s">
        <v>128</v>
      </c>
      <c r="M363" s="377">
        <f t="shared" si="40"/>
        <v>0</v>
      </c>
      <c r="N363" s="378">
        <f t="shared" si="41"/>
        <v>0</v>
      </c>
      <c r="O363" s="378">
        <f t="shared" si="42"/>
        <v>0</v>
      </c>
      <c r="P363" s="379"/>
      <c r="U363" s="19"/>
      <c r="Z363" s="19"/>
    </row>
    <row r="364" spans="1:26" ht="15.6" x14ac:dyDescent="0.3">
      <c r="A364" s="291">
        <v>359</v>
      </c>
      <c r="B364" s="387"/>
      <c r="C364" s="387"/>
      <c r="D364" s="378" t="s">
        <v>128</v>
      </c>
      <c r="E364" s="123">
        <f t="shared" si="36"/>
        <v>0</v>
      </c>
      <c r="F364" s="38">
        <f t="shared" si="38"/>
        <v>0</v>
      </c>
      <c r="G364" s="38">
        <f t="shared" si="39"/>
        <v>0</v>
      </c>
      <c r="H364" s="299">
        <f t="shared" si="43"/>
        <v>0</v>
      </c>
      <c r="I364" s="356"/>
      <c r="J364" s="23"/>
      <c r="K364" s="325">
        <v>359</v>
      </c>
      <c r="L364" s="4" t="s">
        <v>128</v>
      </c>
      <c r="M364" s="377">
        <f t="shared" si="40"/>
        <v>0</v>
      </c>
      <c r="N364" s="378">
        <f t="shared" si="41"/>
        <v>0</v>
      </c>
      <c r="O364" s="378">
        <f t="shared" si="42"/>
        <v>0</v>
      </c>
      <c r="P364" s="379"/>
      <c r="U364" s="19"/>
      <c r="Z364" s="19"/>
    </row>
    <row r="365" spans="1:26" ht="15.6" x14ac:dyDescent="0.3">
      <c r="A365" s="291">
        <v>360</v>
      </c>
      <c r="B365" s="387"/>
      <c r="C365" s="387"/>
      <c r="D365" s="378" t="s">
        <v>128</v>
      </c>
      <c r="E365" s="123">
        <f t="shared" si="36"/>
        <v>0</v>
      </c>
      <c r="F365" s="38">
        <f t="shared" si="38"/>
        <v>0</v>
      </c>
      <c r="G365" s="38">
        <f t="shared" si="39"/>
        <v>0</v>
      </c>
      <c r="H365" s="299">
        <f t="shared" si="43"/>
        <v>0</v>
      </c>
      <c r="I365" s="356"/>
      <c r="J365" s="23"/>
      <c r="K365" s="325">
        <v>360</v>
      </c>
      <c r="L365" s="4" t="s">
        <v>128</v>
      </c>
      <c r="M365" s="377">
        <f t="shared" si="40"/>
        <v>0</v>
      </c>
      <c r="N365" s="378">
        <f t="shared" si="41"/>
        <v>0</v>
      </c>
      <c r="O365" s="378">
        <f t="shared" si="42"/>
        <v>0</v>
      </c>
      <c r="P365" s="379"/>
      <c r="U365" s="19"/>
      <c r="Z365" s="19"/>
    </row>
    <row r="366" spans="1:26" ht="15.6" x14ac:dyDescent="0.3">
      <c r="A366" s="291">
        <v>361</v>
      </c>
      <c r="B366" s="387"/>
      <c r="C366" s="387"/>
      <c r="D366" s="378" t="s">
        <v>128</v>
      </c>
      <c r="E366" s="123">
        <f t="shared" si="36"/>
        <v>0</v>
      </c>
      <c r="F366" s="38">
        <f t="shared" si="38"/>
        <v>0</v>
      </c>
      <c r="G366" s="38">
        <f t="shared" si="39"/>
        <v>0</v>
      </c>
      <c r="H366" s="299">
        <f t="shared" si="43"/>
        <v>0</v>
      </c>
      <c r="I366" s="356"/>
      <c r="J366" s="23"/>
      <c r="K366" s="325">
        <v>361</v>
      </c>
      <c r="L366" s="4" t="s">
        <v>128</v>
      </c>
      <c r="M366" s="377">
        <f t="shared" si="40"/>
        <v>0</v>
      </c>
      <c r="N366" s="378">
        <f t="shared" si="41"/>
        <v>0</v>
      </c>
      <c r="O366" s="378">
        <f t="shared" si="42"/>
        <v>0</v>
      </c>
      <c r="P366" s="379"/>
      <c r="U366" s="19"/>
      <c r="Z366" s="19"/>
    </row>
    <row r="367" spans="1:26" ht="15.6" x14ac:dyDescent="0.3">
      <c r="A367" s="291">
        <v>362</v>
      </c>
      <c r="B367" s="387"/>
      <c r="C367" s="387"/>
      <c r="D367" s="378" t="s">
        <v>128</v>
      </c>
      <c r="E367" s="123">
        <f t="shared" si="36"/>
        <v>0</v>
      </c>
      <c r="F367" s="38">
        <f t="shared" si="38"/>
        <v>0</v>
      </c>
      <c r="G367" s="38">
        <f t="shared" si="39"/>
        <v>0</v>
      </c>
      <c r="H367" s="299">
        <f t="shared" si="43"/>
        <v>0</v>
      </c>
      <c r="I367" s="356"/>
      <c r="J367" s="23"/>
      <c r="K367" s="325">
        <v>362</v>
      </c>
      <c r="L367" s="4" t="s">
        <v>128</v>
      </c>
      <c r="M367" s="377">
        <f t="shared" si="40"/>
        <v>0</v>
      </c>
      <c r="N367" s="378">
        <f t="shared" si="41"/>
        <v>0</v>
      </c>
      <c r="O367" s="378">
        <f t="shared" si="42"/>
        <v>0</v>
      </c>
      <c r="P367" s="379"/>
      <c r="U367" s="19"/>
      <c r="Z367" s="19"/>
    </row>
    <row r="368" spans="1:26" ht="15.6" x14ac:dyDescent="0.3">
      <c r="A368" s="291">
        <v>363</v>
      </c>
      <c r="B368" s="387"/>
      <c r="C368" s="387"/>
      <c r="D368" s="378" t="s">
        <v>128</v>
      </c>
      <c r="E368" s="123">
        <f t="shared" si="36"/>
        <v>0</v>
      </c>
      <c r="F368" s="38">
        <f t="shared" si="38"/>
        <v>0</v>
      </c>
      <c r="G368" s="38">
        <f t="shared" si="39"/>
        <v>0</v>
      </c>
      <c r="H368" s="299">
        <f t="shared" si="43"/>
        <v>0</v>
      </c>
      <c r="I368" s="356"/>
      <c r="J368" s="23"/>
      <c r="K368" s="325">
        <v>363</v>
      </c>
      <c r="L368" s="4" t="s">
        <v>128</v>
      </c>
      <c r="M368" s="377">
        <f t="shared" si="40"/>
        <v>0</v>
      </c>
      <c r="N368" s="378">
        <f t="shared" si="41"/>
        <v>0</v>
      </c>
      <c r="O368" s="378">
        <f t="shared" si="42"/>
        <v>0</v>
      </c>
      <c r="P368" s="379"/>
      <c r="U368" s="19"/>
      <c r="Z368" s="19"/>
    </row>
    <row r="369" spans="1:26" ht="15.6" x14ac:dyDescent="0.3">
      <c r="A369" s="291">
        <v>364</v>
      </c>
      <c r="B369" s="387"/>
      <c r="C369" s="387"/>
      <c r="D369" s="378" t="s">
        <v>128</v>
      </c>
      <c r="E369" s="123">
        <f t="shared" si="36"/>
        <v>0</v>
      </c>
      <c r="F369" s="38">
        <f t="shared" si="38"/>
        <v>0</v>
      </c>
      <c r="G369" s="38">
        <f t="shared" si="39"/>
        <v>0</v>
      </c>
      <c r="H369" s="299">
        <f t="shared" si="43"/>
        <v>0</v>
      </c>
      <c r="I369" s="356"/>
      <c r="J369" s="23"/>
      <c r="K369" s="325">
        <v>364</v>
      </c>
      <c r="L369" s="4" t="s">
        <v>128</v>
      </c>
      <c r="M369" s="377">
        <f t="shared" si="40"/>
        <v>0</v>
      </c>
      <c r="N369" s="378">
        <f t="shared" si="41"/>
        <v>0</v>
      </c>
      <c r="O369" s="378">
        <f t="shared" si="42"/>
        <v>0</v>
      </c>
      <c r="P369" s="379"/>
      <c r="U369" s="19"/>
      <c r="Z369" s="19"/>
    </row>
    <row r="370" spans="1:26" ht="15.6" x14ac:dyDescent="0.3">
      <c r="A370" s="291">
        <v>365</v>
      </c>
      <c r="B370" s="387"/>
      <c r="C370" s="387"/>
      <c r="D370" s="378" t="s">
        <v>128</v>
      </c>
      <c r="E370" s="123">
        <f t="shared" si="36"/>
        <v>0</v>
      </c>
      <c r="F370" s="38">
        <f t="shared" si="38"/>
        <v>0</v>
      </c>
      <c r="G370" s="38">
        <f t="shared" si="39"/>
        <v>0</v>
      </c>
      <c r="H370" s="299">
        <f t="shared" si="43"/>
        <v>0</v>
      </c>
      <c r="I370" s="356"/>
      <c r="J370" s="23"/>
      <c r="K370" s="325">
        <v>365</v>
      </c>
      <c r="L370" s="4" t="s">
        <v>128</v>
      </c>
      <c r="M370" s="377">
        <f t="shared" si="40"/>
        <v>0</v>
      </c>
      <c r="N370" s="378">
        <f t="shared" si="41"/>
        <v>0</v>
      </c>
      <c r="O370" s="378">
        <f t="shared" si="42"/>
        <v>0</v>
      </c>
      <c r="P370" s="379"/>
      <c r="U370" s="19"/>
      <c r="Z370" s="19"/>
    </row>
    <row r="371" spans="1:26" ht="15.6" x14ac:dyDescent="0.3">
      <c r="A371" s="291">
        <v>366</v>
      </c>
      <c r="B371" s="387"/>
      <c r="C371" s="387"/>
      <c r="D371" s="378" t="s">
        <v>128</v>
      </c>
      <c r="E371" s="123">
        <f t="shared" si="36"/>
        <v>0</v>
      </c>
      <c r="F371" s="38">
        <f t="shared" si="38"/>
        <v>0</v>
      </c>
      <c r="G371" s="38">
        <f t="shared" si="39"/>
        <v>0</v>
      </c>
      <c r="H371" s="299">
        <f t="shared" si="43"/>
        <v>0</v>
      </c>
      <c r="I371" s="356"/>
      <c r="J371" s="23"/>
      <c r="K371" s="325">
        <v>366</v>
      </c>
      <c r="L371" s="4" t="s">
        <v>128</v>
      </c>
      <c r="M371" s="377">
        <f t="shared" si="40"/>
        <v>0</v>
      </c>
      <c r="N371" s="378">
        <f t="shared" si="41"/>
        <v>0</v>
      </c>
      <c r="O371" s="378">
        <f t="shared" si="42"/>
        <v>0</v>
      </c>
      <c r="P371" s="379"/>
      <c r="U371" s="19"/>
      <c r="Z371" s="19"/>
    </row>
    <row r="372" spans="1:26" ht="15.6" x14ac:dyDescent="0.3">
      <c r="A372" s="291">
        <v>367</v>
      </c>
      <c r="B372" s="387"/>
      <c r="C372" s="387"/>
      <c r="D372" s="378" t="s">
        <v>128</v>
      </c>
      <c r="E372" s="123">
        <f t="shared" si="36"/>
        <v>0</v>
      </c>
      <c r="F372" s="38">
        <f t="shared" si="38"/>
        <v>0</v>
      </c>
      <c r="G372" s="38">
        <f t="shared" si="39"/>
        <v>0</v>
      </c>
      <c r="H372" s="299">
        <f t="shared" si="43"/>
        <v>0</v>
      </c>
      <c r="I372" s="356"/>
      <c r="J372" s="23"/>
      <c r="K372" s="325">
        <v>367</v>
      </c>
      <c r="L372" s="4" t="s">
        <v>128</v>
      </c>
      <c r="M372" s="377">
        <f t="shared" si="40"/>
        <v>0</v>
      </c>
      <c r="N372" s="378">
        <f t="shared" si="41"/>
        <v>0</v>
      </c>
      <c r="O372" s="378">
        <f t="shared" si="42"/>
        <v>0</v>
      </c>
      <c r="P372" s="379"/>
      <c r="U372" s="19"/>
      <c r="Z372" s="19"/>
    </row>
    <row r="373" spans="1:26" ht="15.6" x14ac:dyDescent="0.3">
      <c r="A373" s="291">
        <v>368</v>
      </c>
      <c r="B373" s="387"/>
      <c r="C373" s="387"/>
      <c r="D373" s="378" t="s">
        <v>128</v>
      </c>
      <c r="E373" s="123">
        <f t="shared" si="36"/>
        <v>0</v>
      </c>
      <c r="F373" s="38">
        <f t="shared" si="38"/>
        <v>0</v>
      </c>
      <c r="G373" s="38">
        <f t="shared" si="39"/>
        <v>0</v>
      </c>
      <c r="H373" s="299">
        <f t="shared" si="43"/>
        <v>0</v>
      </c>
      <c r="I373" s="356"/>
      <c r="J373" s="23"/>
      <c r="K373" s="325">
        <v>368</v>
      </c>
      <c r="L373" s="4" t="s">
        <v>128</v>
      </c>
      <c r="M373" s="377">
        <f t="shared" si="40"/>
        <v>0</v>
      </c>
      <c r="N373" s="378">
        <f t="shared" si="41"/>
        <v>0</v>
      </c>
      <c r="O373" s="378">
        <f t="shared" si="42"/>
        <v>0</v>
      </c>
      <c r="P373" s="379"/>
      <c r="U373" s="19"/>
      <c r="Z373" s="19"/>
    </row>
    <row r="374" spans="1:26" ht="15.6" x14ac:dyDescent="0.3">
      <c r="A374" s="291">
        <v>369</v>
      </c>
      <c r="B374" s="387"/>
      <c r="C374" s="387"/>
      <c r="D374" s="378" t="s">
        <v>128</v>
      </c>
      <c r="E374" s="123">
        <f t="shared" si="36"/>
        <v>0</v>
      </c>
      <c r="F374" s="38">
        <f t="shared" si="38"/>
        <v>0</v>
      </c>
      <c r="G374" s="38">
        <f t="shared" si="39"/>
        <v>0</v>
      </c>
      <c r="H374" s="299">
        <f t="shared" si="43"/>
        <v>0</v>
      </c>
      <c r="I374" s="356"/>
      <c r="J374" s="23"/>
      <c r="K374" s="325">
        <v>369</v>
      </c>
      <c r="L374" s="4" t="s">
        <v>128</v>
      </c>
      <c r="M374" s="377">
        <f t="shared" si="40"/>
        <v>0</v>
      </c>
      <c r="N374" s="378">
        <f t="shared" si="41"/>
        <v>0</v>
      </c>
      <c r="O374" s="378">
        <f t="shared" si="42"/>
        <v>0</v>
      </c>
      <c r="P374" s="379"/>
      <c r="U374" s="19"/>
      <c r="Z374" s="19"/>
    </row>
    <row r="375" spans="1:26" ht="15.6" x14ac:dyDescent="0.3">
      <c r="A375" s="291">
        <v>370</v>
      </c>
      <c r="B375" s="387"/>
      <c r="C375" s="387"/>
      <c r="D375" s="378" t="s">
        <v>128</v>
      </c>
      <c r="E375" s="123">
        <f t="shared" si="36"/>
        <v>0</v>
      </c>
      <c r="F375" s="38">
        <f t="shared" si="38"/>
        <v>0</v>
      </c>
      <c r="G375" s="38">
        <f t="shared" si="39"/>
        <v>0</v>
      </c>
      <c r="H375" s="299">
        <f t="shared" si="43"/>
        <v>0</v>
      </c>
      <c r="I375" s="356"/>
      <c r="J375" s="23"/>
      <c r="K375" s="325">
        <v>370</v>
      </c>
      <c r="L375" s="4" t="s">
        <v>128</v>
      </c>
      <c r="M375" s="377">
        <f t="shared" si="40"/>
        <v>0</v>
      </c>
      <c r="N375" s="378">
        <f t="shared" si="41"/>
        <v>0</v>
      </c>
      <c r="O375" s="378">
        <f t="shared" si="42"/>
        <v>0</v>
      </c>
      <c r="P375" s="379"/>
      <c r="U375" s="19"/>
      <c r="Z375" s="19"/>
    </row>
    <row r="376" spans="1:26" ht="15.6" x14ac:dyDescent="0.3">
      <c r="A376" s="291">
        <v>371</v>
      </c>
      <c r="B376" s="387"/>
      <c r="C376" s="387"/>
      <c r="D376" s="378" t="s">
        <v>128</v>
      </c>
      <c r="E376" s="123">
        <f t="shared" si="36"/>
        <v>0</v>
      </c>
      <c r="F376" s="38">
        <f t="shared" si="38"/>
        <v>0</v>
      </c>
      <c r="G376" s="38">
        <f t="shared" si="39"/>
        <v>0</v>
      </c>
      <c r="H376" s="299">
        <f t="shared" si="43"/>
        <v>0</v>
      </c>
      <c r="I376" s="356"/>
      <c r="J376" s="23"/>
      <c r="K376" s="325">
        <v>371</v>
      </c>
      <c r="L376" s="4" t="s">
        <v>128</v>
      </c>
      <c r="M376" s="377">
        <f t="shared" si="40"/>
        <v>0</v>
      </c>
      <c r="N376" s="378">
        <f t="shared" si="41"/>
        <v>0</v>
      </c>
      <c r="O376" s="378">
        <f t="shared" si="42"/>
        <v>0</v>
      </c>
      <c r="P376" s="379"/>
      <c r="U376" s="19"/>
      <c r="Z376" s="19"/>
    </row>
    <row r="377" spans="1:26" ht="15.6" x14ac:dyDescent="0.3">
      <c r="A377" s="291">
        <v>372</v>
      </c>
      <c r="B377" s="387"/>
      <c r="C377" s="387"/>
      <c r="D377" s="378" t="s">
        <v>128</v>
      </c>
      <c r="E377" s="123">
        <f t="shared" si="36"/>
        <v>0</v>
      </c>
      <c r="F377" s="38">
        <f t="shared" si="38"/>
        <v>0</v>
      </c>
      <c r="G377" s="38">
        <f t="shared" si="39"/>
        <v>0</v>
      </c>
      <c r="H377" s="299">
        <f t="shared" si="43"/>
        <v>0</v>
      </c>
      <c r="I377" s="356"/>
      <c r="J377" s="23"/>
      <c r="K377" s="325">
        <v>372</v>
      </c>
      <c r="L377" s="4" t="s">
        <v>128</v>
      </c>
      <c r="M377" s="377">
        <f t="shared" si="40"/>
        <v>0</v>
      </c>
      <c r="N377" s="378">
        <f t="shared" si="41"/>
        <v>0</v>
      </c>
      <c r="O377" s="378">
        <f t="shared" si="42"/>
        <v>0</v>
      </c>
      <c r="P377" s="379"/>
      <c r="U377" s="19"/>
      <c r="Z377" s="19"/>
    </row>
    <row r="378" spans="1:26" ht="15.6" x14ac:dyDescent="0.3">
      <c r="A378" s="291">
        <v>373</v>
      </c>
      <c r="B378" s="387"/>
      <c r="C378" s="387"/>
      <c r="D378" s="378" t="s">
        <v>128</v>
      </c>
      <c r="E378" s="123">
        <f t="shared" si="36"/>
        <v>0</v>
      </c>
      <c r="F378" s="38">
        <f t="shared" si="38"/>
        <v>0</v>
      </c>
      <c r="G378" s="38">
        <f t="shared" si="39"/>
        <v>0</v>
      </c>
      <c r="H378" s="299">
        <f t="shared" si="43"/>
        <v>0</v>
      </c>
      <c r="I378" s="356"/>
      <c r="J378" s="23"/>
      <c r="K378" s="325">
        <v>373</v>
      </c>
      <c r="L378" s="4" t="s">
        <v>128</v>
      </c>
      <c r="M378" s="377">
        <f t="shared" si="40"/>
        <v>0</v>
      </c>
      <c r="N378" s="378">
        <f t="shared" si="41"/>
        <v>0</v>
      </c>
      <c r="O378" s="378">
        <f t="shared" si="42"/>
        <v>0</v>
      </c>
      <c r="P378" s="379"/>
      <c r="U378" s="19"/>
      <c r="Z378" s="19"/>
    </row>
    <row r="379" spans="1:26" ht="15.6" x14ac:dyDescent="0.3">
      <c r="A379" s="291">
        <v>374</v>
      </c>
      <c r="B379" s="387"/>
      <c r="C379" s="387"/>
      <c r="D379" s="378" t="s">
        <v>128</v>
      </c>
      <c r="E379" s="123">
        <f t="shared" si="36"/>
        <v>0</v>
      </c>
      <c r="F379" s="38">
        <f t="shared" si="38"/>
        <v>0</v>
      </c>
      <c r="G379" s="38">
        <f t="shared" si="39"/>
        <v>0</v>
      </c>
      <c r="H379" s="299">
        <f t="shared" si="43"/>
        <v>0</v>
      </c>
      <c r="I379" s="356"/>
      <c r="J379" s="23"/>
      <c r="K379" s="325">
        <v>374</v>
      </c>
      <c r="L379" s="4" t="s">
        <v>128</v>
      </c>
      <c r="M379" s="377">
        <f t="shared" si="40"/>
        <v>0</v>
      </c>
      <c r="N379" s="378">
        <f t="shared" si="41"/>
        <v>0</v>
      </c>
      <c r="O379" s="378">
        <f t="shared" si="42"/>
        <v>0</v>
      </c>
      <c r="P379" s="379"/>
      <c r="U379" s="19"/>
      <c r="Z379" s="19"/>
    </row>
    <row r="380" spans="1:26" ht="15.6" x14ac:dyDescent="0.3">
      <c r="A380" s="291">
        <v>375</v>
      </c>
      <c r="B380" s="387"/>
      <c r="C380" s="387"/>
      <c r="D380" s="378" t="s">
        <v>128</v>
      </c>
      <c r="E380" s="123">
        <f t="shared" si="36"/>
        <v>0</v>
      </c>
      <c r="F380" s="38">
        <f t="shared" si="38"/>
        <v>0</v>
      </c>
      <c r="G380" s="38">
        <f t="shared" si="39"/>
        <v>0</v>
      </c>
      <c r="H380" s="299">
        <f t="shared" si="43"/>
        <v>0</v>
      </c>
      <c r="I380" s="356"/>
      <c r="J380" s="23"/>
      <c r="K380" s="325">
        <v>375</v>
      </c>
      <c r="L380" s="4" t="s">
        <v>128</v>
      </c>
      <c r="M380" s="377">
        <f t="shared" si="40"/>
        <v>0</v>
      </c>
      <c r="N380" s="378">
        <f t="shared" si="41"/>
        <v>0</v>
      </c>
      <c r="O380" s="378">
        <f t="shared" si="42"/>
        <v>0</v>
      </c>
      <c r="P380" s="379"/>
      <c r="U380" s="19"/>
      <c r="Z380" s="19"/>
    </row>
    <row r="381" spans="1:26" ht="15.6" x14ac:dyDescent="0.3">
      <c r="A381" s="291">
        <v>376</v>
      </c>
      <c r="B381" s="387"/>
      <c r="C381" s="387"/>
      <c r="D381" s="378" t="s">
        <v>128</v>
      </c>
      <c r="E381" s="123">
        <f t="shared" si="36"/>
        <v>0</v>
      </c>
      <c r="F381" s="38">
        <f t="shared" si="38"/>
        <v>0</v>
      </c>
      <c r="G381" s="38">
        <f t="shared" si="39"/>
        <v>0</v>
      </c>
      <c r="H381" s="299">
        <f t="shared" si="43"/>
        <v>0</v>
      </c>
      <c r="I381" s="356"/>
      <c r="J381" s="23"/>
      <c r="K381" s="325">
        <v>376</v>
      </c>
      <c r="L381" s="4" t="s">
        <v>128</v>
      </c>
      <c r="M381" s="377">
        <f t="shared" si="40"/>
        <v>0</v>
      </c>
      <c r="N381" s="378">
        <f t="shared" si="41"/>
        <v>0</v>
      </c>
      <c r="O381" s="378">
        <f t="shared" si="42"/>
        <v>0</v>
      </c>
      <c r="P381" s="379"/>
      <c r="U381" s="19"/>
      <c r="Z381" s="19"/>
    </row>
    <row r="382" spans="1:26" ht="15.6" x14ac:dyDescent="0.3">
      <c r="A382" s="291">
        <v>377</v>
      </c>
      <c r="B382" s="387"/>
      <c r="C382" s="387"/>
      <c r="D382" s="378" t="s">
        <v>128</v>
      </c>
      <c r="E382" s="123">
        <f t="shared" si="36"/>
        <v>0</v>
      </c>
      <c r="F382" s="38">
        <f t="shared" si="38"/>
        <v>0</v>
      </c>
      <c r="G382" s="38">
        <f t="shared" si="39"/>
        <v>0</v>
      </c>
      <c r="H382" s="299">
        <f t="shared" si="43"/>
        <v>0</v>
      </c>
      <c r="I382" s="356"/>
      <c r="J382" s="23"/>
      <c r="K382" s="325">
        <v>377</v>
      </c>
      <c r="L382" s="4" t="s">
        <v>128</v>
      </c>
      <c r="M382" s="377">
        <f t="shared" si="40"/>
        <v>0</v>
      </c>
      <c r="N382" s="378">
        <f t="shared" si="41"/>
        <v>0</v>
      </c>
      <c r="O382" s="378">
        <f t="shared" si="42"/>
        <v>0</v>
      </c>
      <c r="P382" s="379"/>
      <c r="U382" s="19"/>
      <c r="Z382" s="19"/>
    </row>
    <row r="383" spans="1:26" ht="15.6" x14ac:dyDescent="0.3">
      <c r="A383" s="291">
        <v>378</v>
      </c>
      <c r="B383" s="387"/>
      <c r="C383" s="387"/>
      <c r="D383" s="378" t="s">
        <v>128</v>
      </c>
      <c r="E383" s="123">
        <f t="shared" si="36"/>
        <v>0</v>
      </c>
      <c r="F383" s="38">
        <f t="shared" si="38"/>
        <v>0</v>
      </c>
      <c r="G383" s="38">
        <f t="shared" si="39"/>
        <v>0</v>
      </c>
      <c r="H383" s="299">
        <f t="shared" si="43"/>
        <v>0</v>
      </c>
      <c r="I383" s="356"/>
      <c r="J383" s="23"/>
      <c r="K383" s="325">
        <v>378</v>
      </c>
      <c r="L383" s="4" t="s">
        <v>128</v>
      </c>
      <c r="M383" s="377">
        <f t="shared" si="40"/>
        <v>0</v>
      </c>
      <c r="N383" s="378">
        <f t="shared" si="41"/>
        <v>0</v>
      </c>
      <c r="O383" s="378">
        <f t="shared" si="42"/>
        <v>0</v>
      </c>
      <c r="P383" s="379"/>
      <c r="U383" s="19"/>
      <c r="Z383" s="19"/>
    </row>
    <row r="384" spans="1:26" ht="15.6" x14ac:dyDescent="0.3">
      <c r="A384" s="291">
        <v>379</v>
      </c>
      <c r="B384" s="387"/>
      <c r="C384" s="387"/>
      <c r="D384" s="378" t="s">
        <v>128</v>
      </c>
      <c r="E384" s="123">
        <f t="shared" si="36"/>
        <v>0</v>
      </c>
      <c r="F384" s="38">
        <f t="shared" si="38"/>
        <v>0</v>
      </c>
      <c r="G384" s="38">
        <f t="shared" si="39"/>
        <v>0</v>
      </c>
      <c r="H384" s="299">
        <f t="shared" si="43"/>
        <v>0</v>
      </c>
      <c r="I384" s="356"/>
      <c r="J384" s="23"/>
      <c r="K384" s="325">
        <v>379</v>
      </c>
      <c r="L384" s="4" t="s">
        <v>128</v>
      </c>
      <c r="M384" s="377">
        <f t="shared" si="40"/>
        <v>0</v>
      </c>
      <c r="N384" s="378">
        <f t="shared" si="41"/>
        <v>0</v>
      </c>
      <c r="O384" s="378">
        <f t="shared" si="42"/>
        <v>0</v>
      </c>
      <c r="P384" s="379"/>
      <c r="U384" s="19"/>
      <c r="Z384" s="19"/>
    </row>
    <row r="385" spans="1:26" ht="15.6" x14ac:dyDescent="0.3">
      <c r="A385" s="291">
        <v>380</v>
      </c>
      <c r="B385" s="387"/>
      <c r="C385" s="387"/>
      <c r="D385" s="378" t="s">
        <v>128</v>
      </c>
      <c r="E385" s="123">
        <f t="shared" ref="E385:E448" si="44">IF(H385&gt;0,1,0)</f>
        <v>0</v>
      </c>
      <c r="F385" s="38">
        <f t="shared" si="38"/>
        <v>0</v>
      </c>
      <c r="G385" s="38">
        <f t="shared" si="39"/>
        <v>0</v>
      </c>
      <c r="H385" s="299">
        <f t="shared" si="43"/>
        <v>0</v>
      </c>
      <c r="I385" s="356"/>
      <c r="J385" s="23"/>
      <c r="K385" s="325">
        <v>380</v>
      </c>
      <c r="L385" s="4" t="s">
        <v>128</v>
      </c>
      <c r="M385" s="377">
        <f t="shared" si="40"/>
        <v>0</v>
      </c>
      <c r="N385" s="378">
        <f t="shared" si="41"/>
        <v>0</v>
      </c>
      <c r="O385" s="378">
        <f t="shared" si="42"/>
        <v>0</v>
      </c>
      <c r="P385" s="379"/>
      <c r="U385" s="19"/>
      <c r="Z385" s="19"/>
    </row>
    <row r="386" spans="1:26" ht="15.6" x14ac:dyDescent="0.3">
      <c r="A386" s="291">
        <v>381</v>
      </c>
      <c r="B386" s="387"/>
      <c r="C386" s="387"/>
      <c r="D386" s="378" t="s">
        <v>128</v>
      </c>
      <c r="E386" s="123">
        <f t="shared" si="44"/>
        <v>0</v>
      </c>
      <c r="F386" s="38">
        <f t="shared" si="38"/>
        <v>0</v>
      </c>
      <c r="G386" s="38">
        <f t="shared" si="39"/>
        <v>0</v>
      </c>
      <c r="H386" s="299">
        <f t="shared" si="43"/>
        <v>0</v>
      </c>
      <c r="I386" s="356"/>
      <c r="J386" s="23"/>
      <c r="K386" s="325">
        <v>381</v>
      </c>
      <c r="L386" s="4" t="s">
        <v>128</v>
      </c>
      <c r="M386" s="377">
        <f t="shared" si="40"/>
        <v>0</v>
      </c>
      <c r="N386" s="378">
        <f t="shared" si="41"/>
        <v>0</v>
      </c>
      <c r="O386" s="378">
        <f t="shared" si="42"/>
        <v>0</v>
      </c>
      <c r="P386" s="379"/>
      <c r="U386" s="19"/>
      <c r="Z386" s="19"/>
    </row>
    <row r="387" spans="1:26" ht="15.6" x14ac:dyDescent="0.3">
      <c r="A387" s="291">
        <v>382</v>
      </c>
      <c r="B387" s="387"/>
      <c r="C387" s="387"/>
      <c r="D387" s="378" t="s">
        <v>128</v>
      </c>
      <c r="E387" s="123">
        <f t="shared" si="44"/>
        <v>0</v>
      </c>
      <c r="F387" s="38">
        <f t="shared" si="38"/>
        <v>0</v>
      </c>
      <c r="G387" s="38">
        <f t="shared" si="39"/>
        <v>0</v>
      </c>
      <c r="H387" s="299">
        <f t="shared" si="43"/>
        <v>0</v>
      </c>
      <c r="I387" s="356"/>
      <c r="J387" s="23"/>
      <c r="K387" s="325">
        <v>382</v>
      </c>
      <c r="L387" s="4" t="s">
        <v>128</v>
      </c>
      <c r="M387" s="377">
        <f t="shared" si="40"/>
        <v>0</v>
      </c>
      <c r="N387" s="378">
        <f t="shared" si="41"/>
        <v>0</v>
      </c>
      <c r="O387" s="378">
        <f t="shared" si="42"/>
        <v>0</v>
      </c>
      <c r="P387" s="379"/>
      <c r="U387" s="19"/>
      <c r="Z387" s="19"/>
    </row>
    <row r="388" spans="1:26" ht="15.6" x14ac:dyDescent="0.3">
      <c r="A388" s="291">
        <v>383</v>
      </c>
      <c r="B388" s="387"/>
      <c r="C388" s="387"/>
      <c r="D388" s="378" t="s">
        <v>128</v>
      </c>
      <c r="E388" s="123">
        <f t="shared" si="44"/>
        <v>0</v>
      </c>
      <c r="F388" s="38">
        <f t="shared" si="38"/>
        <v>0</v>
      </c>
      <c r="G388" s="38">
        <f t="shared" si="39"/>
        <v>0</v>
      </c>
      <c r="H388" s="299">
        <f t="shared" si="43"/>
        <v>0</v>
      </c>
      <c r="I388" s="356"/>
      <c r="J388" s="23"/>
      <c r="K388" s="325">
        <v>383</v>
      </c>
      <c r="L388" s="4" t="s">
        <v>128</v>
      </c>
      <c r="M388" s="377">
        <f t="shared" si="40"/>
        <v>0</v>
      </c>
      <c r="N388" s="378">
        <f t="shared" si="41"/>
        <v>0</v>
      </c>
      <c r="O388" s="378">
        <f t="shared" si="42"/>
        <v>0</v>
      </c>
      <c r="P388" s="379"/>
      <c r="U388" s="19"/>
      <c r="Z388" s="19"/>
    </row>
    <row r="389" spans="1:26" ht="15.6" x14ac:dyDescent="0.3">
      <c r="A389" s="291">
        <v>384</v>
      </c>
      <c r="B389" s="387"/>
      <c r="C389" s="387"/>
      <c r="D389" s="378" t="s">
        <v>128</v>
      </c>
      <c r="E389" s="123">
        <f t="shared" si="44"/>
        <v>0</v>
      </c>
      <c r="F389" s="38">
        <f t="shared" si="38"/>
        <v>0</v>
      </c>
      <c r="G389" s="38">
        <f t="shared" si="39"/>
        <v>0</v>
      </c>
      <c r="H389" s="299">
        <f t="shared" si="43"/>
        <v>0</v>
      </c>
      <c r="I389" s="356"/>
      <c r="J389" s="23"/>
      <c r="K389" s="325">
        <v>384</v>
      </c>
      <c r="L389" s="4" t="s">
        <v>128</v>
      </c>
      <c r="M389" s="377">
        <f t="shared" si="40"/>
        <v>0</v>
      </c>
      <c r="N389" s="378">
        <f t="shared" si="41"/>
        <v>0</v>
      </c>
      <c r="O389" s="378">
        <f t="shared" si="42"/>
        <v>0</v>
      </c>
      <c r="P389" s="379"/>
      <c r="U389" s="19"/>
      <c r="Z389" s="19"/>
    </row>
    <row r="390" spans="1:26" ht="15.6" x14ac:dyDescent="0.3">
      <c r="A390" s="291">
        <v>385</v>
      </c>
      <c r="B390" s="387"/>
      <c r="C390" s="387"/>
      <c r="D390" s="378" t="s">
        <v>128</v>
      </c>
      <c r="E390" s="123">
        <f t="shared" si="44"/>
        <v>0</v>
      </c>
      <c r="F390" s="38">
        <f t="shared" si="38"/>
        <v>0</v>
      </c>
      <c r="G390" s="38">
        <f t="shared" si="39"/>
        <v>0</v>
      </c>
      <c r="H390" s="299">
        <f t="shared" si="43"/>
        <v>0</v>
      </c>
      <c r="I390" s="356"/>
      <c r="J390" s="23"/>
      <c r="K390" s="325">
        <v>385</v>
      </c>
      <c r="L390" s="4" t="s">
        <v>128</v>
      </c>
      <c r="M390" s="377">
        <f t="shared" si="40"/>
        <v>0</v>
      </c>
      <c r="N390" s="378">
        <f t="shared" si="41"/>
        <v>0</v>
      </c>
      <c r="O390" s="378">
        <f t="shared" si="42"/>
        <v>0</v>
      </c>
      <c r="P390" s="379"/>
      <c r="U390" s="19"/>
      <c r="Z390" s="19"/>
    </row>
    <row r="391" spans="1:26" ht="15.6" x14ac:dyDescent="0.3">
      <c r="A391" s="291">
        <v>386</v>
      </c>
      <c r="B391" s="387"/>
      <c r="C391" s="387"/>
      <c r="D391" s="378" t="s">
        <v>128</v>
      </c>
      <c r="E391" s="123">
        <f t="shared" si="44"/>
        <v>0</v>
      </c>
      <c r="F391" s="38">
        <f t="shared" ref="F391:F454" si="45">IF(D391="Yes",E391,0)</f>
        <v>0</v>
      </c>
      <c r="G391" s="38">
        <f t="shared" ref="G391:G454" si="46">IF(D391="Yes",H391,0)</f>
        <v>0</v>
      </c>
      <c r="H391" s="299">
        <f t="shared" si="43"/>
        <v>0</v>
      </c>
      <c r="I391" s="356"/>
      <c r="J391" s="23"/>
      <c r="K391" s="325">
        <v>386</v>
      </c>
      <c r="L391" s="4" t="s">
        <v>128</v>
      </c>
      <c r="M391" s="377">
        <f t="shared" ref="M391:M454" si="47">IF(P391&gt;0,1,0)</f>
        <v>0</v>
      </c>
      <c r="N391" s="378">
        <f t="shared" ref="N391:N454" si="48">IF(L391="Yes",M391,0)</f>
        <v>0</v>
      </c>
      <c r="O391" s="378">
        <f t="shared" ref="O391:O454" si="49">IF(L391="Yes",P391,0)</f>
        <v>0</v>
      </c>
      <c r="P391" s="379"/>
      <c r="U391" s="19"/>
      <c r="Z391" s="19"/>
    </row>
    <row r="392" spans="1:26" ht="15.6" x14ac:dyDescent="0.3">
      <c r="A392" s="291">
        <v>387</v>
      </c>
      <c r="B392" s="387"/>
      <c r="C392" s="387"/>
      <c r="D392" s="378" t="s">
        <v>128</v>
      </c>
      <c r="E392" s="123">
        <f t="shared" si="44"/>
        <v>0</v>
      </c>
      <c r="F392" s="38">
        <f t="shared" si="45"/>
        <v>0</v>
      </c>
      <c r="G392" s="38">
        <f t="shared" si="46"/>
        <v>0</v>
      </c>
      <c r="H392" s="299">
        <f t="shared" si="43"/>
        <v>0</v>
      </c>
      <c r="I392" s="356"/>
      <c r="J392" s="23"/>
      <c r="K392" s="325">
        <v>387</v>
      </c>
      <c r="L392" s="4" t="s">
        <v>128</v>
      </c>
      <c r="M392" s="377">
        <f t="shared" si="47"/>
        <v>0</v>
      </c>
      <c r="N392" s="378">
        <f t="shared" si="48"/>
        <v>0</v>
      </c>
      <c r="O392" s="378">
        <f t="shared" si="49"/>
        <v>0</v>
      </c>
      <c r="P392" s="379"/>
      <c r="U392" s="19"/>
      <c r="Z392" s="19"/>
    </row>
    <row r="393" spans="1:26" ht="15.6" x14ac:dyDescent="0.3">
      <c r="A393" s="291">
        <v>388</v>
      </c>
      <c r="B393" s="387"/>
      <c r="C393" s="387"/>
      <c r="D393" s="378" t="s">
        <v>128</v>
      </c>
      <c r="E393" s="123">
        <f t="shared" si="44"/>
        <v>0</v>
      </c>
      <c r="F393" s="38">
        <f t="shared" si="45"/>
        <v>0</v>
      </c>
      <c r="G393" s="38">
        <f t="shared" si="46"/>
        <v>0</v>
      </c>
      <c r="H393" s="299">
        <f t="shared" si="43"/>
        <v>0</v>
      </c>
      <c r="I393" s="356"/>
      <c r="J393" s="23"/>
      <c r="K393" s="325">
        <v>388</v>
      </c>
      <c r="L393" s="4" t="s">
        <v>128</v>
      </c>
      <c r="M393" s="377">
        <f t="shared" si="47"/>
        <v>0</v>
      </c>
      <c r="N393" s="378">
        <f t="shared" si="48"/>
        <v>0</v>
      </c>
      <c r="O393" s="378">
        <f t="shared" si="49"/>
        <v>0</v>
      </c>
      <c r="P393" s="379"/>
      <c r="U393" s="19"/>
      <c r="Z393" s="19"/>
    </row>
    <row r="394" spans="1:26" ht="15.6" x14ac:dyDescent="0.3">
      <c r="A394" s="291">
        <v>389</v>
      </c>
      <c r="B394" s="387"/>
      <c r="C394" s="387"/>
      <c r="D394" s="378" t="s">
        <v>128</v>
      </c>
      <c r="E394" s="123">
        <f t="shared" si="44"/>
        <v>0</v>
      </c>
      <c r="F394" s="38">
        <f t="shared" si="45"/>
        <v>0</v>
      </c>
      <c r="G394" s="38">
        <f t="shared" si="46"/>
        <v>0</v>
      </c>
      <c r="H394" s="299">
        <f t="shared" si="43"/>
        <v>0</v>
      </c>
      <c r="I394" s="356"/>
      <c r="J394" s="23"/>
      <c r="K394" s="325">
        <v>389</v>
      </c>
      <c r="L394" s="4" t="s">
        <v>128</v>
      </c>
      <c r="M394" s="377">
        <f t="shared" si="47"/>
        <v>0</v>
      </c>
      <c r="N394" s="378">
        <f t="shared" si="48"/>
        <v>0</v>
      </c>
      <c r="O394" s="378">
        <f t="shared" si="49"/>
        <v>0</v>
      </c>
      <c r="P394" s="379"/>
      <c r="U394" s="19"/>
      <c r="Z394" s="19"/>
    </row>
    <row r="395" spans="1:26" ht="15.6" x14ac:dyDescent="0.3">
      <c r="A395" s="291">
        <v>390</v>
      </c>
      <c r="B395" s="387"/>
      <c r="C395" s="387"/>
      <c r="D395" s="378" t="s">
        <v>128</v>
      </c>
      <c r="E395" s="123">
        <f t="shared" si="44"/>
        <v>0</v>
      </c>
      <c r="F395" s="38">
        <f t="shared" si="45"/>
        <v>0</v>
      </c>
      <c r="G395" s="38">
        <f t="shared" si="46"/>
        <v>0</v>
      </c>
      <c r="H395" s="299">
        <f t="shared" si="43"/>
        <v>0</v>
      </c>
      <c r="I395" s="356"/>
      <c r="J395" s="23"/>
      <c r="K395" s="325">
        <v>390</v>
      </c>
      <c r="L395" s="4" t="s">
        <v>128</v>
      </c>
      <c r="M395" s="377">
        <f t="shared" si="47"/>
        <v>0</v>
      </c>
      <c r="N395" s="378">
        <f t="shared" si="48"/>
        <v>0</v>
      </c>
      <c r="O395" s="378">
        <f t="shared" si="49"/>
        <v>0</v>
      </c>
      <c r="P395" s="379"/>
      <c r="U395" s="19"/>
      <c r="Z395" s="19"/>
    </row>
    <row r="396" spans="1:26" ht="15.6" x14ac:dyDescent="0.3">
      <c r="A396" s="291">
        <v>391</v>
      </c>
      <c r="B396" s="387"/>
      <c r="C396" s="387"/>
      <c r="D396" s="378" t="s">
        <v>128</v>
      </c>
      <c r="E396" s="123">
        <f t="shared" si="44"/>
        <v>0</v>
      </c>
      <c r="F396" s="38">
        <f t="shared" si="45"/>
        <v>0</v>
      </c>
      <c r="G396" s="38">
        <f t="shared" si="46"/>
        <v>0</v>
      </c>
      <c r="H396" s="299">
        <f t="shared" si="43"/>
        <v>0</v>
      </c>
      <c r="I396" s="356"/>
      <c r="J396" s="23"/>
      <c r="K396" s="325">
        <v>391</v>
      </c>
      <c r="L396" s="4" t="s">
        <v>128</v>
      </c>
      <c r="M396" s="377">
        <f t="shared" si="47"/>
        <v>0</v>
      </c>
      <c r="N396" s="378">
        <f t="shared" si="48"/>
        <v>0</v>
      </c>
      <c r="O396" s="378">
        <f t="shared" si="49"/>
        <v>0</v>
      </c>
      <c r="P396" s="379"/>
      <c r="U396" s="19"/>
      <c r="Z396" s="19"/>
    </row>
    <row r="397" spans="1:26" ht="15.6" x14ac:dyDescent="0.3">
      <c r="A397" s="291">
        <v>392</v>
      </c>
      <c r="B397" s="387"/>
      <c r="C397" s="387"/>
      <c r="D397" s="378" t="s">
        <v>128</v>
      </c>
      <c r="E397" s="123">
        <f t="shared" si="44"/>
        <v>0</v>
      </c>
      <c r="F397" s="38">
        <f t="shared" si="45"/>
        <v>0</v>
      </c>
      <c r="G397" s="38">
        <f t="shared" si="46"/>
        <v>0</v>
      </c>
      <c r="H397" s="299">
        <f t="shared" si="43"/>
        <v>0</v>
      </c>
      <c r="I397" s="356"/>
      <c r="J397" s="23"/>
      <c r="K397" s="325">
        <v>392</v>
      </c>
      <c r="L397" s="4" t="s">
        <v>128</v>
      </c>
      <c r="M397" s="377">
        <f t="shared" si="47"/>
        <v>0</v>
      </c>
      <c r="N397" s="378">
        <f t="shared" si="48"/>
        <v>0</v>
      </c>
      <c r="O397" s="378">
        <f t="shared" si="49"/>
        <v>0</v>
      </c>
      <c r="P397" s="379"/>
      <c r="U397" s="19"/>
      <c r="Z397" s="19"/>
    </row>
    <row r="398" spans="1:26" ht="15.6" x14ac:dyDescent="0.3">
      <c r="A398" s="291">
        <v>393</v>
      </c>
      <c r="B398" s="387"/>
      <c r="C398" s="387"/>
      <c r="D398" s="378" t="s">
        <v>128</v>
      </c>
      <c r="E398" s="123">
        <f t="shared" si="44"/>
        <v>0</v>
      </c>
      <c r="F398" s="38">
        <f t="shared" si="45"/>
        <v>0</v>
      </c>
      <c r="G398" s="38">
        <f t="shared" si="46"/>
        <v>0</v>
      </c>
      <c r="H398" s="299">
        <f t="shared" si="43"/>
        <v>0</v>
      </c>
      <c r="I398" s="356"/>
      <c r="J398" s="23"/>
      <c r="K398" s="325">
        <v>393</v>
      </c>
      <c r="L398" s="4" t="s">
        <v>128</v>
      </c>
      <c r="M398" s="377">
        <f t="shared" si="47"/>
        <v>0</v>
      </c>
      <c r="N398" s="378">
        <f t="shared" si="48"/>
        <v>0</v>
      </c>
      <c r="O398" s="378">
        <f t="shared" si="49"/>
        <v>0</v>
      </c>
      <c r="P398" s="379"/>
      <c r="U398" s="19"/>
      <c r="Z398" s="19"/>
    </row>
    <row r="399" spans="1:26" ht="15.6" x14ac:dyDescent="0.3">
      <c r="A399" s="291">
        <v>394</v>
      </c>
      <c r="B399" s="387"/>
      <c r="C399" s="387"/>
      <c r="D399" s="378" t="s">
        <v>128</v>
      </c>
      <c r="E399" s="123">
        <f t="shared" si="44"/>
        <v>0</v>
      </c>
      <c r="F399" s="38">
        <f t="shared" si="45"/>
        <v>0</v>
      </c>
      <c r="G399" s="38">
        <f t="shared" si="46"/>
        <v>0</v>
      </c>
      <c r="H399" s="299">
        <f t="shared" si="43"/>
        <v>0</v>
      </c>
      <c r="I399" s="356"/>
      <c r="J399" s="23"/>
      <c r="K399" s="325">
        <v>394</v>
      </c>
      <c r="L399" s="4" t="s">
        <v>128</v>
      </c>
      <c r="M399" s="377">
        <f t="shared" si="47"/>
        <v>0</v>
      </c>
      <c r="N399" s="378">
        <f t="shared" si="48"/>
        <v>0</v>
      </c>
      <c r="O399" s="378">
        <f t="shared" si="49"/>
        <v>0</v>
      </c>
      <c r="P399" s="379"/>
      <c r="U399" s="19"/>
      <c r="Z399" s="19"/>
    </row>
    <row r="400" spans="1:26" ht="15.6" x14ac:dyDescent="0.3">
      <c r="A400" s="291">
        <v>395</v>
      </c>
      <c r="B400" s="387"/>
      <c r="C400" s="387"/>
      <c r="D400" s="378" t="s">
        <v>128</v>
      </c>
      <c r="E400" s="123">
        <f t="shared" si="44"/>
        <v>0</v>
      </c>
      <c r="F400" s="38">
        <f t="shared" si="45"/>
        <v>0</v>
      </c>
      <c r="G400" s="38">
        <f t="shared" si="46"/>
        <v>0</v>
      </c>
      <c r="H400" s="299">
        <f t="shared" si="43"/>
        <v>0</v>
      </c>
      <c r="I400" s="356"/>
      <c r="J400" s="23"/>
      <c r="K400" s="325">
        <v>395</v>
      </c>
      <c r="L400" s="4" t="s">
        <v>128</v>
      </c>
      <c r="M400" s="377">
        <f t="shared" si="47"/>
        <v>0</v>
      </c>
      <c r="N400" s="378">
        <f t="shared" si="48"/>
        <v>0</v>
      </c>
      <c r="O400" s="378">
        <f t="shared" si="49"/>
        <v>0</v>
      </c>
      <c r="P400" s="379"/>
      <c r="U400" s="19"/>
      <c r="Z400" s="19"/>
    </row>
    <row r="401" spans="1:26" ht="15.6" x14ac:dyDescent="0.3">
      <c r="A401" s="291">
        <v>396</v>
      </c>
      <c r="B401" s="387"/>
      <c r="C401" s="387"/>
      <c r="D401" s="378" t="s">
        <v>128</v>
      </c>
      <c r="E401" s="123">
        <f t="shared" si="44"/>
        <v>0</v>
      </c>
      <c r="F401" s="38">
        <f t="shared" si="45"/>
        <v>0</v>
      </c>
      <c r="G401" s="38">
        <f t="shared" si="46"/>
        <v>0</v>
      </c>
      <c r="H401" s="299">
        <f t="shared" si="43"/>
        <v>0</v>
      </c>
      <c r="I401" s="356"/>
      <c r="J401" s="23"/>
      <c r="K401" s="325">
        <v>396</v>
      </c>
      <c r="L401" s="4" t="s">
        <v>128</v>
      </c>
      <c r="M401" s="377">
        <f t="shared" si="47"/>
        <v>0</v>
      </c>
      <c r="N401" s="378">
        <f t="shared" si="48"/>
        <v>0</v>
      </c>
      <c r="O401" s="378">
        <f t="shared" si="49"/>
        <v>0</v>
      </c>
      <c r="P401" s="379"/>
      <c r="U401" s="19"/>
      <c r="Z401" s="19"/>
    </row>
    <row r="402" spans="1:26" ht="15.6" x14ac:dyDescent="0.3">
      <c r="A402" s="291">
        <v>397</v>
      </c>
      <c r="B402" s="387"/>
      <c r="C402" s="387"/>
      <c r="D402" s="378" t="s">
        <v>128</v>
      </c>
      <c r="E402" s="123">
        <f t="shared" si="44"/>
        <v>0</v>
      </c>
      <c r="F402" s="38">
        <f t="shared" si="45"/>
        <v>0</v>
      </c>
      <c r="G402" s="38">
        <f t="shared" si="46"/>
        <v>0</v>
      </c>
      <c r="H402" s="299">
        <f t="shared" si="43"/>
        <v>0</v>
      </c>
      <c r="I402" s="356"/>
      <c r="J402" s="23"/>
      <c r="K402" s="325">
        <v>397</v>
      </c>
      <c r="L402" s="4" t="s">
        <v>128</v>
      </c>
      <c r="M402" s="377">
        <f t="shared" si="47"/>
        <v>0</v>
      </c>
      <c r="N402" s="378">
        <f t="shared" si="48"/>
        <v>0</v>
      </c>
      <c r="O402" s="378">
        <f t="shared" si="49"/>
        <v>0</v>
      </c>
      <c r="P402" s="379"/>
      <c r="U402" s="19"/>
      <c r="Z402" s="19"/>
    </row>
    <row r="403" spans="1:26" ht="15.6" x14ac:dyDescent="0.3">
      <c r="A403" s="291">
        <v>398</v>
      </c>
      <c r="B403" s="387"/>
      <c r="C403" s="387"/>
      <c r="D403" s="378" t="s">
        <v>128</v>
      </c>
      <c r="E403" s="123">
        <f t="shared" si="44"/>
        <v>0</v>
      </c>
      <c r="F403" s="38">
        <f t="shared" si="45"/>
        <v>0</v>
      </c>
      <c r="G403" s="38">
        <f t="shared" si="46"/>
        <v>0</v>
      </c>
      <c r="H403" s="299">
        <f t="shared" si="43"/>
        <v>0</v>
      </c>
      <c r="I403" s="356"/>
      <c r="J403" s="23"/>
      <c r="K403" s="325">
        <v>398</v>
      </c>
      <c r="L403" s="4" t="s">
        <v>128</v>
      </c>
      <c r="M403" s="377">
        <f t="shared" si="47"/>
        <v>0</v>
      </c>
      <c r="N403" s="378">
        <f t="shared" si="48"/>
        <v>0</v>
      </c>
      <c r="O403" s="378">
        <f t="shared" si="49"/>
        <v>0</v>
      </c>
      <c r="P403" s="379"/>
      <c r="U403" s="19"/>
      <c r="Z403" s="19"/>
    </row>
    <row r="404" spans="1:26" ht="15.6" x14ac:dyDescent="0.3">
      <c r="A404" s="291">
        <v>399</v>
      </c>
      <c r="B404" s="387"/>
      <c r="C404" s="387"/>
      <c r="D404" s="378" t="s">
        <v>128</v>
      </c>
      <c r="E404" s="123">
        <f t="shared" si="44"/>
        <v>0</v>
      </c>
      <c r="F404" s="38">
        <f t="shared" si="45"/>
        <v>0</v>
      </c>
      <c r="G404" s="38">
        <f t="shared" si="46"/>
        <v>0</v>
      </c>
      <c r="H404" s="299">
        <f t="shared" si="43"/>
        <v>0</v>
      </c>
      <c r="I404" s="356"/>
      <c r="J404" s="23"/>
      <c r="K404" s="325">
        <v>399</v>
      </c>
      <c r="L404" s="4" t="s">
        <v>128</v>
      </c>
      <c r="M404" s="377">
        <f t="shared" si="47"/>
        <v>0</v>
      </c>
      <c r="N404" s="378">
        <f t="shared" si="48"/>
        <v>0</v>
      </c>
      <c r="O404" s="378">
        <f t="shared" si="49"/>
        <v>0</v>
      </c>
      <c r="P404" s="379"/>
      <c r="U404" s="19"/>
      <c r="Z404" s="19"/>
    </row>
    <row r="405" spans="1:26" ht="15.6" x14ac:dyDescent="0.3">
      <c r="A405" s="291">
        <v>400</v>
      </c>
      <c r="B405" s="387"/>
      <c r="C405" s="387"/>
      <c r="D405" s="378" t="s">
        <v>128</v>
      </c>
      <c r="E405" s="123">
        <f t="shared" si="44"/>
        <v>0</v>
      </c>
      <c r="F405" s="38">
        <f t="shared" si="45"/>
        <v>0</v>
      </c>
      <c r="G405" s="38">
        <f t="shared" si="46"/>
        <v>0</v>
      </c>
      <c r="H405" s="299">
        <f t="shared" si="43"/>
        <v>0</v>
      </c>
      <c r="I405" s="356"/>
      <c r="J405" s="23"/>
      <c r="K405" s="325">
        <v>400</v>
      </c>
      <c r="L405" s="4" t="s">
        <v>128</v>
      </c>
      <c r="M405" s="377">
        <f t="shared" si="47"/>
        <v>0</v>
      </c>
      <c r="N405" s="378">
        <f t="shared" si="48"/>
        <v>0</v>
      </c>
      <c r="O405" s="378">
        <f t="shared" si="49"/>
        <v>0</v>
      </c>
      <c r="P405" s="379"/>
      <c r="U405" s="19"/>
      <c r="Z405" s="19"/>
    </row>
    <row r="406" spans="1:26" ht="15.6" x14ac:dyDescent="0.3">
      <c r="A406" s="291">
        <v>401</v>
      </c>
      <c r="B406" s="387"/>
      <c r="C406" s="387"/>
      <c r="D406" s="378" t="s">
        <v>128</v>
      </c>
      <c r="E406" s="123">
        <f t="shared" si="44"/>
        <v>0</v>
      </c>
      <c r="F406" s="38">
        <f t="shared" si="45"/>
        <v>0</v>
      </c>
      <c r="G406" s="38">
        <f t="shared" si="46"/>
        <v>0</v>
      </c>
      <c r="H406" s="299">
        <f t="shared" si="43"/>
        <v>0</v>
      </c>
      <c r="I406" s="356"/>
      <c r="J406" s="23"/>
      <c r="K406" s="325">
        <v>401</v>
      </c>
      <c r="L406" s="4" t="s">
        <v>128</v>
      </c>
      <c r="M406" s="377">
        <f t="shared" si="47"/>
        <v>0</v>
      </c>
      <c r="N406" s="378">
        <f t="shared" si="48"/>
        <v>0</v>
      </c>
      <c r="O406" s="378">
        <f t="shared" si="49"/>
        <v>0</v>
      </c>
      <c r="P406" s="379"/>
      <c r="U406" s="19"/>
      <c r="Z406" s="19"/>
    </row>
    <row r="407" spans="1:26" ht="15.6" x14ac:dyDescent="0.3">
      <c r="A407" s="291">
        <v>402</v>
      </c>
      <c r="B407" s="387"/>
      <c r="C407" s="387"/>
      <c r="D407" s="378" t="s">
        <v>128</v>
      </c>
      <c r="E407" s="123">
        <f t="shared" si="44"/>
        <v>0</v>
      </c>
      <c r="F407" s="38">
        <f t="shared" si="45"/>
        <v>0</v>
      </c>
      <c r="G407" s="38">
        <f t="shared" si="46"/>
        <v>0</v>
      </c>
      <c r="H407" s="299">
        <f t="shared" si="43"/>
        <v>0</v>
      </c>
      <c r="I407" s="356"/>
      <c r="J407" s="23"/>
      <c r="K407" s="325">
        <v>402</v>
      </c>
      <c r="L407" s="4" t="s">
        <v>128</v>
      </c>
      <c r="M407" s="377">
        <f t="shared" si="47"/>
        <v>0</v>
      </c>
      <c r="N407" s="378">
        <f t="shared" si="48"/>
        <v>0</v>
      </c>
      <c r="O407" s="378">
        <f t="shared" si="49"/>
        <v>0</v>
      </c>
      <c r="P407" s="379"/>
      <c r="U407" s="19"/>
      <c r="Z407" s="19"/>
    </row>
    <row r="408" spans="1:26" ht="15.6" x14ac:dyDescent="0.3">
      <c r="A408" s="291">
        <v>403</v>
      </c>
      <c r="B408" s="387"/>
      <c r="C408" s="387"/>
      <c r="D408" s="378" t="s">
        <v>128</v>
      </c>
      <c r="E408" s="123">
        <f t="shared" si="44"/>
        <v>0</v>
      </c>
      <c r="F408" s="38">
        <f t="shared" si="45"/>
        <v>0</v>
      </c>
      <c r="G408" s="38">
        <f t="shared" si="46"/>
        <v>0</v>
      </c>
      <c r="H408" s="299">
        <f t="shared" si="43"/>
        <v>0</v>
      </c>
      <c r="I408" s="356"/>
      <c r="J408" s="23"/>
      <c r="K408" s="325">
        <v>403</v>
      </c>
      <c r="L408" s="4" t="s">
        <v>128</v>
      </c>
      <c r="M408" s="377">
        <f t="shared" si="47"/>
        <v>0</v>
      </c>
      <c r="N408" s="378">
        <f t="shared" si="48"/>
        <v>0</v>
      </c>
      <c r="O408" s="378">
        <f t="shared" si="49"/>
        <v>0</v>
      </c>
      <c r="P408" s="379"/>
      <c r="U408" s="19"/>
      <c r="Z408" s="19"/>
    </row>
    <row r="409" spans="1:26" ht="15.6" x14ac:dyDescent="0.3">
      <c r="A409" s="291">
        <v>404</v>
      </c>
      <c r="B409" s="387"/>
      <c r="C409" s="387"/>
      <c r="D409" s="378" t="s">
        <v>128</v>
      </c>
      <c r="E409" s="123">
        <f t="shared" si="44"/>
        <v>0</v>
      </c>
      <c r="F409" s="38">
        <f t="shared" si="45"/>
        <v>0</v>
      </c>
      <c r="G409" s="38">
        <f t="shared" si="46"/>
        <v>0</v>
      </c>
      <c r="H409" s="299">
        <f t="shared" si="43"/>
        <v>0</v>
      </c>
      <c r="I409" s="356"/>
      <c r="J409" s="23"/>
      <c r="K409" s="325">
        <v>404</v>
      </c>
      <c r="L409" s="4" t="s">
        <v>128</v>
      </c>
      <c r="M409" s="377">
        <f t="shared" si="47"/>
        <v>0</v>
      </c>
      <c r="N409" s="378">
        <f t="shared" si="48"/>
        <v>0</v>
      </c>
      <c r="O409" s="378">
        <f t="shared" si="49"/>
        <v>0</v>
      </c>
      <c r="P409" s="379"/>
      <c r="U409" s="19"/>
      <c r="Z409" s="19"/>
    </row>
    <row r="410" spans="1:26" ht="15.6" x14ac:dyDescent="0.3">
      <c r="A410" s="291">
        <v>405</v>
      </c>
      <c r="B410" s="387"/>
      <c r="C410" s="387"/>
      <c r="D410" s="378" t="s">
        <v>128</v>
      </c>
      <c r="E410" s="123">
        <f t="shared" si="44"/>
        <v>0</v>
      </c>
      <c r="F410" s="38">
        <f t="shared" si="45"/>
        <v>0</v>
      </c>
      <c r="G410" s="38">
        <f t="shared" si="46"/>
        <v>0</v>
      </c>
      <c r="H410" s="299">
        <f t="shared" si="43"/>
        <v>0</v>
      </c>
      <c r="I410" s="356"/>
      <c r="J410" s="23"/>
      <c r="K410" s="325">
        <v>405</v>
      </c>
      <c r="L410" s="4" t="s">
        <v>128</v>
      </c>
      <c r="M410" s="377">
        <f t="shared" si="47"/>
        <v>0</v>
      </c>
      <c r="N410" s="378">
        <f t="shared" si="48"/>
        <v>0</v>
      </c>
      <c r="O410" s="378">
        <f t="shared" si="49"/>
        <v>0</v>
      </c>
      <c r="P410" s="379"/>
      <c r="U410" s="19"/>
      <c r="Z410" s="19"/>
    </row>
    <row r="411" spans="1:26" ht="15.6" x14ac:dyDescent="0.3">
      <c r="A411" s="291">
        <v>406</v>
      </c>
      <c r="B411" s="387"/>
      <c r="C411" s="387"/>
      <c r="D411" s="378" t="s">
        <v>128</v>
      </c>
      <c r="E411" s="123">
        <f t="shared" si="44"/>
        <v>0</v>
      </c>
      <c r="F411" s="38">
        <f t="shared" si="45"/>
        <v>0</v>
      </c>
      <c r="G411" s="38">
        <f t="shared" si="46"/>
        <v>0</v>
      </c>
      <c r="H411" s="299">
        <f t="shared" si="43"/>
        <v>0</v>
      </c>
      <c r="I411" s="356"/>
      <c r="J411" s="23"/>
      <c r="K411" s="325">
        <v>406</v>
      </c>
      <c r="L411" s="4" t="s">
        <v>128</v>
      </c>
      <c r="M411" s="377">
        <f t="shared" si="47"/>
        <v>0</v>
      </c>
      <c r="N411" s="378">
        <f t="shared" si="48"/>
        <v>0</v>
      </c>
      <c r="O411" s="378">
        <f t="shared" si="49"/>
        <v>0</v>
      </c>
      <c r="P411" s="379"/>
      <c r="U411" s="19"/>
      <c r="Z411" s="19"/>
    </row>
    <row r="412" spans="1:26" ht="15.6" x14ac:dyDescent="0.3">
      <c r="A412" s="291">
        <v>407</v>
      </c>
      <c r="B412" s="387"/>
      <c r="C412" s="387"/>
      <c r="D412" s="378" t="s">
        <v>128</v>
      </c>
      <c r="E412" s="123">
        <f t="shared" si="44"/>
        <v>0</v>
      </c>
      <c r="F412" s="38">
        <f t="shared" si="45"/>
        <v>0</v>
      </c>
      <c r="G412" s="38">
        <f t="shared" si="46"/>
        <v>0</v>
      </c>
      <c r="H412" s="299">
        <f t="shared" si="43"/>
        <v>0</v>
      </c>
      <c r="I412" s="356"/>
      <c r="J412" s="23"/>
      <c r="K412" s="325">
        <v>407</v>
      </c>
      <c r="L412" s="4" t="s">
        <v>128</v>
      </c>
      <c r="M412" s="377">
        <f t="shared" si="47"/>
        <v>0</v>
      </c>
      <c r="N412" s="378">
        <f t="shared" si="48"/>
        <v>0</v>
      </c>
      <c r="O412" s="378">
        <f t="shared" si="49"/>
        <v>0</v>
      </c>
      <c r="P412" s="379"/>
      <c r="U412" s="19"/>
      <c r="Z412" s="19"/>
    </row>
    <row r="413" spans="1:26" ht="15.6" x14ac:dyDescent="0.3">
      <c r="A413" s="291">
        <v>408</v>
      </c>
      <c r="B413" s="387"/>
      <c r="C413" s="387"/>
      <c r="D413" s="378" t="s">
        <v>128</v>
      </c>
      <c r="E413" s="123">
        <f t="shared" si="44"/>
        <v>0</v>
      </c>
      <c r="F413" s="38">
        <f t="shared" si="45"/>
        <v>0</v>
      </c>
      <c r="G413" s="38">
        <f t="shared" si="46"/>
        <v>0</v>
      </c>
      <c r="H413" s="299">
        <f t="shared" si="43"/>
        <v>0</v>
      </c>
      <c r="I413" s="356"/>
      <c r="J413" s="23"/>
      <c r="K413" s="325">
        <v>408</v>
      </c>
      <c r="L413" s="4" t="s">
        <v>128</v>
      </c>
      <c r="M413" s="377">
        <f t="shared" si="47"/>
        <v>0</v>
      </c>
      <c r="N413" s="378">
        <f t="shared" si="48"/>
        <v>0</v>
      </c>
      <c r="O413" s="378">
        <f t="shared" si="49"/>
        <v>0</v>
      </c>
      <c r="P413" s="379"/>
      <c r="U413" s="19"/>
      <c r="Z413" s="19"/>
    </row>
    <row r="414" spans="1:26" ht="15.6" x14ac:dyDescent="0.3">
      <c r="A414" s="291">
        <v>409</v>
      </c>
      <c r="B414" s="387"/>
      <c r="C414" s="387"/>
      <c r="D414" s="378" t="s">
        <v>128</v>
      </c>
      <c r="E414" s="123">
        <f t="shared" si="44"/>
        <v>0</v>
      </c>
      <c r="F414" s="38">
        <f t="shared" si="45"/>
        <v>0</v>
      </c>
      <c r="G414" s="38">
        <f t="shared" si="46"/>
        <v>0</v>
      </c>
      <c r="H414" s="299">
        <f t="shared" si="43"/>
        <v>0</v>
      </c>
      <c r="I414" s="356"/>
      <c r="J414" s="23"/>
      <c r="K414" s="325">
        <v>409</v>
      </c>
      <c r="L414" s="4" t="s">
        <v>128</v>
      </c>
      <c r="M414" s="377">
        <f t="shared" si="47"/>
        <v>0</v>
      </c>
      <c r="N414" s="378">
        <f t="shared" si="48"/>
        <v>0</v>
      </c>
      <c r="O414" s="378">
        <f t="shared" si="49"/>
        <v>0</v>
      </c>
      <c r="P414" s="379"/>
      <c r="U414" s="19"/>
      <c r="Z414" s="19"/>
    </row>
    <row r="415" spans="1:26" ht="15.6" x14ac:dyDescent="0.3">
      <c r="A415" s="291">
        <v>410</v>
      </c>
      <c r="B415" s="387"/>
      <c r="C415" s="387"/>
      <c r="D415" s="378" t="s">
        <v>128</v>
      </c>
      <c r="E415" s="123">
        <f t="shared" si="44"/>
        <v>0</v>
      </c>
      <c r="F415" s="38">
        <f t="shared" si="45"/>
        <v>0</v>
      </c>
      <c r="G415" s="38">
        <f t="shared" si="46"/>
        <v>0</v>
      </c>
      <c r="H415" s="299">
        <f t="shared" si="43"/>
        <v>0</v>
      </c>
      <c r="I415" s="356"/>
      <c r="J415" s="23"/>
      <c r="K415" s="325">
        <v>410</v>
      </c>
      <c r="L415" s="4" t="s">
        <v>128</v>
      </c>
      <c r="M415" s="377">
        <f t="shared" si="47"/>
        <v>0</v>
      </c>
      <c r="N415" s="378">
        <f t="shared" si="48"/>
        <v>0</v>
      </c>
      <c r="O415" s="378">
        <f t="shared" si="49"/>
        <v>0</v>
      </c>
      <c r="P415" s="379"/>
      <c r="U415" s="19"/>
      <c r="Z415" s="19"/>
    </row>
    <row r="416" spans="1:26" ht="15.6" x14ac:dyDescent="0.3">
      <c r="A416" s="291">
        <v>411</v>
      </c>
      <c r="B416" s="387"/>
      <c r="C416" s="387"/>
      <c r="D416" s="378" t="s">
        <v>128</v>
      </c>
      <c r="E416" s="123">
        <f t="shared" si="44"/>
        <v>0</v>
      </c>
      <c r="F416" s="38">
        <f t="shared" si="45"/>
        <v>0</v>
      </c>
      <c r="G416" s="38">
        <f t="shared" si="46"/>
        <v>0</v>
      </c>
      <c r="H416" s="299">
        <f t="shared" si="43"/>
        <v>0</v>
      </c>
      <c r="I416" s="356"/>
      <c r="J416" s="23"/>
      <c r="K416" s="325">
        <v>411</v>
      </c>
      <c r="L416" s="4" t="s">
        <v>128</v>
      </c>
      <c r="M416" s="377">
        <f t="shared" si="47"/>
        <v>0</v>
      </c>
      <c r="N416" s="378">
        <f t="shared" si="48"/>
        <v>0</v>
      </c>
      <c r="O416" s="378">
        <f t="shared" si="49"/>
        <v>0</v>
      </c>
      <c r="P416" s="379"/>
      <c r="U416" s="19"/>
      <c r="Z416" s="19"/>
    </row>
    <row r="417" spans="1:26" ht="15.6" x14ac:dyDescent="0.3">
      <c r="A417" s="291">
        <v>412</v>
      </c>
      <c r="B417" s="387"/>
      <c r="C417" s="387"/>
      <c r="D417" s="378" t="s">
        <v>128</v>
      </c>
      <c r="E417" s="123">
        <f t="shared" si="44"/>
        <v>0</v>
      </c>
      <c r="F417" s="38">
        <f t="shared" si="45"/>
        <v>0</v>
      </c>
      <c r="G417" s="38">
        <f t="shared" si="46"/>
        <v>0</v>
      </c>
      <c r="H417" s="299">
        <f t="shared" si="43"/>
        <v>0</v>
      </c>
      <c r="I417" s="356"/>
      <c r="J417" s="23"/>
      <c r="K417" s="325">
        <v>412</v>
      </c>
      <c r="L417" s="4" t="s">
        <v>128</v>
      </c>
      <c r="M417" s="377">
        <f t="shared" si="47"/>
        <v>0</v>
      </c>
      <c r="N417" s="378">
        <f t="shared" si="48"/>
        <v>0</v>
      </c>
      <c r="O417" s="378">
        <f t="shared" si="49"/>
        <v>0</v>
      </c>
      <c r="P417" s="379"/>
      <c r="U417" s="19"/>
      <c r="Z417" s="19"/>
    </row>
    <row r="418" spans="1:26" ht="15.6" x14ac:dyDescent="0.3">
      <c r="A418" s="291">
        <v>413</v>
      </c>
      <c r="B418" s="387"/>
      <c r="C418" s="387"/>
      <c r="D418" s="378" t="s">
        <v>128</v>
      </c>
      <c r="E418" s="123">
        <f t="shared" si="44"/>
        <v>0</v>
      </c>
      <c r="F418" s="38">
        <f t="shared" si="45"/>
        <v>0</v>
      </c>
      <c r="G418" s="38">
        <f t="shared" si="46"/>
        <v>0</v>
      </c>
      <c r="H418" s="299">
        <f t="shared" si="43"/>
        <v>0</v>
      </c>
      <c r="I418" s="356"/>
      <c r="J418" s="23"/>
      <c r="K418" s="325">
        <v>413</v>
      </c>
      <c r="L418" s="4" t="s">
        <v>128</v>
      </c>
      <c r="M418" s="377">
        <f t="shared" si="47"/>
        <v>0</v>
      </c>
      <c r="N418" s="378">
        <f t="shared" si="48"/>
        <v>0</v>
      </c>
      <c r="O418" s="378">
        <f t="shared" si="49"/>
        <v>0</v>
      </c>
      <c r="P418" s="379"/>
      <c r="U418" s="19"/>
      <c r="Z418" s="19"/>
    </row>
    <row r="419" spans="1:26" ht="15.6" x14ac:dyDescent="0.3">
      <c r="A419" s="291">
        <v>414</v>
      </c>
      <c r="B419" s="387"/>
      <c r="C419" s="387"/>
      <c r="D419" s="378" t="s">
        <v>128</v>
      </c>
      <c r="E419" s="123">
        <f t="shared" si="44"/>
        <v>0</v>
      </c>
      <c r="F419" s="38">
        <f t="shared" si="45"/>
        <v>0</v>
      </c>
      <c r="G419" s="38">
        <f t="shared" si="46"/>
        <v>0</v>
      </c>
      <c r="H419" s="299">
        <f t="shared" si="43"/>
        <v>0</v>
      </c>
      <c r="I419" s="356"/>
      <c r="J419" s="23"/>
      <c r="K419" s="325">
        <v>414</v>
      </c>
      <c r="L419" s="4" t="s">
        <v>128</v>
      </c>
      <c r="M419" s="377">
        <f t="shared" si="47"/>
        <v>0</v>
      </c>
      <c r="N419" s="378">
        <f t="shared" si="48"/>
        <v>0</v>
      </c>
      <c r="O419" s="378">
        <f t="shared" si="49"/>
        <v>0</v>
      </c>
      <c r="P419" s="379"/>
      <c r="U419" s="19"/>
      <c r="Z419" s="19"/>
    </row>
    <row r="420" spans="1:26" ht="15.6" x14ac:dyDescent="0.3">
      <c r="A420" s="291">
        <v>415</v>
      </c>
      <c r="B420" s="387"/>
      <c r="C420" s="387"/>
      <c r="D420" s="378" t="s">
        <v>128</v>
      </c>
      <c r="E420" s="123">
        <f t="shared" si="44"/>
        <v>0</v>
      </c>
      <c r="F420" s="38">
        <f t="shared" si="45"/>
        <v>0</v>
      </c>
      <c r="G420" s="38">
        <f t="shared" si="46"/>
        <v>0</v>
      </c>
      <c r="H420" s="299">
        <f t="shared" ref="H420:H483" si="50">B420*C420</f>
        <v>0</v>
      </c>
      <c r="I420" s="356"/>
      <c r="J420" s="23"/>
      <c r="K420" s="325">
        <v>415</v>
      </c>
      <c r="L420" s="4" t="s">
        <v>128</v>
      </c>
      <c r="M420" s="377">
        <f t="shared" si="47"/>
        <v>0</v>
      </c>
      <c r="N420" s="378">
        <f t="shared" si="48"/>
        <v>0</v>
      </c>
      <c r="O420" s="378">
        <f t="shared" si="49"/>
        <v>0</v>
      </c>
      <c r="P420" s="379"/>
      <c r="U420" s="19"/>
      <c r="Z420" s="19"/>
    </row>
    <row r="421" spans="1:26" ht="15.6" x14ac:dyDescent="0.3">
      <c r="A421" s="291">
        <v>416</v>
      </c>
      <c r="B421" s="387"/>
      <c r="C421" s="387"/>
      <c r="D421" s="378" t="s">
        <v>128</v>
      </c>
      <c r="E421" s="123">
        <f t="shared" si="44"/>
        <v>0</v>
      </c>
      <c r="F421" s="38">
        <f t="shared" si="45"/>
        <v>0</v>
      </c>
      <c r="G421" s="38">
        <f t="shared" si="46"/>
        <v>0</v>
      </c>
      <c r="H421" s="299">
        <f t="shared" si="50"/>
        <v>0</v>
      </c>
      <c r="I421" s="356"/>
      <c r="J421" s="23"/>
      <c r="K421" s="325">
        <v>416</v>
      </c>
      <c r="L421" s="4" t="s">
        <v>128</v>
      </c>
      <c r="M421" s="377">
        <f t="shared" si="47"/>
        <v>0</v>
      </c>
      <c r="N421" s="378">
        <f t="shared" si="48"/>
        <v>0</v>
      </c>
      <c r="O421" s="378">
        <f t="shared" si="49"/>
        <v>0</v>
      </c>
      <c r="P421" s="379"/>
      <c r="U421" s="19"/>
      <c r="Z421" s="19"/>
    </row>
    <row r="422" spans="1:26" ht="15.6" x14ac:dyDescent="0.3">
      <c r="A422" s="291">
        <v>417</v>
      </c>
      <c r="B422" s="387"/>
      <c r="C422" s="387"/>
      <c r="D422" s="378" t="s">
        <v>128</v>
      </c>
      <c r="E422" s="123">
        <f t="shared" si="44"/>
        <v>0</v>
      </c>
      <c r="F422" s="38">
        <f t="shared" si="45"/>
        <v>0</v>
      </c>
      <c r="G422" s="38">
        <f t="shared" si="46"/>
        <v>0</v>
      </c>
      <c r="H422" s="299">
        <f t="shared" si="50"/>
        <v>0</v>
      </c>
      <c r="I422" s="356"/>
      <c r="J422" s="23"/>
      <c r="K422" s="325">
        <v>417</v>
      </c>
      <c r="L422" s="4" t="s">
        <v>128</v>
      </c>
      <c r="M422" s="377">
        <f t="shared" si="47"/>
        <v>0</v>
      </c>
      <c r="N422" s="378">
        <f t="shared" si="48"/>
        <v>0</v>
      </c>
      <c r="O422" s="378">
        <f t="shared" si="49"/>
        <v>0</v>
      </c>
      <c r="P422" s="379"/>
      <c r="U422" s="19"/>
      <c r="Z422" s="19"/>
    </row>
    <row r="423" spans="1:26" ht="15.6" x14ac:dyDescent="0.3">
      <c r="A423" s="291">
        <v>418</v>
      </c>
      <c r="B423" s="387"/>
      <c r="C423" s="387"/>
      <c r="D423" s="378" t="s">
        <v>128</v>
      </c>
      <c r="E423" s="123">
        <f t="shared" si="44"/>
        <v>0</v>
      </c>
      <c r="F423" s="38">
        <f t="shared" si="45"/>
        <v>0</v>
      </c>
      <c r="G423" s="38">
        <f t="shared" si="46"/>
        <v>0</v>
      </c>
      <c r="H423" s="299">
        <f t="shared" si="50"/>
        <v>0</v>
      </c>
      <c r="I423" s="356"/>
      <c r="J423" s="23"/>
      <c r="K423" s="325">
        <v>418</v>
      </c>
      <c r="L423" s="4" t="s">
        <v>128</v>
      </c>
      <c r="M423" s="377">
        <f t="shared" si="47"/>
        <v>0</v>
      </c>
      <c r="N423" s="378">
        <f t="shared" si="48"/>
        <v>0</v>
      </c>
      <c r="O423" s="378">
        <f t="shared" si="49"/>
        <v>0</v>
      </c>
      <c r="P423" s="379"/>
      <c r="U423" s="19"/>
      <c r="Z423" s="19"/>
    </row>
    <row r="424" spans="1:26" ht="15.6" x14ac:dyDescent="0.3">
      <c r="A424" s="291">
        <v>419</v>
      </c>
      <c r="B424" s="387"/>
      <c r="C424" s="387"/>
      <c r="D424" s="378" t="s">
        <v>128</v>
      </c>
      <c r="E424" s="123">
        <f t="shared" si="44"/>
        <v>0</v>
      </c>
      <c r="F424" s="38">
        <f t="shared" si="45"/>
        <v>0</v>
      </c>
      <c r="G424" s="38">
        <f t="shared" si="46"/>
        <v>0</v>
      </c>
      <c r="H424" s="299">
        <f t="shared" si="50"/>
        <v>0</v>
      </c>
      <c r="I424" s="356"/>
      <c r="J424" s="23"/>
      <c r="K424" s="325">
        <v>419</v>
      </c>
      <c r="L424" s="4" t="s">
        <v>128</v>
      </c>
      <c r="M424" s="377">
        <f t="shared" si="47"/>
        <v>0</v>
      </c>
      <c r="N424" s="378">
        <f t="shared" si="48"/>
        <v>0</v>
      </c>
      <c r="O424" s="378">
        <f t="shared" si="49"/>
        <v>0</v>
      </c>
      <c r="P424" s="379"/>
      <c r="U424" s="19"/>
      <c r="Z424" s="19"/>
    </row>
    <row r="425" spans="1:26" ht="15.6" x14ac:dyDescent="0.3">
      <c r="A425" s="291">
        <v>420</v>
      </c>
      <c r="B425" s="387"/>
      <c r="C425" s="387"/>
      <c r="D425" s="378" t="s">
        <v>128</v>
      </c>
      <c r="E425" s="123">
        <f t="shared" si="44"/>
        <v>0</v>
      </c>
      <c r="F425" s="38">
        <f t="shared" si="45"/>
        <v>0</v>
      </c>
      <c r="G425" s="38">
        <f t="shared" si="46"/>
        <v>0</v>
      </c>
      <c r="H425" s="299">
        <f t="shared" si="50"/>
        <v>0</v>
      </c>
      <c r="I425" s="356"/>
      <c r="J425" s="23"/>
      <c r="K425" s="325">
        <v>420</v>
      </c>
      <c r="L425" s="4" t="s">
        <v>128</v>
      </c>
      <c r="M425" s="377">
        <f t="shared" si="47"/>
        <v>0</v>
      </c>
      <c r="N425" s="378">
        <f t="shared" si="48"/>
        <v>0</v>
      </c>
      <c r="O425" s="378">
        <f t="shared" si="49"/>
        <v>0</v>
      </c>
      <c r="P425" s="379"/>
      <c r="U425" s="19"/>
      <c r="Z425" s="19"/>
    </row>
    <row r="426" spans="1:26" ht="15.6" x14ac:dyDescent="0.3">
      <c r="A426" s="291">
        <v>421</v>
      </c>
      <c r="B426" s="387"/>
      <c r="C426" s="387"/>
      <c r="D426" s="378" t="s">
        <v>128</v>
      </c>
      <c r="E426" s="123">
        <f t="shared" si="44"/>
        <v>0</v>
      </c>
      <c r="F426" s="38">
        <f t="shared" si="45"/>
        <v>0</v>
      </c>
      <c r="G426" s="38">
        <f t="shared" si="46"/>
        <v>0</v>
      </c>
      <c r="H426" s="299">
        <f t="shared" si="50"/>
        <v>0</v>
      </c>
      <c r="I426" s="356"/>
      <c r="J426" s="23"/>
      <c r="K426" s="325">
        <v>421</v>
      </c>
      <c r="L426" s="4" t="s">
        <v>128</v>
      </c>
      <c r="M426" s="377">
        <f t="shared" si="47"/>
        <v>0</v>
      </c>
      <c r="N426" s="378">
        <f t="shared" si="48"/>
        <v>0</v>
      </c>
      <c r="O426" s="378">
        <f t="shared" si="49"/>
        <v>0</v>
      </c>
      <c r="P426" s="379"/>
      <c r="U426" s="19"/>
      <c r="Z426" s="19"/>
    </row>
    <row r="427" spans="1:26" ht="15.6" x14ac:dyDescent="0.3">
      <c r="A427" s="291">
        <v>422</v>
      </c>
      <c r="B427" s="387"/>
      <c r="C427" s="387"/>
      <c r="D427" s="378" t="s">
        <v>128</v>
      </c>
      <c r="E427" s="123">
        <f t="shared" si="44"/>
        <v>0</v>
      </c>
      <c r="F427" s="38">
        <f t="shared" si="45"/>
        <v>0</v>
      </c>
      <c r="G427" s="38">
        <f t="shared" si="46"/>
        <v>0</v>
      </c>
      <c r="H427" s="299">
        <f t="shared" si="50"/>
        <v>0</v>
      </c>
      <c r="I427" s="356"/>
      <c r="J427" s="23"/>
      <c r="K427" s="325">
        <v>422</v>
      </c>
      <c r="L427" s="4" t="s">
        <v>128</v>
      </c>
      <c r="M427" s="377">
        <f t="shared" si="47"/>
        <v>0</v>
      </c>
      <c r="N427" s="378">
        <f t="shared" si="48"/>
        <v>0</v>
      </c>
      <c r="O427" s="378">
        <f t="shared" si="49"/>
        <v>0</v>
      </c>
      <c r="P427" s="379"/>
      <c r="U427" s="19"/>
      <c r="Z427" s="19"/>
    </row>
    <row r="428" spans="1:26" ht="15.6" x14ac:dyDescent="0.3">
      <c r="A428" s="291">
        <v>423</v>
      </c>
      <c r="B428" s="387"/>
      <c r="C428" s="387"/>
      <c r="D428" s="378" t="s">
        <v>128</v>
      </c>
      <c r="E428" s="123">
        <f t="shared" si="44"/>
        <v>0</v>
      </c>
      <c r="F428" s="38">
        <f t="shared" si="45"/>
        <v>0</v>
      </c>
      <c r="G428" s="38">
        <f t="shared" si="46"/>
        <v>0</v>
      </c>
      <c r="H428" s="299">
        <f t="shared" si="50"/>
        <v>0</v>
      </c>
      <c r="I428" s="356"/>
      <c r="J428" s="23"/>
      <c r="K428" s="325">
        <v>423</v>
      </c>
      <c r="L428" s="4" t="s">
        <v>128</v>
      </c>
      <c r="M428" s="377">
        <f t="shared" si="47"/>
        <v>0</v>
      </c>
      <c r="N428" s="378">
        <f t="shared" si="48"/>
        <v>0</v>
      </c>
      <c r="O428" s="378">
        <f t="shared" si="49"/>
        <v>0</v>
      </c>
      <c r="P428" s="379"/>
      <c r="U428" s="19"/>
      <c r="Z428" s="19"/>
    </row>
    <row r="429" spans="1:26" ht="15.6" x14ac:dyDescent="0.3">
      <c r="A429" s="291">
        <v>424</v>
      </c>
      <c r="B429" s="387"/>
      <c r="C429" s="387"/>
      <c r="D429" s="378" t="s">
        <v>128</v>
      </c>
      <c r="E429" s="123">
        <f t="shared" si="44"/>
        <v>0</v>
      </c>
      <c r="F429" s="38">
        <f t="shared" si="45"/>
        <v>0</v>
      </c>
      <c r="G429" s="38">
        <f t="shared" si="46"/>
        <v>0</v>
      </c>
      <c r="H429" s="299">
        <f t="shared" si="50"/>
        <v>0</v>
      </c>
      <c r="I429" s="356"/>
      <c r="J429" s="23"/>
      <c r="K429" s="325">
        <v>424</v>
      </c>
      <c r="L429" s="4" t="s">
        <v>128</v>
      </c>
      <c r="M429" s="377">
        <f t="shared" si="47"/>
        <v>0</v>
      </c>
      <c r="N429" s="378">
        <f t="shared" si="48"/>
        <v>0</v>
      </c>
      <c r="O429" s="378">
        <f t="shared" si="49"/>
        <v>0</v>
      </c>
      <c r="P429" s="379"/>
      <c r="U429" s="19"/>
      <c r="Z429" s="19"/>
    </row>
    <row r="430" spans="1:26" ht="15.6" x14ac:dyDescent="0.3">
      <c r="A430" s="291">
        <v>425</v>
      </c>
      <c r="B430" s="387"/>
      <c r="C430" s="387"/>
      <c r="D430" s="378" t="s">
        <v>128</v>
      </c>
      <c r="E430" s="123">
        <f t="shared" si="44"/>
        <v>0</v>
      </c>
      <c r="F430" s="38">
        <f t="shared" si="45"/>
        <v>0</v>
      </c>
      <c r="G430" s="38">
        <f t="shared" si="46"/>
        <v>0</v>
      </c>
      <c r="H430" s="299">
        <f t="shared" si="50"/>
        <v>0</v>
      </c>
      <c r="I430" s="356"/>
      <c r="J430" s="23"/>
      <c r="K430" s="325">
        <v>425</v>
      </c>
      <c r="L430" s="4" t="s">
        <v>128</v>
      </c>
      <c r="M430" s="377">
        <f t="shared" si="47"/>
        <v>0</v>
      </c>
      <c r="N430" s="378">
        <f t="shared" si="48"/>
        <v>0</v>
      </c>
      <c r="O430" s="378">
        <f t="shared" si="49"/>
        <v>0</v>
      </c>
      <c r="P430" s="379"/>
      <c r="U430" s="19"/>
      <c r="Z430" s="19"/>
    </row>
    <row r="431" spans="1:26" ht="15.6" x14ac:dyDescent="0.3">
      <c r="A431" s="291">
        <v>426</v>
      </c>
      <c r="B431" s="387"/>
      <c r="C431" s="387"/>
      <c r="D431" s="378" t="s">
        <v>128</v>
      </c>
      <c r="E431" s="123">
        <f t="shared" si="44"/>
        <v>0</v>
      </c>
      <c r="F431" s="38">
        <f t="shared" si="45"/>
        <v>0</v>
      </c>
      <c r="G431" s="38">
        <f t="shared" si="46"/>
        <v>0</v>
      </c>
      <c r="H431" s="299">
        <f t="shared" si="50"/>
        <v>0</v>
      </c>
      <c r="I431" s="356"/>
      <c r="J431" s="23"/>
      <c r="K431" s="325">
        <v>426</v>
      </c>
      <c r="L431" s="4" t="s">
        <v>128</v>
      </c>
      <c r="M431" s="377">
        <f t="shared" si="47"/>
        <v>0</v>
      </c>
      <c r="N431" s="378">
        <f t="shared" si="48"/>
        <v>0</v>
      </c>
      <c r="O431" s="378">
        <f t="shared" si="49"/>
        <v>0</v>
      </c>
      <c r="P431" s="379"/>
      <c r="U431" s="19"/>
      <c r="Z431" s="19"/>
    </row>
    <row r="432" spans="1:26" ht="15.6" x14ac:dyDescent="0.3">
      <c r="A432" s="291">
        <v>427</v>
      </c>
      <c r="B432" s="387"/>
      <c r="C432" s="387"/>
      <c r="D432" s="378" t="s">
        <v>128</v>
      </c>
      <c r="E432" s="123">
        <f t="shared" si="44"/>
        <v>0</v>
      </c>
      <c r="F432" s="38">
        <f t="shared" si="45"/>
        <v>0</v>
      </c>
      <c r="G432" s="38">
        <f t="shared" si="46"/>
        <v>0</v>
      </c>
      <c r="H432" s="299">
        <f t="shared" si="50"/>
        <v>0</v>
      </c>
      <c r="I432" s="356"/>
      <c r="J432" s="23"/>
      <c r="K432" s="325">
        <v>427</v>
      </c>
      <c r="L432" s="4" t="s">
        <v>128</v>
      </c>
      <c r="M432" s="377">
        <f t="shared" si="47"/>
        <v>0</v>
      </c>
      <c r="N432" s="378">
        <f t="shared" si="48"/>
        <v>0</v>
      </c>
      <c r="O432" s="378">
        <f t="shared" si="49"/>
        <v>0</v>
      </c>
      <c r="P432" s="379"/>
      <c r="U432" s="19"/>
      <c r="Z432" s="19"/>
    </row>
    <row r="433" spans="1:26" ht="15.6" x14ac:dyDescent="0.3">
      <c r="A433" s="291">
        <v>428</v>
      </c>
      <c r="B433" s="387"/>
      <c r="C433" s="387"/>
      <c r="D433" s="378" t="s">
        <v>128</v>
      </c>
      <c r="E433" s="123">
        <f t="shared" si="44"/>
        <v>0</v>
      </c>
      <c r="F433" s="38">
        <f t="shared" si="45"/>
        <v>0</v>
      </c>
      <c r="G433" s="38">
        <f t="shared" si="46"/>
        <v>0</v>
      </c>
      <c r="H433" s="299">
        <f t="shared" si="50"/>
        <v>0</v>
      </c>
      <c r="I433" s="356"/>
      <c r="J433" s="23"/>
      <c r="K433" s="325">
        <v>428</v>
      </c>
      <c r="L433" s="4" t="s">
        <v>128</v>
      </c>
      <c r="M433" s="377">
        <f t="shared" si="47"/>
        <v>0</v>
      </c>
      <c r="N433" s="378">
        <f t="shared" si="48"/>
        <v>0</v>
      </c>
      <c r="O433" s="378">
        <f t="shared" si="49"/>
        <v>0</v>
      </c>
      <c r="P433" s="379"/>
      <c r="U433" s="19"/>
      <c r="Z433" s="19"/>
    </row>
    <row r="434" spans="1:26" ht="15.6" x14ac:dyDescent="0.3">
      <c r="A434" s="291">
        <v>429</v>
      </c>
      <c r="B434" s="387"/>
      <c r="C434" s="387"/>
      <c r="D434" s="378" t="s">
        <v>128</v>
      </c>
      <c r="E434" s="123">
        <f t="shared" si="44"/>
        <v>0</v>
      </c>
      <c r="F434" s="38">
        <f t="shared" si="45"/>
        <v>0</v>
      </c>
      <c r="G434" s="38">
        <f t="shared" si="46"/>
        <v>0</v>
      </c>
      <c r="H434" s="299">
        <f t="shared" si="50"/>
        <v>0</v>
      </c>
      <c r="I434" s="356"/>
      <c r="J434" s="23"/>
      <c r="K434" s="325">
        <v>429</v>
      </c>
      <c r="L434" s="4" t="s">
        <v>128</v>
      </c>
      <c r="M434" s="377">
        <f t="shared" si="47"/>
        <v>0</v>
      </c>
      <c r="N434" s="378">
        <f t="shared" si="48"/>
        <v>0</v>
      </c>
      <c r="O434" s="378">
        <f t="shared" si="49"/>
        <v>0</v>
      </c>
      <c r="P434" s="379"/>
      <c r="U434" s="19"/>
      <c r="Z434" s="19"/>
    </row>
    <row r="435" spans="1:26" ht="15.6" x14ac:dyDescent="0.3">
      <c r="A435" s="291">
        <v>430</v>
      </c>
      <c r="B435" s="387"/>
      <c r="C435" s="387"/>
      <c r="D435" s="378" t="s">
        <v>128</v>
      </c>
      <c r="E435" s="123">
        <f t="shared" si="44"/>
        <v>0</v>
      </c>
      <c r="F435" s="38">
        <f t="shared" si="45"/>
        <v>0</v>
      </c>
      <c r="G435" s="38">
        <f t="shared" si="46"/>
        <v>0</v>
      </c>
      <c r="H435" s="299">
        <f t="shared" si="50"/>
        <v>0</v>
      </c>
      <c r="I435" s="356"/>
      <c r="J435" s="23"/>
      <c r="K435" s="325">
        <v>430</v>
      </c>
      <c r="L435" s="4" t="s">
        <v>128</v>
      </c>
      <c r="M435" s="377">
        <f t="shared" si="47"/>
        <v>0</v>
      </c>
      <c r="N435" s="378">
        <f t="shared" si="48"/>
        <v>0</v>
      </c>
      <c r="O435" s="378">
        <f t="shared" si="49"/>
        <v>0</v>
      </c>
      <c r="P435" s="379"/>
      <c r="U435" s="19"/>
      <c r="Z435" s="19"/>
    </row>
    <row r="436" spans="1:26" ht="15.6" x14ac:dyDescent="0.3">
      <c r="A436" s="291">
        <v>431</v>
      </c>
      <c r="B436" s="387"/>
      <c r="C436" s="387"/>
      <c r="D436" s="378" t="s">
        <v>128</v>
      </c>
      <c r="E436" s="123">
        <f t="shared" si="44"/>
        <v>0</v>
      </c>
      <c r="F436" s="38">
        <f t="shared" si="45"/>
        <v>0</v>
      </c>
      <c r="G436" s="38">
        <f t="shared" si="46"/>
        <v>0</v>
      </c>
      <c r="H436" s="299">
        <f t="shared" si="50"/>
        <v>0</v>
      </c>
      <c r="I436" s="356"/>
      <c r="J436" s="23"/>
      <c r="K436" s="325">
        <v>431</v>
      </c>
      <c r="L436" s="4" t="s">
        <v>128</v>
      </c>
      <c r="M436" s="377">
        <f t="shared" si="47"/>
        <v>0</v>
      </c>
      <c r="N436" s="378">
        <f t="shared" si="48"/>
        <v>0</v>
      </c>
      <c r="O436" s="378">
        <f t="shared" si="49"/>
        <v>0</v>
      </c>
      <c r="P436" s="379"/>
      <c r="U436" s="19"/>
      <c r="Z436" s="19"/>
    </row>
    <row r="437" spans="1:26" ht="15.6" x14ac:dyDescent="0.3">
      <c r="A437" s="291">
        <v>432</v>
      </c>
      <c r="B437" s="387"/>
      <c r="C437" s="387"/>
      <c r="D437" s="378" t="s">
        <v>128</v>
      </c>
      <c r="E437" s="123">
        <f t="shared" si="44"/>
        <v>0</v>
      </c>
      <c r="F437" s="38">
        <f t="shared" si="45"/>
        <v>0</v>
      </c>
      <c r="G437" s="38">
        <f t="shared" si="46"/>
        <v>0</v>
      </c>
      <c r="H437" s="299">
        <f t="shared" si="50"/>
        <v>0</v>
      </c>
      <c r="I437" s="356"/>
      <c r="J437" s="23"/>
      <c r="K437" s="325">
        <v>432</v>
      </c>
      <c r="L437" s="4" t="s">
        <v>128</v>
      </c>
      <c r="M437" s="377">
        <f t="shared" si="47"/>
        <v>0</v>
      </c>
      <c r="N437" s="378">
        <f t="shared" si="48"/>
        <v>0</v>
      </c>
      <c r="O437" s="378">
        <f t="shared" si="49"/>
        <v>0</v>
      </c>
      <c r="P437" s="379"/>
      <c r="U437" s="19"/>
      <c r="Z437" s="19"/>
    </row>
    <row r="438" spans="1:26" ht="15.6" x14ac:dyDescent="0.3">
      <c r="A438" s="291">
        <v>433</v>
      </c>
      <c r="B438" s="387"/>
      <c r="C438" s="387"/>
      <c r="D438" s="378" t="s">
        <v>128</v>
      </c>
      <c r="E438" s="123">
        <f t="shared" si="44"/>
        <v>0</v>
      </c>
      <c r="F438" s="38">
        <f t="shared" si="45"/>
        <v>0</v>
      </c>
      <c r="G438" s="38">
        <f t="shared" si="46"/>
        <v>0</v>
      </c>
      <c r="H438" s="299">
        <f t="shared" si="50"/>
        <v>0</v>
      </c>
      <c r="I438" s="356"/>
      <c r="J438" s="23"/>
      <c r="K438" s="325">
        <v>433</v>
      </c>
      <c r="L438" s="4" t="s">
        <v>128</v>
      </c>
      <c r="M438" s="377">
        <f t="shared" si="47"/>
        <v>0</v>
      </c>
      <c r="N438" s="378">
        <f t="shared" si="48"/>
        <v>0</v>
      </c>
      <c r="O438" s="378">
        <f t="shared" si="49"/>
        <v>0</v>
      </c>
      <c r="P438" s="379"/>
      <c r="U438" s="19"/>
      <c r="Z438" s="19"/>
    </row>
    <row r="439" spans="1:26" ht="15.6" x14ac:dyDescent="0.3">
      <c r="A439" s="291">
        <v>434</v>
      </c>
      <c r="B439" s="387"/>
      <c r="C439" s="387"/>
      <c r="D439" s="378" t="s">
        <v>128</v>
      </c>
      <c r="E439" s="123">
        <f t="shared" si="44"/>
        <v>0</v>
      </c>
      <c r="F439" s="38">
        <f t="shared" si="45"/>
        <v>0</v>
      </c>
      <c r="G439" s="38">
        <f t="shared" si="46"/>
        <v>0</v>
      </c>
      <c r="H439" s="299">
        <f t="shared" si="50"/>
        <v>0</v>
      </c>
      <c r="I439" s="356"/>
      <c r="J439" s="23"/>
      <c r="K439" s="325">
        <v>434</v>
      </c>
      <c r="L439" s="4" t="s">
        <v>128</v>
      </c>
      <c r="M439" s="377">
        <f t="shared" si="47"/>
        <v>0</v>
      </c>
      <c r="N439" s="378">
        <f t="shared" si="48"/>
        <v>0</v>
      </c>
      <c r="O439" s="378">
        <f t="shared" si="49"/>
        <v>0</v>
      </c>
      <c r="P439" s="379"/>
      <c r="U439" s="19"/>
      <c r="Z439" s="19"/>
    </row>
    <row r="440" spans="1:26" ht="15.6" x14ac:dyDescent="0.3">
      <c r="A440" s="291">
        <v>435</v>
      </c>
      <c r="B440" s="387"/>
      <c r="C440" s="387"/>
      <c r="D440" s="378" t="s">
        <v>128</v>
      </c>
      <c r="E440" s="123">
        <f t="shared" si="44"/>
        <v>0</v>
      </c>
      <c r="F440" s="38">
        <f t="shared" si="45"/>
        <v>0</v>
      </c>
      <c r="G440" s="38">
        <f t="shared" si="46"/>
        <v>0</v>
      </c>
      <c r="H440" s="299">
        <f t="shared" si="50"/>
        <v>0</v>
      </c>
      <c r="I440" s="356"/>
      <c r="J440" s="23"/>
      <c r="K440" s="325">
        <v>435</v>
      </c>
      <c r="L440" s="4" t="s">
        <v>128</v>
      </c>
      <c r="M440" s="377">
        <f t="shared" si="47"/>
        <v>0</v>
      </c>
      <c r="N440" s="378">
        <f t="shared" si="48"/>
        <v>0</v>
      </c>
      <c r="O440" s="378">
        <f t="shared" si="49"/>
        <v>0</v>
      </c>
      <c r="P440" s="379"/>
      <c r="U440" s="19"/>
      <c r="Z440" s="19"/>
    </row>
    <row r="441" spans="1:26" ht="15.6" x14ac:dyDescent="0.3">
      <c r="A441" s="291">
        <v>436</v>
      </c>
      <c r="B441" s="387"/>
      <c r="C441" s="387"/>
      <c r="D441" s="378" t="s">
        <v>128</v>
      </c>
      <c r="E441" s="123">
        <f t="shared" si="44"/>
        <v>0</v>
      </c>
      <c r="F441" s="38">
        <f t="shared" si="45"/>
        <v>0</v>
      </c>
      <c r="G441" s="38">
        <f t="shared" si="46"/>
        <v>0</v>
      </c>
      <c r="H441" s="299">
        <f t="shared" si="50"/>
        <v>0</v>
      </c>
      <c r="I441" s="356"/>
      <c r="J441" s="23"/>
      <c r="K441" s="325">
        <v>436</v>
      </c>
      <c r="L441" s="4" t="s">
        <v>128</v>
      </c>
      <c r="M441" s="377">
        <f t="shared" si="47"/>
        <v>0</v>
      </c>
      <c r="N441" s="378">
        <f t="shared" si="48"/>
        <v>0</v>
      </c>
      <c r="O441" s="378">
        <f t="shared" si="49"/>
        <v>0</v>
      </c>
      <c r="P441" s="379"/>
      <c r="U441" s="19"/>
      <c r="Z441" s="19"/>
    </row>
    <row r="442" spans="1:26" ht="15.6" x14ac:dyDescent="0.3">
      <c r="A442" s="291">
        <v>437</v>
      </c>
      <c r="B442" s="387"/>
      <c r="C442" s="387"/>
      <c r="D442" s="378" t="s">
        <v>128</v>
      </c>
      <c r="E442" s="123">
        <f t="shared" si="44"/>
        <v>0</v>
      </c>
      <c r="F442" s="38">
        <f t="shared" si="45"/>
        <v>0</v>
      </c>
      <c r="G442" s="38">
        <f t="shared" si="46"/>
        <v>0</v>
      </c>
      <c r="H442" s="299">
        <f t="shared" si="50"/>
        <v>0</v>
      </c>
      <c r="I442" s="356"/>
      <c r="J442" s="23"/>
      <c r="K442" s="325">
        <v>437</v>
      </c>
      <c r="L442" s="4" t="s">
        <v>128</v>
      </c>
      <c r="M442" s="377">
        <f t="shared" si="47"/>
        <v>0</v>
      </c>
      <c r="N442" s="378">
        <f t="shared" si="48"/>
        <v>0</v>
      </c>
      <c r="O442" s="378">
        <f t="shared" si="49"/>
        <v>0</v>
      </c>
      <c r="P442" s="379"/>
      <c r="U442" s="19"/>
      <c r="Z442" s="19"/>
    </row>
    <row r="443" spans="1:26" ht="15.6" x14ac:dyDescent="0.3">
      <c r="A443" s="291">
        <v>438</v>
      </c>
      <c r="B443" s="387"/>
      <c r="C443" s="387"/>
      <c r="D443" s="378" t="s">
        <v>128</v>
      </c>
      <c r="E443" s="123">
        <f t="shared" si="44"/>
        <v>0</v>
      </c>
      <c r="F443" s="38">
        <f t="shared" si="45"/>
        <v>0</v>
      </c>
      <c r="G443" s="38">
        <f t="shared" si="46"/>
        <v>0</v>
      </c>
      <c r="H443" s="299">
        <f t="shared" si="50"/>
        <v>0</v>
      </c>
      <c r="I443" s="356"/>
      <c r="J443" s="23"/>
      <c r="K443" s="325">
        <v>438</v>
      </c>
      <c r="L443" s="4" t="s">
        <v>128</v>
      </c>
      <c r="M443" s="377">
        <f t="shared" si="47"/>
        <v>0</v>
      </c>
      <c r="N443" s="378">
        <f t="shared" si="48"/>
        <v>0</v>
      </c>
      <c r="O443" s="378">
        <f t="shared" si="49"/>
        <v>0</v>
      </c>
      <c r="P443" s="379"/>
      <c r="U443" s="19"/>
      <c r="Z443" s="19"/>
    </row>
    <row r="444" spans="1:26" ht="15.6" x14ac:dyDescent="0.3">
      <c r="A444" s="291">
        <v>439</v>
      </c>
      <c r="B444" s="387"/>
      <c r="C444" s="387"/>
      <c r="D444" s="378" t="s">
        <v>128</v>
      </c>
      <c r="E444" s="123">
        <f t="shared" si="44"/>
        <v>0</v>
      </c>
      <c r="F444" s="38">
        <f t="shared" si="45"/>
        <v>0</v>
      </c>
      <c r="G444" s="38">
        <f t="shared" si="46"/>
        <v>0</v>
      </c>
      <c r="H444" s="299">
        <f t="shared" si="50"/>
        <v>0</v>
      </c>
      <c r="I444" s="356"/>
      <c r="J444" s="23"/>
      <c r="K444" s="325">
        <v>439</v>
      </c>
      <c r="L444" s="4" t="s">
        <v>128</v>
      </c>
      <c r="M444" s="377">
        <f t="shared" si="47"/>
        <v>0</v>
      </c>
      <c r="N444" s="378">
        <f t="shared" si="48"/>
        <v>0</v>
      </c>
      <c r="O444" s="378">
        <f t="shared" si="49"/>
        <v>0</v>
      </c>
      <c r="P444" s="379"/>
      <c r="U444" s="19"/>
      <c r="Z444" s="19"/>
    </row>
    <row r="445" spans="1:26" ht="15.6" x14ac:dyDescent="0.3">
      <c r="A445" s="291">
        <v>440</v>
      </c>
      <c r="B445" s="387"/>
      <c r="C445" s="387"/>
      <c r="D445" s="378" t="s">
        <v>128</v>
      </c>
      <c r="E445" s="123">
        <f t="shared" si="44"/>
        <v>0</v>
      </c>
      <c r="F445" s="38">
        <f t="shared" si="45"/>
        <v>0</v>
      </c>
      <c r="G445" s="38">
        <f t="shared" si="46"/>
        <v>0</v>
      </c>
      <c r="H445" s="299">
        <f t="shared" si="50"/>
        <v>0</v>
      </c>
      <c r="I445" s="356"/>
      <c r="J445" s="23"/>
      <c r="K445" s="325">
        <v>440</v>
      </c>
      <c r="L445" s="4" t="s">
        <v>128</v>
      </c>
      <c r="M445" s="377">
        <f t="shared" si="47"/>
        <v>0</v>
      </c>
      <c r="N445" s="378">
        <f t="shared" si="48"/>
        <v>0</v>
      </c>
      <c r="O445" s="378">
        <f t="shared" si="49"/>
        <v>0</v>
      </c>
      <c r="P445" s="379"/>
      <c r="U445" s="19"/>
      <c r="Z445" s="19"/>
    </row>
    <row r="446" spans="1:26" ht="15.6" x14ac:dyDescent="0.3">
      <c r="A446" s="291">
        <v>441</v>
      </c>
      <c r="B446" s="387"/>
      <c r="C446" s="387"/>
      <c r="D446" s="378" t="s">
        <v>128</v>
      </c>
      <c r="E446" s="123">
        <f t="shared" si="44"/>
        <v>0</v>
      </c>
      <c r="F446" s="38">
        <f t="shared" si="45"/>
        <v>0</v>
      </c>
      <c r="G446" s="38">
        <f t="shared" si="46"/>
        <v>0</v>
      </c>
      <c r="H446" s="299">
        <f t="shared" si="50"/>
        <v>0</v>
      </c>
      <c r="I446" s="356"/>
      <c r="J446" s="23"/>
      <c r="K446" s="325">
        <v>441</v>
      </c>
      <c r="L446" s="4" t="s">
        <v>128</v>
      </c>
      <c r="M446" s="377">
        <f t="shared" si="47"/>
        <v>0</v>
      </c>
      <c r="N446" s="378">
        <f t="shared" si="48"/>
        <v>0</v>
      </c>
      <c r="O446" s="378">
        <f t="shared" si="49"/>
        <v>0</v>
      </c>
      <c r="P446" s="379"/>
      <c r="U446" s="19"/>
      <c r="Z446" s="19"/>
    </row>
    <row r="447" spans="1:26" ht="15.6" x14ac:dyDescent="0.3">
      <c r="A447" s="291">
        <v>442</v>
      </c>
      <c r="B447" s="387"/>
      <c r="C447" s="387"/>
      <c r="D447" s="378" t="s">
        <v>128</v>
      </c>
      <c r="E447" s="123">
        <f t="shared" si="44"/>
        <v>0</v>
      </c>
      <c r="F447" s="38">
        <f t="shared" si="45"/>
        <v>0</v>
      </c>
      <c r="G447" s="38">
        <f t="shared" si="46"/>
        <v>0</v>
      </c>
      <c r="H447" s="299">
        <f t="shared" si="50"/>
        <v>0</v>
      </c>
      <c r="I447" s="356"/>
      <c r="J447" s="23"/>
      <c r="K447" s="325">
        <v>442</v>
      </c>
      <c r="L447" s="4" t="s">
        <v>128</v>
      </c>
      <c r="M447" s="377">
        <f t="shared" si="47"/>
        <v>0</v>
      </c>
      <c r="N447" s="378">
        <f t="shared" si="48"/>
        <v>0</v>
      </c>
      <c r="O447" s="378">
        <f t="shared" si="49"/>
        <v>0</v>
      </c>
      <c r="P447" s="379"/>
      <c r="U447" s="19"/>
      <c r="Z447" s="19"/>
    </row>
    <row r="448" spans="1:26" ht="15.6" x14ac:dyDescent="0.3">
      <c r="A448" s="291">
        <v>443</v>
      </c>
      <c r="B448" s="387"/>
      <c r="C448" s="387"/>
      <c r="D448" s="378" t="s">
        <v>128</v>
      </c>
      <c r="E448" s="123">
        <f t="shared" si="44"/>
        <v>0</v>
      </c>
      <c r="F448" s="38">
        <f t="shared" si="45"/>
        <v>0</v>
      </c>
      <c r="G448" s="38">
        <f t="shared" si="46"/>
        <v>0</v>
      </c>
      <c r="H448" s="299">
        <f t="shared" si="50"/>
        <v>0</v>
      </c>
      <c r="I448" s="356"/>
      <c r="J448" s="23"/>
      <c r="K448" s="325">
        <v>443</v>
      </c>
      <c r="L448" s="4" t="s">
        <v>128</v>
      </c>
      <c r="M448" s="377">
        <f t="shared" si="47"/>
        <v>0</v>
      </c>
      <c r="N448" s="378">
        <f t="shared" si="48"/>
        <v>0</v>
      </c>
      <c r="O448" s="378">
        <f t="shared" si="49"/>
        <v>0</v>
      </c>
      <c r="P448" s="379"/>
      <c r="U448" s="19"/>
      <c r="Z448" s="19"/>
    </row>
    <row r="449" spans="1:26" ht="15.6" x14ac:dyDescent="0.3">
      <c r="A449" s="291">
        <v>444</v>
      </c>
      <c r="B449" s="387"/>
      <c r="C449" s="387"/>
      <c r="D449" s="378" t="s">
        <v>128</v>
      </c>
      <c r="E449" s="123">
        <f t="shared" ref="E449:E505" si="51">IF(H449&gt;0,1,0)</f>
        <v>0</v>
      </c>
      <c r="F449" s="38">
        <f t="shared" si="45"/>
        <v>0</v>
      </c>
      <c r="G449" s="38">
        <f t="shared" si="46"/>
        <v>0</v>
      </c>
      <c r="H449" s="299">
        <f t="shared" si="50"/>
        <v>0</v>
      </c>
      <c r="I449" s="356"/>
      <c r="J449" s="23"/>
      <c r="K449" s="325">
        <v>444</v>
      </c>
      <c r="L449" s="4" t="s">
        <v>128</v>
      </c>
      <c r="M449" s="377">
        <f t="shared" si="47"/>
        <v>0</v>
      </c>
      <c r="N449" s="378">
        <f t="shared" si="48"/>
        <v>0</v>
      </c>
      <c r="O449" s="378">
        <f t="shared" si="49"/>
        <v>0</v>
      </c>
      <c r="P449" s="379"/>
      <c r="U449" s="19"/>
      <c r="Z449" s="19"/>
    </row>
    <row r="450" spans="1:26" ht="15.6" x14ac:dyDescent="0.3">
      <c r="A450" s="291">
        <v>445</v>
      </c>
      <c r="B450" s="387"/>
      <c r="C450" s="387"/>
      <c r="D450" s="378" t="s">
        <v>128</v>
      </c>
      <c r="E450" s="123">
        <f t="shared" si="51"/>
        <v>0</v>
      </c>
      <c r="F450" s="38">
        <f t="shared" si="45"/>
        <v>0</v>
      </c>
      <c r="G450" s="38">
        <f t="shared" si="46"/>
        <v>0</v>
      </c>
      <c r="H450" s="299">
        <f t="shared" si="50"/>
        <v>0</v>
      </c>
      <c r="I450" s="356"/>
      <c r="J450" s="23"/>
      <c r="K450" s="325">
        <v>445</v>
      </c>
      <c r="L450" s="4" t="s">
        <v>128</v>
      </c>
      <c r="M450" s="377">
        <f t="shared" si="47"/>
        <v>0</v>
      </c>
      <c r="N450" s="378">
        <f t="shared" si="48"/>
        <v>0</v>
      </c>
      <c r="O450" s="378">
        <f t="shared" si="49"/>
        <v>0</v>
      </c>
      <c r="P450" s="379"/>
      <c r="U450" s="19"/>
      <c r="Z450" s="19"/>
    </row>
    <row r="451" spans="1:26" ht="15.6" x14ac:dyDescent="0.3">
      <c r="A451" s="291">
        <v>446</v>
      </c>
      <c r="B451" s="387"/>
      <c r="C451" s="387"/>
      <c r="D451" s="378" t="s">
        <v>128</v>
      </c>
      <c r="E451" s="123">
        <f t="shared" si="51"/>
        <v>0</v>
      </c>
      <c r="F451" s="38">
        <f t="shared" si="45"/>
        <v>0</v>
      </c>
      <c r="G451" s="38">
        <f t="shared" si="46"/>
        <v>0</v>
      </c>
      <c r="H451" s="299">
        <f t="shared" si="50"/>
        <v>0</v>
      </c>
      <c r="I451" s="356"/>
      <c r="J451" s="23"/>
      <c r="K451" s="325">
        <v>446</v>
      </c>
      <c r="L451" s="4" t="s">
        <v>128</v>
      </c>
      <c r="M451" s="377">
        <f t="shared" si="47"/>
        <v>0</v>
      </c>
      <c r="N451" s="378">
        <f t="shared" si="48"/>
        <v>0</v>
      </c>
      <c r="O451" s="378">
        <f t="shared" si="49"/>
        <v>0</v>
      </c>
      <c r="P451" s="379"/>
      <c r="U451" s="19"/>
      <c r="Z451" s="19"/>
    </row>
    <row r="452" spans="1:26" ht="15.6" x14ac:dyDescent="0.3">
      <c r="A452" s="291">
        <v>447</v>
      </c>
      <c r="B452" s="387"/>
      <c r="C452" s="387"/>
      <c r="D452" s="378" t="s">
        <v>128</v>
      </c>
      <c r="E452" s="123">
        <f t="shared" si="51"/>
        <v>0</v>
      </c>
      <c r="F452" s="38">
        <f t="shared" si="45"/>
        <v>0</v>
      </c>
      <c r="G452" s="38">
        <f t="shared" si="46"/>
        <v>0</v>
      </c>
      <c r="H452" s="299">
        <f t="shared" si="50"/>
        <v>0</v>
      </c>
      <c r="I452" s="356"/>
      <c r="J452" s="23"/>
      <c r="K452" s="325">
        <v>447</v>
      </c>
      <c r="L452" s="4" t="s">
        <v>128</v>
      </c>
      <c r="M452" s="377">
        <f t="shared" si="47"/>
        <v>0</v>
      </c>
      <c r="N452" s="378">
        <f t="shared" si="48"/>
        <v>0</v>
      </c>
      <c r="O452" s="378">
        <f t="shared" si="49"/>
        <v>0</v>
      </c>
      <c r="P452" s="379"/>
      <c r="U452" s="19"/>
      <c r="Z452" s="19"/>
    </row>
    <row r="453" spans="1:26" ht="15.6" x14ac:dyDescent="0.3">
      <c r="A453" s="291">
        <v>448</v>
      </c>
      <c r="B453" s="387"/>
      <c r="C453" s="387"/>
      <c r="D453" s="378" t="s">
        <v>128</v>
      </c>
      <c r="E453" s="123">
        <f t="shared" si="51"/>
        <v>0</v>
      </c>
      <c r="F453" s="38">
        <f t="shared" si="45"/>
        <v>0</v>
      </c>
      <c r="G453" s="38">
        <f t="shared" si="46"/>
        <v>0</v>
      </c>
      <c r="H453" s="299">
        <f t="shared" si="50"/>
        <v>0</v>
      </c>
      <c r="I453" s="356"/>
      <c r="J453" s="23"/>
      <c r="K453" s="325">
        <v>448</v>
      </c>
      <c r="L453" s="4" t="s">
        <v>128</v>
      </c>
      <c r="M453" s="377">
        <f t="shared" si="47"/>
        <v>0</v>
      </c>
      <c r="N453" s="378">
        <f t="shared" si="48"/>
        <v>0</v>
      </c>
      <c r="O453" s="378">
        <f t="shared" si="49"/>
        <v>0</v>
      </c>
      <c r="P453" s="379"/>
      <c r="U453" s="19"/>
      <c r="Z453" s="19"/>
    </row>
    <row r="454" spans="1:26" ht="15.6" x14ac:dyDescent="0.3">
      <c r="A454" s="291">
        <v>449</v>
      </c>
      <c r="B454" s="387"/>
      <c r="C454" s="387"/>
      <c r="D454" s="378" t="s">
        <v>128</v>
      </c>
      <c r="E454" s="123">
        <f t="shared" si="51"/>
        <v>0</v>
      </c>
      <c r="F454" s="38">
        <f t="shared" si="45"/>
        <v>0</v>
      </c>
      <c r="G454" s="38">
        <f t="shared" si="46"/>
        <v>0</v>
      </c>
      <c r="H454" s="299">
        <f t="shared" si="50"/>
        <v>0</v>
      </c>
      <c r="I454" s="356"/>
      <c r="J454" s="23"/>
      <c r="K454" s="325">
        <v>449</v>
      </c>
      <c r="L454" s="4" t="s">
        <v>128</v>
      </c>
      <c r="M454" s="377">
        <f t="shared" si="47"/>
        <v>0</v>
      </c>
      <c r="N454" s="378">
        <f t="shared" si="48"/>
        <v>0</v>
      </c>
      <c r="O454" s="378">
        <f t="shared" si="49"/>
        <v>0</v>
      </c>
      <c r="P454" s="379"/>
      <c r="U454" s="19"/>
      <c r="Z454" s="19"/>
    </row>
    <row r="455" spans="1:26" ht="15.6" x14ac:dyDescent="0.3">
      <c r="A455" s="291">
        <v>450</v>
      </c>
      <c r="B455" s="387"/>
      <c r="C455" s="387"/>
      <c r="D455" s="378" t="s">
        <v>128</v>
      </c>
      <c r="E455" s="123">
        <f t="shared" si="51"/>
        <v>0</v>
      </c>
      <c r="F455" s="38">
        <f t="shared" ref="F455:F505" si="52">IF(D455="Yes",E455,0)</f>
        <v>0</v>
      </c>
      <c r="G455" s="38">
        <f t="shared" ref="G455:G505" si="53">IF(D455="Yes",H455,0)</f>
        <v>0</v>
      </c>
      <c r="H455" s="299">
        <f t="shared" si="50"/>
        <v>0</v>
      </c>
      <c r="I455" s="356"/>
      <c r="J455" s="23"/>
      <c r="K455" s="325">
        <v>450</v>
      </c>
      <c r="L455" s="4" t="s">
        <v>128</v>
      </c>
      <c r="M455" s="377">
        <f t="shared" ref="M455:M505" si="54">IF(P455&gt;0,1,0)</f>
        <v>0</v>
      </c>
      <c r="N455" s="378">
        <f t="shared" ref="N455:N505" si="55">IF(L455="Yes",M455,0)</f>
        <v>0</v>
      </c>
      <c r="O455" s="378">
        <f t="shared" ref="O455:O505" si="56">IF(L455="Yes",P455,0)</f>
        <v>0</v>
      </c>
      <c r="P455" s="379"/>
      <c r="U455" s="19"/>
      <c r="Z455" s="19"/>
    </row>
    <row r="456" spans="1:26" ht="15.6" x14ac:dyDescent="0.3">
      <c r="A456" s="291">
        <v>451</v>
      </c>
      <c r="B456" s="387"/>
      <c r="C456" s="387"/>
      <c r="D456" s="378" t="s">
        <v>128</v>
      </c>
      <c r="E456" s="123">
        <f t="shared" si="51"/>
        <v>0</v>
      </c>
      <c r="F456" s="38">
        <f t="shared" si="52"/>
        <v>0</v>
      </c>
      <c r="G456" s="38">
        <f t="shared" si="53"/>
        <v>0</v>
      </c>
      <c r="H456" s="299">
        <f t="shared" si="50"/>
        <v>0</v>
      </c>
      <c r="I456" s="356"/>
      <c r="J456" s="23"/>
      <c r="K456" s="325">
        <v>451</v>
      </c>
      <c r="L456" s="4" t="s">
        <v>128</v>
      </c>
      <c r="M456" s="377">
        <f t="shared" si="54"/>
        <v>0</v>
      </c>
      <c r="N456" s="378">
        <f t="shared" si="55"/>
        <v>0</v>
      </c>
      <c r="O456" s="378">
        <f t="shared" si="56"/>
        <v>0</v>
      </c>
      <c r="P456" s="379"/>
      <c r="U456" s="19"/>
      <c r="Z456" s="19"/>
    </row>
    <row r="457" spans="1:26" ht="15.6" x14ac:dyDescent="0.3">
      <c r="A457" s="291">
        <v>452</v>
      </c>
      <c r="B457" s="387"/>
      <c r="C457" s="387"/>
      <c r="D457" s="378" t="s">
        <v>128</v>
      </c>
      <c r="E457" s="123">
        <f t="shared" si="51"/>
        <v>0</v>
      </c>
      <c r="F457" s="38">
        <f t="shared" si="52"/>
        <v>0</v>
      </c>
      <c r="G457" s="38">
        <f t="shared" si="53"/>
        <v>0</v>
      </c>
      <c r="H457" s="299">
        <f t="shared" si="50"/>
        <v>0</v>
      </c>
      <c r="I457" s="356"/>
      <c r="J457" s="23"/>
      <c r="K457" s="325">
        <v>452</v>
      </c>
      <c r="L457" s="4" t="s">
        <v>128</v>
      </c>
      <c r="M457" s="377">
        <f t="shared" si="54"/>
        <v>0</v>
      </c>
      <c r="N457" s="378">
        <f t="shared" si="55"/>
        <v>0</v>
      </c>
      <c r="O457" s="378">
        <f t="shared" si="56"/>
        <v>0</v>
      </c>
      <c r="P457" s="379"/>
      <c r="U457" s="19"/>
      <c r="Z457" s="19"/>
    </row>
    <row r="458" spans="1:26" ht="15.6" x14ac:dyDescent="0.3">
      <c r="A458" s="291">
        <v>453</v>
      </c>
      <c r="B458" s="387"/>
      <c r="C458" s="387"/>
      <c r="D458" s="378" t="s">
        <v>128</v>
      </c>
      <c r="E458" s="123">
        <f t="shared" si="51"/>
        <v>0</v>
      </c>
      <c r="F458" s="38">
        <f t="shared" si="52"/>
        <v>0</v>
      </c>
      <c r="G458" s="38">
        <f t="shared" si="53"/>
        <v>0</v>
      </c>
      <c r="H458" s="299">
        <f t="shared" si="50"/>
        <v>0</v>
      </c>
      <c r="I458" s="356"/>
      <c r="J458" s="23"/>
      <c r="K458" s="325">
        <v>453</v>
      </c>
      <c r="L458" s="4" t="s">
        <v>128</v>
      </c>
      <c r="M458" s="377">
        <f t="shared" si="54"/>
        <v>0</v>
      </c>
      <c r="N458" s="378">
        <f t="shared" si="55"/>
        <v>0</v>
      </c>
      <c r="O458" s="378">
        <f t="shared" si="56"/>
        <v>0</v>
      </c>
      <c r="P458" s="379"/>
      <c r="U458" s="19"/>
      <c r="Z458" s="19"/>
    </row>
    <row r="459" spans="1:26" ht="15.6" x14ac:dyDescent="0.3">
      <c r="A459" s="291">
        <v>454</v>
      </c>
      <c r="B459" s="387"/>
      <c r="C459" s="387"/>
      <c r="D459" s="378" t="s">
        <v>128</v>
      </c>
      <c r="E459" s="123">
        <f t="shared" si="51"/>
        <v>0</v>
      </c>
      <c r="F459" s="38">
        <f t="shared" si="52"/>
        <v>0</v>
      </c>
      <c r="G459" s="38">
        <f t="shared" si="53"/>
        <v>0</v>
      </c>
      <c r="H459" s="299">
        <f t="shared" si="50"/>
        <v>0</v>
      </c>
      <c r="I459" s="356"/>
      <c r="J459" s="23"/>
      <c r="K459" s="325">
        <v>454</v>
      </c>
      <c r="L459" s="4" t="s">
        <v>128</v>
      </c>
      <c r="M459" s="377">
        <f t="shared" si="54"/>
        <v>0</v>
      </c>
      <c r="N459" s="378">
        <f t="shared" si="55"/>
        <v>0</v>
      </c>
      <c r="O459" s="378">
        <f t="shared" si="56"/>
        <v>0</v>
      </c>
      <c r="P459" s="379"/>
      <c r="U459" s="19"/>
      <c r="Z459" s="19"/>
    </row>
    <row r="460" spans="1:26" ht="15.6" x14ac:dyDescent="0.3">
      <c r="A460" s="291">
        <v>455</v>
      </c>
      <c r="B460" s="387"/>
      <c r="C460" s="387"/>
      <c r="D460" s="378" t="s">
        <v>128</v>
      </c>
      <c r="E460" s="123">
        <f t="shared" si="51"/>
        <v>0</v>
      </c>
      <c r="F460" s="38">
        <f t="shared" si="52"/>
        <v>0</v>
      </c>
      <c r="G460" s="38">
        <f t="shared" si="53"/>
        <v>0</v>
      </c>
      <c r="H460" s="299">
        <f t="shared" si="50"/>
        <v>0</v>
      </c>
      <c r="I460" s="356"/>
      <c r="J460" s="23"/>
      <c r="K460" s="325">
        <v>455</v>
      </c>
      <c r="L460" s="4" t="s">
        <v>128</v>
      </c>
      <c r="M460" s="377">
        <f t="shared" si="54"/>
        <v>0</v>
      </c>
      <c r="N460" s="378">
        <f t="shared" si="55"/>
        <v>0</v>
      </c>
      <c r="O460" s="378">
        <f t="shared" si="56"/>
        <v>0</v>
      </c>
      <c r="P460" s="379"/>
      <c r="U460" s="19"/>
      <c r="Z460" s="19"/>
    </row>
    <row r="461" spans="1:26" ht="15.6" x14ac:dyDescent="0.3">
      <c r="A461" s="291">
        <v>456</v>
      </c>
      <c r="B461" s="387"/>
      <c r="C461" s="387"/>
      <c r="D461" s="378" t="s">
        <v>128</v>
      </c>
      <c r="E461" s="123">
        <f t="shared" si="51"/>
        <v>0</v>
      </c>
      <c r="F461" s="38">
        <f t="shared" si="52"/>
        <v>0</v>
      </c>
      <c r="G461" s="38">
        <f t="shared" si="53"/>
        <v>0</v>
      </c>
      <c r="H461" s="299">
        <f t="shared" si="50"/>
        <v>0</v>
      </c>
      <c r="I461" s="356"/>
      <c r="J461" s="23"/>
      <c r="K461" s="325">
        <v>456</v>
      </c>
      <c r="L461" s="4" t="s">
        <v>128</v>
      </c>
      <c r="M461" s="377">
        <f t="shared" si="54"/>
        <v>0</v>
      </c>
      <c r="N461" s="378">
        <f t="shared" si="55"/>
        <v>0</v>
      </c>
      <c r="O461" s="378">
        <f t="shared" si="56"/>
        <v>0</v>
      </c>
      <c r="P461" s="379"/>
      <c r="U461" s="19"/>
      <c r="Z461" s="19"/>
    </row>
    <row r="462" spans="1:26" ht="15.6" x14ac:dyDescent="0.3">
      <c r="A462" s="291">
        <v>457</v>
      </c>
      <c r="B462" s="387"/>
      <c r="C462" s="387"/>
      <c r="D462" s="378" t="s">
        <v>128</v>
      </c>
      <c r="E462" s="123">
        <f t="shared" si="51"/>
        <v>0</v>
      </c>
      <c r="F462" s="38">
        <f t="shared" si="52"/>
        <v>0</v>
      </c>
      <c r="G462" s="38">
        <f t="shared" si="53"/>
        <v>0</v>
      </c>
      <c r="H462" s="299">
        <f t="shared" si="50"/>
        <v>0</v>
      </c>
      <c r="I462" s="356"/>
      <c r="J462" s="23"/>
      <c r="K462" s="325">
        <v>457</v>
      </c>
      <c r="L462" s="4" t="s">
        <v>128</v>
      </c>
      <c r="M462" s="377">
        <f t="shared" si="54"/>
        <v>0</v>
      </c>
      <c r="N462" s="378">
        <f t="shared" si="55"/>
        <v>0</v>
      </c>
      <c r="O462" s="378">
        <f t="shared" si="56"/>
        <v>0</v>
      </c>
      <c r="P462" s="379"/>
      <c r="U462" s="19"/>
      <c r="Z462" s="19"/>
    </row>
    <row r="463" spans="1:26" ht="15.6" x14ac:dyDescent="0.3">
      <c r="A463" s="291">
        <v>458</v>
      </c>
      <c r="B463" s="387"/>
      <c r="C463" s="387"/>
      <c r="D463" s="378" t="s">
        <v>128</v>
      </c>
      <c r="E463" s="123">
        <f t="shared" si="51"/>
        <v>0</v>
      </c>
      <c r="F463" s="38">
        <f t="shared" si="52"/>
        <v>0</v>
      </c>
      <c r="G463" s="38">
        <f t="shared" si="53"/>
        <v>0</v>
      </c>
      <c r="H463" s="299">
        <f t="shared" si="50"/>
        <v>0</v>
      </c>
      <c r="I463" s="356"/>
      <c r="J463" s="23"/>
      <c r="K463" s="325">
        <v>458</v>
      </c>
      <c r="L463" s="4" t="s">
        <v>128</v>
      </c>
      <c r="M463" s="377">
        <f t="shared" si="54"/>
        <v>0</v>
      </c>
      <c r="N463" s="378">
        <f t="shared" si="55"/>
        <v>0</v>
      </c>
      <c r="O463" s="378">
        <f t="shared" si="56"/>
        <v>0</v>
      </c>
      <c r="P463" s="379"/>
      <c r="U463" s="19"/>
      <c r="Z463" s="19"/>
    </row>
    <row r="464" spans="1:26" ht="15.6" x14ac:dyDescent="0.3">
      <c r="A464" s="291">
        <v>459</v>
      </c>
      <c r="B464" s="387"/>
      <c r="C464" s="387"/>
      <c r="D464" s="378" t="s">
        <v>128</v>
      </c>
      <c r="E464" s="123">
        <f t="shared" si="51"/>
        <v>0</v>
      </c>
      <c r="F464" s="38">
        <f t="shared" si="52"/>
        <v>0</v>
      </c>
      <c r="G464" s="38">
        <f t="shared" si="53"/>
        <v>0</v>
      </c>
      <c r="H464" s="299">
        <f t="shared" si="50"/>
        <v>0</v>
      </c>
      <c r="I464" s="356"/>
      <c r="J464" s="23"/>
      <c r="K464" s="325">
        <v>459</v>
      </c>
      <c r="L464" s="4" t="s">
        <v>128</v>
      </c>
      <c r="M464" s="377">
        <f t="shared" si="54"/>
        <v>0</v>
      </c>
      <c r="N464" s="378">
        <f t="shared" si="55"/>
        <v>0</v>
      </c>
      <c r="O464" s="378">
        <f t="shared" si="56"/>
        <v>0</v>
      </c>
      <c r="P464" s="379"/>
      <c r="U464" s="19"/>
      <c r="Z464" s="19"/>
    </row>
    <row r="465" spans="1:26" ht="15.6" x14ac:dyDescent="0.3">
      <c r="A465" s="291">
        <v>460</v>
      </c>
      <c r="B465" s="387"/>
      <c r="C465" s="387"/>
      <c r="D465" s="378" t="s">
        <v>128</v>
      </c>
      <c r="E465" s="123">
        <f t="shared" si="51"/>
        <v>0</v>
      </c>
      <c r="F465" s="38">
        <f t="shared" si="52"/>
        <v>0</v>
      </c>
      <c r="G465" s="38">
        <f t="shared" si="53"/>
        <v>0</v>
      </c>
      <c r="H465" s="299">
        <f t="shared" si="50"/>
        <v>0</v>
      </c>
      <c r="I465" s="356"/>
      <c r="J465" s="23"/>
      <c r="K465" s="325">
        <v>460</v>
      </c>
      <c r="L465" s="4" t="s">
        <v>128</v>
      </c>
      <c r="M465" s="377">
        <f t="shared" si="54"/>
        <v>0</v>
      </c>
      <c r="N465" s="378">
        <f t="shared" si="55"/>
        <v>0</v>
      </c>
      <c r="O465" s="378">
        <f t="shared" si="56"/>
        <v>0</v>
      </c>
      <c r="P465" s="379"/>
      <c r="U465" s="19"/>
      <c r="Z465" s="19"/>
    </row>
    <row r="466" spans="1:26" ht="15.6" x14ac:dyDescent="0.3">
      <c r="A466" s="291">
        <v>461</v>
      </c>
      <c r="B466" s="387"/>
      <c r="C466" s="387"/>
      <c r="D466" s="378" t="s">
        <v>128</v>
      </c>
      <c r="E466" s="123">
        <f t="shared" si="51"/>
        <v>0</v>
      </c>
      <c r="F466" s="38">
        <f t="shared" si="52"/>
        <v>0</v>
      </c>
      <c r="G466" s="38">
        <f t="shared" si="53"/>
        <v>0</v>
      </c>
      <c r="H466" s="299">
        <f t="shared" si="50"/>
        <v>0</v>
      </c>
      <c r="I466" s="356"/>
      <c r="J466" s="23"/>
      <c r="K466" s="325">
        <v>461</v>
      </c>
      <c r="L466" s="4" t="s">
        <v>128</v>
      </c>
      <c r="M466" s="377">
        <f t="shared" si="54"/>
        <v>0</v>
      </c>
      <c r="N466" s="378">
        <f t="shared" si="55"/>
        <v>0</v>
      </c>
      <c r="O466" s="378">
        <f t="shared" si="56"/>
        <v>0</v>
      </c>
      <c r="P466" s="379"/>
      <c r="U466" s="19"/>
      <c r="Z466" s="19"/>
    </row>
    <row r="467" spans="1:26" ht="15.6" x14ac:dyDescent="0.3">
      <c r="A467" s="291">
        <v>462</v>
      </c>
      <c r="B467" s="387"/>
      <c r="C467" s="387"/>
      <c r="D467" s="378" t="s">
        <v>128</v>
      </c>
      <c r="E467" s="123">
        <f t="shared" si="51"/>
        <v>0</v>
      </c>
      <c r="F467" s="38">
        <f t="shared" si="52"/>
        <v>0</v>
      </c>
      <c r="G467" s="38">
        <f t="shared" si="53"/>
        <v>0</v>
      </c>
      <c r="H467" s="299">
        <f t="shared" si="50"/>
        <v>0</v>
      </c>
      <c r="I467" s="356"/>
      <c r="J467" s="23"/>
      <c r="K467" s="325">
        <v>462</v>
      </c>
      <c r="L467" s="4" t="s">
        <v>128</v>
      </c>
      <c r="M467" s="377">
        <f t="shared" si="54"/>
        <v>0</v>
      </c>
      <c r="N467" s="378">
        <f t="shared" si="55"/>
        <v>0</v>
      </c>
      <c r="O467" s="378">
        <f t="shared" si="56"/>
        <v>0</v>
      </c>
      <c r="P467" s="379"/>
      <c r="U467" s="19"/>
      <c r="Z467" s="19"/>
    </row>
    <row r="468" spans="1:26" ht="15.6" x14ac:dyDescent="0.3">
      <c r="A468" s="291">
        <v>463</v>
      </c>
      <c r="B468" s="387"/>
      <c r="C468" s="387"/>
      <c r="D468" s="378" t="s">
        <v>128</v>
      </c>
      <c r="E468" s="123">
        <f t="shared" si="51"/>
        <v>0</v>
      </c>
      <c r="F468" s="38">
        <f t="shared" si="52"/>
        <v>0</v>
      </c>
      <c r="G468" s="38">
        <f t="shared" si="53"/>
        <v>0</v>
      </c>
      <c r="H468" s="299">
        <f t="shared" si="50"/>
        <v>0</v>
      </c>
      <c r="I468" s="356"/>
      <c r="J468" s="23"/>
      <c r="K468" s="325">
        <v>463</v>
      </c>
      <c r="L468" s="4" t="s">
        <v>128</v>
      </c>
      <c r="M468" s="377">
        <f t="shared" si="54"/>
        <v>0</v>
      </c>
      <c r="N468" s="378">
        <f t="shared" si="55"/>
        <v>0</v>
      </c>
      <c r="O468" s="378">
        <f t="shared" si="56"/>
        <v>0</v>
      </c>
      <c r="P468" s="379"/>
      <c r="U468" s="19"/>
      <c r="Z468" s="19"/>
    </row>
    <row r="469" spans="1:26" ht="15.6" x14ac:dyDescent="0.3">
      <c r="A469" s="291">
        <v>464</v>
      </c>
      <c r="B469" s="387"/>
      <c r="C469" s="387"/>
      <c r="D469" s="378" t="s">
        <v>128</v>
      </c>
      <c r="E469" s="123">
        <f t="shared" si="51"/>
        <v>0</v>
      </c>
      <c r="F469" s="38">
        <f t="shared" si="52"/>
        <v>0</v>
      </c>
      <c r="G469" s="38">
        <f t="shared" si="53"/>
        <v>0</v>
      </c>
      <c r="H469" s="299">
        <f t="shared" si="50"/>
        <v>0</v>
      </c>
      <c r="I469" s="356"/>
      <c r="J469" s="23"/>
      <c r="K469" s="325">
        <v>464</v>
      </c>
      <c r="L469" s="4" t="s">
        <v>128</v>
      </c>
      <c r="M469" s="377">
        <f t="shared" si="54"/>
        <v>0</v>
      </c>
      <c r="N469" s="378">
        <f t="shared" si="55"/>
        <v>0</v>
      </c>
      <c r="O469" s="378">
        <f t="shared" si="56"/>
        <v>0</v>
      </c>
      <c r="P469" s="379"/>
      <c r="U469" s="19"/>
      <c r="Z469" s="19"/>
    </row>
    <row r="470" spans="1:26" ht="15.6" x14ac:dyDescent="0.3">
      <c r="A470" s="291">
        <v>465</v>
      </c>
      <c r="B470" s="387"/>
      <c r="C470" s="387"/>
      <c r="D470" s="378" t="s">
        <v>128</v>
      </c>
      <c r="E470" s="123">
        <f t="shared" si="51"/>
        <v>0</v>
      </c>
      <c r="F470" s="38">
        <f t="shared" si="52"/>
        <v>0</v>
      </c>
      <c r="G470" s="38">
        <f t="shared" si="53"/>
        <v>0</v>
      </c>
      <c r="H470" s="299">
        <f t="shared" si="50"/>
        <v>0</v>
      </c>
      <c r="I470" s="356"/>
      <c r="J470" s="23"/>
      <c r="K470" s="325">
        <v>465</v>
      </c>
      <c r="L470" s="4" t="s">
        <v>128</v>
      </c>
      <c r="M470" s="377">
        <f t="shared" si="54"/>
        <v>0</v>
      </c>
      <c r="N470" s="378">
        <f t="shared" si="55"/>
        <v>0</v>
      </c>
      <c r="O470" s="378">
        <f t="shared" si="56"/>
        <v>0</v>
      </c>
      <c r="P470" s="379"/>
      <c r="U470" s="19"/>
      <c r="Z470" s="19"/>
    </row>
    <row r="471" spans="1:26" ht="15.6" x14ac:dyDescent="0.3">
      <c r="A471" s="291">
        <v>466</v>
      </c>
      <c r="B471" s="387"/>
      <c r="C471" s="387"/>
      <c r="D471" s="378" t="s">
        <v>128</v>
      </c>
      <c r="E471" s="123">
        <f t="shared" si="51"/>
        <v>0</v>
      </c>
      <c r="F471" s="38">
        <f t="shared" si="52"/>
        <v>0</v>
      </c>
      <c r="G471" s="38">
        <f t="shared" si="53"/>
        <v>0</v>
      </c>
      <c r="H471" s="299">
        <f t="shared" si="50"/>
        <v>0</v>
      </c>
      <c r="I471" s="356"/>
      <c r="J471" s="23"/>
      <c r="K471" s="325">
        <v>466</v>
      </c>
      <c r="L471" s="4" t="s">
        <v>128</v>
      </c>
      <c r="M471" s="377">
        <f t="shared" si="54"/>
        <v>0</v>
      </c>
      <c r="N471" s="378">
        <f t="shared" si="55"/>
        <v>0</v>
      </c>
      <c r="O471" s="378">
        <f t="shared" si="56"/>
        <v>0</v>
      </c>
      <c r="P471" s="379"/>
      <c r="U471" s="19"/>
      <c r="Z471" s="19"/>
    </row>
    <row r="472" spans="1:26" ht="15.6" x14ac:dyDescent="0.3">
      <c r="A472" s="291">
        <v>467</v>
      </c>
      <c r="B472" s="387"/>
      <c r="C472" s="387"/>
      <c r="D472" s="378" t="s">
        <v>128</v>
      </c>
      <c r="E472" s="123">
        <f t="shared" si="51"/>
        <v>0</v>
      </c>
      <c r="F472" s="38">
        <f t="shared" si="52"/>
        <v>0</v>
      </c>
      <c r="G472" s="38">
        <f t="shared" si="53"/>
        <v>0</v>
      </c>
      <c r="H472" s="299">
        <f t="shared" si="50"/>
        <v>0</v>
      </c>
      <c r="I472" s="356"/>
      <c r="J472" s="23"/>
      <c r="K472" s="325">
        <v>467</v>
      </c>
      <c r="L472" s="4" t="s">
        <v>128</v>
      </c>
      <c r="M472" s="377">
        <f t="shared" si="54"/>
        <v>0</v>
      </c>
      <c r="N472" s="378">
        <f t="shared" si="55"/>
        <v>0</v>
      </c>
      <c r="O472" s="378">
        <f t="shared" si="56"/>
        <v>0</v>
      </c>
      <c r="P472" s="379"/>
      <c r="U472" s="19"/>
      <c r="Z472" s="19"/>
    </row>
    <row r="473" spans="1:26" ht="15.6" x14ac:dyDescent="0.3">
      <c r="A473" s="291">
        <v>468</v>
      </c>
      <c r="B473" s="387"/>
      <c r="C473" s="387"/>
      <c r="D473" s="378" t="s">
        <v>128</v>
      </c>
      <c r="E473" s="123">
        <f t="shared" si="51"/>
        <v>0</v>
      </c>
      <c r="F473" s="38">
        <f t="shared" si="52"/>
        <v>0</v>
      </c>
      <c r="G473" s="38">
        <f t="shared" si="53"/>
        <v>0</v>
      </c>
      <c r="H473" s="299">
        <f t="shared" si="50"/>
        <v>0</v>
      </c>
      <c r="I473" s="356"/>
      <c r="J473" s="23"/>
      <c r="K473" s="325">
        <v>468</v>
      </c>
      <c r="L473" s="4" t="s">
        <v>128</v>
      </c>
      <c r="M473" s="377">
        <f t="shared" si="54"/>
        <v>0</v>
      </c>
      <c r="N473" s="378">
        <f t="shared" si="55"/>
        <v>0</v>
      </c>
      <c r="O473" s="378">
        <f t="shared" si="56"/>
        <v>0</v>
      </c>
      <c r="P473" s="379"/>
      <c r="U473" s="19"/>
      <c r="Z473" s="19"/>
    </row>
    <row r="474" spans="1:26" ht="15.6" x14ac:dyDescent="0.3">
      <c r="A474" s="291">
        <v>469</v>
      </c>
      <c r="B474" s="387"/>
      <c r="C474" s="387"/>
      <c r="D474" s="378" t="s">
        <v>128</v>
      </c>
      <c r="E474" s="123">
        <f t="shared" si="51"/>
        <v>0</v>
      </c>
      <c r="F474" s="38">
        <f t="shared" si="52"/>
        <v>0</v>
      </c>
      <c r="G474" s="38">
        <f t="shared" si="53"/>
        <v>0</v>
      </c>
      <c r="H474" s="299">
        <f t="shared" si="50"/>
        <v>0</v>
      </c>
      <c r="I474" s="356"/>
      <c r="J474" s="23"/>
      <c r="K474" s="325">
        <v>469</v>
      </c>
      <c r="L474" s="4" t="s">
        <v>128</v>
      </c>
      <c r="M474" s="377">
        <f t="shared" si="54"/>
        <v>0</v>
      </c>
      <c r="N474" s="378">
        <f t="shared" si="55"/>
        <v>0</v>
      </c>
      <c r="O474" s="378">
        <f t="shared" si="56"/>
        <v>0</v>
      </c>
      <c r="P474" s="379"/>
      <c r="U474" s="19"/>
      <c r="Z474" s="19"/>
    </row>
    <row r="475" spans="1:26" ht="15.6" x14ac:dyDescent="0.3">
      <c r="A475" s="291">
        <v>470</v>
      </c>
      <c r="B475" s="387"/>
      <c r="C475" s="387"/>
      <c r="D475" s="378" t="s">
        <v>128</v>
      </c>
      <c r="E475" s="123">
        <f t="shared" si="51"/>
        <v>0</v>
      </c>
      <c r="F475" s="38">
        <f t="shared" si="52"/>
        <v>0</v>
      </c>
      <c r="G475" s="38">
        <f t="shared" si="53"/>
        <v>0</v>
      </c>
      <c r="H475" s="299">
        <f t="shared" si="50"/>
        <v>0</v>
      </c>
      <c r="I475" s="356"/>
      <c r="J475" s="23"/>
      <c r="K475" s="325">
        <v>470</v>
      </c>
      <c r="L475" s="4" t="s">
        <v>128</v>
      </c>
      <c r="M475" s="377">
        <f t="shared" si="54"/>
        <v>0</v>
      </c>
      <c r="N475" s="378">
        <f t="shared" si="55"/>
        <v>0</v>
      </c>
      <c r="O475" s="378">
        <f t="shared" si="56"/>
        <v>0</v>
      </c>
      <c r="P475" s="379"/>
      <c r="U475" s="19"/>
      <c r="Z475" s="19"/>
    </row>
    <row r="476" spans="1:26" ht="15.6" x14ac:dyDescent="0.3">
      <c r="A476" s="291">
        <v>471</v>
      </c>
      <c r="B476" s="387"/>
      <c r="C476" s="387"/>
      <c r="D476" s="378" t="s">
        <v>128</v>
      </c>
      <c r="E476" s="123">
        <f t="shared" si="51"/>
        <v>0</v>
      </c>
      <c r="F476" s="38">
        <f t="shared" si="52"/>
        <v>0</v>
      </c>
      <c r="G476" s="38">
        <f t="shared" si="53"/>
        <v>0</v>
      </c>
      <c r="H476" s="299">
        <f t="shared" si="50"/>
        <v>0</v>
      </c>
      <c r="I476" s="356"/>
      <c r="J476" s="23"/>
      <c r="K476" s="325">
        <v>471</v>
      </c>
      <c r="L476" s="4" t="s">
        <v>128</v>
      </c>
      <c r="M476" s="377">
        <f t="shared" si="54"/>
        <v>0</v>
      </c>
      <c r="N476" s="378">
        <f t="shared" si="55"/>
        <v>0</v>
      </c>
      <c r="O476" s="378">
        <f t="shared" si="56"/>
        <v>0</v>
      </c>
      <c r="P476" s="379"/>
      <c r="U476" s="19"/>
      <c r="Z476" s="19"/>
    </row>
    <row r="477" spans="1:26" ht="15.6" x14ac:dyDescent="0.3">
      <c r="A477" s="291">
        <v>472</v>
      </c>
      <c r="B477" s="387"/>
      <c r="C477" s="387"/>
      <c r="D477" s="378" t="s">
        <v>128</v>
      </c>
      <c r="E477" s="123">
        <f t="shared" si="51"/>
        <v>0</v>
      </c>
      <c r="F477" s="38">
        <f t="shared" si="52"/>
        <v>0</v>
      </c>
      <c r="G477" s="38">
        <f t="shared" si="53"/>
        <v>0</v>
      </c>
      <c r="H477" s="299">
        <f t="shared" si="50"/>
        <v>0</v>
      </c>
      <c r="I477" s="356"/>
      <c r="J477" s="23"/>
      <c r="K477" s="325">
        <v>472</v>
      </c>
      <c r="L477" s="4" t="s">
        <v>128</v>
      </c>
      <c r="M477" s="377">
        <f t="shared" si="54"/>
        <v>0</v>
      </c>
      <c r="N477" s="378">
        <f t="shared" si="55"/>
        <v>0</v>
      </c>
      <c r="O477" s="378">
        <f t="shared" si="56"/>
        <v>0</v>
      </c>
      <c r="P477" s="379"/>
      <c r="U477" s="19"/>
      <c r="Z477" s="19"/>
    </row>
    <row r="478" spans="1:26" ht="15.6" x14ac:dyDescent="0.3">
      <c r="A478" s="291">
        <v>473</v>
      </c>
      <c r="B478" s="387"/>
      <c r="C478" s="387"/>
      <c r="D478" s="378" t="s">
        <v>128</v>
      </c>
      <c r="E478" s="123">
        <f t="shared" si="51"/>
        <v>0</v>
      </c>
      <c r="F478" s="38">
        <f t="shared" si="52"/>
        <v>0</v>
      </c>
      <c r="G478" s="38">
        <f t="shared" si="53"/>
        <v>0</v>
      </c>
      <c r="H478" s="299">
        <f t="shared" si="50"/>
        <v>0</v>
      </c>
      <c r="I478" s="356"/>
      <c r="J478" s="23"/>
      <c r="K478" s="325">
        <v>473</v>
      </c>
      <c r="L478" s="4" t="s">
        <v>128</v>
      </c>
      <c r="M478" s="377">
        <f t="shared" si="54"/>
        <v>0</v>
      </c>
      <c r="N478" s="378">
        <f t="shared" si="55"/>
        <v>0</v>
      </c>
      <c r="O478" s="378">
        <f t="shared" si="56"/>
        <v>0</v>
      </c>
      <c r="P478" s="379"/>
      <c r="U478" s="19"/>
      <c r="Z478" s="19"/>
    </row>
    <row r="479" spans="1:26" ht="15.6" x14ac:dyDescent="0.3">
      <c r="A479" s="291">
        <v>474</v>
      </c>
      <c r="B479" s="387"/>
      <c r="C479" s="387"/>
      <c r="D479" s="378" t="s">
        <v>128</v>
      </c>
      <c r="E479" s="123">
        <f t="shared" si="51"/>
        <v>0</v>
      </c>
      <c r="F479" s="38">
        <f t="shared" si="52"/>
        <v>0</v>
      </c>
      <c r="G479" s="38">
        <f t="shared" si="53"/>
        <v>0</v>
      </c>
      <c r="H479" s="299">
        <f t="shared" si="50"/>
        <v>0</v>
      </c>
      <c r="I479" s="356"/>
      <c r="J479" s="23"/>
      <c r="K479" s="325">
        <v>474</v>
      </c>
      <c r="L479" s="4" t="s">
        <v>128</v>
      </c>
      <c r="M479" s="377">
        <f t="shared" si="54"/>
        <v>0</v>
      </c>
      <c r="N479" s="378">
        <f t="shared" si="55"/>
        <v>0</v>
      </c>
      <c r="O479" s="378">
        <f t="shared" si="56"/>
        <v>0</v>
      </c>
      <c r="P479" s="379"/>
      <c r="U479" s="19"/>
      <c r="Z479" s="19"/>
    </row>
    <row r="480" spans="1:26" ht="15.6" x14ac:dyDescent="0.3">
      <c r="A480" s="291">
        <v>475</v>
      </c>
      <c r="B480" s="387"/>
      <c r="C480" s="387"/>
      <c r="D480" s="378" t="s">
        <v>128</v>
      </c>
      <c r="E480" s="123">
        <f t="shared" si="51"/>
        <v>0</v>
      </c>
      <c r="F480" s="38">
        <f t="shared" si="52"/>
        <v>0</v>
      </c>
      <c r="G480" s="38">
        <f t="shared" si="53"/>
        <v>0</v>
      </c>
      <c r="H480" s="299">
        <f t="shared" si="50"/>
        <v>0</v>
      </c>
      <c r="I480" s="356"/>
      <c r="J480" s="23"/>
      <c r="K480" s="325">
        <v>475</v>
      </c>
      <c r="L480" s="4" t="s">
        <v>128</v>
      </c>
      <c r="M480" s="377">
        <f t="shared" si="54"/>
        <v>0</v>
      </c>
      <c r="N480" s="378">
        <f t="shared" si="55"/>
        <v>0</v>
      </c>
      <c r="O480" s="378">
        <f t="shared" si="56"/>
        <v>0</v>
      </c>
      <c r="P480" s="379"/>
      <c r="U480" s="19"/>
      <c r="Z480" s="19"/>
    </row>
    <row r="481" spans="1:26" ht="15.6" x14ac:dyDescent="0.3">
      <c r="A481" s="291">
        <v>476</v>
      </c>
      <c r="B481" s="387"/>
      <c r="C481" s="387"/>
      <c r="D481" s="378" t="s">
        <v>128</v>
      </c>
      <c r="E481" s="123">
        <f t="shared" si="51"/>
        <v>0</v>
      </c>
      <c r="F481" s="38">
        <f t="shared" si="52"/>
        <v>0</v>
      </c>
      <c r="G481" s="38">
        <f t="shared" si="53"/>
        <v>0</v>
      </c>
      <c r="H481" s="299">
        <f t="shared" si="50"/>
        <v>0</v>
      </c>
      <c r="I481" s="356"/>
      <c r="J481" s="23"/>
      <c r="K481" s="325">
        <v>476</v>
      </c>
      <c r="L481" s="4" t="s">
        <v>128</v>
      </c>
      <c r="M481" s="377">
        <f t="shared" si="54"/>
        <v>0</v>
      </c>
      <c r="N481" s="378">
        <f t="shared" si="55"/>
        <v>0</v>
      </c>
      <c r="O481" s="378">
        <f t="shared" si="56"/>
        <v>0</v>
      </c>
      <c r="P481" s="379"/>
      <c r="U481" s="19"/>
      <c r="Z481" s="19"/>
    </row>
    <row r="482" spans="1:26" ht="15.6" x14ac:dyDescent="0.3">
      <c r="A482" s="291">
        <v>477</v>
      </c>
      <c r="B482" s="387"/>
      <c r="C482" s="387"/>
      <c r="D482" s="378" t="s">
        <v>128</v>
      </c>
      <c r="E482" s="123">
        <f t="shared" si="51"/>
        <v>0</v>
      </c>
      <c r="F482" s="38">
        <f t="shared" si="52"/>
        <v>0</v>
      </c>
      <c r="G482" s="38">
        <f t="shared" si="53"/>
        <v>0</v>
      </c>
      <c r="H482" s="299">
        <f t="shared" si="50"/>
        <v>0</v>
      </c>
      <c r="I482" s="356"/>
      <c r="J482" s="23"/>
      <c r="K482" s="325">
        <v>477</v>
      </c>
      <c r="L482" s="4" t="s">
        <v>128</v>
      </c>
      <c r="M482" s="377">
        <f t="shared" si="54"/>
        <v>0</v>
      </c>
      <c r="N482" s="378">
        <f t="shared" si="55"/>
        <v>0</v>
      </c>
      <c r="O482" s="378">
        <f t="shared" si="56"/>
        <v>0</v>
      </c>
      <c r="P482" s="379"/>
      <c r="U482" s="19"/>
      <c r="Z482" s="19"/>
    </row>
    <row r="483" spans="1:26" ht="15.6" x14ac:dyDescent="0.3">
      <c r="A483" s="291">
        <v>478</v>
      </c>
      <c r="B483" s="387"/>
      <c r="C483" s="387"/>
      <c r="D483" s="378" t="s">
        <v>128</v>
      </c>
      <c r="E483" s="123">
        <f t="shared" si="51"/>
        <v>0</v>
      </c>
      <c r="F483" s="38">
        <f t="shared" si="52"/>
        <v>0</v>
      </c>
      <c r="G483" s="38">
        <f t="shared" si="53"/>
        <v>0</v>
      </c>
      <c r="H483" s="299">
        <f t="shared" si="50"/>
        <v>0</v>
      </c>
      <c r="I483" s="356"/>
      <c r="J483" s="23"/>
      <c r="K483" s="325">
        <v>478</v>
      </c>
      <c r="L483" s="4" t="s">
        <v>128</v>
      </c>
      <c r="M483" s="377">
        <f t="shared" si="54"/>
        <v>0</v>
      </c>
      <c r="N483" s="378">
        <f t="shared" si="55"/>
        <v>0</v>
      </c>
      <c r="O483" s="378">
        <f t="shared" si="56"/>
        <v>0</v>
      </c>
      <c r="P483" s="379"/>
      <c r="U483" s="19"/>
      <c r="Z483" s="19"/>
    </row>
    <row r="484" spans="1:26" ht="15.6" x14ac:dyDescent="0.3">
      <c r="A484" s="291">
        <v>479</v>
      </c>
      <c r="B484" s="387"/>
      <c r="C484" s="387"/>
      <c r="D484" s="378" t="s">
        <v>128</v>
      </c>
      <c r="E484" s="123">
        <f t="shared" si="51"/>
        <v>0</v>
      </c>
      <c r="F484" s="38">
        <f t="shared" si="52"/>
        <v>0</v>
      </c>
      <c r="G484" s="38">
        <f t="shared" si="53"/>
        <v>0</v>
      </c>
      <c r="H484" s="299">
        <f t="shared" ref="H484:H505" si="57">B484*C484</f>
        <v>0</v>
      </c>
      <c r="I484" s="356"/>
      <c r="J484" s="23"/>
      <c r="K484" s="325">
        <v>479</v>
      </c>
      <c r="L484" s="4" t="s">
        <v>128</v>
      </c>
      <c r="M484" s="377">
        <f t="shared" si="54"/>
        <v>0</v>
      </c>
      <c r="N484" s="378">
        <f t="shared" si="55"/>
        <v>0</v>
      </c>
      <c r="O484" s="378">
        <f t="shared" si="56"/>
        <v>0</v>
      </c>
      <c r="P484" s="379"/>
      <c r="U484" s="19"/>
      <c r="Z484" s="19"/>
    </row>
    <row r="485" spans="1:26" ht="15.6" x14ac:dyDescent="0.3">
      <c r="A485" s="291">
        <v>480</v>
      </c>
      <c r="B485" s="387"/>
      <c r="C485" s="387"/>
      <c r="D485" s="378" t="s">
        <v>128</v>
      </c>
      <c r="E485" s="123">
        <f t="shared" si="51"/>
        <v>0</v>
      </c>
      <c r="F485" s="38">
        <f t="shared" si="52"/>
        <v>0</v>
      </c>
      <c r="G485" s="38">
        <f t="shared" si="53"/>
        <v>0</v>
      </c>
      <c r="H485" s="299">
        <f t="shared" si="57"/>
        <v>0</v>
      </c>
      <c r="I485" s="356"/>
      <c r="J485" s="23"/>
      <c r="K485" s="325">
        <v>480</v>
      </c>
      <c r="L485" s="4" t="s">
        <v>128</v>
      </c>
      <c r="M485" s="377">
        <f t="shared" si="54"/>
        <v>0</v>
      </c>
      <c r="N485" s="378">
        <f t="shared" si="55"/>
        <v>0</v>
      </c>
      <c r="O485" s="378">
        <f t="shared" si="56"/>
        <v>0</v>
      </c>
      <c r="P485" s="379"/>
      <c r="U485" s="19"/>
      <c r="Z485" s="19"/>
    </row>
    <row r="486" spans="1:26" ht="15.6" x14ac:dyDescent="0.3">
      <c r="A486" s="291">
        <v>481</v>
      </c>
      <c r="B486" s="387"/>
      <c r="C486" s="387"/>
      <c r="D486" s="378" t="s">
        <v>128</v>
      </c>
      <c r="E486" s="123">
        <f t="shared" si="51"/>
        <v>0</v>
      </c>
      <c r="F486" s="38">
        <f t="shared" si="52"/>
        <v>0</v>
      </c>
      <c r="G486" s="38">
        <f t="shared" si="53"/>
        <v>0</v>
      </c>
      <c r="H486" s="299">
        <f t="shared" si="57"/>
        <v>0</v>
      </c>
      <c r="I486" s="356"/>
      <c r="J486" s="23"/>
      <c r="K486" s="325">
        <v>481</v>
      </c>
      <c r="L486" s="4" t="s">
        <v>128</v>
      </c>
      <c r="M486" s="377">
        <f t="shared" si="54"/>
        <v>0</v>
      </c>
      <c r="N486" s="378">
        <f t="shared" si="55"/>
        <v>0</v>
      </c>
      <c r="O486" s="378">
        <f t="shared" si="56"/>
        <v>0</v>
      </c>
      <c r="P486" s="379"/>
      <c r="U486" s="19"/>
      <c r="Z486" s="19"/>
    </row>
    <row r="487" spans="1:26" ht="15.6" x14ac:dyDescent="0.3">
      <c r="A487" s="291">
        <v>482</v>
      </c>
      <c r="B487" s="387"/>
      <c r="C487" s="387"/>
      <c r="D487" s="378" t="s">
        <v>128</v>
      </c>
      <c r="E487" s="123">
        <f t="shared" si="51"/>
        <v>0</v>
      </c>
      <c r="F487" s="38">
        <f t="shared" si="52"/>
        <v>0</v>
      </c>
      <c r="G487" s="38">
        <f t="shared" si="53"/>
        <v>0</v>
      </c>
      <c r="H487" s="299">
        <f t="shared" si="57"/>
        <v>0</v>
      </c>
      <c r="I487" s="356"/>
      <c r="J487" s="23"/>
      <c r="K487" s="325">
        <v>482</v>
      </c>
      <c r="L487" s="4" t="s">
        <v>128</v>
      </c>
      <c r="M487" s="377">
        <f t="shared" si="54"/>
        <v>0</v>
      </c>
      <c r="N487" s="378">
        <f t="shared" si="55"/>
        <v>0</v>
      </c>
      <c r="O487" s="378">
        <f t="shared" si="56"/>
        <v>0</v>
      </c>
      <c r="P487" s="379"/>
      <c r="U487" s="19"/>
      <c r="Z487" s="19"/>
    </row>
    <row r="488" spans="1:26" ht="15.6" x14ac:dyDescent="0.3">
      <c r="A488" s="291">
        <v>483</v>
      </c>
      <c r="B488" s="387"/>
      <c r="C488" s="387"/>
      <c r="D488" s="378" t="s">
        <v>128</v>
      </c>
      <c r="E488" s="123">
        <f t="shared" si="51"/>
        <v>0</v>
      </c>
      <c r="F488" s="38">
        <f t="shared" si="52"/>
        <v>0</v>
      </c>
      <c r="G488" s="38">
        <f t="shared" si="53"/>
        <v>0</v>
      </c>
      <c r="H488" s="299">
        <f t="shared" si="57"/>
        <v>0</v>
      </c>
      <c r="I488" s="356"/>
      <c r="J488" s="23"/>
      <c r="K488" s="325">
        <v>483</v>
      </c>
      <c r="L488" s="4" t="s">
        <v>128</v>
      </c>
      <c r="M488" s="377">
        <f t="shared" si="54"/>
        <v>0</v>
      </c>
      <c r="N488" s="378">
        <f t="shared" si="55"/>
        <v>0</v>
      </c>
      <c r="O488" s="378">
        <f t="shared" si="56"/>
        <v>0</v>
      </c>
      <c r="P488" s="379"/>
      <c r="U488" s="19"/>
      <c r="Z488" s="19"/>
    </row>
    <row r="489" spans="1:26" ht="15.6" x14ac:dyDescent="0.3">
      <c r="A489" s="291">
        <v>484</v>
      </c>
      <c r="B489" s="387"/>
      <c r="C489" s="387"/>
      <c r="D489" s="378" t="s">
        <v>128</v>
      </c>
      <c r="E489" s="123">
        <f t="shared" si="51"/>
        <v>0</v>
      </c>
      <c r="F489" s="38">
        <f t="shared" si="52"/>
        <v>0</v>
      </c>
      <c r="G489" s="38">
        <f t="shared" si="53"/>
        <v>0</v>
      </c>
      <c r="H489" s="299">
        <f t="shared" si="57"/>
        <v>0</v>
      </c>
      <c r="I489" s="356"/>
      <c r="J489" s="23"/>
      <c r="K489" s="325">
        <v>484</v>
      </c>
      <c r="L489" s="4" t="s">
        <v>128</v>
      </c>
      <c r="M489" s="377">
        <f t="shared" si="54"/>
        <v>0</v>
      </c>
      <c r="N489" s="378">
        <f t="shared" si="55"/>
        <v>0</v>
      </c>
      <c r="O489" s="378">
        <f t="shared" si="56"/>
        <v>0</v>
      </c>
      <c r="P489" s="379"/>
      <c r="U489" s="19"/>
      <c r="Z489" s="19"/>
    </row>
    <row r="490" spans="1:26" ht="15.6" x14ac:dyDescent="0.3">
      <c r="A490" s="291">
        <v>485</v>
      </c>
      <c r="B490" s="387"/>
      <c r="C490" s="387"/>
      <c r="D490" s="378" t="s">
        <v>128</v>
      </c>
      <c r="E490" s="123">
        <f t="shared" si="51"/>
        <v>0</v>
      </c>
      <c r="F490" s="38">
        <f t="shared" si="52"/>
        <v>0</v>
      </c>
      <c r="G490" s="38">
        <f t="shared" si="53"/>
        <v>0</v>
      </c>
      <c r="H490" s="299">
        <f t="shared" si="57"/>
        <v>0</v>
      </c>
      <c r="I490" s="356"/>
      <c r="J490" s="23"/>
      <c r="K490" s="325">
        <v>485</v>
      </c>
      <c r="L490" s="4" t="s">
        <v>128</v>
      </c>
      <c r="M490" s="377">
        <f t="shared" si="54"/>
        <v>0</v>
      </c>
      <c r="N490" s="378">
        <f t="shared" si="55"/>
        <v>0</v>
      </c>
      <c r="O490" s="378">
        <f t="shared" si="56"/>
        <v>0</v>
      </c>
      <c r="P490" s="379"/>
      <c r="U490" s="19"/>
      <c r="Z490" s="19"/>
    </row>
    <row r="491" spans="1:26" ht="15.6" x14ac:dyDescent="0.3">
      <c r="A491" s="291">
        <v>486</v>
      </c>
      <c r="B491" s="387"/>
      <c r="C491" s="387"/>
      <c r="D491" s="378" t="s">
        <v>128</v>
      </c>
      <c r="E491" s="123">
        <f t="shared" si="51"/>
        <v>0</v>
      </c>
      <c r="F491" s="38">
        <f t="shared" si="52"/>
        <v>0</v>
      </c>
      <c r="G491" s="38">
        <f t="shared" si="53"/>
        <v>0</v>
      </c>
      <c r="H491" s="299">
        <f t="shared" si="57"/>
        <v>0</v>
      </c>
      <c r="I491" s="356"/>
      <c r="J491" s="23"/>
      <c r="K491" s="325">
        <v>486</v>
      </c>
      <c r="L491" s="4" t="s">
        <v>128</v>
      </c>
      <c r="M491" s="377">
        <f t="shared" si="54"/>
        <v>0</v>
      </c>
      <c r="N491" s="378">
        <f t="shared" si="55"/>
        <v>0</v>
      </c>
      <c r="O491" s="378">
        <f t="shared" si="56"/>
        <v>0</v>
      </c>
      <c r="P491" s="379"/>
      <c r="U491" s="19"/>
      <c r="Z491" s="19"/>
    </row>
    <row r="492" spans="1:26" ht="15.6" x14ac:dyDescent="0.3">
      <c r="A492" s="291">
        <v>487</v>
      </c>
      <c r="B492" s="387"/>
      <c r="C492" s="387"/>
      <c r="D492" s="378" t="s">
        <v>128</v>
      </c>
      <c r="E492" s="123">
        <f t="shared" si="51"/>
        <v>0</v>
      </c>
      <c r="F492" s="38">
        <f t="shared" si="52"/>
        <v>0</v>
      </c>
      <c r="G492" s="38">
        <f t="shared" si="53"/>
        <v>0</v>
      </c>
      <c r="H492" s="299">
        <f t="shared" si="57"/>
        <v>0</v>
      </c>
      <c r="I492" s="356"/>
      <c r="J492" s="23"/>
      <c r="K492" s="325">
        <v>487</v>
      </c>
      <c r="L492" s="4" t="s">
        <v>128</v>
      </c>
      <c r="M492" s="377">
        <f t="shared" si="54"/>
        <v>0</v>
      </c>
      <c r="N492" s="378">
        <f t="shared" si="55"/>
        <v>0</v>
      </c>
      <c r="O492" s="378">
        <f t="shared" si="56"/>
        <v>0</v>
      </c>
      <c r="P492" s="379"/>
      <c r="U492" s="19"/>
      <c r="Z492" s="19"/>
    </row>
    <row r="493" spans="1:26" ht="15.6" x14ac:dyDescent="0.3">
      <c r="A493" s="291">
        <v>488</v>
      </c>
      <c r="B493" s="387"/>
      <c r="C493" s="387"/>
      <c r="D493" s="378" t="s">
        <v>128</v>
      </c>
      <c r="E493" s="123">
        <f t="shared" si="51"/>
        <v>0</v>
      </c>
      <c r="F493" s="38">
        <f t="shared" si="52"/>
        <v>0</v>
      </c>
      <c r="G493" s="38">
        <f t="shared" si="53"/>
        <v>0</v>
      </c>
      <c r="H493" s="299">
        <f t="shared" si="57"/>
        <v>0</v>
      </c>
      <c r="I493" s="356"/>
      <c r="J493" s="23"/>
      <c r="K493" s="325">
        <v>488</v>
      </c>
      <c r="L493" s="4" t="s">
        <v>128</v>
      </c>
      <c r="M493" s="377">
        <f t="shared" si="54"/>
        <v>0</v>
      </c>
      <c r="N493" s="378">
        <f t="shared" si="55"/>
        <v>0</v>
      </c>
      <c r="O493" s="378">
        <f t="shared" si="56"/>
        <v>0</v>
      </c>
      <c r="P493" s="379"/>
      <c r="U493" s="19"/>
      <c r="Z493" s="19"/>
    </row>
    <row r="494" spans="1:26" ht="15.6" x14ac:dyDescent="0.3">
      <c r="A494" s="291">
        <v>489</v>
      </c>
      <c r="B494" s="387"/>
      <c r="C494" s="387"/>
      <c r="D494" s="378" t="s">
        <v>128</v>
      </c>
      <c r="E494" s="123">
        <f t="shared" si="51"/>
        <v>0</v>
      </c>
      <c r="F494" s="38">
        <f t="shared" si="52"/>
        <v>0</v>
      </c>
      <c r="G494" s="38">
        <f t="shared" si="53"/>
        <v>0</v>
      </c>
      <c r="H494" s="299">
        <f t="shared" si="57"/>
        <v>0</v>
      </c>
      <c r="I494" s="356"/>
      <c r="J494" s="23"/>
      <c r="K494" s="325">
        <v>489</v>
      </c>
      <c r="L494" s="4" t="s">
        <v>128</v>
      </c>
      <c r="M494" s="377">
        <f t="shared" si="54"/>
        <v>0</v>
      </c>
      <c r="N494" s="378">
        <f t="shared" si="55"/>
        <v>0</v>
      </c>
      <c r="O494" s="378">
        <f t="shared" si="56"/>
        <v>0</v>
      </c>
      <c r="P494" s="379"/>
      <c r="U494" s="19"/>
      <c r="Z494" s="19"/>
    </row>
    <row r="495" spans="1:26" ht="15.6" x14ac:dyDescent="0.3">
      <c r="A495" s="291">
        <v>490</v>
      </c>
      <c r="B495" s="387"/>
      <c r="C495" s="387"/>
      <c r="D495" s="378" t="s">
        <v>128</v>
      </c>
      <c r="E495" s="123">
        <f t="shared" si="51"/>
        <v>0</v>
      </c>
      <c r="F495" s="38">
        <f t="shared" si="52"/>
        <v>0</v>
      </c>
      <c r="G495" s="38">
        <f t="shared" si="53"/>
        <v>0</v>
      </c>
      <c r="H495" s="299">
        <f t="shared" si="57"/>
        <v>0</v>
      </c>
      <c r="I495" s="356"/>
      <c r="J495" s="23"/>
      <c r="K495" s="325">
        <v>490</v>
      </c>
      <c r="L495" s="4" t="s">
        <v>128</v>
      </c>
      <c r="M495" s="377">
        <f t="shared" si="54"/>
        <v>0</v>
      </c>
      <c r="N495" s="378">
        <f t="shared" si="55"/>
        <v>0</v>
      </c>
      <c r="O495" s="378">
        <f t="shared" si="56"/>
        <v>0</v>
      </c>
      <c r="P495" s="379"/>
      <c r="U495" s="19"/>
      <c r="Z495" s="19"/>
    </row>
    <row r="496" spans="1:26" ht="15.6" x14ac:dyDescent="0.3">
      <c r="A496" s="291">
        <v>491</v>
      </c>
      <c r="B496" s="387"/>
      <c r="C496" s="387"/>
      <c r="D496" s="378" t="s">
        <v>128</v>
      </c>
      <c r="E496" s="123">
        <f t="shared" si="51"/>
        <v>0</v>
      </c>
      <c r="F496" s="38">
        <f t="shared" si="52"/>
        <v>0</v>
      </c>
      <c r="G496" s="38">
        <f t="shared" si="53"/>
        <v>0</v>
      </c>
      <c r="H496" s="299">
        <f t="shared" si="57"/>
        <v>0</v>
      </c>
      <c r="I496" s="356"/>
      <c r="J496" s="23"/>
      <c r="K496" s="325">
        <v>491</v>
      </c>
      <c r="L496" s="4" t="s">
        <v>128</v>
      </c>
      <c r="M496" s="377">
        <f t="shared" si="54"/>
        <v>0</v>
      </c>
      <c r="N496" s="378">
        <f t="shared" si="55"/>
        <v>0</v>
      </c>
      <c r="O496" s="378">
        <f t="shared" si="56"/>
        <v>0</v>
      </c>
      <c r="P496" s="379"/>
      <c r="U496" s="19"/>
      <c r="Z496" s="19"/>
    </row>
    <row r="497" spans="1:31" ht="15.6" x14ac:dyDescent="0.3">
      <c r="A497" s="291">
        <v>492</v>
      </c>
      <c r="B497" s="387"/>
      <c r="C497" s="387"/>
      <c r="D497" s="378" t="s">
        <v>128</v>
      </c>
      <c r="E497" s="123">
        <f t="shared" si="51"/>
        <v>0</v>
      </c>
      <c r="F497" s="38">
        <f t="shared" si="52"/>
        <v>0</v>
      </c>
      <c r="G497" s="38">
        <f t="shared" si="53"/>
        <v>0</v>
      </c>
      <c r="H497" s="299">
        <f t="shared" si="57"/>
        <v>0</v>
      </c>
      <c r="I497" s="356"/>
      <c r="J497" s="23"/>
      <c r="K497" s="325">
        <v>492</v>
      </c>
      <c r="L497" s="4" t="s">
        <v>128</v>
      </c>
      <c r="M497" s="377">
        <f t="shared" si="54"/>
        <v>0</v>
      </c>
      <c r="N497" s="378">
        <f t="shared" si="55"/>
        <v>0</v>
      </c>
      <c r="O497" s="378">
        <f t="shared" si="56"/>
        <v>0</v>
      </c>
      <c r="P497" s="379"/>
      <c r="U497" s="19"/>
      <c r="Z497" s="19"/>
    </row>
    <row r="498" spans="1:31" ht="15.6" x14ac:dyDescent="0.3">
      <c r="A498" s="291">
        <v>493</v>
      </c>
      <c r="B498" s="387"/>
      <c r="C498" s="387"/>
      <c r="D498" s="378" t="s">
        <v>128</v>
      </c>
      <c r="E498" s="123">
        <f t="shared" si="51"/>
        <v>0</v>
      </c>
      <c r="F498" s="38">
        <f t="shared" si="52"/>
        <v>0</v>
      </c>
      <c r="G498" s="38">
        <f t="shared" si="53"/>
        <v>0</v>
      </c>
      <c r="H498" s="299">
        <f t="shared" si="57"/>
        <v>0</v>
      </c>
      <c r="I498" s="356"/>
      <c r="J498" s="23"/>
      <c r="K498" s="325">
        <v>493</v>
      </c>
      <c r="L498" s="4" t="s">
        <v>128</v>
      </c>
      <c r="M498" s="377">
        <f t="shared" si="54"/>
        <v>0</v>
      </c>
      <c r="N498" s="378">
        <f t="shared" si="55"/>
        <v>0</v>
      </c>
      <c r="O498" s="378">
        <f t="shared" si="56"/>
        <v>0</v>
      </c>
      <c r="P498" s="379"/>
      <c r="U498" s="19"/>
      <c r="Z498" s="19"/>
    </row>
    <row r="499" spans="1:31" ht="15.6" x14ac:dyDescent="0.3">
      <c r="A499" s="291">
        <v>494</v>
      </c>
      <c r="B499" s="387"/>
      <c r="C499" s="387"/>
      <c r="D499" s="378" t="s">
        <v>128</v>
      </c>
      <c r="E499" s="123">
        <f t="shared" si="51"/>
        <v>0</v>
      </c>
      <c r="F499" s="38">
        <f t="shared" si="52"/>
        <v>0</v>
      </c>
      <c r="G499" s="38">
        <f t="shared" si="53"/>
        <v>0</v>
      </c>
      <c r="H499" s="299">
        <f t="shared" si="57"/>
        <v>0</v>
      </c>
      <c r="I499" s="356"/>
      <c r="J499" s="23"/>
      <c r="K499" s="325">
        <v>494</v>
      </c>
      <c r="L499" s="4" t="s">
        <v>128</v>
      </c>
      <c r="M499" s="377">
        <f t="shared" si="54"/>
        <v>0</v>
      </c>
      <c r="N499" s="378">
        <f t="shared" si="55"/>
        <v>0</v>
      </c>
      <c r="O499" s="378">
        <f t="shared" si="56"/>
        <v>0</v>
      </c>
      <c r="P499" s="379"/>
      <c r="U499" s="19"/>
      <c r="Z499" s="19"/>
    </row>
    <row r="500" spans="1:31" ht="15.6" x14ac:dyDescent="0.3">
      <c r="A500" s="291">
        <v>495</v>
      </c>
      <c r="B500" s="387"/>
      <c r="C500" s="387"/>
      <c r="D500" s="378" t="s">
        <v>128</v>
      </c>
      <c r="E500" s="123">
        <f t="shared" si="51"/>
        <v>0</v>
      </c>
      <c r="F500" s="38">
        <f t="shared" si="52"/>
        <v>0</v>
      </c>
      <c r="G500" s="38">
        <f t="shared" si="53"/>
        <v>0</v>
      </c>
      <c r="H500" s="299">
        <f t="shared" si="57"/>
        <v>0</v>
      </c>
      <c r="I500" s="356"/>
      <c r="J500" s="23"/>
      <c r="K500" s="325">
        <v>495</v>
      </c>
      <c r="L500" s="4" t="s">
        <v>128</v>
      </c>
      <c r="M500" s="377">
        <f t="shared" si="54"/>
        <v>0</v>
      </c>
      <c r="N500" s="378">
        <f t="shared" si="55"/>
        <v>0</v>
      </c>
      <c r="O500" s="378">
        <f t="shared" si="56"/>
        <v>0</v>
      </c>
      <c r="P500" s="379"/>
      <c r="U500" s="19"/>
      <c r="Z500" s="19"/>
    </row>
    <row r="501" spans="1:31" ht="15.6" x14ac:dyDescent="0.3">
      <c r="A501" s="291">
        <v>496</v>
      </c>
      <c r="B501" s="387"/>
      <c r="C501" s="387"/>
      <c r="D501" s="378" t="s">
        <v>128</v>
      </c>
      <c r="E501" s="123">
        <f t="shared" si="51"/>
        <v>0</v>
      </c>
      <c r="F501" s="38">
        <f t="shared" si="52"/>
        <v>0</v>
      </c>
      <c r="G501" s="38">
        <f t="shared" si="53"/>
        <v>0</v>
      </c>
      <c r="H501" s="299">
        <f t="shared" si="57"/>
        <v>0</v>
      </c>
      <c r="I501" s="356"/>
      <c r="J501" s="23"/>
      <c r="K501" s="325">
        <v>496</v>
      </c>
      <c r="L501" s="4" t="s">
        <v>128</v>
      </c>
      <c r="M501" s="377">
        <f t="shared" si="54"/>
        <v>0</v>
      </c>
      <c r="N501" s="378">
        <f t="shared" si="55"/>
        <v>0</v>
      </c>
      <c r="O501" s="378">
        <f t="shared" si="56"/>
        <v>0</v>
      </c>
      <c r="P501" s="379"/>
      <c r="U501" s="19"/>
      <c r="Z501" s="19"/>
    </row>
    <row r="502" spans="1:31" ht="15.6" x14ac:dyDescent="0.3">
      <c r="A502" s="291">
        <v>497</v>
      </c>
      <c r="B502" s="387"/>
      <c r="C502" s="387"/>
      <c r="D502" s="378" t="s">
        <v>128</v>
      </c>
      <c r="E502" s="123">
        <f t="shared" si="51"/>
        <v>0</v>
      </c>
      <c r="F502" s="38">
        <f t="shared" si="52"/>
        <v>0</v>
      </c>
      <c r="G502" s="38">
        <f t="shared" si="53"/>
        <v>0</v>
      </c>
      <c r="H502" s="299">
        <f t="shared" si="57"/>
        <v>0</v>
      </c>
      <c r="I502" s="356"/>
      <c r="J502" s="23"/>
      <c r="K502" s="325">
        <v>497</v>
      </c>
      <c r="L502" s="4" t="s">
        <v>128</v>
      </c>
      <c r="M502" s="377">
        <f t="shared" si="54"/>
        <v>0</v>
      </c>
      <c r="N502" s="378">
        <f t="shared" si="55"/>
        <v>0</v>
      </c>
      <c r="O502" s="378">
        <f t="shared" si="56"/>
        <v>0</v>
      </c>
      <c r="P502" s="379"/>
      <c r="U502" s="19"/>
      <c r="Z502" s="19"/>
    </row>
    <row r="503" spans="1:31" ht="15.6" x14ac:dyDescent="0.3">
      <c r="A503" s="291">
        <v>498</v>
      </c>
      <c r="B503" s="387"/>
      <c r="C503" s="387"/>
      <c r="D503" s="378" t="s">
        <v>128</v>
      </c>
      <c r="E503" s="123">
        <f t="shared" si="51"/>
        <v>0</v>
      </c>
      <c r="F503" s="38">
        <f t="shared" si="52"/>
        <v>0</v>
      </c>
      <c r="G503" s="38">
        <f t="shared" si="53"/>
        <v>0</v>
      </c>
      <c r="H503" s="299">
        <f t="shared" si="57"/>
        <v>0</v>
      </c>
      <c r="I503" s="356"/>
      <c r="J503" s="23"/>
      <c r="K503" s="325">
        <v>498</v>
      </c>
      <c r="L503" s="4" t="s">
        <v>128</v>
      </c>
      <c r="M503" s="377">
        <f t="shared" si="54"/>
        <v>0</v>
      </c>
      <c r="N503" s="378">
        <f t="shared" si="55"/>
        <v>0</v>
      </c>
      <c r="O503" s="378">
        <f t="shared" si="56"/>
        <v>0</v>
      </c>
      <c r="P503" s="379"/>
      <c r="U503" s="19"/>
      <c r="Z503" s="19"/>
    </row>
    <row r="504" spans="1:31" ht="15.6" x14ac:dyDescent="0.3">
      <c r="A504" s="291">
        <v>499</v>
      </c>
      <c r="B504" s="387"/>
      <c r="C504" s="387"/>
      <c r="D504" s="378" t="s">
        <v>128</v>
      </c>
      <c r="E504" s="123">
        <f t="shared" si="51"/>
        <v>0</v>
      </c>
      <c r="F504" s="38">
        <f t="shared" si="52"/>
        <v>0</v>
      </c>
      <c r="G504" s="38">
        <f t="shared" si="53"/>
        <v>0</v>
      </c>
      <c r="H504" s="299">
        <f t="shared" si="57"/>
        <v>0</v>
      </c>
      <c r="I504" s="356"/>
      <c r="J504" s="23"/>
      <c r="K504" s="325">
        <v>499</v>
      </c>
      <c r="L504" s="4" t="s">
        <v>128</v>
      </c>
      <c r="M504" s="377">
        <f t="shared" si="54"/>
        <v>0</v>
      </c>
      <c r="N504" s="378">
        <f t="shared" si="55"/>
        <v>0</v>
      </c>
      <c r="O504" s="378">
        <f t="shared" si="56"/>
        <v>0</v>
      </c>
      <c r="P504" s="379"/>
      <c r="U504" s="19"/>
      <c r="Z504" s="19"/>
    </row>
    <row r="505" spans="1:31" ht="16.2" thickBot="1" x14ac:dyDescent="0.35">
      <c r="A505" s="293">
        <v>500</v>
      </c>
      <c r="B505" s="388"/>
      <c r="C505" s="388"/>
      <c r="D505" s="384" t="s">
        <v>128</v>
      </c>
      <c r="E505" s="124">
        <f t="shared" si="51"/>
        <v>0</v>
      </c>
      <c r="F505" s="39">
        <f t="shared" si="52"/>
        <v>0</v>
      </c>
      <c r="G505" s="39">
        <f t="shared" si="53"/>
        <v>0</v>
      </c>
      <c r="H505" s="300">
        <f t="shared" si="57"/>
        <v>0</v>
      </c>
      <c r="I505" s="358"/>
      <c r="J505" s="36"/>
      <c r="K505" s="327">
        <v>500</v>
      </c>
      <c r="L505" s="5" t="s">
        <v>128</v>
      </c>
      <c r="M505" s="383">
        <f t="shared" si="54"/>
        <v>0</v>
      </c>
      <c r="N505" s="384">
        <f t="shared" si="55"/>
        <v>0</v>
      </c>
      <c r="O505" s="384">
        <f t="shared" si="56"/>
        <v>0</v>
      </c>
      <c r="P505" s="385"/>
      <c r="U505" s="19"/>
      <c r="Z505" s="19"/>
    </row>
    <row r="506" spans="1:31" ht="16.2" hidden="1" customHeight="1" thickBot="1" x14ac:dyDescent="0.35">
      <c r="A506" s="2"/>
      <c r="E506" s="20">
        <f>SUM(E6:E505)</f>
        <v>0</v>
      </c>
      <c r="F506" s="20">
        <f>SUM(F6:F505)</f>
        <v>0</v>
      </c>
      <c r="G506" s="20">
        <f>SUM(G6:G505)/10000</f>
        <v>0</v>
      </c>
      <c r="H506" s="20">
        <f>SUM(H6:H505)/10000</f>
        <v>0</v>
      </c>
      <c r="I506" s="46"/>
      <c r="K506" s="21"/>
      <c r="L506" s="22"/>
      <c r="M506" s="20">
        <f>SUM(M6:M505)</f>
        <v>0</v>
      </c>
      <c r="N506" s="20">
        <f t="shared" ref="N506" si="58">SUM(N6:N505)</f>
        <v>0</v>
      </c>
      <c r="O506" s="20">
        <f>SUM(O6:O505)/10000</f>
        <v>0</v>
      </c>
      <c r="P506" s="49">
        <f>SUM(P6:P505)/10000</f>
        <v>0</v>
      </c>
      <c r="Q506" s="47"/>
      <c r="R506" s="48"/>
      <c r="S506" s="46"/>
      <c r="T506" s="47"/>
      <c r="U506" s="48"/>
      <c r="V506" s="46"/>
      <c r="W506" s="47"/>
      <c r="X506" s="48"/>
      <c r="Y506" s="46"/>
      <c r="Z506" s="19"/>
    </row>
    <row r="507" spans="1:31" ht="16.2" hidden="1" customHeight="1" x14ac:dyDescent="0.3">
      <c r="A507" s="24" t="s">
        <v>109</v>
      </c>
      <c r="B507" s="25"/>
      <c r="C507" s="3">
        <f>E506</f>
        <v>0</v>
      </c>
      <c r="D507" s="29"/>
      <c r="E507" s="18"/>
      <c r="F507" s="18"/>
      <c r="G507" s="18"/>
      <c r="H507" s="25"/>
      <c r="I507" s="46"/>
      <c r="J507" s="26"/>
      <c r="K507" s="28" t="s">
        <v>83</v>
      </c>
      <c r="M507" s="353">
        <f>P506</f>
        <v>0</v>
      </c>
      <c r="N507" s="28" t="s">
        <v>110</v>
      </c>
      <c r="O507" s="19"/>
      <c r="P507" s="6">
        <f>M506</f>
        <v>0</v>
      </c>
      <c r="T507" s="26"/>
      <c r="U507" s="6"/>
      <c r="V507" s="6"/>
      <c r="X507" s="6"/>
      <c r="Y507" s="6"/>
      <c r="Z507" s="19"/>
      <c r="AA507" s="6"/>
      <c r="AB507" s="6"/>
      <c r="AD507" s="6"/>
      <c r="AE507" s="6"/>
    </row>
    <row r="508" spans="1:31" ht="16.2" hidden="1" thickBot="1" x14ac:dyDescent="0.35">
      <c r="A508" s="19" t="s">
        <v>264</v>
      </c>
      <c r="C508" s="19">
        <f>F506</f>
        <v>0</v>
      </c>
      <c r="I508" s="46"/>
      <c r="J508" s="27"/>
      <c r="K508" s="19" t="s">
        <v>112</v>
      </c>
      <c r="M508" s="19">
        <f>IF(AND(P507&gt;0, M507&lt;0.01),0.01,M507)</f>
        <v>0</v>
      </c>
      <c r="N508" s="19" t="s">
        <v>264</v>
      </c>
      <c r="O508" s="19"/>
      <c r="P508" s="19">
        <f>O506</f>
        <v>0</v>
      </c>
      <c r="T508" s="27"/>
      <c r="U508" s="27"/>
      <c r="V508" s="27"/>
      <c r="X508" s="28"/>
      <c r="Z508" s="6"/>
      <c r="AA508" s="28"/>
      <c r="AC508" s="6"/>
    </row>
    <row r="509" spans="1:31" ht="15.6" hidden="1" x14ac:dyDescent="0.3">
      <c r="A509" s="25" t="s">
        <v>83</v>
      </c>
      <c r="B509" s="25"/>
      <c r="C509" s="25">
        <f>H506</f>
        <v>0</v>
      </c>
      <c r="I509" s="46"/>
      <c r="K509" s="19" t="s">
        <v>265</v>
      </c>
      <c r="M509" s="19">
        <f>O506</f>
        <v>0</v>
      </c>
      <c r="N509" s="19"/>
      <c r="P509" s="19"/>
      <c r="U509" s="19"/>
      <c r="Z509" s="19"/>
    </row>
    <row r="510" spans="1:31" hidden="1" x14ac:dyDescent="0.25">
      <c r="A510" s="19" t="s">
        <v>112</v>
      </c>
      <c r="C510" s="45">
        <f>IF(AND(C507&gt;0, C509&lt;0.01),0.01,C509)</f>
        <v>0</v>
      </c>
      <c r="I510" s="46"/>
      <c r="K510" s="19" t="s">
        <v>266</v>
      </c>
      <c r="M510" s="19">
        <f>IF(AND(P508&gt;0, M509&lt;0.01),0.01,M509)</f>
        <v>0</v>
      </c>
      <c r="N510" s="19"/>
      <c r="P510" s="19"/>
      <c r="U510" s="19"/>
      <c r="Z510" s="19"/>
    </row>
    <row r="511" spans="1:31" hidden="1" x14ac:dyDescent="0.25">
      <c r="A511" s="19" t="s">
        <v>265</v>
      </c>
      <c r="C511" s="19">
        <f>G506</f>
        <v>0</v>
      </c>
      <c r="I511" s="46"/>
      <c r="M511" s="20"/>
      <c r="N511" s="19"/>
      <c r="O511" s="19"/>
      <c r="P511" s="19"/>
      <c r="U511" s="19"/>
      <c r="Z511" s="19"/>
    </row>
    <row r="512" spans="1:31" hidden="1" x14ac:dyDescent="0.25">
      <c r="A512" s="19" t="s">
        <v>266</v>
      </c>
      <c r="C512" s="45">
        <f>IF(AND(C508&gt;0, C511&lt;0.01),0.01,C511)</f>
        <v>0</v>
      </c>
      <c r="I512" s="46"/>
      <c r="M512" s="20"/>
      <c r="N512" s="19"/>
      <c r="O512" s="19"/>
      <c r="P512" s="19"/>
      <c r="U512" s="19"/>
      <c r="Z512" s="19"/>
    </row>
    <row r="513" spans="9:26" x14ac:dyDescent="0.25">
      <c r="I513" s="46"/>
      <c r="M513" s="20"/>
      <c r="N513" s="19"/>
      <c r="O513" s="19"/>
      <c r="P513" s="19"/>
      <c r="U513" s="19"/>
      <c r="Z513" s="19"/>
    </row>
    <row r="514" spans="9:26" x14ac:dyDescent="0.25">
      <c r="I514" s="46"/>
      <c r="M514" s="20"/>
      <c r="N514" s="19"/>
      <c r="O514" s="19"/>
      <c r="P514" s="19"/>
      <c r="U514" s="19"/>
      <c r="Z514" s="19"/>
    </row>
    <row r="515" spans="9:26" x14ac:dyDescent="0.25">
      <c r="I515" s="46"/>
      <c r="M515" s="20"/>
      <c r="N515" s="19"/>
      <c r="O515" s="19"/>
      <c r="P515" s="19"/>
      <c r="U515" s="19"/>
      <c r="Z515" s="19"/>
    </row>
    <row r="516" spans="9:26" x14ac:dyDescent="0.25">
      <c r="I516" s="46"/>
      <c r="M516" s="20"/>
      <c r="N516" s="19"/>
      <c r="O516" s="19"/>
      <c r="P516" s="19"/>
      <c r="U516" s="19"/>
      <c r="Z516" s="19"/>
    </row>
    <row r="517" spans="9:26" x14ac:dyDescent="0.25">
      <c r="I517" s="46"/>
      <c r="M517" s="20"/>
      <c r="N517" s="19"/>
      <c r="O517" s="19"/>
      <c r="P517" s="19"/>
      <c r="U517" s="19"/>
      <c r="Z517" s="19"/>
    </row>
    <row r="518" spans="9:26" x14ac:dyDescent="0.25">
      <c r="I518" s="46"/>
      <c r="M518" s="20"/>
      <c r="N518" s="19"/>
      <c r="O518" s="19"/>
      <c r="P518" s="19"/>
      <c r="U518" s="19"/>
      <c r="Z518" s="19"/>
    </row>
    <row r="519" spans="9:26" x14ac:dyDescent="0.25">
      <c r="I519" s="46"/>
      <c r="M519" s="20"/>
      <c r="N519" s="19"/>
      <c r="O519" s="19"/>
      <c r="P519" s="19"/>
      <c r="U519" s="19"/>
      <c r="Z519" s="19"/>
    </row>
    <row r="520" spans="9:26" x14ac:dyDescent="0.25">
      <c r="I520" s="46"/>
      <c r="M520" s="20"/>
      <c r="N520" s="19"/>
      <c r="O520" s="19"/>
      <c r="P520" s="19"/>
      <c r="U520" s="19"/>
      <c r="Z520" s="19"/>
    </row>
    <row r="521" spans="9:26" x14ac:dyDescent="0.25">
      <c r="I521" s="46"/>
      <c r="M521" s="20"/>
      <c r="N521" s="19"/>
      <c r="O521" s="19"/>
      <c r="P521" s="19"/>
      <c r="U521" s="19"/>
      <c r="Z521" s="19"/>
    </row>
    <row r="522" spans="9:26" x14ac:dyDescent="0.25">
      <c r="I522" s="46"/>
      <c r="M522" s="20"/>
      <c r="N522" s="19"/>
      <c r="O522" s="19"/>
      <c r="P522" s="19"/>
      <c r="U522" s="19"/>
      <c r="Z522" s="19"/>
    </row>
    <row r="523" spans="9:26" x14ac:dyDescent="0.25">
      <c r="I523" s="46"/>
      <c r="M523" s="20"/>
      <c r="N523" s="19"/>
      <c r="O523" s="19"/>
      <c r="P523" s="19"/>
      <c r="U523" s="19"/>
      <c r="Z523" s="19"/>
    </row>
    <row r="524" spans="9:26" x14ac:dyDescent="0.25">
      <c r="I524" s="46"/>
      <c r="M524" s="20"/>
      <c r="N524" s="19"/>
      <c r="O524" s="19"/>
      <c r="P524" s="19"/>
      <c r="U524" s="19"/>
      <c r="Z524" s="19"/>
    </row>
    <row r="525" spans="9:26" x14ac:dyDescent="0.25">
      <c r="I525" s="46"/>
      <c r="M525" s="20"/>
      <c r="N525" s="19"/>
      <c r="O525" s="19"/>
      <c r="P525" s="19"/>
      <c r="U525" s="19"/>
      <c r="Z525" s="19"/>
    </row>
    <row r="526" spans="9:26" x14ac:dyDescent="0.25">
      <c r="I526" s="46"/>
      <c r="M526" s="20"/>
      <c r="N526" s="19"/>
      <c r="O526" s="19"/>
      <c r="P526" s="19"/>
      <c r="U526" s="19"/>
      <c r="Z526" s="19"/>
    </row>
    <row r="527" spans="9:26" x14ac:dyDescent="0.25">
      <c r="I527" s="46"/>
      <c r="M527" s="20"/>
      <c r="N527" s="19"/>
      <c r="O527" s="19"/>
      <c r="P527" s="19"/>
      <c r="U527" s="19"/>
      <c r="Z527" s="19"/>
    </row>
    <row r="528" spans="9:26" x14ac:dyDescent="0.25">
      <c r="I528" s="46"/>
      <c r="M528" s="20"/>
      <c r="N528" s="19"/>
      <c r="O528" s="19"/>
      <c r="P528" s="19"/>
      <c r="U528" s="19"/>
      <c r="Z528" s="19"/>
    </row>
    <row r="529" spans="9:26" x14ac:dyDescent="0.25">
      <c r="I529" s="46"/>
      <c r="M529" s="20"/>
      <c r="N529" s="19"/>
      <c r="O529" s="19"/>
      <c r="P529" s="19"/>
      <c r="U529" s="19"/>
      <c r="Z529" s="19"/>
    </row>
    <row r="530" spans="9:26" x14ac:dyDescent="0.25">
      <c r="I530" s="46"/>
      <c r="M530" s="20"/>
      <c r="N530" s="19"/>
      <c r="O530" s="19"/>
      <c r="P530" s="19"/>
      <c r="U530" s="19"/>
      <c r="Z530" s="19"/>
    </row>
    <row r="531" spans="9:26" x14ac:dyDescent="0.25">
      <c r="I531" s="46"/>
      <c r="M531" s="20"/>
      <c r="N531" s="19"/>
      <c r="O531" s="19"/>
      <c r="P531" s="19"/>
      <c r="U531" s="19"/>
      <c r="Z531" s="19"/>
    </row>
    <row r="532" spans="9:26" x14ac:dyDescent="0.25">
      <c r="I532" s="46"/>
      <c r="M532" s="20"/>
      <c r="N532" s="19"/>
      <c r="O532" s="19"/>
      <c r="P532" s="19"/>
      <c r="U532" s="19"/>
      <c r="Z532" s="19"/>
    </row>
    <row r="533" spans="9:26" x14ac:dyDescent="0.25">
      <c r="I533" s="46"/>
      <c r="M533" s="20"/>
      <c r="N533" s="19"/>
      <c r="O533" s="19"/>
      <c r="P533" s="19"/>
      <c r="U533" s="19"/>
      <c r="Z533" s="19"/>
    </row>
    <row r="534" spans="9:26" x14ac:dyDescent="0.25">
      <c r="I534" s="46"/>
      <c r="M534" s="20"/>
      <c r="N534" s="19"/>
      <c r="O534" s="19"/>
      <c r="P534" s="19"/>
      <c r="U534" s="19"/>
      <c r="Z534" s="19"/>
    </row>
    <row r="535" spans="9:26" x14ac:dyDescent="0.25">
      <c r="I535" s="46"/>
      <c r="M535" s="20"/>
      <c r="N535" s="19"/>
      <c r="O535" s="19"/>
      <c r="P535" s="19"/>
      <c r="U535" s="19"/>
      <c r="Z535" s="19"/>
    </row>
    <row r="536" spans="9:26" x14ac:dyDescent="0.25">
      <c r="I536" s="46"/>
      <c r="M536" s="20"/>
      <c r="N536" s="19"/>
      <c r="O536" s="19"/>
      <c r="P536" s="19"/>
      <c r="U536" s="19"/>
      <c r="Z536" s="19"/>
    </row>
    <row r="537" spans="9:26" x14ac:dyDescent="0.25">
      <c r="I537" s="46"/>
      <c r="M537" s="20"/>
      <c r="N537" s="19"/>
      <c r="O537" s="19"/>
      <c r="P537" s="19"/>
      <c r="U537" s="19"/>
      <c r="Z537" s="19"/>
    </row>
    <row r="538" spans="9:26" x14ac:dyDescent="0.25">
      <c r="I538" s="46"/>
      <c r="M538" s="20"/>
      <c r="N538" s="19"/>
      <c r="O538" s="19"/>
      <c r="P538" s="19"/>
      <c r="U538" s="19"/>
      <c r="Z538" s="19"/>
    </row>
    <row r="539" spans="9:26" x14ac:dyDescent="0.25">
      <c r="I539" s="46"/>
      <c r="M539" s="20"/>
      <c r="N539" s="19"/>
      <c r="O539" s="19"/>
      <c r="P539" s="19"/>
      <c r="U539" s="19"/>
      <c r="Z539" s="19"/>
    </row>
    <row r="540" spans="9:26" x14ac:dyDescent="0.25">
      <c r="I540" s="46"/>
      <c r="M540" s="20"/>
      <c r="N540" s="19"/>
      <c r="O540" s="19"/>
      <c r="P540" s="19"/>
      <c r="U540" s="19"/>
      <c r="Z540" s="19"/>
    </row>
    <row r="541" spans="9:26" x14ac:dyDescent="0.25">
      <c r="I541" s="46"/>
      <c r="M541" s="20"/>
      <c r="N541" s="19"/>
      <c r="O541" s="19"/>
      <c r="P541" s="19"/>
      <c r="U541" s="19"/>
      <c r="Z541" s="19"/>
    </row>
    <row r="542" spans="9:26" x14ac:dyDescent="0.25">
      <c r="I542" s="46"/>
      <c r="M542" s="20"/>
      <c r="N542" s="19"/>
      <c r="O542" s="19"/>
      <c r="P542" s="19"/>
      <c r="U542" s="19"/>
      <c r="Z542" s="19"/>
    </row>
    <row r="543" spans="9:26" x14ac:dyDescent="0.25">
      <c r="I543" s="46"/>
      <c r="M543" s="20"/>
      <c r="N543" s="19"/>
      <c r="O543" s="19"/>
      <c r="P543" s="19"/>
      <c r="U543" s="19"/>
      <c r="Z543" s="19"/>
    </row>
    <row r="544" spans="9:26" x14ac:dyDescent="0.25">
      <c r="I544" s="46"/>
      <c r="M544" s="20"/>
      <c r="N544" s="19"/>
      <c r="O544" s="19"/>
      <c r="P544" s="19"/>
      <c r="U544" s="19"/>
      <c r="Z544" s="19"/>
    </row>
    <row r="545" spans="9:26" x14ac:dyDescent="0.25">
      <c r="I545" s="46"/>
      <c r="M545" s="20"/>
      <c r="N545" s="19"/>
      <c r="O545" s="19"/>
      <c r="P545" s="19"/>
      <c r="U545" s="19"/>
      <c r="Z545" s="19"/>
    </row>
    <row r="546" spans="9:26" x14ac:dyDescent="0.25">
      <c r="I546" s="46"/>
      <c r="M546" s="20"/>
      <c r="N546" s="19"/>
      <c r="O546" s="19"/>
      <c r="P546" s="19"/>
      <c r="U546" s="19"/>
      <c r="Z546" s="19"/>
    </row>
    <row r="547" spans="9:26" x14ac:dyDescent="0.25">
      <c r="I547" s="46"/>
      <c r="M547" s="20"/>
      <c r="N547" s="19"/>
      <c r="O547" s="19"/>
      <c r="P547" s="19"/>
      <c r="U547" s="19"/>
      <c r="Z547" s="19"/>
    </row>
    <row r="548" spans="9:26" x14ac:dyDescent="0.25">
      <c r="I548" s="46"/>
      <c r="M548" s="20"/>
      <c r="N548" s="19"/>
      <c r="O548" s="19"/>
      <c r="P548" s="19"/>
      <c r="U548" s="19"/>
      <c r="Z548" s="19"/>
    </row>
    <row r="549" spans="9:26" x14ac:dyDescent="0.25">
      <c r="I549" s="46"/>
      <c r="M549" s="20"/>
      <c r="N549" s="19"/>
      <c r="O549" s="19"/>
      <c r="P549" s="19"/>
      <c r="U549" s="19"/>
      <c r="Z549" s="19"/>
    </row>
    <row r="550" spans="9:26" x14ac:dyDescent="0.25">
      <c r="I550" s="46"/>
      <c r="M550" s="20"/>
      <c r="N550" s="19"/>
      <c r="O550" s="19"/>
      <c r="P550" s="19"/>
      <c r="U550" s="19"/>
      <c r="Z550" s="19"/>
    </row>
    <row r="551" spans="9:26" x14ac:dyDescent="0.25">
      <c r="I551" s="46"/>
      <c r="M551" s="20"/>
      <c r="N551" s="19"/>
      <c r="O551" s="19"/>
      <c r="P551" s="19"/>
      <c r="U551" s="19"/>
      <c r="Z551" s="19"/>
    </row>
    <row r="552" spans="9:26" x14ac:dyDescent="0.25">
      <c r="I552" s="46"/>
      <c r="M552" s="20"/>
      <c r="N552" s="19"/>
      <c r="O552" s="19"/>
      <c r="P552" s="19"/>
      <c r="U552" s="19"/>
      <c r="Z552" s="19"/>
    </row>
    <row r="553" spans="9:26" x14ac:dyDescent="0.25">
      <c r="I553" s="46"/>
      <c r="M553" s="20"/>
      <c r="N553" s="19"/>
      <c r="O553" s="19"/>
      <c r="P553" s="19"/>
      <c r="U553" s="19"/>
      <c r="Z553" s="19"/>
    </row>
    <row r="554" spans="9:26" x14ac:dyDescent="0.25">
      <c r="I554" s="46"/>
      <c r="M554" s="20"/>
      <c r="N554" s="19"/>
      <c r="O554" s="19"/>
      <c r="P554" s="19"/>
      <c r="U554" s="19"/>
      <c r="Z554" s="19"/>
    </row>
    <row r="555" spans="9:26" x14ac:dyDescent="0.25">
      <c r="I555" s="46"/>
      <c r="M555" s="20"/>
      <c r="N555" s="19"/>
      <c r="O555" s="19"/>
      <c r="P555" s="19"/>
      <c r="U555" s="19"/>
      <c r="Z555" s="19"/>
    </row>
    <row r="556" spans="9:26" x14ac:dyDescent="0.25">
      <c r="I556" s="46"/>
      <c r="M556" s="20"/>
      <c r="N556" s="19"/>
      <c r="O556" s="19"/>
      <c r="P556" s="19"/>
      <c r="U556" s="19"/>
      <c r="Z556" s="19"/>
    </row>
    <row r="557" spans="9:26" x14ac:dyDescent="0.25">
      <c r="I557" s="46"/>
      <c r="M557" s="20"/>
      <c r="N557" s="19"/>
      <c r="O557" s="19"/>
      <c r="P557" s="19"/>
      <c r="U557" s="19"/>
      <c r="Z557" s="19"/>
    </row>
    <row r="558" spans="9:26" x14ac:dyDescent="0.25">
      <c r="I558" s="46"/>
      <c r="M558" s="20"/>
      <c r="N558" s="19"/>
      <c r="O558" s="19"/>
      <c r="P558" s="19"/>
      <c r="U558" s="19"/>
      <c r="Z558" s="19"/>
    </row>
    <row r="559" spans="9:26" x14ac:dyDescent="0.25">
      <c r="I559" s="46"/>
      <c r="M559" s="20"/>
      <c r="N559" s="19"/>
      <c r="O559" s="19"/>
      <c r="P559" s="19"/>
      <c r="U559" s="19"/>
      <c r="Z559" s="19"/>
    </row>
    <row r="560" spans="9:26" x14ac:dyDescent="0.25">
      <c r="I560" s="46"/>
      <c r="M560" s="20"/>
      <c r="N560" s="19"/>
      <c r="O560" s="19"/>
      <c r="P560" s="19"/>
      <c r="U560" s="19"/>
      <c r="Z560" s="19"/>
    </row>
    <row r="561" spans="9:26" x14ac:dyDescent="0.25">
      <c r="I561" s="46"/>
      <c r="M561" s="20"/>
      <c r="N561" s="19"/>
      <c r="O561" s="19"/>
      <c r="P561" s="19"/>
      <c r="U561" s="19"/>
      <c r="Z561" s="19"/>
    </row>
    <row r="562" spans="9:26" x14ac:dyDescent="0.25">
      <c r="I562" s="46"/>
      <c r="M562" s="20"/>
      <c r="N562" s="19"/>
      <c r="O562" s="19"/>
      <c r="P562" s="19"/>
      <c r="U562" s="19"/>
      <c r="Z562" s="19"/>
    </row>
    <row r="563" spans="9:26" x14ac:dyDescent="0.25">
      <c r="I563" s="46"/>
      <c r="M563" s="20"/>
      <c r="N563" s="19"/>
      <c r="O563" s="19"/>
      <c r="P563" s="19"/>
      <c r="U563" s="19"/>
      <c r="Z563" s="19"/>
    </row>
    <row r="564" spans="9:26" x14ac:dyDescent="0.25">
      <c r="I564" s="46"/>
      <c r="M564" s="20"/>
      <c r="N564" s="19"/>
      <c r="O564" s="19"/>
      <c r="P564" s="19"/>
      <c r="U564" s="19"/>
      <c r="Z564" s="19"/>
    </row>
    <row r="565" spans="9:26" x14ac:dyDescent="0.25">
      <c r="I565" s="46"/>
      <c r="M565" s="20"/>
      <c r="N565" s="19"/>
      <c r="O565" s="19"/>
      <c r="P565" s="19"/>
      <c r="U565" s="19"/>
      <c r="Z565" s="19"/>
    </row>
    <row r="566" spans="9:26" x14ac:dyDescent="0.25">
      <c r="I566" s="46"/>
      <c r="M566" s="20"/>
      <c r="N566" s="19"/>
      <c r="O566" s="19"/>
      <c r="P566" s="19"/>
      <c r="U566" s="19"/>
      <c r="Z566" s="19"/>
    </row>
    <row r="567" spans="9:26" x14ac:dyDescent="0.25">
      <c r="I567" s="46"/>
      <c r="M567" s="20"/>
      <c r="N567" s="19"/>
      <c r="O567" s="19"/>
      <c r="P567" s="19"/>
      <c r="U567" s="19"/>
      <c r="Z567" s="19"/>
    </row>
    <row r="568" spans="9:26" x14ac:dyDescent="0.25">
      <c r="I568" s="46"/>
      <c r="M568" s="20"/>
      <c r="N568" s="19"/>
      <c r="O568" s="19"/>
      <c r="P568" s="19"/>
      <c r="U568" s="19"/>
      <c r="Z568" s="19"/>
    </row>
    <row r="569" spans="9:26" x14ac:dyDescent="0.25">
      <c r="I569" s="46"/>
      <c r="M569" s="20"/>
      <c r="N569" s="19"/>
      <c r="O569" s="19"/>
      <c r="P569" s="19"/>
      <c r="U569" s="19"/>
      <c r="Z569" s="19"/>
    </row>
    <row r="570" spans="9:26" x14ac:dyDescent="0.25">
      <c r="I570" s="46"/>
      <c r="M570" s="20"/>
      <c r="N570" s="19"/>
      <c r="O570" s="19"/>
      <c r="P570" s="19"/>
      <c r="U570" s="19"/>
      <c r="Z570" s="19"/>
    </row>
    <row r="571" spans="9:26" x14ac:dyDescent="0.25">
      <c r="I571" s="46"/>
      <c r="M571" s="20"/>
      <c r="N571" s="19"/>
      <c r="O571" s="19"/>
      <c r="P571" s="19"/>
      <c r="U571" s="19"/>
      <c r="Z571" s="19"/>
    </row>
    <row r="572" spans="9:26" x14ac:dyDescent="0.25">
      <c r="I572" s="46"/>
      <c r="M572" s="20"/>
      <c r="N572" s="19"/>
      <c r="O572" s="19"/>
      <c r="P572" s="19"/>
      <c r="U572" s="19"/>
      <c r="Z572" s="19"/>
    </row>
    <row r="573" spans="9:26" x14ac:dyDescent="0.25">
      <c r="I573" s="46"/>
      <c r="M573" s="20"/>
      <c r="N573" s="19"/>
      <c r="O573" s="19"/>
      <c r="P573" s="19"/>
      <c r="U573" s="19"/>
      <c r="Z573" s="19"/>
    </row>
    <row r="574" spans="9:26" x14ac:dyDescent="0.25">
      <c r="I574" s="46"/>
      <c r="M574" s="20"/>
      <c r="N574" s="19"/>
      <c r="O574" s="19"/>
      <c r="P574" s="19"/>
      <c r="U574" s="19"/>
      <c r="Z574" s="19"/>
    </row>
    <row r="575" spans="9:26" x14ac:dyDescent="0.25">
      <c r="I575" s="46"/>
      <c r="M575" s="20"/>
      <c r="N575" s="19"/>
      <c r="O575" s="19"/>
      <c r="P575" s="19"/>
      <c r="U575" s="19"/>
      <c r="Z575" s="19"/>
    </row>
    <row r="576" spans="9:26" x14ac:dyDescent="0.25">
      <c r="I576" s="46"/>
      <c r="M576" s="20"/>
      <c r="N576" s="19"/>
      <c r="O576" s="19"/>
      <c r="P576" s="19"/>
      <c r="U576" s="19"/>
      <c r="Z576" s="19"/>
    </row>
    <row r="577" spans="9:26" x14ac:dyDescent="0.25">
      <c r="I577" s="46"/>
      <c r="M577" s="20"/>
      <c r="N577" s="19"/>
      <c r="O577" s="19"/>
      <c r="P577" s="19"/>
      <c r="U577" s="19"/>
      <c r="Z577" s="19"/>
    </row>
    <row r="578" spans="9:26" x14ac:dyDescent="0.25">
      <c r="I578" s="46"/>
      <c r="M578" s="20"/>
      <c r="N578" s="19"/>
      <c r="O578" s="19"/>
      <c r="P578" s="19"/>
      <c r="U578" s="19"/>
      <c r="Z578" s="19"/>
    </row>
    <row r="579" spans="9:26" x14ac:dyDescent="0.25">
      <c r="I579" s="46"/>
      <c r="M579" s="20"/>
      <c r="N579" s="19"/>
      <c r="O579" s="19"/>
      <c r="P579" s="19"/>
      <c r="U579" s="19"/>
      <c r="Z579" s="19"/>
    </row>
    <row r="580" spans="9:26" x14ac:dyDescent="0.25">
      <c r="I580" s="46"/>
      <c r="M580" s="20"/>
      <c r="N580" s="19"/>
      <c r="O580" s="19"/>
      <c r="P580" s="19"/>
      <c r="U580" s="19"/>
      <c r="Z580" s="19"/>
    </row>
    <row r="581" spans="9:26" x14ac:dyDescent="0.25">
      <c r="I581" s="46"/>
      <c r="M581" s="20"/>
      <c r="N581" s="19"/>
      <c r="O581" s="19"/>
      <c r="P581" s="19"/>
      <c r="U581" s="19"/>
      <c r="Z581" s="19"/>
    </row>
    <row r="582" spans="9:26" x14ac:dyDescent="0.25">
      <c r="I582" s="46"/>
      <c r="M582" s="20"/>
      <c r="N582" s="19"/>
      <c r="O582" s="19"/>
      <c r="P582" s="19"/>
      <c r="U582" s="19"/>
      <c r="Z582" s="19"/>
    </row>
    <row r="583" spans="9:26" x14ac:dyDescent="0.25">
      <c r="I583" s="46"/>
      <c r="M583" s="20"/>
      <c r="N583" s="19"/>
      <c r="O583" s="19"/>
      <c r="P583" s="19"/>
      <c r="U583" s="19"/>
      <c r="Z583" s="19"/>
    </row>
    <row r="584" spans="9:26" x14ac:dyDescent="0.25">
      <c r="I584" s="46"/>
      <c r="M584" s="20"/>
      <c r="N584" s="19"/>
      <c r="O584" s="19"/>
      <c r="P584" s="19"/>
      <c r="U584" s="19"/>
      <c r="Z584" s="19"/>
    </row>
    <row r="585" spans="9:26" x14ac:dyDescent="0.25">
      <c r="I585" s="46"/>
      <c r="M585" s="20"/>
      <c r="N585" s="19"/>
      <c r="O585" s="19"/>
      <c r="P585" s="19"/>
      <c r="U585" s="19"/>
      <c r="Z585" s="19"/>
    </row>
    <row r="586" spans="9:26" x14ac:dyDescent="0.25">
      <c r="I586" s="46"/>
      <c r="M586" s="20"/>
      <c r="N586" s="19"/>
      <c r="O586" s="19"/>
      <c r="P586" s="19"/>
      <c r="U586" s="19"/>
      <c r="Z586" s="19"/>
    </row>
    <row r="587" spans="9:26" x14ac:dyDescent="0.25">
      <c r="I587" s="46"/>
      <c r="M587" s="20"/>
      <c r="N587" s="19"/>
      <c r="O587" s="19"/>
      <c r="P587" s="19"/>
      <c r="U587" s="19"/>
      <c r="Z587" s="19"/>
    </row>
    <row r="588" spans="9:26" x14ac:dyDescent="0.25">
      <c r="I588" s="46"/>
      <c r="M588" s="20"/>
      <c r="N588" s="19"/>
      <c r="O588" s="19"/>
      <c r="P588" s="19"/>
      <c r="U588" s="19"/>
      <c r="Z588" s="19"/>
    </row>
    <row r="589" spans="9:26" x14ac:dyDescent="0.25">
      <c r="I589" s="46"/>
      <c r="M589" s="20"/>
      <c r="N589" s="19"/>
      <c r="O589" s="19"/>
      <c r="P589" s="19"/>
      <c r="U589" s="19"/>
      <c r="Z589" s="19"/>
    </row>
    <row r="590" spans="9:26" x14ac:dyDescent="0.25">
      <c r="I590" s="46"/>
      <c r="M590" s="20"/>
      <c r="N590" s="19"/>
      <c r="O590" s="19"/>
      <c r="P590" s="19"/>
      <c r="U590" s="19"/>
      <c r="Z590" s="19"/>
    </row>
    <row r="591" spans="9:26" x14ac:dyDescent="0.25">
      <c r="I591" s="46"/>
      <c r="M591" s="20"/>
      <c r="N591" s="19"/>
      <c r="O591" s="19"/>
      <c r="P591" s="19"/>
      <c r="U591" s="19"/>
      <c r="Z591" s="19"/>
    </row>
    <row r="592" spans="9:26" x14ac:dyDescent="0.25">
      <c r="I592" s="46"/>
      <c r="M592" s="20"/>
      <c r="N592" s="19"/>
      <c r="O592" s="19"/>
      <c r="P592" s="19"/>
      <c r="U592" s="19"/>
      <c r="Z592" s="19"/>
    </row>
    <row r="593" spans="9:26" x14ac:dyDescent="0.25">
      <c r="I593" s="46"/>
      <c r="M593" s="20"/>
      <c r="N593" s="19"/>
      <c r="O593" s="19"/>
      <c r="P593" s="19"/>
      <c r="U593" s="19"/>
      <c r="Z593" s="19"/>
    </row>
    <row r="594" spans="9:26" x14ac:dyDescent="0.25">
      <c r="I594" s="46"/>
      <c r="M594" s="20"/>
      <c r="N594" s="19"/>
      <c r="O594" s="19"/>
      <c r="P594" s="19"/>
      <c r="U594" s="19"/>
      <c r="Z594" s="19"/>
    </row>
    <row r="595" spans="9:26" x14ac:dyDescent="0.25">
      <c r="I595" s="46"/>
      <c r="M595" s="20"/>
      <c r="N595" s="19"/>
      <c r="O595" s="19"/>
      <c r="P595" s="19"/>
      <c r="U595" s="19"/>
      <c r="Z595" s="19"/>
    </row>
    <row r="596" spans="9:26" x14ac:dyDescent="0.25">
      <c r="I596" s="46"/>
      <c r="M596" s="20"/>
      <c r="N596" s="19"/>
      <c r="O596" s="19"/>
      <c r="P596" s="19"/>
      <c r="U596" s="19"/>
      <c r="Z596" s="19"/>
    </row>
    <row r="597" spans="9:26" x14ac:dyDescent="0.25">
      <c r="I597" s="46"/>
      <c r="M597" s="20"/>
      <c r="N597" s="19"/>
      <c r="O597" s="19"/>
      <c r="P597" s="19"/>
      <c r="U597" s="19"/>
      <c r="Z597" s="19"/>
    </row>
    <row r="598" spans="9:26" x14ac:dyDescent="0.25">
      <c r="I598" s="46"/>
      <c r="M598" s="20"/>
      <c r="N598" s="19"/>
      <c r="O598" s="19"/>
      <c r="P598" s="19"/>
      <c r="U598" s="19"/>
      <c r="Z598" s="19"/>
    </row>
    <row r="599" spans="9:26" x14ac:dyDescent="0.25">
      <c r="I599" s="46"/>
      <c r="M599" s="20"/>
      <c r="N599" s="19"/>
      <c r="O599" s="19"/>
      <c r="P599" s="19"/>
      <c r="U599" s="19"/>
      <c r="Z599" s="19"/>
    </row>
    <row r="600" spans="9:26" x14ac:dyDescent="0.25">
      <c r="I600" s="46"/>
      <c r="M600" s="20"/>
      <c r="N600" s="19"/>
      <c r="O600" s="19"/>
      <c r="P600" s="19"/>
      <c r="U600" s="19"/>
      <c r="Z600" s="19"/>
    </row>
    <row r="601" spans="9:26" x14ac:dyDescent="0.25">
      <c r="I601" s="46"/>
      <c r="M601" s="20"/>
      <c r="N601" s="19"/>
      <c r="O601" s="19"/>
      <c r="P601" s="19"/>
      <c r="U601" s="19"/>
      <c r="Z601" s="19"/>
    </row>
    <row r="602" spans="9:26" x14ac:dyDescent="0.25">
      <c r="I602" s="46"/>
      <c r="M602" s="20"/>
      <c r="N602" s="19"/>
      <c r="O602" s="19"/>
      <c r="P602" s="19"/>
      <c r="U602" s="19"/>
      <c r="Z602" s="19"/>
    </row>
    <row r="603" spans="9:26" x14ac:dyDescent="0.25">
      <c r="I603" s="46"/>
      <c r="M603" s="20"/>
      <c r="N603" s="19"/>
      <c r="O603" s="19"/>
      <c r="P603" s="19"/>
      <c r="U603" s="19"/>
      <c r="Z603" s="19"/>
    </row>
    <row r="604" spans="9:26" x14ac:dyDescent="0.25">
      <c r="I604" s="46"/>
      <c r="M604" s="20"/>
      <c r="N604" s="19"/>
      <c r="O604" s="19"/>
      <c r="P604" s="19"/>
      <c r="U604" s="19"/>
      <c r="Z604" s="19"/>
    </row>
    <row r="605" spans="9:26" x14ac:dyDescent="0.25">
      <c r="I605" s="46"/>
      <c r="M605" s="20"/>
      <c r="N605" s="19"/>
      <c r="O605" s="19"/>
      <c r="P605" s="19"/>
      <c r="U605" s="19"/>
      <c r="Z605" s="19"/>
    </row>
    <row r="606" spans="9:26" x14ac:dyDescent="0.25">
      <c r="I606" s="46"/>
      <c r="M606" s="20"/>
      <c r="N606" s="19"/>
      <c r="O606" s="19"/>
      <c r="P606" s="19"/>
      <c r="U606" s="19"/>
      <c r="Z606" s="19"/>
    </row>
    <row r="607" spans="9:26" x14ac:dyDescent="0.25">
      <c r="I607" s="46"/>
      <c r="M607" s="20"/>
      <c r="N607" s="19"/>
      <c r="O607" s="19"/>
      <c r="P607" s="19"/>
      <c r="U607" s="19"/>
      <c r="Z607" s="19"/>
    </row>
    <row r="608" spans="9:26" x14ac:dyDescent="0.25">
      <c r="I608" s="46"/>
      <c r="M608" s="20"/>
      <c r="N608" s="19"/>
      <c r="O608" s="19"/>
      <c r="P608" s="19"/>
      <c r="U608" s="19"/>
      <c r="Z608" s="19"/>
    </row>
    <row r="609" spans="9:26" x14ac:dyDescent="0.25">
      <c r="I609" s="46"/>
      <c r="M609" s="20"/>
      <c r="N609" s="19"/>
      <c r="O609" s="19"/>
      <c r="P609" s="19"/>
      <c r="U609" s="19"/>
      <c r="Z609" s="19"/>
    </row>
    <row r="610" spans="9:26" x14ac:dyDescent="0.25">
      <c r="I610" s="46"/>
      <c r="M610" s="20"/>
      <c r="N610" s="19"/>
      <c r="O610" s="19"/>
      <c r="P610" s="19"/>
      <c r="U610" s="19"/>
      <c r="Z610" s="19"/>
    </row>
    <row r="611" spans="9:26" x14ac:dyDescent="0.25">
      <c r="I611" s="46"/>
      <c r="M611" s="20"/>
      <c r="N611" s="19"/>
      <c r="O611" s="19"/>
      <c r="P611" s="19"/>
      <c r="U611" s="19"/>
      <c r="Z611" s="19"/>
    </row>
    <row r="612" spans="9:26" x14ac:dyDescent="0.25">
      <c r="I612" s="46"/>
      <c r="M612" s="20"/>
      <c r="N612" s="19"/>
      <c r="O612" s="19"/>
      <c r="P612" s="19"/>
      <c r="U612" s="19"/>
      <c r="Z612" s="19"/>
    </row>
    <row r="613" spans="9:26" x14ac:dyDescent="0.25">
      <c r="I613" s="46"/>
      <c r="M613" s="20"/>
      <c r="N613" s="19"/>
      <c r="O613" s="19"/>
      <c r="P613" s="19"/>
      <c r="U613" s="19"/>
      <c r="Z613" s="19"/>
    </row>
    <row r="614" spans="9:26" x14ac:dyDescent="0.25">
      <c r="I614" s="46"/>
      <c r="M614" s="20"/>
      <c r="N614" s="19"/>
      <c r="O614" s="19"/>
      <c r="P614" s="19"/>
      <c r="U614" s="19"/>
      <c r="Z614" s="19"/>
    </row>
    <row r="615" spans="9:26" x14ac:dyDescent="0.25">
      <c r="I615" s="46"/>
      <c r="M615" s="20"/>
      <c r="N615" s="19"/>
      <c r="O615" s="19"/>
      <c r="P615" s="19"/>
      <c r="U615" s="19"/>
      <c r="Z615" s="19"/>
    </row>
    <row r="616" spans="9:26" x14ac:dyDescent="0.25">
      <c r="I616" s="46"/>
      <c r="M616" s="20"/>
      <c r="N616" s="19"/>
      <c r="O616" s="19"/>
      <c r="P616" s="19"/>
      <c r="U616" s="19"/>
      <c r="Z616" s="19"/>
    </row>
    <row r="617" spans="9:26" x14ac:dyDescent="0.25">
      <c r="I617" s="46"/>
      <c r="M617" s="20"/>
      <c r="N617" s="19"/>
      <c r="O617" s="19"/>
      <c r="P617" s="19"/>
      <c r="U617" s="19"/>
      <c r="Z617" s="19"/>
    </row>
    <row r="618" spans="9:26" x14ac:dyDescent="0.25">
      <c r="I618" s="46"/>
      <c r="M618" s="20"/>
      <c r="N618" s="19"/>
      <c r="O618" s="19"/>
      <c r="P618" s="19"/>
      <c r="U618" s="19"/>
      <c r="Z618" s="19"/>
    </row>
    <row r="619" spans="9:26" x14ac:dyDescent="0.25">
      <c r="I619" s="46"/>
      <c r="M619" s="20"/>
      <c r="N619" s="19"/>
      <c r="O619" s="19"/>
      <c r="P619" s="19"/>
      <c r="U619" s="19"/>
      <c r="Z619" s="19"/>
    </row>
    <row r="620" spans="9:26" x14ac:dyDescent="0.25">
      <c r="I620" s="46"/>
      <c r="M620" s="20"/>
      <c r="N620" s="19"/>
      <c r="O620" s="19"/>
      <c r="P620" s="19"/>
      <c r="U620" s="19"/>
      <c r="Z620" s="19"/>
    </row>
    <row r="621" spans="9:26" x14ac:dyDescent="0.25">
      <c r="I621" s="46"/>
      <c r="M621" s="20"/>
      <c r="N621" s="19"/>
      <c r="O621" s="19"/>
      <c r="P621" s="19"/>
      <c r="U621" s="19"/>
      <c r="Z621" s="19"/>
    </row>
    <row r="622" spans="9:26" x14ac:dyDescent="0.25">
      <c r="I622" s="46"/>
      <c r="M622" s="20"/>
      <c r="N622" s="19"/>
      <c r="O622" s="19"/>
      <c r="P622" s="19"/>
      <c r="U622" s="19"/>
      <c r="Z622" s="19"/>
    </row>
    <row r="623" spans="9:26" x14ac:dyDescent="0.25">
      <c r="I623" s="46"/>
      <c r="M623" s="20"/>
      <c r="N623" s="19"/>
      <c r="O623" s="19"/>
      <c r="P623" s="19"/>
      <c r="U623" s="19"/>
      <c r="Z623" s="19"/>
    </row>
    <row r="624" spans="9:26" x14ac:dyDescent="0.25">
      <c r="I624" s="46"/>
      <c r="M624" s="20"/>
      <c r="N624" s="19"/>
      <c r="O624" s="19"/>
      <c r="P624" s="19"/>
      <c r="U624" s="19"/>
      <c r="Z624" s="19"/>
    </row>
    <row r="625" spans="9:26" x14ac:dyDescent="0.25">
      <c r="I625" s="46"/>
      <c r="M625" s="20"/>
      <c r="N625" s="19"/>
      <c r="O625" s="19"/>
      <c r="P625" s="19"/>
      <c r="U625" s="19"/>
      <c r="Z625" s="19"/>
    </row>
    <row r="626" spans="9:26" x14ac:dyDescent="0.25">
      <c r="I626" s="46"/>
      <c r="M626" s="20"/>
      <c r="N626" s="19"/>
      <c r="O626" s="19"/>
      <c r="P626" s="19"/>
      <c r="U626" s="19"/>
      <c r="Z626" s="19"/>
    </row>
    <row r="627" spans="9:26" x14ac:dyDescent="0.25">
      <c r="I627" s="46"/>
      <c r="M627" s="20"/>
      <c r="N627" s="19"/>
      <c r="O627" s="19"/>
      <c r="P627" s="19"/>
      <c r="U627" s="19"/>
      <c r="Z627" s="19"/>
    </row>
    <row r="628" spans="9:26" x14ac:dyDescent="0.25">
      <c r="I628" s="46"/>
      <c r="M628" s="20"/>
      <c r="N628" s="19"/>
      <c r="O628" s="19"/>
      <c r="P628" s="19"/>
      <c r="U628" s="19"/>
      <c r="Z628" s="19"/>
    </row>
    <row r="629" spans="9:26" x14ac:dyDescent="0.25">
      <c r="I629" s="46"/>
      <c r="M629" s="20"/>
      <c r="N629" s="19"/>
      <c r="O629" s="19"/>
      <c r="P629" s="19"/>
      <c r="U629" s="19"/>
      <c r="Z629" s="19"/>
    </row>
    <row r="630" spans="9:26" x14ac:dyDescent="0.25">
      <c r="I630" s="46"/>
      <c r="M630" s="20"/>
      <c r="N630" s="19"/>
      <c r="O630" s="19"/>
      <c r="P630" s="19"/>
      <c r="U630" s="19"/>
      <c r="Z630" s="19"/>
    </row>
    <row r="631" spans="9:26" x14ac:dyDescent="0.25">
      <c r="I631" s="46"/>
      <c r="M631" s="20"/>
      <c r="N631" s="19"/>
      <c r="O631" s="19"/>
      <c r="P631" s="19"/>
      <c r="U631" s="19"/>
      <c r="Z631" s="19"/>
    </row>
    <row r="632" spans="9:26" x14ac:dyDescent="0.25">
      <c r="I632" s="46"/>
      <c r="M632" s="20"/>
      <c r="N632" s="19"/>
      <c r="O632" s="19"/>
      <c r="P632" s="19"/>
      <c r="U632" s="19"/>
      <c r="Z632" s="19"/>
    </row>
    <row r="633" spans="9:26" x14ac:dyDescent="0.25">
      <c r="I633" s="46"/>
      <c r="M633" s="20"/>
      <c r="N633" s="19"/>
      <c r="O633" s="19"/>
      <c r="P633" s="19"/>
      <c r="U633" s="19"/>
      <c r="Z633" s="19"/>
    </row>
    <row r="634" spans="9:26" x14ac:dyDescent="0.25">
      <c r="I634" s="46"/>
      <c r="M634" s="20"/>
      <c r="N634" s="19"/>
      <c r="O634" s="19"/>
      <c r="P634" s="19"/>
      <c r="U634" s="19"/>
      <c r="Z634" s="19"/>
    </row>
    <row r="635" spans="9:26" x14ac:dyDescent="0.25">
      <c r="I635" s="46"/>
      <c r="M635" s="20"/>
      <c r="N635" s="19"/>
      <c r="O635" s="19"/>
      <c r="P635" s="19"/>
      <c r="U635" s="19"/>
      <c r="Z635" s="19"/>
    </row>
    <row r="636" spans="9:26" x14ac:dyDescent="0.25">
      <c r="I636" s="46"/>
      <c r="M636" s="20"/>
      <c r="N636" s="19"/>
      <c r="O636" s="19"/>
      <c r="P636" s="19"/>
      <c r="U636" s="19"/>
      <c r="Z636" s="19"/>
    </row>
    <row r="637" spans="9:26" x14ac:dyDescent="0.25">
      <c r="I637" s="46"/>
      <c r="M637" s="20"/>
      <c r="N637" s="19"/>
      <c r="O637" s="19"/>
      <c r="P637" s="19"/>
      <c r="U637" s="19"/>
      <c r="Z637" s="19"/>
    </row>
    <row r="638" spans="9:26" x14ac:dyDescent="0.25">
      <c r="I638" s="46"/>
      <c r="M638" s="20"/>
      <c r="N638" s="19"/>
      <c r="O638" s="19"/>
      <c r="P638" s="19"/>
      <c r="U638" s="19"/>
      <c r="Z638" s="19"/>
    </row>
    <row r="639" spans="9:26" x14ac:dyDescent="0.25">
      <c r="I639" s="46"/>
      <c r="M639" s="20"/>
      <c r="N639" s="19"/>
      <c r="O639" s="19"/>
      <c r="P639" s="19"/>
      <c r="U639" s="19"/>
      <c r="Z639" s="19"/>
    </row>
    <row r="640" spans="9:26" x14ac:dyDescent="0.25">
      <c r="I640" s="46"/>
      <c r="M640" s="20"/>
      <c r="N640" s="19"/>
      <c r="O640" s="19"/>
      <c r="P640" s="19"/>
      <c r="U640" s="19"/>
      <c r="Z640" s="19"/>
    </row>
    <row r="641" spans="9:26" x14ac:dyDescent="0.25">
      <c r="I641" s="46"/>
      <c r="M641" s="20"/>
      <c r="N641" s="19"/>
      <c r="O641" s="19"/>
      <c r="P641" s="19"/>
      <c r="U641" s="19"/>
      <c r="Z641" s="19"/>
    </row>
    <row r="642" spans="9:26" x14ac:dyDescent="0.25">
      <c r="I642" s="46"/>
      <c r="M642" s="20"/>
      <c r="N642" s="19"/>
      <c r="O642" s="19"/>
      <c r="P642" s="19"/>
      <c r="U642" s="19"/>
      <c r="Z642" s="19"/>
    </row>
    <row r="643" spans="9:26" x14ac:dyDescent="0.25">
      <c r="I643" s="46"/>
      <c r="M643" s="20"/>
      <c r="N643" s="19"/>
      <c r="O643" s="19"/>
      <c r="P643" s="19"/>
      <c r="U643" s="19"/>
      <c r="Z643" s="19"/>
    </row>
    <row r="644" spans="9:26" x14ac:dyDescent="0.25">
      <c r="I644" s="46"/>
      <c r="M644" s="20"/>
      <c r="N644" s="19"/>
      <c r="O644" s="19"/>
      <c r="P644" s="19"/>
      <c r="U644" s="19"/>
      <c r="Z644" s="19"/>
    </row>
    <row r="645" spans="9:26" x14ac:dyDescent="0.25">
      <c r="I645" s="46"/>
      <c r="M645" s="20"/>
      <c r="N645" s="19"/>
      <c r="O645" s="19"/>
      <c r="P645" s="19"/>
      <c r="U645" s="19"/>
      <c r="Z645" s="19"/>
    </row>
    <row r="646" spans="9:26" x14ac:dyDescent="0.25">
      <c r="I646" s="46"/>
      <c r="M646" s="20"/>
      <c r="N646" s="19"/>
      <c r="O646" s="19"/>
      <c r="P646" s="19"/>
      <c r="U646" s="19"/>
      <c r="Z646" s="19"/>
    </row>
    <row r="647" spans="9:26" x14ac:dyDescent="0.25">
      <c r="I647" s="46"/>
      <c r="M647" s="20"/>
      <c r="N647" s="19"/>
      <c r="O647" s="19"/>
      <c r="P647" s="19"/>
      <c r="U647" s="19"/>
      <c r="Z647" s="19"/>
    </row>
    <row r="648" spans="9:26" x14ac:dyDescent="0.25">
      <c r="I648" s="46"/>
      <c r="M648" s="20"/>
      <c r="N648" s="19"/>
      <c r="O648" s="19"/>
      <c r="P648" s="19"/>
      <c r="U648" s="19"/>
      <c r="Z648" s="19"/>
    </row>
    <row r="649" spans="9:26" x14ac:dyDescent="0.25">
      <c r="I649" s="46"/>
      <c r="M649" s="20"/>
      <c r="N649" s="19"/>
      <c r="O649" s="19"/>
      <c r="P649" s="19"/>
      <c r="U649" s="19"/>
      <c r="Z649" s="19"/>
    </row>
    <row r="650" spans="9:26" x14ac:dyDescent="0.25">
      <c r="I650" s="46"/>
      <c r="M650" s="20"/>
      <c r="N650" s="19"/>
      <c r="O650" s="19"/>
      <c r="P650" s="19"/>
      <c r="U650" s="19"/>
      <c r="Z650" s="19"/>
    </row>
    <row r="651" spans="9:26" x14ac:dyDescent="0.25">
      <c r="I651" s="46"/>
      <c r="M651" s="20"/>
      <c r="N651" s="19"/>
      <c r="O651" s="19"/>
      <c r="P651" s="19"/>
      <c r="U651" s="19"/>
      <c r="Z651" s="19"/>
    </row>
    <row r="652" spans="9:26" x14ac:dyDescent="0.25">
      <c r="I652" s="46"/>
      <c r="M652" s="20"/>
      <c r="N652" s="19"/>
      <c r="O652" s="19"/>
      <c r="P652" s="19"/>
      <c r="U652" s="19"/>
      <c r="Z652" s="19"/>
    </row>
    <row r="653" spans="9:26" x14ac:dyDescent="0.25">
      <c r="I653" s="46"/>
      <c r="M653" s="20"/>
      <c r="N653" s="19"/>
      <c r="O653" s="19"/>
      <c r="P653" s="19"/>
      <c r="U653" s="19"/>
      <c r="Z653" s="19"/>
    </row>
    <row r="654" spans="9:26" x14ac:dyDescent="0.25">
      <c r="I654" s="46"/>
      <c r="M654" s="20"/>
      <c r="N654" s="19"/>
      <c r="O654" s="19"/>
      <c r="P654" s="19"/>
      <c r="U654" s="19"/>
      <c r="Z654" s="19"/>
    </row>
    <row r="655" spans="9:26" x14ac:dyDescent="0.25">
      <c r="I655" s="46"/>
      <c r="M655" s="20"/>
      <c r="N655" s="19"/>
      <c r="O655" s="19"/>
      <c r="P655" s="19"/>
      <c r="U655" s="19"/>
      <c r="Z655" s="19"/>
    </row>
    <row r="656" spans="9:26" x14ac:dyDescent="0.25">
      <c r="I656" s="46"/>
      <c r="M656" s="20"/>
      <c r="N656" s="19"/>
      <c r="O656" s="19"/>
      <c r="P656" s="19"/>
      <c r="U656" s="19"/>
      <c r="Z656" s="19"/>
    </row>
    <row r="657" spans="9:26" x14ac:dyDescent="0.25">
      <c r="I657" s="46"/>
      <c r="M657" s="20"/>
      <c r="N657" s="19"/>
      <c r="O657" s="19"/>
      <c r="P657" s="19"/>
      <c r="U657" s="19"/>
      <c r="Z657" s="19"/>
    </row>
    <row r="658" spans="9:26" x14ac:dyDescent="0.25">
      <c r="I658" s="46"/>
      <c r="M658" s="20"/>
      <c r="N658" s="19"/>
      <c r="O658" s="19"/>
      <c r="P658" s="19"/>
      <c r="U658" s="19"/>
      <c r="Z658" s="19"/>
    </row>
    <row r="659" spans="9:26" x14ac:dyDescent="0.25">
      <c r="I659" s="46"/>
      <c r="M659" s="20"/>
      <c r="N659" s="19"/>
      <c r="O659" s="19"/>
      <c r="P659" s="19"/>
      <c r="U659" s="19"/>
      <c r="Z659" s="19"/>
    </row>
    <row r="660" spans="9:26" x14ac:dyDescent="0.25">
      <c r="I660" s="46"/>
      <c r="M660" s="20"/>
      <c r="N660" s="19"/>
      <c r="O660" s="19"/>
      <c r="P660" s="19"/>
      <c r="U660" s="19"/>
      <c r="Z660" s="19"/>
    </row>
    <row r="661" spans="9:26" x14ac:dyDescent="0.25">
      <c r="I661" s="46"/>
      <c r="M661" s="20"/>
      <c r="N661" s="19"/>
      <c r="O661" s="19"/>
      <c r="P661" s="19"/>
      <c r="U661" s="19"/>
      <c r="Z661" s="19"/>
    </row>
    <row r="662" spans="9:26" x14ac:dyDescent="0.25">
      <c r="I662" s="46"/>
      <c r="M662" s="20"/>
      <c r="N662" s="19"/>
      <c r="O662" s="19"/>
      <c r="P662" s="19"/>
      <c r="U662" s="19"/>
      <c r="Z662" s="19"/>
    </row>
    <row r="663" spans="9:26" x14ac:dyDescent="0.25">
      <c r="I663" s="46"/>
      <c r="M663" s="20"/>
      <c r="N663" s="19"/>
      <c r="O663" s="19"/>
      <c r="P663" s="19"/>
      <c r="U663" s="19"/>
      <c r="Z663" s="19"/>
    </row>
    <row r="664" spans="9:26" x14ac:dyDescent="0.25">
      <c r="I664" s="46"/>
      <c r="M664" s="20"/>
      <c r="N664" s="19"/>
      <c r="O664" s="19"/>
      <c r="P664" s="19"/>
      <c r="U664" s="19"/>
      <c r="Z664" s="19"/>
    </row>
    <row r="665" spans="9:26" x14ac:dyDescent="0.25">
      <c r="I665" s="46"/>
      <c r="M665" s="20"/>
      <c r="N665" s="19"/>
      <c r="O665" s="19"/>
      <c r="P665" s="19"/>
      <c r="U665" s="19"/>
      <c r="Z665" s="19"/>
    </row>
    <row r="666" spans="9:26" x14ac:dyDescent="0.25">
      <c r="I666" s="46"/>
      <c r="M666" s="20"/>
      <c r="N666" s="19"/>
      <c r="O666" s="19"/>
      <c r="P666" s="19"/>
      <c r="U666" s="19"/>
      <c r="Z666" s="19"/>
    </row>
    <row r="667" spans="9:26" x14ac:dyDescent="0.25">
      <c r="I667" s="46"/>
      <c r="M667" s="20"/>
      <c r="N667" s="19"/>
      <c r="O667" s="19"/>
      <c r="P667" s="19"/>
      <c r="U667" s="19"/>
      <c r="Z667" s="19"/>
    </row>
    <row r="668" spans="9:26" x14ac:dyDescent="0.25">
      <c r="I668" s="46"/>
      <c r="M668" s="20"/>
      <c r="N668" s="19"/>
      <c r="O668" s="19"/>
      <c r="P668" s="19"/>
      <c r="U668" s="19"/>
      <c r="Z668" s="19"/>
    </row>
    <row r="669" spans="9:26" x14ac:dyDescent="0.25">
      <c r="I669" s="46"/>
      <c r="M669" s="20"/>
      <c r="N669" s="19"/>
      <c r="O669" s="19"/>
      <c r="P669" s="19"/>
      <c r="U669" s="19"/>
      <c r="Z669" s="19"/>
    </row>
    <row r="670" spans="9:26" x14ac:dyDescent="0.25">
      <c r="I670" s="46"/>
      <c r="M670" s="20"/>
      <c r="N670" s="19"/>
      <c r="O670" s="19"/>
      <c r="P670" s="19"/>
      <c r="U670" s="19"/>
      <c r="Z670" s="19"/>
    </row>
    <row r="671" spans="9:26" x14ac:dyDescent="0.25">
      <c r="I671" s="46"/>
      <c r="M671" s="20"/>
      <c r="N671" s="19"/>
      <c r="O671" s="19"/>
      <c r="P671" s="19"/>
      <c r="U671" s="19"/>
      <c r="Z671" s="19"/>
    </row>
    <row r="672" spans="9:26" x14ac:dyDescent="0.25">
      <c r="I672" s="46"/>
      <c r="M672" s="20"/>
      <c r="N672" s="19"/>
      <c r="O672" s="19"/>
      <c r="P672" s="19"/>
      <c r="U672" s="19"/>
      <c r="Z672" s="19"/>
    </row>
    <row r="673" spans="9:26" x14ac:dyDescent="0.25">
      <c r="I673" s="46"/>
      <c r="M673" s="20"/>
      <c r="N673" s="19"/>
      <c r="O673" s="19"/>
      <c r="P673" s="19"/>
      <c r="U673" s="19"/>
      <c r="Z673" s="19"/>
    </row>
    <row r="674" spans="9:26" x14ac:dyDescent="0.25">
      <c r="I674" s="46"/>
      <c r="M674" s="20"/>
      <c r="N674" s="19"/>
      <c r="O674" s="19"/>
      <c r="P674" s="19"/>
      <c r="U674" s="19"/>
      <c r="Z674" s="19"/>
    </row>
    <row r="675" spans="9:26" x14ac:dyDescent="0.25">
      <c r="I675" s="46"/>
      <c r="M675" s="20"/>
      <c r="N675" s="19"/>
      <c r="O675" s="19"/>
      <c r="P675" s="19"/>
      <c r="U675" s="19"/>
      <c r="Z675" s="19"/>
    </row>
    <row r="676" spans="9:26" x14ac:dyDescent="0.25">
      <c r="I676" s="46"/>
      <c r="M676" s="20"/>
      <c r="N676" s="19"/>
      <c r="O676" s="19"/>
      <c r="P676" s="19"/>
      <c r="U676" s="19"/>
      <c r="Z676" s="19"/>
    </row>
    <row r="677" spans="9:26" x14ac:dyDescent="0.25">
      <c r="I677" s="46"/>
      <c r="M677" s="20"/>
      <c r="N677" s="19"/>
      <c r="O677" s="19"/>
      <c r="P677" s="19"/>
      <c r="U677" s="19"/>
      <c r="Z677" s="19"/>
    </row>
    <row r="678" spans="9:26" x14ac:dyDescent="0.25">
      <c r="I678" s="46"/>
      <c r="M678" s="20"/>
      <c r="N678" s="19"/>
      <c r="O678" s="19"/>
      <c r="P678" s="19"/>
      <c r="U678" s="19"/>
      <c r="Z678" s="19"/>
    </row>
    <row r="679" spans="9:26" x14ac:dyDescent="0.25">
      <c r="I679" s="46"/>
      <c r="M679" s="20"/>
      <c r="N679" s="19"/>
      <c r="O679" s="19"/>
      <c r="P679" s="19"/>
      <c r="U679" s="19"/>
      <c r="Z679" s="19"/>
    </row>
    <row r="680" spans="9:26" x14ac:dyDescent="0.25">
      <c r="I680" s="46"/>
      <c r="M680" s="20"/>
      <c r="N680" s="19"/>
      <c r="O680" s="19"/>
      <c r="P680" s="19"/>
      <c r="U680" s="19"/>
      <c r="Z680" s="19"/>
    </row>
    <row r="681" spans="9:26" x14ac:dyDescent="0.25">
      <c r="I681" s="46"/>
      <c r="M681" s="20"/>
      <c r="N681" s="19"/>
      <c r="O681" s="19"/>
      <c r="P681" s="19"/>
      <c r="U681" s="19"/>
      <c r="Z681" s="19"/>
    </row>
    <row r="682" spans="9:26" x14ac:dyDescent="0.25">
      <c r="I682" s="46"/>
      <c r="M682" s="20"/>
      <c r="N682" s="19"/>
      <c r="O682" s="19"/>
      <c r="P682" s="19"/>
      <c r="U682" s="19"/>
      <c r="Z682" s="19"/>
    </row>
    <row r="683" spans="9:26" x14ac:dyDescent="0.25">
      <c r="I683" s="46"/>
      <c r="M683" s="20"/>
      <c r="N683" s="19"/>
      <c r="O683" s="19"/>
      <c r="P683" s="19"/>
      <c r="U683" s="19"/>
      <c r="Z683" s="19"/>
    </row>
    <row r="684" spans="9:26" x14ac:dyDescent="0.25">
      <c r="I684" s="46"/>
      <c r="M684" s="20"/>
      <c r="N684" s="19"/>
      <c r="O684" s="19"/>
      <c r="P684" s="19"/>
      <c r="U684" s="19"/>
      <c r="Z684" s="19"/>
    </row>
    <row r="685" spans="9:26" x14ac:dyDescent="0.25">
      <c r="I685" s="46"/>
      <c r="M685" s="20"/>
      <c r="N685" s="19"/>
      <c r="O685" s="19"/>
      <c r="P685" s="19"/>
      <c r="U685" s="19"/>
      <c r="Z685" s="19"/>
    </row>
    <row r="686" spans="9:26" x14ac:dyDescent="0.25">
      <c r="I686" s="46"/>
      <c r="M686" s="20"/>
      <c r="N686" s="19"/>
      <c r="O686" s="19"/>
      <c r="P686" s="19"/>
      <c r="U686" s="19"/>
      <c r="Z686" s="19"/>
    </row>
    <row r="687" spans="9:26" x14ac:dyDescent="0.25">
      <c r="I687" s="46"/>
      <c r="M687" s="20"/>
      <c r="N687" s="19"/>
      <c r="O687" s="19"/>
      <c r="P687" s="19"/>
      <c r="U687" s="19"/>
      <c r="Z687" s="19"/>
    </row>
    <row r="688" spans="9:26" x14ac:dyDescent="0.25">
      <c r="I688" s="46"/>
      <c r="M688" s="20"/>
      <c r="N688" s="19"/>
      <c r="O688" s="19"/>
      <c r="P688" s="19"/>
      <c r="U688" s="19"/>
      <c r="Z688" s="19"/>
    </row>
    <row r="689" spans="9:26" x14ac:dyDescent="0.25">
      <c r="I689" s="46"/>
      <c r="M689" s="20"/>
      <c r="N689" s="19"/>
      <c r="O689" s="19"/>
      <c r="P689" s="19"/>
      <c r="U689" s="19"/>
      <c r="Z689" s="19"/>
    </row>
    <row r="690" spans="9:26" x14ac:dyDescent="0.25">
      <c r="I690" s="46"/>
      <c r="M690" s="20"/>
      <c r="N690" s="19"/>
      <c r="O690" s="19"/>
      <c r="P690" s="19"/>
      <c r="U690" s="19"/>
      <c r="Z690" s="19"/>
    </row>
    <row r="691" spans="9:26" x14ac:dyDescent="0.25">
      <c r="I691" s="46"/>
      <c r="M691" s="20"/>
      <c r="N691" s="19"/>
      <c r="O691" s="19"/>
      <c r="P691" s="19"/>
      <c r="U691" s="19"/>
      <c r="Z691" s="19"/>
    </row>
    <row r="692" spans="9:26" x14ac:dyDescent="0.25">
      <c r="I692" s="46"/>
      <c r="M692" s="20"/>
      <c r="N692" s="19"/>
      <c r="O692" s="19"/>
      <c r="P692" s="19"/>
      <c r="U692" s="19"/>
      <c r="Z692" s="19"/>
    </row>
    <row r="693" spans="9:26" x14ac:dyDescent="0.25">
      <c r="I693" s="46"/>
      <c r="M693" s="20"/>
      <c r="N693" s="19"/>
      <c r="O693" s="19"/>
      <c r="P693" s="19"/>
      <c r="U693" s="19"/>
      <c r="Z693" s="19"/>
    </row>
    <row r="694" spans="9:26" x14ac:dyDescent="0.25">
      <c r="I694" s="46"/>
      <c r="M694" s="20"/>
      <c r="N694" s="19"/>
      <c r="O694" s="19"/>
      <c r="P694" s="19"/>
      <c r="U694" s="19"/>
      <c r="Z694" s="19"/>
    </row>
    <row r="695" spans="9:26" x14ac:dyDescent="0.25">
      <c r="I695" s="46"/>
      <c r="M695" s="20"/>
      <c r="N695" s="19"/>
      <c r="O695" s="19"/>
      <c r="P695" s="19"/>
      <c r="U695" s="19"/>
      <c r="Z695" s="19"/>
    </row>
    <row r="696" spans="9:26" x14ac:dyDescent="0.25">
      <c r="I696" s="46"/>
      <c r="M696" s="20"/>
      <c r="N696" s="19"/>
      <c r="O696" s="19"/>
      <c r="P696" s="19"/>
      <c r="U696" s="19"/>
      <c r="Z696" s="19"/>
    </row>
    <row r="697" spans="9:26" x14ac:dyDescent="0.25">
      <c r="I697" s="46"/>
      <c r="M697" s="20"/>
      <c r="N697" s="19"/>
      <c r="O697" s="19"/>
      <c r="P697" s="19"/>
      <c r="U697" s="19"/>
      <c r="Z697" s="19"/>
    </row>
    <row r="698" spans="9:26" x14ac:dyDescent="0.25">
      <c r="I698" s="46"/>
      <c r="M698" s="20"/>
      <c r="N698" s="19"/>
      <c r="O698" s="19"/>
      <c r="P698" s="19"/>
      <c r="U698" s="19"/>
      <c r="Z698" s="19"/>
    </row>
    <row r="699" spans="9:26" x14ac:dyDescent="0.25">
      <c r="I699" s="46"/>
      <c r="M699" s="20"/>
      <c r="N699" s="19"/>
      <c r="O699" s="19"/>
      <c r="P699" s="19"/>
      <c r="U699" s="19"/>
      <c r="Z699" s="19"/>
    </row>
    <row r="700" spans="9:26" x14ac:dyDescent="0.25">
      <c r="I700" s="46"/>
      <c r="M700" s="20"/>
      <c r="N700" s="19"/>
      <c r="O700" s="19"/>
      <c r="P700" s="19"/>
      <c r="U700" s="19"/>
      <c r="Z700" s="19"/>
    </row>
    <row r="701" spans="9:26" x14ac:dyDescent="0.25">
      <c r="I701" s="46"/>
      <c r="M701" s="20"/>
      <c r="N701" s="19"/>
      <c r="O701" s="19"/>
      <c r="P701" s="19"/>
      <c r="U701" s="19"/>
      <c r="Z701" s="19"/>
    </row>
    <row r="702" spans="9:26" x14ac:dyDescent="0.25">
      <c r="I702" s="46"/>
      <c r="M702" s="20"/>
      <c r="N702" s="19"/>
      <c r="O702" s="19"/>
      <c r="P702" s="19"/>
      <c r="U702" s="19"/>
      <c r="Z702" s="19"/>
    </row>
    <row r="703" spans="9:26" x14ac:dyDescent="0.25">
      <c r="I703" s="46"/>
      <c r="M703" s="20"/>
      <c r="N703" s="19"/>
      <c r="O703" s="19"/>
      <c r="P703" s="19"/>
      <c r="U703" s="19"/>
      <c r="Z703" s="19"/>
    </row>
    <row r="704" spans="9:26" x14ac:dyDescent="0.25">
      <c r="I704" s="46"/>
      <c r="M704" s="20"/>
      <c r="N704" s="19"/>
      <c r="O704" s="19"/>
      <c r="P704" s="19"/>
      <c r="U704" s="19"/>
      <c r="Z704" s="19"/>
    </row>
    <row r="705" spans="9:26" x14ac:dyDescent="0.25">
      <c r="I705" s="46"/>
      <c r="M705" s="20"/>
      <c r="N705" s="19"/>
      <c r="O705" s="19"/>
      <c r="P705" s="19"/>
      <c r="U705" s="19"/>
      <c r="Z705" s="19"/>
    </row>
    <row r="706" spans="9:26" x14ac:dyDescent="0.25">
      <c r="I706" s="46"/>
      <c r="M706" s="20"/>
      <c r="N706" s="19"/>
      <c r="O706" s="19"/>
      <c r="P706" s="19"/>
      <c r="U706" s="19"/>
      <c r="Z706" s="19"/>
    </row>
    <row r="707" spans="9:26" x14ac:dyDescent="0.25">
      <c r="I707" s="46"/>
      <c r="M707" s="20"/>
      <c r="N707" s="19"/>
      <c r="O707" s="19"/>
      <c r="P707" s="19"/>
      <c r="U707" s="19"/>
      <c r="Z707" s="19"/>
    </row>
    <row r="708" spans="9:26" x14ac:dyDescent="0.25">
      <c r="I708" s="46"/>
      <c r="M708" s="20"/>
      <c r="N708" s="19"/>
      <c r="O708" s="19"/>
      <c r="P708" s="19"/>
      <c r="U708" s="19"/>
      <c r="Z708" s="19"/>
    </row>
    <row r="709" spans="9:26" x14ac:dyDescent="0.25">
      <c r="I709" s="46"/>
      <c r="M709" s="20"/>
      <c r="N709" s="19"/>
      <c r="O709" s="19"/>
      <c r="P709" s="19"/>
      <c r="U709" s="19"/>
      <c r="Z709" s="19"/>
    </row>
    <row r="710" spans="9:26" x14ac:dyDescent="0.25">
      <c r="I710" s="46"/>
      <c r="M710" s="20"/>
      <c r="N710" s="19"/>
      <c r="O710" s="19"/>
      <c r="P710" s="19"/>
      <c r="U710" s="19"/>
      <c r="Z710" s="19"/>
    </row>
    <row r="711" spans="9:26" x14ac:dyDescent="0.25">
      <c r="I711" s="46"/>
      <c r="M711" s="20"/>
      <c r="N711" s="19"/>
      <c r="O711" s="19"/>
      <c r="P711" s="19"/>
      <c r="U711" s="19"/>
      <c r="Z711" s="19"/>
    </row>
    <row r="712" spans="9:26" x14ac:dyDescent="0.25">
      <c r="I712" s="46"/>
      <c r="M712" s="20"/>
      <c r="N712" s="19"/>
      <c r="O712" s="19"/>
      <c r="P712" s="19"/>
      <c r="U712" s="19"/>
      <c r="Z712" s="19"/>
    </row>
    <row r="713" spans="9:26" x14ac:dyDescent="0.25">
      <c r="I713" s="46"/>
      <c r="M713" s="20"/>
      <c r="N713" s="19"/>
      <c r="O713" s="19"/>
      <c r="P713" s="19"/>
      <c r="U713" s="19"/>
      <c r="Z713" s="19"/>
    </row>
    <row r="714" spans="9:26" x14ac:dyDescent="0.25">
      <c r="I714" s="46"/>
      <c r="M714" s="20"/>
      <c r="N714" s="19"/>
      <c r="O714" s="19"/>
      <c r="P714" s="19"/>
      <c r="U714" s="19"/>
      <c r="Z714" s="19"/>
    </row>
    <row r="715" spans="9:26" x14ac:dyDescent="0.25">
      <c r="I715" s="46"/>
      <c r="M715" s="20"/>
      <c r="N715" s="19"/>
      <c r="O715" s="19"/>
      <c r="P715" s="19"/>
      <c r="U715" s="19"/>
      <c r="Z715" s="19"/>
    </row>
    <row r="716" spans="9:26" x14ac:dyDescent="0.25">
      <c r="I716" s="46"/>
      <c r="M716" s="20"/>
      <c r="N716" s="19"/>
      <c r="O716" s="19"/>
      <c r="P716" s="19"/>
      <c r="U716" s="19"/>
      <c r="Z716" s="19"/>
    </row>
    <row r="717" spans="9:26" x14ac:dyDescent="0.25">
      <c r="I717" s="46"/>
      <c r="M717" s="20"/>
      <c r="N717" s="19"/>
      <c r="O717" s="19"/>
      <c r="P717" s="19"/>
      <c r="U717" s="19"/>
      <c r="Z717" s="19"/>
    </row>
    <row r="718" spans="9:26" x14ac:dyDescent="0.25">
      <c r="I718" s="46"/>
      <c r="M718" s="20"/>
      <c r="N718" s="19"/>
      <c r="O718" s="19"/>
      <c r="P718" s="19"/>
      <c r="U718" s="19"/>
      <c r="Z718" s="19"/>
    </row>
    <row r="719" spans="9:26" x14ac:dyDescent="0.25">
      <c r="I719" s="46"/>
      <c r="M719" s="20"/>
      <c r="N719" s="19"/>
      <c r="O719" s="19"/>
      <c r="P719" s="19"/>
      <c r="U719" s="19"/>
      <c r="Z719" s="19"/>
    </row>
    <row r="720" spans="9:26" x14ac:dyDescent="0.25">
      <c r="I720" s="46"/>
      <c r="M720" s="20"/>
      <c r="N720" s="19"/>
      <c r="O720" s="19"/>
      <c r="P720" s="19"/>
      <c r="U720" s="19"/>
      <c r="Z720" s="19"/>
    </row>
    <row r="721" spans="9:26" x14ac:dyDescent="0.25">
      <c r="I721" s="46"/>
      <c r="M721" s="20"/>
      <c r="N721" s="19"/>
      <c r="O721" s="19"/>
      <c r="P721" s="19"/>
      <c r="U721" s="19"/>
      <c r="Z721" s="19"/>
    </row>
    <row r="722" spans="9:26" x14ac:dyDescent="0.25">
      <c r="I722" s="46"/>
      <c r="M722" s="20"/>
      <c r="N722" s="19"/>
      <c r="O722" s="19"/>
      <c r="P722" s="19"/>
      <c r="U722" s="19"/>
      <c r="Z722" s="19"/>
    </row>
    <row r="723" spans="9:26" x14ac:dyDescent="0.25">
      <c r="I723" s="46"/>
      <c r="M723" s="20"/>
      <c r="N723" s="19"/>
      <c r="O723" s="19"/>
      <c r="P723" s="19"/>
      <c r="U723" s="19"/>
      <c r="Z723" s="19"/>
    </row>
    <row r="724" spans="9:26" x14ac:dyDescent="0.25">
      <c r="I724" s="46"/>
      <c r="M724" s="20"/>
      <c r="N724" s="19"/>
      <c r="O724" s="19"/>
      <c r="P724" s="19"/>
      <c r="U724" s="19"/>
      <c r="Z724" s="19"/>
    </row>
    <row r="725" spans="9:26" x14ac:dyDescent="0.25">
      <c r="I725" s="46"/>
      <c r="M725" s="20"/>
      <c r="N725" s="19"/>
      <c r="O725" s="19"/>
      <c r="P725" s="19"/>
      <c r="U725" s="19"/>
      <c r="Z725" s="19"/>
    </row>
    <row r="726" spans="9:26" x14ac:dyDescent="0.25">
      <c r="I726" s="46"/>
      <c r="M726" s="20"/>
      <c r="N726" s="19"/>
      <c r="O726" s="19"/>
      <c r="P726" s="19"/>
      <c r="U726" s="19"/>
      <c r="Z726" s="19"/>
    </row>
    <row r="727" spans="9:26" x14ac:dyDescent="0.25">
      <c r="I727" s="46"/>
      <c r="M727" s="20"/>
      <c r="N727" s="19"/>
      <c r="O727" s="19"/>
      <c r="P727" s="19"/>
      <c r="U727" s="19"/>
      <c r="Z727" s="19"/>
    </row>
    <row r="728" spans="9:26" x14ac:dyDescent="0.25">
      <c r="I728" s="46"/>
      <c r="M728" s="20"/>
      <c r="N728" s="19"/>
      <c r="O728" s="19"/>
      <c r="P728" s="19"/>
      <c r="U728" s="19"/>
      <c r="Z728" s="19"/>
    </row>
    <row r="729" spans="9:26" x14ac:dyDescent="0.25">
      <c r="I729" s="46"/>
      <c r="M729" s="20"/>
      <c r="N729" s="19"/>
      <c r="O729" s="19"/>
      <c r="P729" s="19"/>
      <c r="U729" s="19"/>
      <c r="Z729" s="19"/>
    </row>
    <row r="730" spans="9:26" x14ac:dyDescent="0.25">
      <c r="I730" s="46"/>
      <c r="M730" s="20"/>
      <c r="N730" s="19"/>
      <c r="O730" s="19"/>
      <c r="P730" s="19"/>
      <c r="U730" s="19"/>
      <c r="Z730" s="19"/>
    </row>
    <row r="731" spans="9:26" x14ac:dyDescent="0.25">
      <c r="I731" s="46"/>
      <c r="M731" s="20"/>
      <c r="N731" s="19"/>
      <c r="O731" s="19"/>
      <c r="P731" s="19"/>
      <c r="U731" s="19"/>
      <c r="Z731" s="19"/>
    </row>
    <row r="732" spans="9:26" x14ac:dyDescent="0.25">
      <c r="I732" s="46"/>
      <c r="M732" s="20"/>
      <c r="N732" s="19"/>
      <c r="O732" s="19"/>
      <c r="P732" s="19"/>
      <c r="U732" s="19"/>
      <c r="Z732" s="19"/>
    </row>
    <row r="733" spans="9:26" x14ac:dyDescent="0.25">
      <c r="I733" s="46"/>
      <c r="M733" s="20"/>
      <c r="N733" s="19"/>
      <c r="O733" s="19"/>
      <c r="P733" s="19"/>
      <c r="U733" s="19"/>
      <c r="Z733" s="19"/>
    </row>
    <row r="734" spans="9:26" x14ac:dyDescent="0.25">
      <c r="I734" s="46"/>
      <c r="M734" s="20"/>
      <c r="N734" s="19"/>
      <c r="O734" s="19"/>
      <c r="P734" s="19"/>
      <c r="U734" s="19"/>
      <c r="Z734" s="19"/>
    </row>
    <row r="735" spans="9:26" x14ac:dyDescent="0.25">
      <c r="I735" s="46"/>
      <c r="M735" s="20"/>
      <c r="N735" s="19"/>
      <c r="O735" s="19"/>
      <c r="P735" s="19"/>
      <c r="U735" s="19"/>
      <c r="Z735" s="19"/>
    </row>
    <row r="736" spans="9:26" x14ac:dyDescent="0.25">
      <c r="I736" s="46"/>
      <c r="M736" s="20"/>
      <c r="N736" s="19"/>
      <c r="O736" s="19"/>
      <c r="P736" s="19"/>
      <c r="U736" s="19"/>
      <c r="Z736" s="19"/>
    </row>
    <row r="737" spans="9:26" x14ac:dyDescent="0.25">
      <c r="I737" s="46"/>
      <c r="M737" s="20"/>
      <c r="N737" s="19"/>
      <c r="O737" s="19"/>
      <c r="P737" s="19"/>
      <c r="U737" s="19"/>
      <c r="Z737" s="19"/>
    </row>
    <row r="738" spans="9:26" x14ac:dyDescent="0.25">
      <c r="I738" s="46"/>
      <c r="M738" s="20"/>
      <c r="N738" s="19"/>
      <c r="O738" s="19"/>
      <c r="P738" s="19"/>
      <c r="U738" s="19"/>
      <c r="Z738" s="19"/>
    </row>
    <row r="739" spans="9:26" x14ac:dyDescent="0.25">
      <c r="I739" s="46"/>
      <c r="M739" s="20"/>
      <c r="N739" s="19"/>
      <c r="O739" s="19"/>
      <c r="P739" s="19"/>
      <c r="U739" s="19"/>
      <c r="Z739" s="19"/>
    </row>
    <row r="740" spans="9:26" x14ac:dyDescent="0.25">
      <c r="I740" s="46"/>
      <c r="M740" s="20"/>
      <c r="N740" s="19"/>
      <c r="O740" s="19"/>
      <c r="P740" s="19"/>
      <c r="U740" s="19"/>
      <c r="Z740" s="19"/>
    </row>
    <row r="741" spans="9:26" x14ac:dyDescent="0.25">
      <c r="I741" s="46"/>
      <c r="M741" s="20"/>
      <c r="N741" s="19"/>
      <c r="O741" s="19"/>
      <c r="P741" s="19"/>
      <c r="U741" s="19"/>
      <c r="Z741" s="19"/>
    </row>
    <row r="742" spans="9:26" x14ac:dyDescent="0.25">
      <c r="I742" s="46"/>
      <c r="M742" s="20"/>
      <c r="N742" s="19"/>
      <c r="O742" s="19"/>
      <c r="P742" s="19"/>
      <c r="U742" s="19"/>
      <c r="Z742" s="19"/>
    </row>
    <row r="743" spans="9:26" x14ac:dyDescent="0.25">
      <c r="I743" s="46"/>
      <c r="M743" s="20"/>
      <c r="N743" s="19"/>
      <c r="O743" s="19"/>
      <c r="P743" s="19"/>
      <c r="U743" s="19"/>
      <c r="Z743" s="19"/>
    </row>
    <row r="744" spans="9:26" x14ac:dyDescent="0.25">
      <c r="I744" s="46"/>
      <c r="M744" s="20"/>
      <c r="N744" s="19"/>
      <c r="O744" s="19"/>
      <c r="P744" s="19"/>
      <c r="U744" s="19"/>
      <c r="Z744" s="19"/>
    </row>
    <row r="745" spans="9:26" x14ac:dyDescent="0.25">
      <c r="I745" s="46"/>
      <c r="M745" s="20"/>
      <c r="N745" s="19"/>
      <c r="O745" s="19"/>
      <c r="P745" s="19"/>
      <c r="U745" s="19"/>
      <c r="Z745" s="19"/>
    </row>
    <row r="746" spans="9:26" x14ac:dyDescent="0.25">
      <c r="I746" s="46"/>
      <c r="M746" s="20"/>
      <c r="N746" s="19"/>
      <c r="O746" s="19"/>
      <c r="P746" s="19"/>
      <c r="U746" s="19"/>
      <c r="Z746" s="19"/>
    </row>
    <row r="747" spans="9:26" x14ac:dyDescent="0.25">
      <c r="I747" s="46"/>
      <c r="M747" s="20"/>
      <c r="N747" s="19"/>
      <c r="O747" s="19"/>
      <c r="P747" s="19"/>
      <c r="U747" s="19"/>
      <c r="Z747" s="19"/>
    </row>
    <row r="748" spans="9:26" x14ac:dyDescent="0.25">
      <c r="I748" s="46"/>
      <c r="M748" s="20"/>
      <c r="N748" s="19"/>
      <c r="O748" s="19"/>
      <c r="P748" s="19"/>
      <c r="U748" s="19"/>
      <c r="Z748" s="19"/>
    </row>
    <row r="749" spans="9:26" x14ac:dyDescent="0.25">
      <c r="I749" s="46"/>
      <c r="M749" s="20"/>
      <c r="N749" s="19"/>
      <c r="O749" s="19"/>
      <c r="P749" s="19"/>
      <c r="U749" s="19"/>
      <c r="Z749" s="19"/>
    </row>
    <row r="750" spans="9:26" x14ac:dyDescent="0.25">
      <c r="I750" s="46"/>
      <c r="M750" s="20"/>
      <c r="N750" s="19"/>
      <c r="O750" s="19"/>
      <c r="P750" s="19"/>
      <c r="U750" s="19"/>
      <c r="Z750" s="19"/>
    </row>
    <row r="751" spans="9:26" x14ac:dyDescent="0.25">
      <c r="I751" s="46"/>
      <c r="M751" s="20"/>
      <c r="N751" s="19"/>
      <c r="O751" s="19"/>
      <c r="P751" s="19"/>
      <c r="U751" s="19"/>
      <c r="Z751" s="19"/>
    </row>
    <row r="752" spans="9:26" x14ac:dyDescent="0.25">
      <c r="I752" s="46"/>
      <c r="M752" s="20"/>
      <c r="N752" s="19"/>
      <c r="O752" s="19"/>
      <c r="P752" s="19"/>
      <c r="U752" s="19"/>
      <c r="Z752" s="19"/>
    </row>
    <row r="753" spans="9:26" x14ac:dyDescent="0.25">
      <c r="I753" s="46"/>
      <c r="M753" s="20"/>
      <c r="N753" s="19"/>
      <c r="O753" s="19"/>
      <c r="P753" s="19"/>
      <c r="U753" s="19"/>
      <c r="Z753" s="19"/>
    </row>
    <row r="754" spans="9:26" x14ac:dyDescent="0.25">
      <c r="I754" s="46"/>
      <c r="M754" s="20"/>
      <c r="N754" s="19"/>
      <c r="O754" s="19"/>
      <c r="P754" s="19"/>
      <c r="U754" s="19"/>
      <c r="Z754" s="19"/>
    </row>
    <row r="755" spans="9:26" x14ac:dyDescent="0.25">
      <c r="I755" s="46"/>
      <c r="M755" s="20"/>
      <c r="N755" s="19"/>
      <c r="O755" s="19"/>
      <c r="P755" s="19"/>
      <c r="U755" s="19"/>
      <c r="Z755" s="19"/>
    </row>
    <row r="756" spans="9:26" x14ac:dyDescent="0.25">
      <c r="I756" s="46"/>
      <c r="M756" s="20"/>
      <c r="N756" s="19"/>
      <c r="O756" s="19"/>
      <c r="P756" s="19"/>
      <c r="U756" s="19"/>
      <c r="Z756" s="19"/>
    </row>
    <row r="757" spans="9:26" x14ac:dyDescent="0.25">
      <c r="I757" s="46"/>
      <c r="M757" s="20"/>
      <c r="N757" s="19"/>
      <c r="O757" s="19"/>
      <c r="P757" s="19"/>
      <c r="U757" s="19"/>
      <c r="Z757" s="19"/>
    </row>
    <row r="758" spans="9:26" x14ac:dyDescent="0.25">
      <c r="I758" s="46"/>
      <c r="M758" s="20"/>
      <c r="N758" s="19"/>
      <c r="O758" s="19"/>
      <c r="P758" s="19"/>
      <c r="U758" s="19"/>
      <c r="Z758" s="19"/>
    </row>
    <row r="759" spans="9:26" x14ac:dyDescent="0.25">
      <c r="I759" s="46"/>
      <c r="M759" s="20"/>
      <c r="N759" s="19"/>
      <c r="O759" s="19"/>
      <c r="P759" s="19"/>
      <c r="U759" s="19"/>
      <c r="Z759" s="19"/>
    </row>
    <row r="760" spans="9:26" x14ac:dyDescent="0.25">
      <c r="I760" s="46"/>
      <c r="M760" s="20"/>
      <c r="N760" s="19"/>
      <c r="O760" s="19"/>
      <c r="P760" s="19"/>
      <c r="U760" s="19"/>
      <c r="Z760" s="19"/>
    </row>
    <row r="761" spans="9:26" x14ac:dyDescent="0.25">
      <c r="I761" s="46"/>
      <c r="M761" s="20"/>
      <c r="N761" s="19"/>
      <c r="O761" s="19"/>
      <c r="P761" s="19"/>
      <c r="U761" s="19"/>
      <c r="Z761" s="19"/>
    </row>
    <row r="762" spans="9:26" x14ac:dyDescent="0.25">
      <c r="I762" s="46"/>
      <c r="M762" s="20"/>
      <c r="N762" s="19"/>
      <c r="O762" s="19"/>
      <c r="P762" s="19"/>
      <c r="U762" s="19"/>
      <c r="Z762" s="19"/>
    </row>
    <row r="763" spans="9:26" x14ac:dyDescent="0.25">
      <c r="I763" s="46"/>
      <c r="M763" s="20"/>
      <c r="N763" s="19"/>
      <c r="O763" s="19"/>
      <c r="P763" s="19"/>
      <c r="U763" s="19"/>
      <c r="Z763" s="19"/>
    </row>
    <row r="764" spans="9:26" x14ac:dyDescent="0.25">
      <c r="I764" s="46"/>
      <c r="M764" s="20"/>
      <c r="N764" s="19"/>
      <c r="O764" s="19"/>
      <c r="P764" s="19"/>
      <c r="U764" s="19"/>
      <c r="Z764" s="19"/>
    </row>
    <row r="765" spans="9:26" x14ac:dyDescent="0.25">
      <c r="I765" s="46"/>
      <c r="M765" s="20"/>
      <c r="N765" s="19"/>
      <c r="O765" s="19"/>
      <c r="P765" s="19"/>
      <c r="U765" s="19"/>
      <c r="Z765" s="19"/>
    </row>
    <row r="766" spans="9:26" x14ac:dyDescent="0.25">
      <c r="I766" s="46"/>
      <c r="M766" s="20"/>
      <c r="N766" s="19"/>
      <c r="O766" s="19"/>
      <c r="P766" s="19"/>
      <c r="U766" s="19"/>
      <c r="Z766" s="19"/>
    </row>
    <row r="767" spans="9:26" x14ac:dyDescent="0.25">
      <c r="I767" s="46"/>
      <c r="M767" s="20"/>
      <c r="N767" s="19"/>
      <c r="O767" s="19"/>
      <c r="P767" s="19"/>
      <c r="U767" s="19"/>
      <c r="Z767" s="19"/>
    </row>
    <row r="768" spans="9:26" x14ac:dyDescent="0.25">
      <c r="I768" s="46"/>
      <c r="M768" s="20"/>
      <c r="N768" s="19"/>
      <c r="O768" s="19"/>
      <c r="P768" s="19"/>
      <c r="U768" s="19"/>
      <c r="Z768" s="19"/>
    </row>
    <row r="769" spans="9:26" x14ac:dyDescent="0.25">
      <c r="I769" s="46"/>
      <c r="M769" s="20"/>
      <c r="N769" s="19"/>
      <c r="O769" s="19"/>
      <c r="P769" s="19"/>
      <c r="U769" s="19"/>
      <c r="Z769" s="19"/>
    </row>
    <row r="770" spans="9:26" x14ac:dyDescent="0.25">
      <c r="I770" s="46"/>
      <c r="M770" s="20"/>
      <c r="N770" s="19"/>
      <c r="O770" s="19"/>
      <c r="P770" s="19"/>
      <c r="U770" s="19"/>
      <c r="Z770" s="19"/>
    </row>
    <row r="771" spans="9:26" x14ac:dyDescent="0.25">
      <c r="I771" s="46"/>
      <c r="M771" s="20"/>
      <c r="N771" s="19"/>
      <c r="O771" s="19"/>
      <c r="P771" s="19"/>
      <c r="U771" s="19"/>
      <c r="Z771" s="19"/>
    </row>
    <row r="772" spans="9:26" x14ac:dyDescent="0.25">
      <c r="I772" s="46"/>
      <c r="M772" s="20"/>
      <c r="N772" s="19"/>
      <c r="O772" s="19"/>
      <c r="P772" s="19"/>
      <c r="U772" s="19"/>
      <c r="Z772" s="19"/>
    </row>
    <row r="773" spans="9:26" x14ac:dyDescent="0.25">
      <c r="I773" s="46"/>
      <c r="M773" s="20"/>
      <c r="N773" s="19"/>
      <c r="O773" s="19"/>
      <c r="P773" s="19"/>
      <c r="U773" s="19"/>
      <c r="Z773" s="19"/>
    </row>
    <row r="774" spans="9:26" x14ac:dyDescent="0.25">
      <c r="I774" s="46"/>
      <c r="M774" s="20"/>
      <c r="N774" s="19"/>
      <c r="O774" s="19"/>
      <c r="P774" s="19"/>
      <c r="U774" s="19"/>
      <c r="Z774" s="19"/>
    </row>
    <row r="775" spans="9:26" x14ac:dyDescent="0.25">
      <c r="I775" s="46"/>
      <c r="M775" s="20"/>
      <c r="N775" s="19"/>
      <c r="O775" s="19"/>
      <c r="P775" s="19"/>
      <c r="U775" s="19"/>
      <c r="Z775" s="19"/>
    </row>
    <row r="776" spans="9:26" x14ac:dyDescent="0.25">
      <c r="I776" s="46"/>
      <c r="M776" s="20"/>
      <c r="N776" s="19"/>
      <c r="O776" s="19"/>
      <c r="P776" s="19"/>
      <c r="U776" s="19"/>
      <c r="Z776" s="19"/>
    </row>
    <row r="777" spans="9:26" x14ac:dyDescent="0.25">
      <c r="I777" s="46"/>
      <c r="M777" s="20"/>
      <c r="N777" s="19"/>
      <c r="O777" s="19"/>
      <c r="P777" s="19"/>
      <c r="U777" s="19"/>
      <c r="Z777" s="19"/>
    </row>
    <row r="778" spans="9:26" x14ac:dyDescent="0.25">
      <c r="I778" s="46"/>
      <c r="M778" s="20"/>
      <c r="N778" s="19"/>
      <c r="O778" s="19"/>
      <c r="P778" s="19"/>
      <c r="U778" s="19"/>
      <c r="Z778" s="19"/>
    </row>
    <row r="779" spans="9:26" x14ac:dyDescent="0.25">
      <c r="I779" s="46"/>
      <c r="M779" s="20"/>
      <c r="N779" s="19"/>
      <c r="O779" s="19"/>
      <c r="P779" s="19"/>
      <c r="U779" s="19"/>
      <c r="Z779" s="19"/>
    </row>
    <row r="780" spans="9:26" x14ac:dyDescent="0.25">
      <c r="I780" s="46"/>
      <c r="M780" s="20"/>
      <c r="N780" s="19"/>
      <c r="O780" s="19"/>
      <c r="P780" s="19"/>
      <c r="U780" s="19"/>
      <c r="Z780" s="19"/>
    </row>
    <row r="781" spans="9:26" x14ac:dyDescent="0.25">
      <c r="I781" s="46"/>
      <c r="M781" s="20"/>
      <c r="N781" s="19"/>
      <c r="O781" s="19"/>
      <c r="P781" s="19"/>
      <c r="U781" s="19"/>
      <c r="Z781" s="19"/>
    </row>
    <row r="782" spans="9:26" x14ac:dyDescent="0.25">
      <c r="I782" s="46"/>
      <c r="M782" s="20"/>
      <c r="N782" s="19"/>
      <c r="O782" s="19"/>
      <c r="P782" s="19"/>
      <c r="U782" s="19"/>
      <c r="Z782" s="19"/>
    </row>
    <row r="783" spans="9:26" x14ac:dyDescent="0.25">
      <c r="I783" s="46"/>
      <c r="M783" s="20"/>
      <c r="N783" s="19"/>
      <c r="O783" s="19"/>
      <c r="P783" s="19"/>
      <c r="U783" s="19"/>
      <c r="Z783" s="19"/>
    </row>
    <row r="784" spans="9:26" x14ac:dyDescent="0.25">
      <c r="I784" s="46"/>
      <c r="M784" s="20"/>
      <c r="N784" s="19"/>
      <c r="O784" s="19"/>
      <c r="P784" s="19"/>
      <c r="U784" s="19"/>
      <c r="Z784" s="19"/>
    </row>
    <row r="785" spans="9:26" x14ac:dyDescent="0.25">
      <c r="I785" s="46"/>
      <c r="M785" s="20"/>
      <c r="N785" s="19"/>
      <c r="O785" s="19"/>
      <c r="P785" s="19"/>
      <c r="U785" s="19"/>
      <c r="Z785" s="19"/>
    </row>
    <row r="786" spans="9:26" x14ac:dyDescent="0.25">
      <c r="I786" s="46"/>
      <c r="M786" s="20"/>
      <c r="N786" s="19"/>
      <c r="O786" s="19"/>
      <c r="P786" s="19"/>
      <c r="U786" s="19"/>
      <c r="Z786" s="19"/>
    </row>
    <row r="787" spans="9:26" x14ac:dyDescent="0.25">
      <c r="I787" s="46"/>
      <c r="M787" s="20"/>
      <c r="N787" s="19"/>
      <c r="O787" s="19"/>
      <c r="P787" s="19"/>
      <c r="U787" s="19"/>
      <c r="Z787" s="19"/>
    </row>
    <row r="788" spans="9:26" x14ac:dyDescent="0.25">
      <c r="I788" s="46"/>
      <c r="M788" s="20"/>
      <c r="N788" s="19"/>
      <c r="O788" s="19"/>
      <c r="P788" s="19"/>
      <c r="U788" s="19"/>
      <c r="Z788" s="19"/>
    </row>
    <row r="789" spans="9:26" x14ac:dyDescent="0.25">
      <c r="I789" s="46"/>
      <c r="M789" s="20"/>
      <c r="N789" s="19"/>
      <c r="O789" s="19"/>
      <c r="P789" s="19"/>
      <c r="U789" s="19"/>
      <c r="Z789" s="19"/>
    </row>
    <row r="790" spans="9:26" x14ac:dyDescent="0.25">
      <c r="I790" s="46"/>
      <c r="M790" s="20"/>
      <c r="N790" s="19"/>
      <c r="O790" s="19"/>
      <c r="P790" s="19"/>
      <c r="U790" s="19"/>
      <c r="Z790" s="19"/>
    </row>
    <row r="791" spans="9:26" x14ac:dyDescent="0.25">
      <c r="I791" s="46"/>
      <c r="M791" s="20"/>
      <c r="N791" s="19"/>
      <c r="O791" s="19"/>
      <c r="P791" s="19"/>
      <c r="U791" s="19"/>
      <c r="Z791" s="19"/>
    </row>
    <row r="792" spans="9:26" x14ac:dyDescent="0.25">
      <c r="I792" s="46"/>
      <c r="M792" s="20"/>
      <c r="N792" s="19"/>
      <c r="O792" s="19"/>
      <c r="P792" s="19"/>
      <c r="U792" s="19"/>
      <c r="Z792" s="19"/>
    </row>
    <row r="793" spans="9:26" x14ac:dyDescent="0.25">
      <c r="I793" s="46"/>
      <c r="M793" s="20"/>
      <c r="N793" s="19"/>
      <c r="O793" s="19"/>
      <c r="P793" s="19"/>
      <c r="U793" s="19"/>
      <c r="Z793" s="19"/>
    </row>
    <row r="794" spans="9:26" x14ac:dyDescent="0.25">
      <c r="I794" s="46"/>
      <c r="M794" s="20"/>
      <c r="N794" s="19"/>
      <c r="O794" s="19"/>
      <c r="P794" s="19"/>
      <c r="U794" s="19"/>
      <c r="Z794" s="19"/>
    </row>
    <row r="795" spans="9:26" x14ac:dyDescent="0.25">
      <c r="I795" s="46"/>
      <c r="M795" s="20"/>
      <c r="N795" s="19"/>
      <c r="O795" s="19"/>
      <c r="P795" s="19"/>
      <c r="U795" s="19"/>
      <c r="Z795" s="19"/>
    </row>
    <row r="796" spans="9:26" x14ac:dyDescent="0.25">
      <c r="I796" s="46"/>
      <c r="M796" s="20"/>
      <c r="N796" s="19"/>
      <c r="O796" s="19"/>
      <c r="P796" s="19"/>
      <c r="U796" s="19"/>
      <c r="Z796" s="19"/>
    </row>
    <row r="797" spans="9:26" x14ac:dyDescent="0.25">
      <c r="I797" s="46"/>
      <c r="M797" s="20"/>
      <c r="N797" s="19"/>
      <c r="O797" s="19"/>
      <c r="P797" s="19"/>
      <c r="U797" s="19"/>
      <c r="Z797" s="19"/>
    </row>
    <row r="798" spans="9:26" x14ac:dyDescent="0.25">
      <c r="I798" s="46"/>
      <c r="M798" s="20"/>
      <c r="N798" s="19"/>
      <c r="O798" s="19"/>
      <c r="P798" s="19"/>
      <c r="U798" s="19"/>
      <c r="Z798" s="19"/>
    </row>
    <row r="799" spans="9:26" x14ac:dyDescent="0.25">
      <c r="I799" s="46"/>
      <c r="M799" s="20"/>
      <c r="N799" s="19"/>
      <c r="O799" s="19"/>
      <c r="P799" s="19"/>
      <c r="U799" s="19"/>
      <c r="Z799" s="19"/>
    </row>
    <row r="800" spans="9:26" x14ac:dyDescent="0.25">
      <c r="I800" s="46"/>
      <c r="M800" s="20"/>
      <c r="N800" s="19"/>
      <c r="O800" s="19"/>
      <c r="P800" s="19"/>
      <c r="U800" s="19"/>
      <c r="Z800" s="19"/>
    </row>
    <row r="801" spans="9:26" x14ac:dyDescent="0.25">
      <c r="I801" s="46"/>
      <c r="M801" s="20"/>
      <c r="N801" s="19"/>
      <c r="O801" s="19"/>
      <c r="P801" s="19"/>
      <c r="U801" s="19"/>
      <c r="Z801" s="19"/>
    </row>
    <row r="802" spans="9:26" x14ac:dyDescent="0.25">
      <c r="I802" s="46"/>
      <c r="M802" s="20"/>
      <c r="N802" s="19"/>
      <c r="O802" s="19"/>
      <c r="P802" s="19"/>
      <c r="U802" s="19"/>
      <c r="Z802" s="19"/>
    </row>
    <row r="803" spans="9:26" x14ac:dyDescent="0.25">
      <c r="I803" s="46"/>
      <c r="M803" s="20"/>
      <c r="N803" s="19"/>
      <c r="O803" s="19"/>
      <c r="P803" s="19"/>
      <c r="U803" s="19"/>
      <c r="Z803" s="19"/>
    </row>
    <row r="804" spans="9:26" x14ac:dyDescent="0.25">
      <c r="I804" s="46"/>
      <c r="M804" s="20"/>
      <c r="N804" s="19"/>
      <c r="O804" s="19"/>
      <c r="P804" s="19"/>
      <c r="U804" s="19"/>
      <c r="Z804" s="19"/>
    </row>
    <row r="805" spans="9:26" x14ac:dyDescent="0.25">
      <c r="I805" s="46"/>
      <c r="M805" s="20"/>
      <c r="N805" s="19"/>
      <c r="O805" s="19"/>
      <c r="P805" s="19"/>
      <c r="U805" s="19"/>
      <c r="Z805" s="19"/>
    </row>
    <row r="806" spans="9:26" x14ac:dyDescent="0.25">
      <c r="I806" s="46"/>
      <c r="M806" s="20"/>
      <c r="N806" s="19"/>
      <c r="O806" s="19"/>
      <c r="P806" s="19"/>
      <c r="U806" s="19"/>
      <c r="Z806" s="19"/>
    </row>
    <row r="807" spans="9:26" x14ac:dyDescent="0.25">
      <c r="I807" s="46"/>
      <c r="M807" s="20"/>
      <c r="N807" s="19"/>
      <c r="O807" s="19"/>
      <c r="P807" s="19"/>
      <c r="U807" s="19"/>
      <c r="Z807" s="19"/>
    </row>
    <row r="808" spans="9:26" x14ac:dyDescent="0.25">
      <c r="I808" s="46"/>
      <c r="M808" s="20"/>
      <c r="N808" s="19"/>
      <c r="O808" s="19"/>
      <c r="P808" s="19"/>
      <c r="U808" s="19"/>
      <c r="Z808" s="19"/>
    </row>
    <row r="809" spans="9:26" x14ac:dyDescent="0.25">
      <c r="I809" s="46"/>
      <c r="M809" s="20"/>
      <c r="N809" s="19"/>
      <c r="O809" s="19"/>
      <c r="P809" s="19"/>
      <c r="U809" s="19"/>
      <c r="Z809" s="19"/>
    </row>
    <row r="810" spans="9:26" x14ac:dyDescent="0.25">
      <c r="I810" s="46"/>
      <c r="M810" s="20"/>
      <c r="N810" s="19"/>
      <c r="O810" s="19"/>
      <c r="P810" s="19"/>
      <c r="U810" s="19"/>
      <c r="Z810" s="19"/>
    </row>
    <row r="811" spans="9:26" x14ac:dyDescent="0.25">
      <c r="I811" s="46"/>
      <c r="M811" s="20"/>
      <c r="N811" s="19"/>
      <c r="O811" s="19"/>
      <c r="P811" s="19"/>
      <c r="U811" s="19"/>
      <c r="Z811" s="19"/>
    </row>
    <row r="812" spans="9:26" x14ac:dyDescent="0.25">
      <c r="I812" s="46"/>
      <c r="M812" s="20"/>
      <c r="N812" s="19"/>
      <c r="O812" s="19"/>
      <c r="P812" s="19"/>
      <c r="U812" s="19"/>
      <c r="Z812" s="19"/>
    </row>
    <row r="813" spans="9:26" x14ac:dyDescent="0.25">
      <c r="I813" s="46"/>
      <c r="M813" s="20"/>
      <c r="N813" s="19"/>
      <c r="O813" s="19"/>
      <c r="P813" s="19"/>
      <c r="U813" s="19"/>
      <c r="Z813" s="19"/>
    </row>
    <row r="814" spans="9:26" x14ac:dyDescent="0.25">
      <c r="I814" s="46"/>
      <c r="M814" s="20"/>
      <c r="N814" s="19"/>
      <c r="O814" s="19"/>
      <c r="P814" s="19"/>
      <c r="U814" s="19"/>
      <c r="Z814" s="19"/>
    </row>
    <row r="815" spans="9:26" x14ac:dyDescent="0.25">
      <c r="I815" s="46"/>
      <c r="M815" s="20"/>
      <c r="N815" s="19"/>
      <c r="O815" s="19"/>
      <c r="P815" s="19"/>
      <c r="U815" s="19"/>
      <c r="Z815" s="19"/>
    </row>
    <row r="816" spans="9:26" x14ac:dyDescent="0.25">
      <c r="I816" s="46"/>
      <c r="M816" s="20"/>
      <c r="N816" s="19"/>
      <c r="O816" s="19"/>
      <c r="P816" s="19"/>
      <c r="U816" s="19"/>
      <c r="Z816" s="19"/>
    </row>
    <row r="817" spans="9:26" x14ac:dyDescent="0.25">
      <c r="I817" s="46"/>
      <c r="M817" s="20"/>
      <c r="N817" s="19"/>
      <c r="O817" s="19"/>
      <c r="P817" s="19"/>
      <c r="U817" s="19"/>
      <c r="Z817" s="19"/>
    </row>
    <row r="818" spans="9:26" x14ac:dyDescent="0.25">
      <c r="I818" s="46"/>
      <c r="M818" s="20"/>
      <c r="N818" s="19"/>
      <c r="O818" s="19"/>
      <c r="P818" s="19"/>
      <c r="U818" s="19"/>
      <c r="Z818" s="19"/>
    </row>
    <row r="819" spans="9:26" x14ac:dyDescent="0.25">
      <c r="I819" s="46"/>
      <c r="M819" s="20"/>
      <c r="N819" s="19"/>
      <c r="O819" s="19"/>
      <c r="P819" s="19"/>
      <c r="U819" s="19"/>
      <c r="Z819" s="19"/>
    </row>
    <row r="820" spans="9:26" x14ac:dyDescent="0.25">
      <c r="I820" s="46"/>
      <c r="M820" s="20"/>
      <c r="N820" s="19"/>
      <c r="O820" s="19"/>
      <c r="P820" s="19"/>
      <c r="U820" s="19"/>
      <c r="Z820" s="19"/>
    </row>
    <row r="821" spans="9:26" x14ac:dyDescent="0.25">
      <c r="I821" s="46"/>
      <c r="M821" s="20"/>
      <c r="N821" s="19"/>
      <c r="O821" s="19"/>
      <c r="P821" s="19"/>
      <c r="U821" s="19"/>
      <c r="Z821" s="19"/>
    </row>
    <row r="822" spans="9:26" x14ac:dyDescent="0.25">
      <c r="I822" s="46"/>
      <c r="M822" s="20"/>
      <c r="N822" s="19"/>
      <c r="O822" s="19"/>
      <c r="P822" s="19"/>
      <c r="U822" s="19"/>
      <c r="Z822" s="19"/>
    </row>
    <row r="823" spans="9:26" x14ac:dyDescent="0.25">
      <c r="I823" s="46"/>
      <c r="M823" s="20"/>
      <c r="N823" s="19"/>
      <c r="O823" s="19"/>
      <c r="P823" s="19"/>
      <c r="U823" s="19"/>
      <c r="Z823" s="19"/>
    </row>
    <row r="824" spans="9:26" x14ac:dyDescent="0.25">
      <c r="I824" s="46"/>
      <c r="M824" s="20"/>
      <c r="N824" s="19"/>
      <c r="O824" s="19"/>
      <c r="P824" s="19"/>
      <c r="U824" s="19"/>
      <c r="Z824" s="19"/>
    </row>
    <row r="825" spans="9:26" x14ac:dyDescent="0.25">
      <c r="I825" s="46"/>
      <c r="M825" s="20"/>
      <c r="N825" s="19"/>
      <c r="O825" s="19"/>
      <c r="P825" s="19"/>
      <c r="U825" s="19"/>
      <c r="Z825" s="19"/>
    </row>
    <row r="826" spans="9:26" x14ac:dyDescent="0.25">
      <c r="I826" s="46"/>
      <c r="M826" s="20"/>
      <c r="N826" s="19"/>
      <c r="O826" s="19"/>
      <c r="P826" s="19"/>
      <c r="U826" s="19"/>
      <c r="Z826" s="19"/>
    </row>
    <row r="827" spans="9:26" x14ac:dyDescent="0.25">
      <c r="I827" s="46"/>
      <c r="M827" s="20"/>
      <c r="N827" s="19"/>
      <c r="O827" s="19"/>
      <c r="P827" s="19"/>
      <c r="U827" s="19"/>
      <c r="Z827" s="19"/>
    </row>
    <row r="828" spans="9:26" x14ac:dyDescent="0.25">
      <c r="I828" s="46"/>
      <c r="M828" s="20"/>
      <c r="N828" s="19"/>
      <c r="O828" s="19"/>
      <c r="P828" s="19"/>
      <c r="U828" s="19"/>
      <c r="Z828" s="19"/>
    </row>
    <row r="829" spans="9:26" x14ac:dyDescent="0.25">
      <c r="I829" s="46"/>
      <c r="M829" s="20"/>
      <c r="N829" s="19"/>
      <c r="O829" s="19"/>
      <c r="P829" s="19"/>
      <c r="U829" s="19"/>
      <c r="Z829" s="19"/>
    </row>
    <row r="830" spans="9:26" x14ac:dyDescent="0.25">
      <c r="I830" s="46"/>
      <c r="M830" s="20"/>
      <c r="N830" s="19"/>
      <c r="O830" s="19"/>
      <c r="P830" s="19"/>
      <c r="U830" s="19"/>
      <c r="Z830" s="19"/>
    </row>
    <row r="831" spans="9:26" x14ac:dyDescent="0.25">
      <c r="I831" s="46"/>
      <c r="M831" s="20"/>
      <c r="N831" s="19"/>
      <c r="O831" s="19"/>
      <c r="P831" s="19"/>
      <c r="U831" s="19"/>
      <c r="Z831" s="19"/>
    </row>
    <row r="832" spans="9:26" x14ac:dyDescent="0.25">
      <c r="I832" s="46"/>
      <c r="M832" s="20"/>
      <c r="N832" s="19"/>
      <c r="O832" s="19"/>
      <c r="P832" s="19"/>
      <c r="U832" s="19"/>
      <c r="Z832" s="19"/>
    </row>
    <row r="833" spans="9:26" x14ac:dyDescent="0.25">
      <c r="I833" s="46"/>
      <c r="M833" s="20"/>
      <c r="N833" s="19"/>
      <c r="O833" s="19"/>
      <c r="P833" s="19"/>
      <c r="U833" s="19"/>
      <c r="Z833" s="19"/>
    </row>
    <row r="834" spans="9:26" x14ac:dyDescent="0.25">
      <c r="I834" s="46"/>
      <c r="M834" s="20"/>
      <c r="N834" s="19"/>
      <c r="O834" s="19"/>
      <c r="P834" s="19"/>
      <c r="U834" s="19"/>
      <c r="Z834" s="19"/>
    </row>
    <row r="835" spans="9:26" x14ac:dyDescent="0.25">
      <c r="I835" s="46"/>
      <c r="M835" s="20"/>
      <c r="N835" s="19"/>
      <c r="O835" s="19"/>
      <c r="P835" s="19"/>
      <c r="U835" s="19"/>
      <c r="Z835" s="19"/>
    </row>
    <row r="836" spans="9:26" x14ac:dyDescent="0.25">
      <c r="I836" s="46"/>
      <c r="M836" s="20"/>
      <c r="N836" s="19"/>
      <c r="O836" s="19"/>
      <c r="P836" s="19"/>
      <c r="U836" s="19"/>
      <c r="Z836" s="19"/>
    </row>
    <row r="837" spans="9:26" x14ac:dyDescent="0.25">
      <c r="I837" s="46"/>
      <c r="M837" s="20"/>
      <c r="N837" s="19"/>
      <c r="O837" s="19"/>
      <c r="P837" s="19"/>
      <c r="U837" s="19"/>
      <c r="Z837" s="19"/>
    </row>
    <row r="838" spans="9:26" x14ac:dyDescent="0.25">
      <c r="I838" s="46"/>
      <c r="M838" s="20"/>
      <c r="N838" s="19"/>
      <c r="O838" s="19"/>
      <c r="P838" s="19"/>
      <c r="U838" s="19"/>
      <c r="Z838" s="19"/>
    </row>
    <row r="839" spans="9:26" x14ac:dyDescent="0.25">
      <c r="I839" s="46"/>
      <c r="M839" s="20"/>
      <c r="N839" s="19"/>
      <c r="O839" s="19"/>
      <c r="P839" s="19"/>
      <c r="U839" s="19"/>
      <c r="Z839" s="19"/>
    </row>
    <row r="840" spans="9:26" x14ac:dyDescent="0.25">
      <c r="I840" s="46"/>
      <c r="M840" s="20"/>
      <c r="N840" s="19"/>
      <c r="O840" s="19"/>
      <c r="P840" s="19"/>
      <c r="U840" s="19"/>
      <c r="Z840" s="19"/>
    </row>
    <row r="841" spans="9:26" x14ac:dyDescent="0.25">
      <c r="I841" s="46"/>
      <c r="M841" s="20"/>
      <c r="N841" s="19"/>
      <c r="O841" s="19"/>
      <c r="P841" s="19"/>
      <c r="U841" s="19"/>
      <c r="Z841" s="19"/>
    </row>
    <row r="842" spans="9:26" x14ac:dyDescent="0.25">
      <c r="I842" s="46"/>
      <c r="M842" s="20"/>
      <c r="N842" s="19"/>
      <c r="O842" s="19"/>
      <c r="P842" s="19"/>
      <c r="U842" s="19"/>
      <c r="Z842" s="19"/>
    </row>
    <row r="843" spans="9:26" x14ac:dyDescent="0.25">
      <c r="I843" s="46"/>
      <c r="M843" s="20"/>
      <c r="N843" s="19"/>
      <c r="O843" s="19"/>
      <c r="P843" s="19"/>
      <c r="U843" s="19"/>
      <c r="Z843" s="19"/>
    </row>
    <row r="844" spans="9:26" x14ac:dyDescent="0.25">
      <c r="I844" s="46"/>
      <c r="M844" s="20"/>
      <c r="N844" s="19"/>
      <c r="O844" s="19"/>
      <c r="P844" s="19"/>
      <c r="U844" s="19"/>
      <c r="Z844" s="19"/>
    </row>
    <row r="845" spans="9:26" x14ac:dyDescent="0.25">
      <c r="I845" s="46"/>
      <c r="M845" s="20"/>
      <c r="N845" s="19"/>
      <c r="O845" s="19"/>
      <c r="P845" s="19"/>
      <c r="U845" s="19"/>
      <c r="Z845" s="19"/>
    </row>
    <row r="846" spans="9:26" x14ac:dyDescent="0.25">
      <c r="I846" s="46"/>
      <c r="M846" s="20"/>
      <c r="N846" s="19"/>
      <c r="O846" s="19"/>
      <c r="P846" s="19"/>
      <c r="U846" s="19"/>
      <c r="Z846" s="19"/>
    </row>
    <row r="847" spans="9:26" x14ac:dyDescent="0.25">
      <c r="I847" s="46"/>
      <c r="M847" s="20"/>
      <c r="N847" s="19"/>
      <c r="O847" s="19"/>
      <c r="P847" s="19"/>
      <c r="U847" s="19"/>
      <c r="Z847" s="19"/>
    </row>
    <row r="848" spans="9:26" x14ac:dyDescent="0.25">
      <c r="I848" s="46"/>
      <c r="M848" s="20"/>
      <c r="N848" s="19"/>
      <c r="O848" s="19"/>
      <c r="P848" s="19"/>
      <c r="U848" s="19"/>
      <c r="Z848" s="19"/>
    </row>
    <row r="849" spans="9:26" x14ac:dyDescent="0.25">
      <c r="I849" s="46"/>
      <c r="M849" s="20"/>
      <c r="N849" s="19"/>
      <c r="O849" s="19"/>
      <c r="P849" s="19"/>
      <c r="U849" s="19"/>
      <c r="Z849" s="19"/>
    </row>
    <row r="850" spans="9:26" x14ac:dyDescent="0.25">
      <c r="I850" s="46"/>
      <c r="M850" s="20"/>
      <c r="N850" s="19"/>
      <c r="O850" s="19"/>
      <c r="P850" s="19"/>
      <c r="U850" s="19"/>
      <c r="Z850" s="19"/>
    </row>
    <row r="851" spans="9:26" x14ac:dyDescent="0.25">
      <c r="I851" s="46"/>
      <c r="M851" s="20"/>
      <c r="N851" s="19"/>
      <c r="O851" s="19"/>
      <c r="P851" s="19"/>
      <c r="U851" s="19"/>
      <c r="Z851" s="19"/>
    </row>
    <row r="852" spans="9:26" x14ac:dyDescent="0.25">
      <c r="I852" s="46"/>
      <c r="M852" s="20"/>
      <c r="N852" s="19"/>
      <c r="O852" s="19"/>
      <c r="P852" s="19"/>
      <c r="U852" s="19"/>
      <c r="Z852" s="19"/>
    </row>
    <row r="853" spans="9:26" x14ac:dyDescent="0.25">
      <c r="I853" s="46"/>
      <c r="M853" s="20"/>
      <c r="N853" s="19"/>
      <c r="O853" s="19"/>
      <c r="P853" s="19"/>
      <c r="U853" s="19"/>
      <c r="Z853" s="19"/>
    </row>
    <row r="854" spans="9:26" x14ac:dyDescent="0.25">
      <c r="I854" s="46"/>
      <c r="M854" s="20"/>
      <c r="N854" s="19"/>
      <c r="O854" s="19"/>
      <c r="P854" s="19"/>
      <c r="U854" s="19"/>
      <c r="Z854" s="19"/>
    </row>
    <row r="855" spans="9:26" x14ac:dyDescent="0.25">
      <c r="I855" s="46"/>
      <c r="M855" s="20"/>
      <c r="N855" s="19"/>
      <c r="O855" s="19"/>
      <c r="P855" s="19"/>
      <c r="U855" s="19"/>
      <c r="Z855" s="19"/>
    </row>
    <row r="856" spans="9:26" x14ac:dyDescent="0.25">
      <c r="I856" s="46"/>
      <c r="M856" s="20"/>
      <c r="N856" s="19"/>
      <c r="O856" s="19"/>
      <c r="P856" s="19"/>
      <c r="U856" s="19"/>
      <c r="Z856" s="19"/>
    </row>
    <row r="857" spans="9:26" x14ac:dyDescent="0.25">
      <c r="I857" s="46"/>
      <c r="M857" s="20"/>
      <c r="N857" s="19"/>
      <c r="O857" s="19"/>
      <c r="P857" s="19"/>
      <c r="U857" s="19"/>
      <c r="Z857" s="19"/>
    </row>
    <row r="858" spans="9:26" x14ac:dyDescent="0.25">
      <c r="I858" s="46"/>
      <c r="M858" s="20"/>
      <c r="N858" s="19"/>
      <c r="O858" s="19"/>
      <c r="P858" s="19"/>
      <c r="U858" s="19"/>
      <c r="Z858" s="19"/>
    </row>
    <row r="859" spans="9:26" x14ac:dyDescent="0.25">
      <c r="I859" s="46"/>
      <c r="M859" s="20"/>
      <c r="N859" s="19"/>
      <c r="O859" s="19"/>
      <c r="P859" s="19"/>
      <c r="U859" s="19"/>
      <c r="Z859" s="19"/>
    </row>
    <row r="860" spans="9:26" x14ac:dyDescent="0.25">
      <c r="I860" s="46"/>
      <c r="M860" s="20"/>
      <c r="N860" s="19"/>
      <c r="O860" s="19"/>
      <c r="P860" s="19"/>
      <c r="U860" s="19"/>
      <c r="Z860" s="19"/>
    </row>
    <row r="861" spans="9:26" x14ac:dyDescent="0.25">
      <c r="I861" s="46"/>
      <c r="M861" s="20"/>
      <c r="N861" s="19"/>
      <c r="O861" s="19"/>
      <c r="P861" s="19"/>
      <c r="U861" s="19"/>
      <c r="Z861" s="19"/>
    </row>
    <row r="862" spans="9:26" x14ac:dyDescent="0.25">
      <c r="I862" s="46"/>
      <c r="M862" s="20"/>
      <c r="N862" s="19"/>
      <c r="O862" s="19"/>
      <c r="P862" s="19"/>
      <c r="U862" s="19"/>
      <c r="Z862" s="19"/>
    </row>
    <row r="863" spans="9:26" x14ac:dyDescent="0.25">
      <c r="I863" s="46"/>
      <c r="M863" s="20"/>
      <c r="N863" s="19"/>
      <c r="O863" s="19"/>
      <c r="P863" s="19"/>
      <c r="U863" s="19"/>
      <c r="Z863" s="19"/>
    </row>
    <row r="864" spans="9:26" x14ac:dyDescent="0.25">
      <c r="I864" s="46"/>
      <c r="M864" s="20"/>
      <c r="N864" s="19"/>
      <c r="O864" s="19"/>
      <c r="P864" s="19"/>
      <c r="U864" s="19"/>
      <c r="Z864" s="19"/>
    </row>
    <row r="865" spans="9:26" x14ac:dyDescent="0.25">
      <c r="I865" s="46"/>
      <c r="M865" s="20"/>
      <c r="N865" s="19"/>
      <c r="O865" s="19"/>
      <c r="P865" s="19"/>
      <c r="U865" s="19"/>
      <c r="Z865" s="19"/>
    </row>
    <row r="866" spans="9:26" x14ac:dyDescent="0.25">
      <c r="I866" s="46"/>
      <c r="M866" s="20"/>
      <c r="N866" s="19"/>
      <c r="O866" s="19"/>
      <c r="P866" s="19"/>
      <c r="U866" s="19"/>
      <c r="Z866" s="19"/>
    </row>
    <row r="867" spans="9:26" x14ac:dyDescent="0.25">
      <c r="I867" s="46"/>
      <c r="M867" s="20"/>
      <c r="N867" s="19"/>
      <c r="O867" s="19"/>
      <c r="P867" s="19"/>
      <c r="U867" s="19"/>
      <c r="Z867" s="19"/>
    </row>
    <row r="868" spans="9:26" x14ac:dyDescent="0.25">
      <c r="I868" s="46"/>
      <c r="M868" s="20"/>
      <c r="N868" s="19"/>
      <c r="O868" s="19"/>
      <c r="P868" s="19"/>
      <c r="U868" s="19"/>
      <c r="Z868" s="19"/>
    </row>
    <row r="869" spans="9:26" x14ac:dyDescent="0.25">
      <c r="I869" s="46"/>
      <c r="M869" s="20"/>
      <c r="N869" s="19"/>
      <c r="O869" s="19"/>
      <c r="P869" s="19"/>
      <c r="U869" s="19"/>
      <c r="Z869" s="19"/>
    </row>
    <row r="870" spans="9:26" x14ac:dyDescent="0.25">
      <c r="I870" s="46"/>
      <c r="M870" s="20"/>
      <c r="N870" s="19"/>
      <c r="O870" s="19"/>
      <c r="P870" s="19"/>
      <c r="U870" s="19"/>
      <c r="Z870" s="19"/>
    </row>
    <row r="871" spans="9:26" x14ac:dyDescent="0.25">
      <c r="I871" s="46"/>
      <c r="M871" s="20"/>
      <c r="N871" s="19"/>
      <c r="O871" s="19"/>
      <c r="P871" s="19"/>
      <c r="U871" s="19"/>
      <c r="Z871" s="19"/>
    </row>
    <row r="872" spans="9:26" x14ac:dyDescent="0.25">
      <c r="I872" s="46"/>
      <c r="M872" s="20"/>
      <c r="N872" s="19"/>
      <c r="O872" s="19"/>
      <c r="P872" s="19"/>
      <c r="U872" s="19"/>
      <c r="Z872" s="19"/>
    </row>
    <row r="873" spans="9:26" x14ac:dyDescent="0.25">
      <c r="I873" s="46"/>
      <c r="M873" s="20"/>
      <c r="N873" s="19"/>
      <c r="O873" s="19"/>
      <c r="P873" s="19"/>
      <c r="U873" s="19"/>
      <c r="Z873" s="19"/>
    </row>
    <row r="874" spans="9:26" x14ac:dyDescent="0.25">
      <c r="I874" s="46"/>
      <c r="M874" s="20"/>
      <c r="N874" s="19"/>
      <c r="O874" s="19"/>
      <c r="P874" s="19"/>
      <c r="U874" s="19"/>
      <c r="Z874" s="19"/>
    </row>
    <row r="875" spans="9:26" x14ac:dyDescent="0.25">
      <c r="I875" s="46"/>
      <c r="M875" s="20"/>
      <c r="N875" s="19"/>
      <c r="O875" s="19"/>
      <c r="P875" s="19"/>
      <c r="U875" s="19"/>
      <c r="Z875" s="19"/>
    </row>
    <row r="876" spans="9:26" x14ac:dyDescent="0.25">
      <c r="I876" s="46"/>
      <c r="M876" s="20"/>
      <c r="N876" s="19"/>
      <c r="O876" s="19"/>
      <c r="P876" s="19"/>
      <c r="U876" s="19"/>
      <c r="Z876" s="19"/>
    </row>
    <row r="877" spans="9:26" x14ac:dyDescent="0.25">
      <c r="I877" s="46"/>
      <c r="M877" s="20"/>
      <c r="N877" s="19"/>
      <c r="O877" s="19"/>
      <c r="P877" s="19"/>
      <c r="U877" s="19"/>
      <c r="Z877" s="19"/>
    </row>
    <row r="878" spans="9:26" x14ac:dyDescent="0.25">
      <c r="I878" s="46"/>
      <c r="M878" s="20"/>
      <c r="N878" s="19"/>
      <c r="O878" s="19"/>
      <c r="P878" s="19"/>
      <c r="U878" s="19"/>
      <c r="Z878" s="19"/>
    </row>
    <row r="879" spans="9:26" x14ac:dyDescent="0.25">
      <c r="I879" s="46"/>
      <c r="M879" s="20"/>
      <c r="N879" s="19"/>
      <c r="O879" s="19"/>
      <c r="P879" s="19"/>
      <c r="U879" s="19"/>
      <c r="Z879" s="19"/>
    </row>
    <row r="880" spans="9:26" x14ac:dyDescent="0.25">
      <c r="I880" s="46"/>
      <c r="M880" s="20"/>
      <c r="N880" s="19"/>
      <c r="O880" s="19"/>
      <c r="P880" s="19"/>
      <c r="U880" s="19"/>
      <c r="Z880" s="19"/>
    </row>
    <row r="881" spans="9:26" x14ac:dyDescent="0.25">
      <c r="I881" s="46"/>
      <c r="M881" s="20"/>
      <c r="N881" s="19"/>
      <c r="O881" s="19"/>
      <c r="P881" s="19"/>
      <c r="U881" s="19"/>
      <c r="Z881" s="19"/>
    </row>
    <row r="882" spans="9:26" x14ac:dyDescent="0.25">
      <c r="I882" s="46"/>
      <c r="M882" s="20"/>
      <c r="N882" s="19"/>
      <c r="O882" s="19"/>
      <c r="P882" s="19"/>
      <c r="U882" s="19"/>
      <c r="Z882" s="19"/>
    </row>
    <row r="883" spans="9:26" x14ac:dyDescent="0.25">
      <c r="I883" s="46"/>
      <c r="M883" s="20"/>
      <c r="N883" s="19"/>
      <c r="O883" s="19"/>
      <c r="P883" s="19"/>
      <c r="U883" s="19"/>
      <c r="Z883" s="19"/>
    </row>
    <row r="884" spans="9:26" x14ac:dyDescent="0.25">
      <c r="I884" s="46"/>
      <c r="M884" s="20"/>
      <c r="N884" s="19"/>
      <c r="O884" s="19"/>
      <c r="P884" s="19"/>
      <c r="U884" s="19"/>
      <c r="Z884" s="19"/>
    </row>
    <row r="885" spans="9:26" x14ac:dyDescent="0.25">
      <c r="I885" s="46"/>
      <c r="M885" s="20"/>
      <c r="N885" s="19"/>
      <c r="O885" s="19"/>
      <c r="P885" s="19"/>
      <c r="U885" s="19"/>
      <c r="Z885" s="19"/>
    </row>
    <row r="886" spans="9:26" x14ac:dyDescent="0.25">
      <c r="I886" s="46"/>
      <c r="M886" s="20"/>
      <c r="N886" s="19"/>
      <c r="O886" s="19"/>
      <c r="P886" s="19"/>
      <c r="U886" s="19"/>
      <c r="Z886" s="19"/>
    </row>
    <row r="887" spans="9:26" x14ac:dyDescent="0.25">
      <c r="I887" s="46"/>
      <c r="M887" s="20"/>
      <c r="N887" s="19"/>
      <c r="O887" s="19"/>
      <c r="P887" s="19"/>
      <c r="U887" s="19"/>
      <c r="Z887" s="19"/>
    </row>
    <row r="888" spans="9:26" x14ac:dyDescent="0.25">
      <c r="I888" s="46"/>
      <c r="M888" s="20"/>
      <c r="N888" s="19"/>
      <c r="O888" s="19"/>
      <c r="P888" s="19"/>
      <c r="U888" s="19"/>
      <c r="Z888" s="19"/>
    </row>
    <row r="889" spans="9:26" x14ac:dyDescent="0.25">
      <c r="I889" s="46"/>
      <c r="M889" s="20"/>
      <c r="N889" s="19"/>
      <c r="O889" s="19"/>
      <c r="P889" s="19"/>
      <c r="U889" s="19"/>
      <c r="Z889" s="19"/>
    </row>
    <row r="890" spans="9:26" x14ac:dyDescent="0.25">
      <c r="I890" s="46"/>
      <c r="M890" s="20"/>
      <c r="N890" s="19"/>
      <c r="O890" s="19"/>
      <c r="P890" s="19"/>
      <c r="U890" s="19"/>
      <c r="Z890" s="19"/>
    </row>
    <row r="891" spans="9:26" x14ac:dyDescent="0.25">
      <c r="I891" s="46"/>
      <c r="M891" s="20"/>
      <c r="N891" s="19"/>
      <c r="O891" s="19"/>
      <c r="P891" s="19"/>
      <c r="U891" s="19"/>
      <c r="Z891" s="19"/>
    </row>
    <row r="892" spans="9:26" x14ac:dyDescent="0.25">
      <c r="I892" s="46"/>
      <c r="M892" s="20"/>
      <c r="N892" s="19"/>
      <c r="O892" s="19"/>
      <c r="P892" s="19"/>
      <c r="U892" s="19"/>
      <c r="Z892" s="19"/>
    </row>
    <row r="893" spans="9:26" x14ac:dyDescent="0.25">
      <c r="I893" s="46"/>
      <c r="M893" s="20"/>
      <c r="N893" s="19"/>
      <c r="O893" s="19"/>
      <c r="P893" s="19"/>
      <c r="U893" s="19"/>
      <c r="Z893" s="19"/>
    </row>
    <row r="894" spans="9:26" x14ac:dyDescent="0.25">
      <c r="I894" s="46"/>
      <c r="M894" s="20"/>
      <c r="N894" s="19"/>
      <c r="O894" s="19"/>
      <c r="P894" s="19"/>
      <c r="U894" s="19"/>
      <c r="Z894" s="19"/>
    </row>
    <row r="895" spans="9:26" x14ac:dyDescent="0.25">
      <c r="I895" s="46"/>
      <c r="M895" s="20"/>
      <c r="N895" s="19"/>
      <c r="O895" s="19"/>
      <c r="P895" s="19"/>
      <c r="U895" s="19"/>
      <c r="Z895" s="19"/>
    </row>
    <row r="896" spans="9:26" x14ac:dyDescent="0.25">
      <c r="I896" s="46"/>
      <c r="M896" s="20"/>
      <c r="N896" s="19"/>
      <c r="O896" s="19"/>
      <c r="P896" s="19"/>
      <c r="U896" s="19"/>
      <c r="Z896" s="19"/>
    </row>
    <row r="897" spans="9:26" x14ac:dyDescent="0.25">
      <c r="I897" s="46"/>
      <c r="M897" s="20"/>
      <c r="N897" s="19"/>
      <c r="O897" s="19"/>
      <c r="P897" s="19"/>
      <c r="U897" s="19"/>
      <c r="Z897" s="19"/>
    </row>
    <row r="898" spans="9:26" x14ac:dyDescent="0.25">
      <c r="I898" s="46"/>
      <c r="M898" s="20"/>
      <c r="N898" s="19"/>
      <c r="O898" s="19"/>
      <c r="P898" s="19"/>
      <c r="U898" s="19"/>
      <c r="Z898" s="19"/>
    </row>
    <row r="899" spans="9:26" x14ac:dyDescent="0.25">
      <c r="I899" s="46"/>
      <c r="M899" s="20"/>
      <c r="N899" s="19"/>
      <c r="O899" s="19"/>
      <c r="P899" s="19"/>
      <c r="U899" s="19"/>
      <c r="Z899" s="19"/>
    </row>
    <row r="900" spans="9:26" x14ac:dyDescent="0.25">
      <c r="I900" s="46"/>
      <c r="M900" s="20"/>
      <c r="N900" s="19"/>
      <c r="O900" s="19"/>
      <c r="P900" s="19"/>
      <c r="U900" s="19"/>
      <c r="Z900" s="19"/>
    </row>
    <row r="901" spans="9:26" x14ac:dyDescent="0.25">
      <c r="I901" s="46"/>
      <c r="M901" s="20"/>
      <c r="N901" s="19"/>
      <c r="O901" s="19"/>
      <c r="P901" s="19"/>
      <c r="U901" s="19"/>
      <c r="Z901" s="19"/>
    </row>
    <row r="902" spans="9:26" x14ac:dyDescent="0.25">
      <c r="I902" s="46"/>
      <c r="M902" s="20"/>
      <c r="N902" s="19"/>
      <c r="O902" s="19"/>
      <c r="P902" s="19"/>
      <c r="U902" s="19"/>
      <c r="Z902" s="19"/>
    </row>
    <row r="903" spans="9:26" x14ac:dyDescent="0.25">
      <c r="I903" s="46"/>
      <c r="M903" s="20"/>
      <c r="N903" s="19"/>
      <c r="O903" s="19"/>
      <c r="P903" s="19"/>
      <c r="U903" s="19"/>
      <c r="Z903" s="19"/>
    </row>
    <row r="904" spans="9:26" x14ac:dyDescent="0.25">
      <c r="I904" s="46"/>
      <c r="M904" s="20"/>
      <c r="N904" s="19"/>
      <c r="O904" s="19"/>
      <c r="P904" s="19"/>
      <c r="U904" s="19"/>
      <c r="Z904" s="19"/>
    </row>
    <row r="905" spans="9:26" x14ac:dyDescent="0.25">
      <c r="I905" s="46"/>
      <c r="M905" s="20"/>
      <c r="N905" s="19"/>
      <c r="O905" s="19"/>
      <c r="P905" s="19"/>
      <c r="U905" s="19"/>
      <c r="Z905" s="19"/>
    </row>
    <row r="906" spans="9:26" x14ac:dyDescent="0.25">
      <c r="I906" s="46"/>
      <c r="M906" s="20"/>
      <c r="N906" s="19"/>
      <c r="O906" s="19"/>
      <c r="P906" s="19"/>
      <c r="U906" s="19"/>
      <c r="Z906" s="19"/>
    </row>
    <row r="907" spans="9:26" x14ac:dyDescent="0.25">
      <c r="I907" s="46"/>
      <c r="M907" s="20"/>
      <c r="N907" s="19"/>
      <c r="O907" s="19"/>
      <c r="P907" s="19"/>
      <c r="U907" s="19"/>
      <c r="Z907" s="19"/>
    </row>
    <row r="908" spans="9:26" x14ac:dyDescent="0.25">
      <c r="I908" s="46"/>
      <c r="M908" s="20"/>
      <c r="N908" s="19"/>
      <c r="O908" s="19"/>
      <c r="P908" s="19"/>
      <c r="U908" s="19"/>
      <c r="Z908" s="19"/>
    </row>
    <row r="909" spans="9:26" x14ac:dyDescent="0.25">
      <c r="I909" s="46"/>
      <c r="M909" s="20"/>
      <c r="N909" s="19"/>
      <c r="O909" s="19"/>
      <c r="P909" s="19"/>
      <c r="U909" s="19"/>
      <c r="Z909" s="19"/>
    </row>
    <row r="910" spans="9:26" x14ac:dyDescent="0.25">
      <c r="I910" s="46"/>
      <c r="M910" s="20"/>
      <c r="N910" s="19"/>
      <c r="O910" s="19"/>
      <c r="P910" s="19"/>
      <c r="U910" s="19"/>
      <c r="Z910" s="19"/>
    </row>
    <row r="911" spans="9:26" x14ac:dyDescent="0.25">
      <c r="I911" s="46"/>
      <c r="M911" s="20"/>
      <c r="N911" s="19"/>
      <c r="O911" s="19"/>
      <c r="P911" s="19"/>
      <c r="U911" s="19"/>
      <c r="Z911" s="19"/>
    </row>
    <row r="912" spans="9:26" x14ac:dyDescent="0.25">
      <c r="I912" s="46"/>
      <c r="M912" s="20"/>
      <c r="N912" s="19"/>
      <c r="O912" s="19"/>
      <c r="P912" s="19"/>
      <c r="U912" s="19"/>
      <c r="Z912" s="19"/>
    </row>
    <row r="913" spans="9:26" x14ac:dyDescent="0.25">
      <c r="I913" s="46"/>
      <c r="M913" s="20"/>
      <c r="N913" s="19"/>
      <c r="O913" s="19"/>
      <c r="P913" s="19"/>
      <c r="U913" s="19"/>
      <c r="Z913" s="19"/>
    </row>
    <row r="914" spans="9:26" x14ac:dyDescent="0.25">
      <c r="I914" s="46"/>
      <c r="M914" s="20"/>
      <c r="N914" s="19"/>
      <c r="O914" s="19"/>
      <c r="P914" s="19"/>
      <c r="U914" s="19"/>
      <c r="Z914" s="19"/>
    </row>
    <row r="915" spans="9:26" x14ac:dyDescent="0.25">
      <c r="I915" s="46"/>
      <c r="M915" s="20"/>
      <c r="N915" s="19"/>
      <c r="O915" s="19"/>
      <c r="P915" s="19"/>
      <c r="U915" s="19"/>
      <c r="Z915" s="19"/>
    </row>
    <row r="916" spans="9:26" x14ac:dyDescent="0.25">
      <c r="I916" s="46"/>
      <c r="M916" s="20"/>
      <c r="N916" s="19"/>
      <c r="O916" s="19"/>
      <c r="P916" s="19"/>
      <c r="U916" s="19"/>
      <c r="Z916" s="19"/>
    </row>
    <row r="917" spans="9:26" x14ac:dyDescent="0.25">
      <c r="I917" s="46"/>
      <c r="M917" s="20"/>
      <c r="N917" s="19"/>
      <c r="O917" s="19"/>
      <c r="P917" s="19"/>
      <c r="U917" s="19"/>
      <c r="Z917" s="19"/>
    </row>
    <row r="918" spans="9:26" x14ac:dyDescent="0.25">
      <c r="I918" s="46"/>
      <c r="M918" s="20"/>
      <c r="N918" s="19"/>
      <c r="O918" s="19"/>
      <c r="P918" s="19"/>
      <c r="U918" s="19"/>
      <c r="Z918" s="19"/>
    </row>
    <row r="919" spans="9:26" x14ac:dyDescent="0.25">
      <c r="I919" s="46"/>
      <c r="M919" s="20"/>
      <c r="N919" s="19"/>
      <c r="O919" s="19"/>
      <c r="P919" s="19"/>
      <c r="U919" s="19"/>
      <c r="Z919" s="19"/>
    </row>
    <row r="920" spans="9:26" x14ac:dyDescent="0.25">
      <c r="I920" s="46"/>
      <c r="M920" s="20"/>
      <c r="N920" s="19"/>
      <c r="O920" s="19"/>
      <c r="P920" s="19"/>
      <c r="U920" s="19"/>
      <c r="Z920" s="19"/>
    </row>
    <row r="921" spans="9:26" x14ac:dyDescent="0.25">
      <c r="I921" s="46"/>
      <c r="M921" s="20"/>
      <c r="N921" s="19"/>
      <c r="O921" s="19"/>
      <c r="P921" s="19"/>
      <c r="U921" s="19"/>
      <c r="Z921" s="19"/>
    </row>
    <row r="922" spans="9:26" x14ac:dyDescent="0.25">
      <c r="I922" s="46"/>
      <c r="M922" s="20"/>
      <c r="N922" s="19"/>
      <c r="O922" s="19"/>
      <c r="P922" s="19"/>
      <c r="U922" s="19"/>
      <c r="Z922" s="19"/>
    </row>
    <row r="923" spans="9:26" x14ac:dyDescent="0.25">
      <c r="I923" s="46"/>
      <c r="M923" s="20"/>
      <c r="N923" s="19"/>
      <c r="O923" s="19"/>
      <c r="P923" s="19"/>
      <c r="U923" s="19"/>
      <c r="Z923" s="19"/>
    </row>
    <row r="924" spans="9:26" x14ac:dyDescent="0.25">
      <c r="I924" s="46"/>
      <c r="M924" s="20"/>
      <c r="N924" s="19"/>
      <c r="O924" s="19"/>
      <c r="P924" s="19"/>
      <c r="U924" s="19"/>
      <c r="Z924" s="19"/>
    </row>
    <row r="925" spans="9:26" x14ac:dyDescent="0.25">
      <c r="I925" s="46"/>
      <c r="M925" s="20"/>
      <c r="N925" s="19"/>
      <c r="O925" s="19"/>
      <c r="P925" s="19"/>
      <c r="U925" s="19"/>
      <c r="Z925" s="19"/>
    </row>
    <row r="926" spans="9:26" x14ac:dyDescent="0.25">
      <c r="I926" s="46"/>
      <c r="M926" s="20"/>
      <c r="N926" s="19"/>
      <c r="O926" s="19"/>
      <c r="P926" s="19"/>
      <c r="U926" s="19"/>
      <c r="Z926" s="19"/>
    </row>
    <row r="927" spans="9:26" x14ac:dyDescent="0.25">
      <c r="I927" s="46"/>
      <c r="M927" s="20"/>
      <c r="N927" s="19"/>
      <c r="O927" s="19"/>
      <c r="P927" s="19"/>
      <c r="U927" s="19"/>
      <c r="Z927" s="19"/>
    </row>
    <row r="928" spans="9:26" x14ac:dyDescent="0.25">
      <c r="I928" s="46"/>
      <c r="M928" s="20"/>
      <c r="N928" s="19"/>
      <c r="O928" s="19"/>
      <c r="P928" s="19"/>
      <c r="U928" s="19"/>
      <c r="Z928" s="19"/>
    </row>
    <row r="929" spans="9:26" x14ac:dyDescent="0.25">
      <c r="I929" s="46"/>
      <c r="M929" s="20"/>
      <c r="N929" s="19"/>
      <c r="O929" s="19"/>
      <c r="P929" s="19"/>
      <c r="U929" s="19"/>
      <c r="Z929" s="19"/>
    </row>
    <row r="930" spans="9:26" x14ac:dyDescent="0.25">
      <c r="I930" s="46"/>
      <c r="M930" s="20"/>
      <c r="N930" s="19"/>
      <c r="O930" s="19"/>
      <c r="P930" s="19"/>
      <c r="U930" s="19"/>
      <c r="Z930" s="19"/>
    </row>
    <row r="931" spans="9:26" x14ac:dyDescent="0.25">
      <c r="I931" s="46"/>
      <c r="M931" s="20"/>
      <c r="N931" s="19"/>
      <c r="O931" s="19"/>
      <c r="P931" s="19"/>
      <c r="U931" s="19"/>
      <c r="Z931" s="19"/>
    </row>
    <row r="932" spans="9:26" x14ac:dyDescent="0.25">
      <c r="I932" s="46"/>
      <c r="M932" s="20"/>
      <c r="N932" s="19"/>
      <c r="O932" s="19"/>
      <c r="P932" s="19"/>
      <c r="U932" s="19"/>
      <c r="Z932" s="19"/>
    </row>
    <row r="933" spans="9:26" x14ac:dyDescent="0.25">
      <c r="I933" s="46"/>
      <c r="M933" s="20"/>
      <c r="N933" s="19"/>
      <c r="O933" s="19"/>
      <c r="P933" s="19"/>
      <c r="U933" s="19"/>
      <c r="Z933" s="19"/>
    </row>
    <row r="934" spans="9:26" x14ac:dyDescent="0.25">
      <c r="I934" s="46"/>
      <c r="M934" s="20"/>
      <c r="N934" s="19"/>
      <c r="O934" s="19"/>
      <c r="P934" s="19"/>
      <c r="U934" s="19"/>
      <c r="Z934" s="19"/>
    </row>
    <row r="935" spans="9:26" x14ac:dyDescent="0.25">
      <c r="I935" s="46"/>
      <c r="M935" s="20"/>
      <c r="N935" s="19"/>
      <c r="O935" s="19"/>
      <c r="P935" s="19"/>
      <c r="U935" s="19"/>
      <c r="Z935" s="19"/>
    </row>
    <row r="936" spans="9:26" x14ac:dyDescent="0.25">
      <c r="I936" s="46"/>
      <c r="M936" s="20"/>
      <c r="N936" s="19"/>
      <c r="O936" s="19"/>
      <c r="P936" s="19"/>
      <c r="U936" s="19"/>
      <c r="Z936" s="19"/>
    </row>
    <row r="937" spans="9:26" x14ac:dyDescent="0.25">
      <c r="I937" s="46"/>
      <c r="M937" s="20"/>
      <c r="N937" s="19"/>
      <c r="O937" s="19"/>
      <c r="P937" s="19"/>
      <c r="U937" s="19"/>
      <c r="Z937" s="19"/>
    </row>
    <row r="938" spans="9:26" x14ac:dyDescent="0.25">
      <c r="I938" s="46"/>
      <c r="M938" s="20"/>
      <c r="N938" s="19"/>
      <c r="O938" s="19"/>
      <c r="P938" s="19"/>
      <c r="U938" s="19"/>
      <c r="Z938" s="19"/>
    </row>
    <row r="939" spans="9:26" x14ac:dyDescent="0.25">
      <c r="I939" s="46"/>
      <c r="M939" s="20"/>
      <c r="N939" s="19"/>
      <c r="O939" s="19"/>
      <c r="P939" s="19"/>
      <c r="U939" s="19"/>
      <c r="Z939" s="19"/>
    </row>
    <row r="940" spans="9:26" x14ac:dyDescent="0.25">
      <c r="I940" s="46"/>
      <c r="M940" s="20"/>
      <c r="N940" s="19"/>
      <c r="O940" s="19"/>
      <c r="P940" s="19"/>
      <c r="U940" s="19"/>
      <c r="Z940" s="19"/>
    </row>
    <row r="941" spans="9:26" x14ac:dyDescent="0.25">
      <c r="I941" s="46"/>
      <c r="M941" s="20"/>
      <c r="N941" s="19"/>
      <c r="O941" s="19"/>
      <c r="P941" s="19"/>
      <c r="U941" s="19"/>
      <c r="Z941" s="19"/>
    </row>
    <row r="942" spans="9:26" x14ac:dyDescent="0.25">
      <c r="I942" s="46"/>
      <c r="M942" s="20"/>
      <c r="N942" s="19"/>
      <c r="O942" s="19"/>
      <c r="P942" s="19"/>
      <c r="U942" s="19"/>
      <c r="Z942" s="19"/>
    </row>
    <row r="943" spans="9:26" x14ac:dyDescent="0.25">
      <c r="I943" s="46"/>
      <c r="M943" s="20"/>
      <c r="N943" s="19"/>
      <c r="O943" s="19"/>
      <c r="P943" s="19"/>
      <c r="U943" s="19"/>
      <c r="Z943" s="19"/>
    </row>
    <row r="944" spans="9:26" x14ac:dyDescent="0.25">
      <c r="I944" s="46"/>
      <c r="M944" s="20"/>
      <c r="N944" s="19"/>
      <c r="O944" s="19"/>
      <c r="P944" s="19"/>
      <c r="U944" s="19"/>
      <c r="Z944" s="19"/>
    </row>
    <row r="945" spans="9:26" x14ac:dyDescent="0.25">
      <c r="I945" s="46"/>
      <c r="M945" s="20"/>
      <c r="N945" s="19"/>
      <c r="O945" s="19"/>
      <c r="P945" s="19"/>
      <c r="U945" s="19"/>
      <c r="Z945" s="19"/>
    </row>
    <row r="946" spans="9:26" x14ac:dyDescent="0.25">
      <c r="I946" s="46"/>
      <c r="M946" s="20"/>
      <c r="N946" s="19"/>
      <c r="O946" s="19"/>
      <c r="P946" s="19"/>
      <c r="U946" s="19"/>
      <c r="Z946" s="19"/>
    </row>
    <row r="947" spans="9:26" x14ac:dyDescent="0.25">
      <c r="I947" s="46"/>
      <c r="M947" s="20"/>
      <c r="N947" s="19"/>
      <c r="O947" s="19"/>
      <c r="P947" s="19"/>
      <c r="U947" s="19"/>
      <c r="Z947" s="19"/>
    </row>
    <row r="948" spans="9:26" x14ac:dyDescent="0.25">
      <c r="I948" s="46"/>
      <c r="M948" s="20"/>
      <c r="N948" s="19"/>
      <c r="O948" s="19"/>
      <c r="P948" s="19"/>
      <c r="U948" s="19"/>
      <c r="Z948" s="19"/>
    </row>
    <row r="949" spans="9:26" x14ac:dyDescent="0.25">
      <c r="I949" s="46"/>
      <c r="M949" s="20"/>
      <c r="N949" s="19"/>
      <c r="O949" s="19"/>
      <c r="P949" s="19"/>
      <c r="U949" s="19"/>
      <c r="Z949" s="19"/>
    </row>
    <row r="950" spans="9:26" x14ac:dyDescent="0.25">
      <c r="I950" s="46"/>
      <c r="M950" s="20"/>
      <c r="N950" s="19"/>
      <c r="O950" s="19"/>
      <c r="P950" s="19"/>
      <c r="U950" s="19"/>
      <c r="Z950" s="19"/>
    </row>
    <row r="951" spans="9:26" x14ac:dyDescent="0.25">
      <c r="I951" s="46"/>
      <c r="M951" s="20"/>
      <c r="N951" s="19"/>
      <c r="O951" s="19"/>
      <c r="P951" s="19"/>
      <c r="U951" s="19"/>
      <c r="Z951" s="19"/>
    </row>
    <row r="952" spans="9:26" x14ac:dyDescent="0.25">
      <c r="I952" s="46"/>
      <c r="M952" s="20"/>
      <c r="N952" s="19"/>
      <c r="O952" s="19"/>
      <c r="P952" s="19"/>
      <c r="U952" s="19"/>
      <c r="Z952" s="19"/>
    </row>
    <row r="953" spans="9:26" x14ac:dyDescent="0.25">
      <c r="I953" s="46"/>
      <c r="M953" s="20"/>
      <c r="N953" s="19"/>
      <c r="O953" s="19"/>
      <c r="P953" s="19"/>
      <c r="U953" s="19"/>
      <c r="Z953" s="19"/>
    </row>
    <row r="954" spans="9:26" x14ac:dyDescent="0.25">
      <c r="I954" s="46"/>
      <c r="M954" s="20"/>
      <c r="N954" s="19"/>
      <c r="O954" s="19"/>
      <c r="P954" s="19"/>
      <c r="U954" s="19"/>
      <c r="Z954" s="19"/>
    </row>
    <row r="955" spans="9:26" x14ac:dyDescent="0.25">
      <c r="I955" s="46"/>
      <c r="M955" s="20"/>
      <c r="N955" s="19"/>
      <c r="O955" s="19"/>
      <c r="P955" s="19"/>
      <c r="U955" s="19"/>
      <c r="Z955" s="19"/>
    </row>
    <row r="956" spans="9:26" x14ac:dyDescent="0.25">
      <c r="I956" s="46"/>
      <c r="M956" s="20"/>
      <c r="N956" s="19"/>
      <c r="O956" s="19"/>
      <c r="P956" s="19"/>
      <c r="U956" s="19"/>
      <c r="Z956" s="19"/>
    </row>
    <row r="957" spans="9:26" x14ac:dyDescent="0.25">
      <c r="I957" s="46"/>
      <c r="M957" s="20"/>
      <c r="N957" s="19"/>
      <c r="O957" s="19"/>
      <c r="P957" s="19"/>
      <c r="U957" s="19"/>
      <c r="Z957" s="19"/>
    </row>
    <row r="958" spans="9:26" x14ac:dyDescent="0.25">
      <c r="I958" s="46"/>
      <c r="M958" s="20"/>
      <c r="N958" s="19"/>
      <c r="O958" s="19"/>
      <c r="P958" s="19"/>
      <c r="U958" s="19"/>
      <c r="Z958" s="19"/>
    </row>
    <row r="959" spans="9:26" x14ac:dyDescent="0.25">
      <c r="I959" s="46"/>
      <c r="M959" s="20"/>
      <c r="N959" s="19"/>
      <c r="O959" s="19"/>
      <c r="P959" s="19"/>
      <c r="U959" s="19"/>
      <c r="Z959" s="19"/>
    </row>
    <row r="960" spans="9:26" x14ac:dyDescent="0.25">
      <c r="I960" s="46"/>
      <c r="M960" s="20"/>
      <c r="N960" s="19"/>
      <c r="O960" s="19"/>
      <c r="P960" s="19"/>
      <c r="U960" s="19"/>
      <c r="Z960" s="19"/>
    </row>
    <row r="961" spans="9:26" x14ac:dyDescent="0.25">
      <c r="I961" s="46"/>
      <c r="M961" s="20"/>
      <c r="N961" s="19"/>
      <c r="O961" s="19"/>
      <c r="P961" s="19"/>
      <c r="U961" s="19"/>
      <c r="Z961" s="19"/>
    </row>
    <row r="962" spans="9:26" x14ac:dyDescent="0.25">
      <c r="I962" s="46"/>
      <c r="M962" s="20"/>
      <c r="N962" s="19"/>
      <c r="O962" s="19"/>
      <c r="P962" s="19"/>
      <c r="U962" s="19"/>
      <c r="Z962" s="19"/>
    </row>
    <row r="963" spans="9:26" x14ac:dyDescent="0.25">
      <c r="I963" s="46"/>
      <c r="M963" s="20"/>
      <c r="N963" s="19"/>
      <c r="O963" s="19"/>
      <c r="P963" s="19"/>
      <c r="U963" s="19"/>
      <c r="Z963" s="19"/>
    </row>
    <row r="964" spans="9:26" x14ac:dyDescent="0.25">
      <c r="I964" s="46"/>
      <c r="M964" s="20"/>
      <c r="N964" s="19"/>
      <c r="O964" s="19"/>
      <c r="P964" s="19"/>
      <c r="U964" s="19"/>
      <c r="Z964" s="19"/>
    </row>
    <row r="965" spans="9:26" x14ac:dyDescent="0.25">
      <c r="I965" s="46"/>
      <c r="M965" s="20"/>
      <c r="N965" s="19"/>
      <c r="O965" s="19"/>
      <c r="P965" s="19"/>
      <c r="U965" s="19"/>
      <c r="Z965" s="19"/>
    </row>
    <row r="966" spans="9:26" x14ac:dyDescent="0.25">
      <c r="I966" s="46"/>
      <c r="M966" s="20"/>
      <c r="N966" s="19"/>
      <c r="O966" s="19"/>
      <c r="P966" s="19"/>
      <c r="U966" s="19"/>
      <c r="Z966" s="19"/>
    </row>
    <row r="967" spans="9:26" x14ac:dyDescent="0.25">
      <c r="I967" s="46"/>
      <c r="M967" s="20"/>
      <c r="N967" s="19"/>
      <c r="O967" s="19"/>
      <c r="P967" s="19"/>
      <c r="U967" s="19"/>
      <c r="Z967" s="19"/>
    </row>
    <row r="968" spans="9:26" x14ac:dyDescent="0.25">
      <c r="I968" s="46"/>
      <c r="M968" s="20"/>
      <c r="N968" s="19"/>
      <c r="O968" s="19"/>
      <c r="P968" s="19"/>
      <c r="U968" s="19"/>
      <c r="Z968" s="19"/>
    </row>
    <row r="969" spans="9:26" x14ac:dyDescent="0.25">
      <c r="I969" s="46"/>
      <c r="M969" s="20"/>
      <c r="N969" s="19"/>
      <c r="O969" s="19"/>
      <c r="P969" s="19"/>
      <c r="U969" s="19"/>
      <c r="Z969" s="19"/>
    </row>
    <row r="970" spans="9:26" x14ac:dyDescent="0.25">
      <c r="I970" s="46"/>
      <c r="M970" s="20"/>
      <c r="N970" s="19"/>
      <c r="O970" s="19"/>
      <c r="P970" s="19"/>
      <c r="U970" s="19"/>
      <c r="Z970" s="19"/>
    </row>
    <row r="971" spans="9:26" x14ac:dyDescent="0.25">
      <c r="I971" s="46"/>
      <c r="M971" s="20"/>
      <c r="N971" s="19"/>
      <c r="O971" s="19"/>
      <c r="P971" s="19"/>
      <c r="U971" s="19"/>
      <c r="Z971" s="19"/>
    </row>
    <row r="972" spans="9:26" x14ac:dyDescent="0.25">
      <c r="I972" s="46"/>
      <c r="M972" s="20"/>
      <c r="N972" s="19"/>
      <c r="O972" s="19"/>
      <c r="P972" s="19"/>
      <c r="U972" s="19"/>
      <c r="Z972" s="19"/>
    </row>
    <row r="973" spans="9:26" x14ac:dyDescent="0.25">
      <c r="I973" s="46"/>
      <c r="M973" s="20"/>
      <c r="N973" s="19"/>
      <c r="O973" s="19"/>
      <c r="P973" s="19"/>
      <c r="U973" s="19"/>
      <c r="Z973" s="19"/>
    </row>
    <row r="974" spans="9:26" x14ac:dyDescent="0.25">
      <c r="I974" s="46"/>
      <c r="M974" s="20"/>
      <c r="N974" s="19"/>
      <c r="O974" s="19"/>
      <c r="P974" s="19"/>
      <c r="U974" s="19"/>
      <c r="Z974" s="19"/>
    </row>
    <row r="975" spans="9:26" x14ac:dyDescent="0.25">
      <c r="I975" s="46"/>
      <c r="M975" s="20"/>
      <c r="N975" s="19"/>
      <c r="O975" s="19"/>
      <c r="P975" s="19"/>
      <c r="U975" s="19"/>
      <c r="Z975" s="19"/>
    </row>
    <row r="976" spans="9:26" x14ac:dyDescent="0.25">
      <c r="I976" s="46"/>
      <c r="M976" s="20"/>
      <c r="N976" s="19"/>
      <c r="O976" s="19"/>
      <c r="P976" s="19"/>
      <c r="U976" s="19"/>
      <c r="Z976" s="19"/>
    </row>
    <row r="977" spans="9:26" x14ac:dyDescent="0.25">
      <c r="I977" s="46"/>
      <c r="M977" s="20"/>
      <c r="N977" s="19"/>
      <c r="O977" s="19"/>
      <c r="P977" s="19"/>
      <c r="U977" s="19"/>
      <c r="Z977" s="19"/>
    </row>
    <row r="978" spans="9:26" x14ac:dyDescent="0.25">
      <c r="I978" s="46"/>
      <c r="M978" s="20"/>
      <c r="N978" s="19"/>
      <c r="O978" s="19"/>
      <c r="P978" s="19"/>
      <c r="U978" s="19"/>
      <c r="Z978" s="19"/>
    </row>
    <row r="979" spans="9:26" x14ac:dyDescent="0.25">
      <c r="I979" s="46"/>
      <c r="M979" s="20"/>
      <c r="N979" s="19"/>
      <c r="O979" s="19"/>
      <c r="P979" s="19"/>
      <c r="U979" s="19"/>
      <c r="Z979" s="19"/>
    </row>
    <row r="980" spans="9:26" x14ac:dyDescent="0.25">
      <c r="I980" s="46"/>
      <c r="M980" s="20"/>
      <c r="N980" s="19"/>
      <c r="O980" s="19"/>
      <c r="P980" s="19"/>
      <c r="U980" s="19"/>
      <c r="Z980" s="19"/>
    </row>
    <row r="981" spans="9:26" x14ac:dyDescent="0.25">
      <c r="I981" s="46"/>
      <c r="M981" s="20"/>
      <c r="N981" s="19"/>
      <c r="O981" s="19"/>
      <c r="P981" s="19"/>
      <c r="U981" s="19"/>
      <c r="Z981" s="19"/>
    </row>
    <row r="982" spans="9:26" x14ac:dyDescent="0.25">
      <c r="I982" s="46"/>
      <c r="M982" s="20"/>
      <c r="N982" s="19"/>
      <c r="O982" s="19"/>
      <c r="P982" s="19"/>
      <c r="U982" s="19"/>
      <c r="Z982" s="19"/>
    </row>
    <row r="983" spans="9:26" x14ac:dyDescent="0.25">
      <c r="I983" s="46"/>
      <c r="M983" s="20"/>
      <c r="N983" s="19"/>
      <c r="O983" s="19"/>
      <c r="P983" s="19"/>
      <c r="U983" s="19"/>
      <c r="Z983" s="19"/>
    </row>
    <row r="984" spans="9:26" x14ac:dyDescent="0.25">
      <c r="I984" s="46"/>
      <c r="M984" s="20"/>
      <c r="N984" s="19"/>
      <c r="O984" s="19"/>
      <c r="P984" s="19"/>
      <c r="U984" s="19"/>
      <c r="Z984" s="19"/>
    </row>
    <row r="985" spans="9:26" x14ac:dyDescent="0.25">
      <c r="I985" s="46"/>
      <c r="M985" s="20"/>
      <c r="N985" s="19"/>
      <c r="O985" s="19"/>
      <c r="P985" s="19"/>
      <c r="U985" s="19"/>
      <c r="Z985" s="19"/>
    </row>
    <row r="986" spans="9:26" x14ac:dyDescent="0.25">
      <c r="I986" s="46"/>
      <c r="M986" s="20"/>
      <c r="N986" s="19"/>
      <c r="O986" s="19"/>
      <c r="P986" s="19"/>
      <c r="U986" s="19"/>
      <c r="Z986" s="19"/>
    </row>
    <row r="987" spans="9:26" x14ac:dyDescent="0.25">
      <c r="I987" s="46"/>
      <c r="M987" s="20"/>
      <c r="N987" s="19"/>
      <c r="O987" s="19"/>
      <c r="P987" s="19"/>
      <c r="U987" s="19"/>
      <c r="Z987" s="19"/>
    </row>
    <row r="988" spans="9:26" x14ac:dyDescent="0.25">
      <c r="I988" s="46"/>
      <c r="M988" s="20"/>
      <c r="N988" s="19"/>
      <c r="O988" s="19"/>
      <c r="P988" s="19"/>
      <c r="U988" s="19"/>
      <c r="Z988" s="19"/>
    </row>
    <row r="989" spans="9:26" x14ac:dyDescent="0.25">
      <c r="I989" s="46"/>
      <c r="M989" s="20"/>
      <c r="N989" s="19"/>
      <c r="O989" s="19"/>
      <c r="P989" s="19"/>
      <c r="U989" s="19"/>
      <c r="Z989" s="19"/>
    </row>
    <row r="990" spans="9:26" x14ac:dyDescent="0.25">
      <c r="I990" s="46"/>
      <c r="M990" s="20"/>
      <c r="N990" s="19"/>
      <c r="O990" s="19"/>
      <c r="P990" s="19"/>
      <c r="U990" s="19"/>
      <c r="Z990" s="19"/>
    </row>
    <row r="991" spans="9:26" x14ac:dyDescent="0.25">
      <c r="I991" s="46"/>
      <c r="M991" s="20"/>
      <c r="N991" s="19"/>
      <c r="O991" s="19"/>
      <c r="P991" s="19"/>
      <c r="U991" s="19"/>
      <c r="Z991" s="19"/>
    </row>
    <row r="992" spans="9:26" x14ac:dyDescent="0.25">
      <c r="I992" s="46"/>
      <c r="M992" s="20"/>
      <c r="N992" s="19"/>
      <c r="O992" s="19"/>
      <c r="P992" s="19"/>
      <c r="U992" s="19"/>
      <c r="Z992" s="19"/>
    </row>
    <row r="993" spans="9:26" x14ac:dyDescent="0.25">
      <c r="I993" s="46"/>
      <c r="M993" s="20"/>
      <c r="N993" s="19"/>
      <c r="O993" s="19"/>
      <c r="P993" s="19"/>
      <c r="U993" s="19"/>
      <c r="Z993" s="19"/>
    </row>
    <row r="994" spans="9:26" x14ac:dyDescent="0.25">
      <c r="I994" s="46"/>
      <c r="M994" s="20"/>
      <c r="N994" s="19"/>
      <c r="O994" s="19"/>
      <c r="P994" s="19"/>
      <c r="U994" s="19"/>
      <c r="Z994" s="19"/>
    </row>
    <row r="995" spans="9:26" x14ac:dyDescent="0.25">
      <c r="I995" s="46"/>
      <c r="M995" s="20"/>
      <c r="N995" s="19"/>
      <c r="O995" s="19"/>
      <c r="P995" s="19"/>
      <c r="U995" s="19"/>
      <c r="Z995" s="19"/>
    </row>
    <row r="996" spans="9:26" x14ac:dyDescent="0.25">
      <c r="I996" s="46"/>
      <c r="M996" s="20"/>
      <c r="N996" s="19"/>
      <c r="O996" s="19"/>
      <c r="P996" s="19"/>
      <c r="U996" s="19"/>
      <c r="Z996" s="19"/>
    </row>
    <row r="997" spans="9:26" x14ac:dyDescent="0.25">
      <c r="I997" s="46"/>
      <c r="M997" s="20"/>
      <c r="N997" s="19"/>
      <c r="O997" s="19"/>
      <c r="P997" s="19"/>
      <c r="U997" s="19"/>
      <c r="Z997" s="19"/>
    </row>
    <row r="998" spans="9:26" x14ac:dyDescent="0.25">
      <c r="I998" s="46"/>
      <c r="M998" s="20"/>
      <c r="N998" s="19"/>
      <c r="O998" s="19"/>
      <c r="P998" s="19"/>
      <c r="U998" s="19"/>
      <c r="Z998" s="19"/>
    </row>
    <row r="999" spans="9:26" x14ac:dyDescent="0.25">
      <c r="I999" s="46"/>
      <c r="M999" s="20"/>
      <c r="N999" s="19"/>
      <c r="O999" s="19"/>
      <c r="P999" s="19"/>
      <c r="U999" s="19"/>
      <c r="Z999" s="19"/>
    </row>
    <row r="1000" spans="9:26" x14ac:dyDescent="0.25">
      <c r="I1000" s="46"/>
      <c r="M1000" s="20"/>
      <c r="N1000" s="19"/>
      <c r="O1000" s="19"/>
      <c r="P1000" s="19"/>
      <c r="U1000" s="19"/>
      <c r="Z1000" s="19"/>
    </row>
    <row r="1001" spans="9:26" x14ac:dyDescent="0.25">
      <c r="I1001" s="46"/>
      <c r="M1001" s="20"/>
      <c r="N1001" s="19"/>
      <c r="O1001" s="19"/>
      <c r="P1001" s="19"/>
      <c r="U1001" s="19"/>
      <c r="Z1001" s="19"/>
    </row>
    <row r="1002" spans="9:26" x14ac:dyDescent="0.25">
      <c r="I1002" s="46"/>
      <c r="M1002" s="20"/>
      <c r="N1002" s="19"/>
      <c r="O1002" s="19"/>
      <c r="P1002" s="19"/>
      <c r="U1002" s="19"/>
      <c r="Z1002" s="19"/>
    </row>
    <row r="1003" spans="9:26" x14ac:dyDescent="0.25">
      <c r="I1003" s="46"/>
      <c r="M1003" s="20"/>
      <c r="N1003" s="19"/>
      <c r="O1003" s="19"/>
      <c r="P1003" s="19"/>
      <c r="U1003" s="19"/>
      <c r="Z1003" s="19"/>
    </row>
    <row r="1004" spans="9:26" x14ac:dyDescent="0.25">
      <c r="I1004" s="46"/>
      <c r="M1004" s="20"/>
      <c r="N1004" s="19"/>
      <c r="O1004" s="19"/>
      <c r="P1004" s="19"/>
      <c r="U1004" s="19"/>
      <c r="Z1004" s="19"/>
    </row>
    <row r="1005" spans="9:26" x14ac:dyDescent="0.25">
      <c r="I1005" s="46"/>
      <c r="M1005" s="20"/>
      <c r="N1005" s="19"/>
      <c r="O1005" s="19"/>
      <c r="P1005" s="19"/>
      <c r="U1005" s="19"/>
      <c r="Z1005" s="19"/>
    </row>
    <row r="1006" spans="9:26" x14ac:dyDescent="0.25">
      <c r="M1006" s="20"/>
      <c r="N1006" s="19"/>
      <c r="O1006" s="19"/>
      <c r="P1006" s="19"/>
      <c r="U1006" s="19"/>
      <c r="Z1006" s="19"/>
    </row>
    <row r="1007" spans="9:26" ht="15.6" x14ac:dyDescent="0.3">
      <c r="I1007" s="27"/>
      <c r="M1007" s="20"/>
      <c r="N1007" s="19"/>
      <c r="O1007" s="19"/>
      <c r="P1007" s="19"/>
      <c r="U1007" s="19"/>
      <c r="Z1007" s="19"/>
    </row>
    <row r="1008" spans="9:26" x14ac:dyDescent="0.25">
      <c r="M1008" s="20"/>
      <c r="N1008" s="19"/>
      <c r="O1008" s="19"/>
      <c r="P1008" s="19"/>
      <c r="U1008" s="19"/>
      <c r="Z1008" s="19"/>
    </row>
    <row r="1009" spans="13:26" x14ac:dyDescent="0.25">
      <c r="M1009" s="20"/>
      <c r="N1009" s="19"/>
      <c r="O1009" s="19"/>
      <c r="P1009" s="19"/>
      <c r="U1009" s="19"/>
      <c r="Z1009" s="19"/>
    </row>
    <row r="1010" spans="13:26" x14ac:dyDescent="0.25">
      <c r="M1010" s="20"/>
      <c r="N1010" s="19"/>
      <c r="O1010" s="19"/>
      <c r="P1010" s="19"/>
      <c r="U1010" s="19"/>
      <c r="Z1010" s="19"/>
    </row>
    <row r="1011" spans="13:26" x14ac:dyDescent="0.25">
      <c r="M1011" s="20"/>
      <c r="N1011" s="19"/>
      <c r="O1011" s="19"/>
      <c r="P1011" s="19"/>
      <c r="U1011" s="19"/>
      <c r="Z1011" s="19"/>
    </row>
    <row r="1012" spans="13:26" x14ac:dyDescent="0.25">
      <c r="M1012" s="20"/>
      <c r="N1012" s="19"/>
      <c r="O1012" s="19"/>
      <c r="P1012" s="19"/>
      <c r="U1012" s="19"/>
      <c r="Z1012" s="19"/>
    </row>
    <row r="1013" spans="13:26" x14ac:dyDescent="0.25">
      <c r="M1013" s="20"/>
      <c r="N1013" s="19"/>
      <c r="O1013" s="19"/>
      <c r="P1013" s="19"/>
      <c r="U1013" s="19"/>
      <c r="Z1013" s="19"/>
    </row>
    <row r="1014" spans="13:26" x14ac:dyDescent="0.25">
      <c r="M1014" s="20"/>
      <c r="N1014" s="19"/>
      <c r="O1014" s="19"/>
      <c r="P1014" s="19"/>
      <c r="U1014" s="19"/>
      <c r="Z1014" s="19"/>
    </row>
    <row r="1015" spans="13:26" x14ac:dyDescent="0.25">
      <c r="M1015" s="20"/>
      <c r="N1015" s="19"/>
      <c r="O1015" s="19"/>
      <c r="P1015" s="19"/>
      <c r="U1015" s="19"/>
      <c r="Z1015" s="19"/>
    </row>
    <row r="1016" spans="13:26" x14ac:dyDescent="0.25">
      <c r="M1016" s="20"/>
      <c r="N1016" s="19"/>
      <c r="O1016" s="19"/>
      <c r="P1016" s="19"/>
      <c r="U1016" s="19"/>
      <c r="Z1016" s="19"/>
    </row>
    <row r="1017" spans="13:26" x14ac:dyDescent="0.25">
      <c r="Z1017" s="19"/>
    </row>
    <row r="1018" spans="13:26" x14ac:dyDescent="0.25">
      <c r="Z1018" s="19"/>
    </row>
    <row r="1019" spans="13:26" x14ac:dyDescent="0.25">
      <c r="Z1019" s="19"/>
    </row>
    <row r="1020" spans="13:26" x14ac:dyDescent="0.25">
      <c r="Z1020" s="19"/>
    </row>
    <row r="1021" spans="13:26" x14ac:dyDescent="0.25">
      <c r="Z1021" s="19"/>
    </row>
    <row r="1022" spans="13:26" x14ac:dyDescent="0.25">
      <c r="Z1022" s="19"/>
    </row>
    <row r="1023" spans="13:26" x14ac:dyDescent="0.25">
      <c r="Z1023" s="19"/>
    </row>
    <row r="1024" spans="13:26" x14ac:dyDescent="0.25">
      <c r="Z1024" s="19"/>
    </row>
    <row r="1025" spans="26:26" x14ac:dyDescent="0.25">
      <c r="Z1025" s="19"/>
    </row>
    <row r="1026" spans="26:26" x14ac:dyDescent="0.25">
      <c r="Z1026" s="19"/>
    </row>
    <row r="1027" spans="26:26" x14ac:dyDescent="0.25">
      <c r="Z1027" s="19"/>
    </row>
    <row r="1028" spans="26:26" x14ac:dyDescent="0.25">
      <c r="Z1028" s="19"/>
    </row>
    <row r="1029" spans="26:26" x14ac:dyDescent="0.25">
      <c r="Z1029" s="19"/>
    </row>
    <row r="1030" spans="26:26" x14ac:dyDescent="0.25">
      <c r="Z1030" s="19"/>
    </row>
    <row r="1031" spans="26:26" x14ac:dyDescent="0.25">
      <c r="Z1031" s="19"/>
    </row>
    <row r="1032" spans="26:26" x14ac:dyDescent="0.25">
      <c r="Z1032" s="19"/>
    </row>
    <row r="1033" spans="26:26" x14ac:dyDescent="0.25">
      <c r="Z1033" s="19"/>
    </row>
    <row r="1034" spans="26:26" x14ac:dyDescent="0.25">
      <c r="Z1034" s="19"/>
    </row>
    <row r="1035" spans="26:26" x14ac:dyDescent="0.25">
      <c r="Z1035" s="19"/>
    </row>
    <row r="1036" spans="26:26" x14ac:dyDescent="0.25">
      <c r="Z1036" s="19"/>
    </row>
    <row r="1037" spans="26:26" x14ac:dyDescent="0.25">
      <c r="Z1037" s="19"/>
    </row>
    <row r="1038" spans="26:26" x14ac:dyDescent="0.25">
      <c r="Z1038" s="19"/>
    </row>
    <row r="1039" spans="26:26" x14ac:dyDescent="0.25">
      <c r="Z1039" s="19"/>
    </row>
    <row r="1040" spans="26:26" x14ac:dyDescent="0.25">
      <c r="Z1040" s="19"/>
    </row>
    <row r="1041" spans="26:26" x14ac:dyDescent="0.25">
      <c r="Z1041" s="19"/>
    </row>
    <row r="1042" spans="26:26" x14ac:dyDescent="0.25">
      <c r="Z1042" s="19"/>
    </row>
    <row r="1043" spans="26:26" x14ac:dyDescent="0.25">
      <c r="Z1043" s="19"/>
    </row>
    <row r="1044" spans="26:26" x14ac:dyDescent="0.25">
      <c r="Z1044" s="19"/>
    </row>
    <row r="1045" spans="26:26" x14ac:dyDescent="0.25">
      <c r="Z1045" s="19"/>
    </row>
    <row r="1046" spans="26:26" x14ac:dyDescent="0.25">
      <c r="Z1046" s="19"/>
    </row>
    <row r="1047" spans="26:26" x14ac:dyDescent="0.25">
      <c r="Z1047" s="19"/>
    </row>
    <row r="1048" spans="26:26" x14ac:dyDescent="0.25">
      <c r="Z1048" s="19"/>
    </row>
    <row r="1049" spans="26:26" x14ac:dyDescent="0.25">
      <c r="Z1049" s="19"/>
    </row>
    <row r="1050" spans="26:26" x14ac:dyDescent="0.25">
      <c r="Z1050" s="19"/>
    </row>
    <row r="1051" spans="26:26" x14ac:dyDescent="0.25">
      <c r="Z1051" s="19"/>
    </row>
    <row r="1052" spans="26:26" x14ac:dyDescent="0.25">
      <c r="Z1052" s="19"/>
    </row>
    <row r="1053" spans="26:26" x14ac:dyDescent="0.25">
      <c r="Z1053" s="19"/>
    </row>
    <row r="1054" spans="26:26" x14ac:dyDescent="0.25">
      <c r="Z1054" s="19"/>
    </row>
    <row r="1055" spans="26:26" x14ac:dyDescent="0.25">
      <c r="Z1055" s="19"/>
    </row>
    <row r="1056" spans="26:26" x14ac:dyDescent="0.25">
      <c r="Z1056" s="19"/>
    </row>
    <row r="1057" spans="26:26" x14ac:dyDescent="0.25">
      <c r="Z1057" s="19"/>
    </row>
    <row r="1058" spans="26:26" x14ac:dyDescent="0.25">
      <c r="Z1058" s="19"/>
    </row>
    <row r="1059" spans="26:26" x14ac:dyDescent="0.25">
      <c r="Z1059" s="19"/>
    </row>
    <row r="1060" spans="26:26" x14ac:dyDescent="0.25">
      <c r="Z1060" s="19"/>
    </row>
    <row r="1061" spans="26:26" x14ac:dyDescent="0.25">
      <c r="Z1061" s="19"/>
    </row>
    <row r="1062" spans="26:26" x14ac:dyDescent="0.25">
      <c r="Z1062" s="19"/>
    </row>
    <row r="1063" spans="26:26" x14ac:dyDescent="0.25">
      <c r="Z1063" s="19"/>
    </row>
    <row r="1064" spans="26:26" x14ac:dyDescent="0.25">
      <c r="Z1064" s="19"/>
    </row>
    <row r="1065" spans="26:26" x14ac:dyDescent="0.25">
      <c r="Z1065" s="19"/>
    </row>
    <row r="1066" spans="26:26" x14ac:dyDescent="0.25">
      <c r="Z1066" s="19"/>
    </row>
    <row r="1067" spans="26:26" x14ac:dyDescent="0.25">
      <c r="Z1067" s="19"/>
    </row>
    <row r="1068" spans="26:26" x14ac:dyDescent="0.25">
      <c r="Z1068" s="19"/>
    </row>
    <row r="1069" spans="26:26" x14ac:dyDescent="0.25">
      <c r="Z1069" s="19"/>
    </row>
    <row r="1070" spans="26:26" x14ac:dyDescent="0.25">
      <c r="Z1070" s="19"/>
    </row>
    <row r="1071" spans="26:26" x14ac:dyDescent="0.25">
      <c r="Z1071" s="19"/>
    </row>
    <row r="1072" spans="26:26" x14ac:dyDescent="0.25">
      <c r="Z1072" s="19"/>
    </row>
    <row r="1073" spans="26:26" x14ac:dyDescent="0.25">
      <c r="Z1073" s="19"/>
    </row>
    <row r="1074" spans="26:26" x14ac:dyDescent="0.25">
      <c r="Z1074" s="19"/>
    </row>
    <row r="1075" spans="26:26" x14ac:dyDescent="0.25">
      <c r="Z1075" s="19"/>
    </row>
    <row r="1076" spans="26:26" x14ac:dyDescent="0.25">
      <c r="Z1076" s="19"/>
    </row>
    <row r="1077" spans="26:26" x14ac:dyDescent="0.25">
      <c r="Z1077" s="19"/>
    </row>
    <row r="1078" spans="26:26" x14ac:dyDescent="0.25">
      <c r="Z1078" s="19"/>
    </row>
    <row r="1079" spans="26:26" x14ac:dyDescent="0.25">
      <c r="Z1079" s="19"/>
    </row>
    <row r="1080" spans="26:26" x14ac:dyDescent="0.25">
      <c r="Z1080" s="19"/>
    </row>
    <row r="1081" spans="26:26" x14ac:dyDescent="0.25">
      <c r="Z1081" s="19"/>
    </row>
    <row r="1082" spans="26:26" x14ac:dyDescent="0.25">
      <c r="Z1082" s="19"/>
    </row>
    <row r="1083" spans="26:26" x14ac:dyDescent="0.25">
      <c r="Z1083" s="19"/>
    </row>
    <row r="1084" spans="26:26" x14ac:dyDescent="0.25">
      <c r="Z1084" s="19"/>
    </row>
    <row r="1085" spans="26:26" x14ac:dyDescent="0.25">
      <c r="Z1085" s="19"/>
    </row>
    <row r="1086" spans="26:26" x14ac:dyDescent="0.25">
      <c r="Z1086" s="19"/>
    </row>
    <row r="1087" spans="26:26" x14ac:dyDescent="0.25">
      <c r="Z1087" s="19"/>
    </row>
    <row r="1088" spans="26:26" x14ac:dyDescent="0.25">
      <c r="Z1088" s="19"/>
    </row>
    <row r="1089" spans="26:26" x14ac:dyDescent="0.25">
      <c r="Z1089" s="19"/>
    </row>
    <row r="1090" spans="26:26" x14ac:dyDescent="0.25">
      <c r="Z1090" s="19"/>
    </row>
    <row r="1091" spans="26:26" x14ac:dyDescent="0.25">
      <c r="Z1091" s="19"/>
    </row>
    <row r="1092" spans="26:26" x14ac:dyDescent="0.25">
      <c r="Z1092" s="19"/>
    </row>
    <row r="1093" spans="26:26" x14ac:dyDescent="0.25">
      <c r="Z1093" s="19"/>
    </row>
    <row r="1094" spans="26:26" x14ac:dyDescent="0.25">
      <c r="Z1094" s="19"/>
    </row>
    <row r="1095" spans="26:26" x14ac:dyDescent="0.25">
      <c r="Z1095" s="19"/>
    </row>
    <row r="1096" spans="26:26" x14ac:dyDescent="0.25">
      <c r="Z1096" s="19"/>
    </row>
    <row r="1097" spans="26:26" x14ac:dyDescent="0.25">
      <c r="Z1097" s="19"/>
    </row>
    <row r="1098" spans="26:26" x14ac:dyDescent="0.25">
      <c r="Z1098" s="19"/>
    </row>
    <row r="1099" spans="26:26" x14ac:dyDescent="0.25">
      <c r="Z1099" s="19"/>
    </row>
    <row r="1100" spans="26:26" x14ac:dyDescent="0.25">
      <c r="Z1100" s="19"/>
    </row>
    <row r="1101" spans="26:26" x14ac:dyDescent="0.25">
      <c r="Z1101" s="19"/>
    </row>
    <row r="1102" spans="26:26" x14ac:dyDescent="0.25">
      <c r="Z1102" s="19"/>
    </row>
    <row r="1103" spans="26:26" x14ac:dyDescent="0.25">
      <c r="Z1103" s="19"/>
    </row>
    <row r="1104" spans="26:26" x14ac:dyDescent="0.25">
      <c r="Z1104" s="19"/>
    </row>
    <row r="1105" spans="26:26" x14ac:dyDescent="0.25">
      <c r="Z1105" s="19"/>
    </row>
    <row r="1106" spans="26:26" x14ac:dyDescent="0.25">
      <c r="Z1106" s="19"/>
    </row>
    <row r="1107" spans="26:26" x14ac:dyDescent="0.25">
      <c r="Z1107" s="19"/>
    </row>
    <row r="1108" spans="26:26" x14ac:dyDescent="0.25">
      <c r="Z1108" s="19"/>
    </row>
    <row r="1109" spans="26:26" x14ac:dyDescent="0.25">
      <c r="Z1109" s="19"/>
    </row>
    <row r="1110" spans="26:26" x14ac:dyDescent="0.25">
      <c r="Z1110" s="19"/>
    </row>
    <row r="1111" spans="26:26" x14ac:dyDescent="0.25">
      <c r="Z1111" s="19"/>
    </row>
    <row r="1112" spans="26:26" x14ac:dyDescent="0.25">
      <c r="Z1112" s="19"/>
    </row>
    <row r="1113" spans="26:26" x14ac:dyDescent="0.25">
      <c r="Z1113" s="19"/>
    </row>
    <row r="1114" spans="26:26" x14ac:dyDescent="0.25">
      <c r="Z1114" s="19"/>
    </row>
    <row r="1115" spans="26:26" x14ac:dyDescent="0.25">
      <c r="Z1115" s="19"/>
    </row>
    <row r="1116" spans="26:26" x14ac:dyDescent="0.25">
      <c r="Z1116" s="19"/>
    </row>
    <row r="1117" spans="26:26" x14ac:dyDescent="0.25">
      <c r="Z1117" s="19"/>
    </row>
    <row r="1118" spans="26:26" x14ac:dyDescent="0.25">
      <c r="Z1118" s="19"/>
    </row>
    <row r="1119" spans="26:26" x14ac:dyDescent="0.25">
      <c r="Z1119" s="19"/>
    </row>
    <row r="1120" spans="26:26" x14ac:dyDescent="0.25">
      <c r="Z1120" s="19"/>
    </row>
    <row r="1121" spans="26:26" x14ac:dyDescent="0.25">
      <c r="Z1121" s="19"/>
    </row>
    <row r="1122" spans="26:26" x14ac:dyDescent="0.25">
      <c r="Z1122" s="19"/>
    </row>
    <row r="1123" spans="26:26" x14ac:dyDescent="0.25">
      <c r="Z1123" s="19"/>
    </row>
    <row r="1124" spans="26:26" x14ac:dyDescent="0.25">
      <c r="Z1124" s="19"/>
    </row>
    <row r="1125" spans="26:26" x14ac:dyDescent="0.25">
      <c r="Z1125" s="19"/>
    </row>
    <row r="1126" spans="26:26" x14ac:dyDescent="0.25">
      <c r="Z1126" s="19"/>
    </row>
    <row r="1127" spans="26:26" x14ac:dyDescent="0.25">
      <c r="Z1127" s="19"/>
    </row>
    <row r="1128" spans="26:26" x14ac:dyDescent="0.25">
      <c r="Z1128" s="19"/>
    </row>
    <row r="1129" spans="26:26" x14ac:dyDescent="0.25">
      <c r="Z1129" s="19"/>
    </row>
    <row r="1130" spans="26:26" x14ac:dyDescent="0.25">
      <c r="Z1130" s="19"/>
    </row>
    <row r="1131" spans="26:26" x14ac:dyDescent="0.25">
      <c r="Z1131" s="19"/>
    </row>
    <row r="1132" spans="26:26" x14ac:dyDescent="0.25">
      <c r="Z1132" s="19"/>
    </row>
    <row r="1133" spans="26:26" x14ac:dyDescent="0.25">
      <c r="Z1133" s="19"/>
    </row>
    <row r="1134" spans="26:26" x14ac:dyDescent="0.25">
      <c r="Z1134" s="19"/>
    </row>
    <row r="1135" spans="26:26" x14ac:dyDescent="0.25">
      <c r="Z1135" s="19"/>
    </row>
    <row r="1136" spans="26:26" x14ac:dyDescent="0.25">
      <c r="Z1136" s="19"/>
    </row>
    <row r="1137" spans="26:26" x14ac:dyDescent="0.25">
      <c r="Z1137" s="19"/>
    </row>
    <row r="1138" spans="26:26" x14ac:dyDescent="0.25">
      <c r="Z1138" s="19"/>
    </row>
  </sheetData>
  <sheetProtection algorithmName="SHA-512" hashValue="c/B6xamA8iy0Z2tLAjooE+smW6uz5iba6zLOc32zXCH6fCKO74Q1tTv8J4mYeSsuQkvYARByi5BifKdbQBjiXA==" saltValue="qvEuqCm9KawOfPzFyDOUGA==" spinCount="100000" sheet="1" objects="1" scenarios="1" selectLockedCells="1"/>
  <mergeCells count="7">
    <mergeCell ref="X1:AD1"/>
    <mergeCell ref="K4:P4"/>
    <mergeCell ref="A4:H4"/>
    <mergeCell ref="A1:P1"/>
    <mergeCell ref="A3:J3"/>
    <mergeCell ref="J2:L2"/>
    <mergeCell ref="A2:D2"/>
  </mergeCells>
  <dataValidations count="1">
    <dataValidation type="list" allowBlank="1" showInputMessage="1" showErrorMessage="1" sqref="L6:L505 D6:D505" xr:uid="{08B51DB8-BD6D-425E-89D0-73A79D2E69B1}">
      <formula1>"No, Yes"</formula1>
    </dataValidation>
  </dataValidations>
  <pageMargins left="0.7" right="0.7" top="0.75" bottom="0.75" header="0.3" footer="0.3"/>
  <pageSetup orientation="portrait" horizontalDpi="1200"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tint="-0.34998626667073579"/>
  </sheetPr>
  <dimension ref="A1:AE609"/>
  <sheetViews>
    <sheetView zoomScale="80" zoomScaleNormal="80" workbookViewId="0">
      <pane ySplit="1" topLeftCell="A2" activePane="bottomLeft" state="frozen"/>
      <selection pane="bottomLeft" activeCell="C10" sqref="C10"/>
    </sheetView>
  </sheetViews>
  <sheetFormatPr defaultRowHeight="15" x14ac:dyDescent="0.25"/>
  <cols>
    <col min="1" max="3" width="8.6328125" style="19" customWidth="1"/>
    <col min="4" max="4" width="9.1796875" style="19" customWidth="1"/>
    <col min="5" max="5" width="12.6328125" style="19" customWidth="1"/>
    <col min="6" max="8" width="6.90625" style="19" hidden="1" customWidth="1"/>
    <col min="9" max="9" width="10.6328125" style="19" customWidth="1"/>
    <col min="10" max="10" width="12" style="19" customWidth="1"/>
    <col min="11" max="11" width="11.453125" style="19" customWidth="1"/>
    <col min="12" max="12" width="8.6328125" style="19" customWidth="1"/>
    <col min="13" max="13" width="15" style="19" customWidth="1"/>
    <col min="14" max="14" width="9.1796875" style="19" hidden="1" customWidth="1"/>
    <col min="15" max="15" width="12.6328125" style="19" hidden="1" customWidth="1"/>
    <col min="16" max="16" width="6.90625" style="19" hidden="1" customWidth="1"/>
    <col min="17" max="17" width="29.7265625" style="19" customWidth="1"/>
    <col min="18" max="18" width="6.90625" style="19" customWidth="1"/>
    <col min="19" max="19" width="10.6328125" style="19" customWidth="1"/>
    <col min="20" max="20" width="15.36328125" style="19" customWidth="1"/>
    <col min="21" max="21" width="10.6328125" style="19" customWidth="1"/>
    <col min="22" max="22" width="12.6328125" style="19" customWidth="1"/>
    <col min="23" max="23" width="9.1796875" style="19" customWidth="1"/>
    <col min="24" max="24" width="6.90625" style="19" customWidth="1"/>
    <col min="25" max="25" width="12.6328125" style="19" customWidth="1"/>
    <col min="26" max="26" width="10.6328125" style="19" customWidth="1"/>
    <col min="27" max="27" width="12.6328125" style="19" customWidth="1"/>
    <col min="28" max="30" width="6.90625" style="19" customWidth="1"/>
    <col min="31" max="31" width="12.6328125" style="19" customWidth="1"/>
    <col min="32" max="16384" width="8.7265625" style="19"/>
  </cols>
  <sheetData>
    <row r="1" spans="1:31" ht="21" customHeight="1" thickBot="1" x14ac:dyDescent="0.3">
      <c r="A1" s="407"/>
      <c r="B1" s="408"/>
      <c r="C1" s="408"/>
      <c r="D1" s="409"/>
      <c r="E1" s="679" t="s">
        <v>24</v>
      </c>
      <c r="F1" s="680"/>
      <c r="G1" s="680"/>
      <c r="H1" s="680"/>
      <c r="I1" s="680"/>
      <c r="J1" s="680"/>
      <c r="K1" s="680"/>
      <c r="L1" s="680"/>
      <c r="M1" s="681"/>
      <c r="N1" s="691" t="s">
        <v>545</v>
      </c>
      <c r="O1" s="692"/>
      <c r="P1" s="692"/>
      <c r="Q1" s="693"/>
      <c r="R1" s="404"/>
      <c r="S1" s="404"/>
      <c r="T1" s="404"/>
      <c r="U1" s="404"/>
      <c r="V1" s="404"/>
      <c r="W1" s="404"/>
      <c r="X1" s="404"/>
      <c r="Z1" s="405"/>
      <c r="AA1" s="406"/>
      <c r="AB1" s="406"/>
      <c r="AC1" s="406"/>
      <c r="AD1" s="406"/>
      <c r="AE1" s="406"/>
    </row>
    <row r="2" spans="1:31" ht="21" customHeight="1" thickBot="1" x14ac:dyDescent="0.4">
      <c r="A2" s="689" t="s">
        <v>17</v>
      </c>
      <c r="B2" s="690"/>
      <c r="C2" s="690"/>
      <c r="D2" s="32">
        <f>(IF(I608&gt;0,I608,Q608))</f>
        <v>0</v>
      </c>
      <c r="E2" s="359" t="s">
        <v>546</v>
      </c>
      <c r="F2" s="34"/>
      <c r="G2" s="33"/>
      <c r="H2" s="33"/>
      <c r="I2" s="34"/>
      <c r="J2" s="33"/>
      <c r="K2" s="33"/>
      <c r="L2" s="32">
        <f>(IF($I$609&gt;0,$I$609,Q609))</f>
        <v>0</v>
      </c>
      <c r="M2" s="368" t="s">
        <v>13</v>
      </c>
      <c r="N2" s="120"/>
      <c r="O2" s="33"/>
      <c r="P2" s="33"/>
      <c r="Q2" s="35">
        <f>IF(C606&gt;0,C606,N606)</f>
        <v>0</v>
      </c>
      <c r="R2" s="125"/>
      <c r="S2" s="125"/>
      <c r="T2" s="125"/>
      <c r="U2" s="125"/>
      <c r="Z2" s="125"/>
    </row>
    <row r="3" spans="1:31" ht="55.2" customHeight="1" thickBot="1" x14ac:dyDescent="0.3">
      <c r="A3" s="686" t="s">
        <v>544</v>
      </c>
      <c r="B3" s="687"/>
      <c r="C3" s="687"/>
      <c r="D3" s="687"/>
      <c r="E3" s="688"/>
      <c r="F3" s="688"/>
      <c r="G3" s="688"/>
      <c r="H3" s="688"/>
      <c r="I3" s="688"/>
      <c r="J3" s="354"/>
      <c r="K3" s="23"/>
      <c r="L3" s="682" t="s">
        <v>543</v>
      </c>
      <c r="M3" s="683"/>
      <c r="N3" s="684"/>
      <c r="O3" s="684"/>
      <c r="P3" s="684"/>
      <c r="Q3" s="685"/>
      <c r="R3" s="121"/>
      <c r="S3" s="121"/>
      <c r="T3" s="121"/>
      <c r="U3" s="121"/>
      <c r="V3" s="121"/>
    </row>
    <row r="4" spans="1:31" ht="58.2" thickBot="1" x14ac:dyDescent="0.3">
      <c r="A4" s="301" t="s">
        <v>21</v>
      </c>
      <c r="B4" s="313" t="s">
        <v>121</v>
      </c>
      <c r="C4" s="313" t="s">
        <v>122</v>
      </c>
      <c r="D4" s="302" t="s">
        <v>127</v>
      </c>
      <c r="E4" s="302" t="s">
        <v>255</v>
      </c>
      <c r="F4" s="302" t="s">
        <v>126</v>
      </c>
      <c r="G4" s="302" t="s">
        <v>133</v>
      </c>
      <c r="H4" s="302" t="s">
        <v>129</v>
      </c>
      <c r="I4" s="303" t="s">
        <v>84</v>
      </c>
      <c r="J4" s="355"/>
      <c r="K4" s="23"/>
      <c r="L4" s="321" t="s">
        <v>21</v>
      </c>
      <c r="M4" s="322" t="s">
        <v>127</v>
      </c>
      <c r="N4" s="322" t="s">
        <v>126</v>
      </c>
      <c r="O4" s="322" t="s">
        <v>133</v>
      </c>
      <c r="P4" s="322" t="s">
        <v>129</v>
      </c>
      <c r="Q4" s="323" t="s">
        <v>258</v>
      </c>
      <c r="R4" s="122"/>
      <c r="S4" s="122"/>
      <c r="T4" s="122"/>
      <c r="U4" s="122"/>
      <c r="V4" s="122"/>
    </row>
    <row r="5" spans="1:31" ht="15.6" x14ac:dyDescent="0.3">
      <c r="A5" s="290">
        <v>1</v>
      </c>
      <c r="B5" s="9"/>
      <c r="C5" s="9"/>
      <c r="D5" s="9" t="s">
        <v>128</v>
      </c>
      <c r="E5" s="410" t="s">
        <v>256</v>
      </c>
      <c r="F5" s="37">
        <f>IF(I5&gt;0,1,0)</f>
        <v>0</v>
      </c>
      <c r="G5" s="37">
        <f>IF(D5="Yes",F5,0)</f>
        <v>0</v>
      </c>
      <c r="H5" s="37">
        <f>IF(D5="Yes",I5,0)</f>
        <v>0</v>
      </c>
      <c r="I5" s="294">
        <f>IF(E5="Square/Rectangle",B5*C5,B5*C5*0.785)</f>
        <v>0</v>
      </c>
      <c r="J5" s="356"/>
      <c r="K5" s="23"/>
      <c r="L5" s="324">
        <v>1</v>
      </c>
      <c r="M5" s="9" t="s">
        <v>128</v>
      </c>
      <c r="N5" s="374">
        <f>IF(Q5&gt;0,1,0)</f>
        <v>0</v>
      </c>
      <c r="O5" s="374">
        <f>IF(M5="Yes",N5,0)</f>
        <v>0</v>
      </c>
      <c r="P5" s="374">
        <f>IF(M5="Yes",Q5,0)</f>
        <v>0</v>
      </c>
      <c r="Q5" s="415"/>
    </row>
    <row r="6" spans="1:31" ht="15.6" x14ac:dyDescent="0.3">
      <c r="A6" s="291">
        <v>2</v>
      </c>
      <c r="B6" s="4"/>
      <c r="C6" s="4"/>
      <c r="D6" s="4" t="s">
        <v>128</v>
      </c>
      <c r="E6" s="411" t="s">
        <v>256</v>
      </c>
      <c r="F6" s="38">
        <f t="shared" ref="F6:F69" si="0">IF(I6&gt;0,1,0)</f>
        <v>0</v>
      </c>
      <c r="G6" s="38">
        <f t="shared" ref="G6:G69" si="1">IF(D6="Yes",F6,0)</f>
        <v>0</v>
      </c>
      <c r="H6" s="38">
        <f>IF(D6="Yes",I6,0)</f>
        <v>0</v>
      </c>
      <c r="I6" s="295">
        <f>IF(E6="Square/Rectangle",B6*C6,B6*C6*0.785)</f>
        <v>0</v>
      </c>
      <c r="J6" s="356"/>
      <c r="K6" s="23"/>
      <c r="L6" s="325">
        <v>2</v>
      </c>
      <c r="M6" s="4" t="s">
        <v>128</v>
      </c>
      <c r="N6" s="377">
        <f t="shared" ref="N6:N69" si="2">IF(Q6&gt;0,1,0)</f>
        <v>0</v>
      </c>
      <c r="O6" s="377">
        <f t="shared" ref="O6:O69" si="3">IF(M6="Yes",N6,0)</f>
        <v>0</v>
      </c>
      <c r="P6" s="377">
        <f t="shared" ref="P6:P69" si="4">IF(M6="Yes",Q6,0)</f>
        <v>0</v>
      </c>
      <c r="Q6" s="416"/>
    </row>
    <row r="7" spans="1:31" ht="15.6" x14ac:dyDescent="0.3">
      <c r="A7" s="291">
        <v>3</v>
      </c>
      <c r="B7" s="4"/>
      <c r="C7" s="4"/>
      <c r="D7" s="4" t="s">
        <v>128</v>
      </c>
      <c r="E7" s="411" t="s">
        <v>256</v>
      </c>
      <c r="F7" s="38">
        <f t="shared" si="0"/>
        <v>0</v>
      </c>
      <c r="G7" s="38">
        <f t="shared" si="1"/>
        <v>0</v>
      </c>
      <c r="H7" s="38">
        <f t="shared" ref="H7:H70" si="5">IF(D7="Yes",I7,0)</f>
        <v>0</v>
      </c>
      <c r="I7" s="295">
        <f t="shared" ref="I7:I70" si="6">IF(E7="Square/Rectangle",B7*C7,B7*C7*0.785)</f>
        <v>0</v>
      </c>
      <c r="J7" s="356"/>
      <c r="K7" s="23"/>
      <c r="L7" s="325">
        <v>3</v>
      </c>
      <c r="M7" s="4" t="s">
        <v>128</v>
      </c>
      <c r="N7" s="377">
        <f t="shared" si="2"/>
        <v>0</v>
      </c>
      <c r="O7" s="377">
        <f t="shared" si="3"/>
        <v>0</v>
      </c>
      <c r="P7" s="377">
        <f t="shared" si="4"/>
        <v>0</v>
      </c>
      <c r="Q7" s="416"/>
    </row>
    <row r="8" spans="1:31" ht="15.6" x14ac:dyDescent="0.3">
      <c r="A8" s="291">
        <v>4</v>
      </c>
      <c r="B8" s="4"/>
      <c r="C8" s="4"/>
      <c r="D8" s="4" t="s">
        <v>128</v>
      </c>
      <c r="E8" s="411" t="s">
        <v>256</v>
      </c>
      <c r="F8" s="38">
        <f t="shared" si="0"/>
        <v>0</v>
      </c>
      <c r="G8" s="38">
        <f t="shared" si="1"/>
        <v>0</v>
      </c>
      <c r="H8" s="38">
        <f t="shared" si="5"/>
        <v>0</v>
      </c>
      <c r="I8" s="295">
        <f t="shared" si="6"/>
        <v>0</v>
      </c>
      <c r="J8" s="356"/>
      <c r="K8" s="23"/>
      <c r="L8" s="325">
        <v>4</v>
      </c>
      <c r="M8" s="4" t="s">
        <v>128</v>
      </c>
      <c r="N8" s="377">
        <f t="shared" si="2"/>
        <v>0</v>
      </c>
      <c r="O8" s="377">
        <f t="shared" si="3"/>
        <v>0</v>
      </c>
      <c r="P8" s="377">
        <f t="shared" si="4"/>
        <v>0</v>
      </c>
      <c r="Q8" s="416"/>
    </row>
    <row r="9" spans="1:31" ht="15.6" x14ac:dyDescent="0.3">
      <c r="A9" s="291">
        <v>5</v>
      </c>
      <c r="B9" s="4"/>
      <c r="C9" s="4"/>
      <c r="D9" s="4" t="s">
        <v>128</v>
      </c>
      <c r="E9" s="411" t="s">
        <v>256</v>
      </c>
      <c r="F9" s="38">
        <f t="shared" si="0"/>
        <v>0</v>
      </c>
      <c r="G9" s="38">
        <f t="shared" si="1"/>
        <v>0</v>
      </c>
      <c r="H9" s="38">
        <f t="shared" si="5"/>
        <v>0</v>
      </c>
      <c r="I9" s="295">
        <f t="shared" si="6"/>
        <v>0</v>
      </c>
      <c r="J9" s="356"/>
      <c r="K9" s="23"/>
      <c r="L9" s="325">
        <v>5</v>
      </c>
      <c r="M9" s="4" t="s">
        <v>128</v>
      </c>
      <c r="N9" s="377">
        <f t="shared" si="2"/>
        <v>0</v>
      </c>
      <c r="O9" s="377">
        <f t="shared" si="3"/>
        <v>0</v>
      </c>
      <c r="P9" s="377">
        <f t="shared" si="4"/>
        <v>0</v>
      </c>
      <c r="Q9" s="416"/>
    </row>
    <row r="10" spans="1:31" ht="15.6" x14ac:dyDescent="0.3">
      <c r="A10" s="291">
        <v>6</v>
      </c>
      <c r="B10" s="4"/>
      <c r="C10" s="4"/>
      <c r="D10" s="4" t="s">
        <v>128</v>
      </c>
      <c r="E10" s="411" t="s">
        <v>256</v>
      </c>
      <c r="F10" s="38">
        <f t="shared" si="0"/>
        <v>0</v>
      </c>
      <c r="G10" s="38">
        <f t="shared" si="1"/>
        <v>0</v>
      </c>
      <c r="H10" s="38">
        <f t="shared" si="5"/>
        <v>0</v>
      </c>
      <c r="I10" s="295">
        <f t="shared" si="6"/>
        <v>0</v>
      </c>
      <c r="J10" s="356"/>
      <c r="K10" s="23"/>
      <c r="L10" s="325">
        <v>6</v>
      </c>
      <c r="M10" s="4" t="s">
        <v>128</v>
      </c>
      <c r="N10" s="377">
        <f t="shared" si="2"/>
        <v>0</v>
      </c>
      <c r="O10" s="377">
        <f t="shared" si="3"/>
        <v>0</v>
      </c>
      <c r="P10" s="377">
        <f t="shared" si="4"/>
        <v>0</v>
      </c>
      <c r="Q10" s="416"/>
    </row>
    <row r="11" spans="1:31" ht="15.6" x14ac:dyDescent="0.3">
      <c r="A11" s="291">
        <v>7</v>
      </c>
      <c r="B11" s="4"/>
      <c r="C11" s="4"/>
      <c r="D11" s="4" t="s">
        <v>128</v>
      </c>
      <c r="E11" s="411" t="s">
        <v>256</v>
      </c>
      <c r="F11" s="38">
        <f t="shared" si="0"/>
        <v>0</v>
      </c>
      <c r="G11" s="38">
        <f t="shared" si="1"/>
        <v>0</v>
      </c>
      <c r="H11" s="38">
        <f t="shared" si="5"/>
        <v>0</v>
      </c>
      <c r="I11" s="295">
        <f t="shared" si="6"/>
        <v>0</v>
      </c>
      <c r="J11" s="356"/>
      <c r="K11" s="23"/>
      <c r="L11" s="325">
        <v>7</v>
      </c>
      <c r="M11" s="4" t="s">
        <v>128</v>
      </c>
      <c r="N11" s="377">
        <f t="shared" si="2"/>
        <v>0</v>
      </c>
      <c r="O11" s="377">
        <f t="shared" si="3"/>
        <v>0</v>
      </c>
      <c r="P11" s="377">
        <f t="shared" si="4"/>
        <v>0</v>
      </c>
      <c r="Q11" s="416"/>
    </row>
    <row r="12" spans="1:31" ht="15.6" x14ac:dyDescent="0.3">
      <c r="A12" s="291">
        <v>8</v>
      </c>
      <c r="B12" s="4"/>
      <c r="C12" s="4"/>
      <c r="D12" s="4" t="s">
        <v>128</v>
      </c>
      <c r="E12" s="411" t="s">
        <v>256</v>
      </c>
      <c r="F12" s="38">
        <f t="shared" si="0"/>
        <v>0</v>
      </c>
      <c r="G12" s="38">
        <f t="shared" si="1"/>
        <v>0</v>
      </c>
      <c r="H12" s="38">
        <f t="shared" si="5"/>
        <v>0</v>
      </c>
      <c r="I12" s="295">
        <f t="shared" si="6"/>
        <v>0</v>
      </c>
      <c r="J12" s="356"/>
      <c r="K12" s="23"/>
      <c r="L12" s="325">
        <v>8</v>
      </c>
      <c r="M12" s="4" t="s">
        <v>128</v>
      </c>
      <c r="N12" s="377">
        <f t="shared" si="2"/>
        <v>0</v>
      </c>
      <c r="O12" s="377">
        <f t="shared" si="3"/>
        <v>0</v>
      </c>
      <c r="P12" s="377">
        <f t="shared" si="4"/>
        <v>0</v>
      </c>
      <c r="Q12" s="416"/>
    </row>
    <row r="13" spans="1:31" ht="15.6" x14ac:dyDescent="0.3">
      <c r="A13" s="291">
        <v>9</v>
      </c>
      <c r="B13" s="4"/>
      <c r="C13" s="4"/>
      <c r="D13" s="4" t="s">
        <v>128</v>
      </c>
      <c r="E13" s="411" t="s">
        <v>256</v>
      </c>
      <c r="F13" s="38">
        <f t="shared" si="0"/>
        <v>0</v>
      </c>
      <c r="G13" s="38">
        <f t="shared" si="1"/>
        <v>0</v>
      </c>
      <c r="H13" s="38">
        <f t="shared" si="5"/>
        <v>0</v>
      </c>
      <c r="I13" s="295">
        <f t="shared" si="6"/>
        <v>0</v>
      </c>
      <c r="J13" s="356"/>
      <c r="K13" s="23"/>
      <c r="L13" s="325">
        <v>9</v>
      </c>
      <c r="M13" s="4" t="s">
        <v>128</v>
      </c>
      <c r="N13" s="377">
        <f t="shared" si="2"/>
        <v>0</v>
      </c>
      <c r="O13" s="377">
        <f t="shared" si="3"/>
        <v>0</v>
      </c>
      <c r="P13" s="377">
        <f t="shared" si="4"/>
        <v>0</v>
      </c>
      <c r="Q13" s="416"/>
    </row>
    <row r="14" spans="1:31" ht="15.6" x14ac:dyDescent="0.3">
      <c r="A14" s="291">
        <v>10</v>
      </c>
      <c r="B14" s="4"/>
      <c r="C14" s="4"/>
      <c r="D14" s="4" t="s">
        <v>128</v>
      </c>
      <c r="E14" s="411" t="s">
        <v>256</v>
      </c>
      <c r="F14" s="38">
        <f t="shared" si="0"/>
        <v>0</v>
      </c>
      <c r="G14" s="38">
        <f t="shared" si="1"/>
        <v>0</v>
      </c>
      <c r="H14" s="38">
        <f t="shared" si="5"/>
        <v>0</v>
      </c>
      <c r="I14" s="295">
        <f t="shared" si="6"/>
        <v>0</v>
      </c>
      <c r="J14" s="356"/>
      <c r="K14" s="23"/>
      <c r="L14" s="325">
        <v>10</v>
      </c>
      <c r="M14" s="4" t="s">
        <v>128</v>
      </c>
      <c r="N14" s="377">
        <f t="shared" si="2"/>
        <v>0</v>
      </c>
      <c r="O14" s="377">
        <f t="shared" si="3"/>
        <v>0</v>
      </c>
      <c r="P14" s="377">
        <f t="shared" si="4"/>
        <v>0</v>
      </c>
      <c r="Q14" s="416"/>
    </row>
    <row r="15" spans="1:31" ht="15.6" x14ac:dyDescent="0.3">
      <c r="A15" s="291">
        <v>11</v>
      </c>
      <c r="B15" s="4"/>
      <c r="C15" s="4"/>
      <c r="D15" s="4" t="s">
        <v>128</v>
      </c>
      <c r="E15" s="411" t="s">
        <v>256</v>
      </c>
      <c r="F15" s="38">
        <f t="shared" si="0"/>
        <v>0</v>
      </c>
      <c r="G15" s="38">
        <f t="shared" si="1"/>
        <v>0</v>
      </c>
      <c r="H15" s="38">
        <f t="shared" si="5"/>
        <v>0</v>
      </c>
      <c r="I15" s="295">
        <f t="shared" si="6"/>
        <v>0</v>
      </c>
      <c r="J15" s="356"/>
      <c r="K15" s="23"/>
      <c r="L15" s="325">
        <v>11</v>
      </c>
      <c r="M15" s="4" t="s">
        <v>128</v>
      </c>
      <c r="N15" s="377">
        <f t="shared" si="2"/>
        <v>0</v>
      </c>
      <c r="O15" s="377">
        <f t="shared" si="3"/>
        <v>0</v>
      </c>
      <c r="P15" s="377">
        <f t="shared" si="4"/>
        <v>0</v>
      </c>
      <c r="Q15" s="416"/>
    </row>
    <row r="16" spans="1:31" ht="15.6" x14ac:dyDescent="0.3">
      <c r="A16" s="291">
        <v>12</v>
      </c>
      <c r="B16" s="4"/>
      <c r="C16" s="4"/>
      <c r="D16" s="4" t="s">
        <v>128</v>
      </c>
      <c r="E16" s="411" t="s">
        <v>256</v>
      </c>
      <c r="F16" s="38">
        <f t="shared" si="0"/>
        <v>0</v>
      </c>
      <c r="G16" s="38">
        <f t="shared" si="1"/>
        <v>0</v>
      </c>
      <c r="H16" s="38">
        <f t="shared" si="5"/>
        <v>0</v>
      </c>
      <c r="I16" s="295">
        <f t="shared" si="6"/>
        <v>0</v>
      </c>
      <c r="J16" s="356"/>
      <c r="K16" s="23"/>
      <c r="L16" s="325">
        <v>12</v>
      </c>
      <c r="M16" s="4" t="s">
        <v>128</v>
      </c>
      <c r="N16" s="377">
        <f t="shared" si="2"/>
        <v>0</v>
      </c>
      <c r="O16" s="377">
        <f t="shared" si="3"/>
        <v>0</v>
      </c>
      <c r="P16" s="377">
        <f t="shared" si="4"/>
        <v>0</v>
      </c>
      <c r="Q16" s="416"/>
    </row>
    <row r="17" spans="1:17" ht="15.6" x14ac:dyDescent="0.3">
      <c r="A17" s="291">
        <v>13</v>
      </c>
      <c r="B17" s="4"/>
      <c r="C17" s="4"/>
      <c r="D17" s="4" t="s">
        <v>128</v>
      </c>
      <c r="E17" s="411" t="s">
        <v>256</v>
      </c>
      <c r="F17" s="38">
        <f t="shared" si="0"/>
        <v>0</v>
      </c>
      <c r="G17" s="38">
        <f t="shared" si="1"/>
        <v>0</v>
      </c>
      <c r="H17" s="38">
        <f t="shared" si="5"/>
        <v>0</v>
      </c>
      <c r="I17" s="295">
        <f t="shared" si="6"/>
        <v>0</v>
      </c>
      <c r="J17" s="356"/>
      <c r="K17" s="23"/>
      <c r="L17" s="325">
        <v>13</v>
      </c>
      <c r="M17" s="4" t="s">
        <v>128</v>
      </c>
      <c r="N17" s="377">
        <f t="shared" si="2"/>
        <v>0</v>
      </c>
      <c r="O17" s="377">
        <f t="shared" si="3"/>
        <v>0</v>
      </c>
      <c r="P17" s="377">
        <f t="shared" si="4"/>
        <v>0</v>
      </c>
      <c r="Q17" s="416"/>
    </row>
    <row r="18" spans="1:17" ht="15.6" x14ac:dyDescent="0.3">
      <c r="A18" s="291">
        <v>14</v>
      </c>
      <c r="B18" s="4"/>
      <c r="C18" s="4"/>
      <c r="D18" s="4" t="s">
        <v>128</v>
      </c>
      <c r="E18" s="411" t="s">
        <v>256</v>
      </c>
      <c r="F18" s="38">
        <f t="shared" si="0"/>
        <v>0</v>
      </c>
      <c r="G18" s="38">
        <f t="shared" si="1"/>
        <v>0</v>
      </c>
      <c r="H18" s="38">
        <f t="shared" si="5"/>
        <v>0</v>
      </c>
      <c r="I18" s="295">
        <f t="shared" si="6"/>
        <v>0</v>
      </c>
      <c r="J18" s="356"/>
      <c r="K18" s="23"/>
      <c r="L18" s="325">
        <v>14</v>
      </c>
      <c r="M18" s="4" t="s">
        <v>128</v>
      </c>
      <c r="N18" s="377">
        <f t="shared" si="2"/>
        <v>0</v>
      </c>
      <c r="O18" s="377">
        <f t="shared" si="3"/>
        <v>0</v>
      </c>
      <c r="P18" s="377">
        <f t="shared" si="4"/>
        <v>0</v>
      </c>
      <c r="Q18" s="416"/>
    </row>
    <row r="19" spans="1:17" ht="15.6" x14ac:dyDescent="0.3">
      <c r="A19" s="291">
        <v>15</v>
      </c>
      <c r="B19" s="4"/>
      <c r="C19" s="4"/>
      <c r="D19" s="4" t="s">
        <v>128</v>
      </c>
      <c r="E19" s="411" t="s">
        <v>256</v>
      </c>
      <c r="F19" s="38">
        <f t="shared" si="0"/>
        <v>0</v>
      </c>
      <c r="G19" s="38">
        <f t="shared" si="1"/>
        <v>0</v>
      </c>
      <c r="H19" s="38">
        <f t="shared" si="5"/>
        <v>0</v>
      </c>
      <c r="I19" s="295">
        <f t="shared" si="6"/>
        <v>0</v>
      </c>
      <c r="J19" s="356"/>
      <c r="K19" s="23"/>
      <c r="L19" s="325">
        <v>15</v>
      </c>
      <c r="M19" s="4" t="s">
        <v>128</v>
      </c>
      <c r="N19" s="377">
        <f t="shared" si="2"/>
        <v>0</v>
      </c>
      <c r="O19" s="377">
        <f t="shared" si="3"/>
        <v>0</v>
      </c>
      <c r="P19" s="377">
        <f t="shared" si="4"/>
        <v>0</v>
      </c>
      <c r="Q19" s="416"/>
    </row>
    <row r="20" spans="1:17" ht="15.6" x14ac:dyDescent="0.3">
      <c r="A20" s="291">
        <v>16</v>
      </c>
      <c r="B20" s="4"/>
      <c r="C20" s="4"/>
      <c r="D20" s="4" t="s">
        <v>128</v>
      </c>
      <c r="E20" s="411" t="s">
        <v>256</v>
      </c>
      <c r="F20" s="38">
        <f t="shared" si="0"/>
        <v>0</v>
      </c>
      <c r="G20" s="38">
        <f t="shared" si="1"/>
        <v>0</v>
      </c>
      <c r="H20" s="38">
        <f t="shared" si="5"/>
        <v>0</v>
      </c>
      <c r="I20" s="295">
        <f t="shared" si="6"/>
        <v>0</v>
      </c>
      <c r="J20" s="356"/>
      <c r="K20" s="23"/>
      <c r="L20" s="325">
        <v>16</v>
      </c>
      <c r="M20" s="4" t="s">
        <v>128</v>
      </c>
      <c r="N20" s="377">
        <f t="shared" si="2"/>
        <v>0</v>
      </c>
      <c r="O20" s="377">
        <f t="shared" si="3"/>
        <v>0</v>
      </c>
      <c r="P20" s="377">
        <f t="shared" si="4"/>
        <v>0</v>
      </c>
      <c r="Q20" s="416"/>
    </row>
    <row r="21" spans="1:17" ht="15.6" x14ac:dyDescent="0.3">
      <c r="A21" s="291">
        <v>17</v>
      </c>
      <c r="B21" s="4"/>
      <c r="C21" s="4"/>
      <c r="D21" s="4" t="s">
        <v>128</v>
      </c>
      <c r="E21" s="411" t="s">
        <v>256</v>
      </c>
      <c r="F21" s="38">
        <f t="shared" si="0"/>
        <v>0</v>
      </c>
      <c r="G21" s="38">
        <f t="shared" si="1"/>
        <v>0</v>
      </c>
      <c r="H21" s="38">
        <f t="shared" si="5"/>
        <v>0</v>
      </c>
      <c r="I21" s="295">
        <f t="shared" si="6"/>
        <v>0</v>
      </c>
      <c r="J21" s="356"/>
      <c r="K21" s="23"/>
      <c r="L21" s="325">
        <v>17</v>
      </c>
      <c r="M21" s="4" t="s">
        <v>128</v>
      </c>
      <c r="N21" s="377">
        <f t="shared" si="2"/>
        <v>0</v>
      </c>
      <c r="O21" s="377">
        <f t="shared" si="3"/>
        <v>0</v>
      </c>
      <c r="P21" s="377">
        <f t="shared" si="4"/>
        <v>0</v>
      </c>
      <c r="Q21" s="416"/>
    </row>
    <row r="22" spans="1:17" ht="15.6" x14ac:dyDescent="0.3">
      <c r="A22" s="291">
        <v>18</v>
      </c>
      <c r="B22" s="4"/>
      <c r="C22" s="4"/>
      <c r="D22" s="4" t="s">
        <v>128</v>
      </c>
      <c r="E22" s="411" t="s">
        <v>256</v>
      </c>
      <c r="F22" s="38">
        <f t="shared" si="0"/>
        <v>0</v>
      </c>
      <c r="G22" s="38">
        <f t="shared" si="1"/>
        <v>0</v>
      </c>
      <c r="H22" s="38">
        <f t="shared" si="5"/>
        <v>0</v>
      </c>
      <c r="I22" s="295">
        <f t="shared" si="6"/>
        <v>0</v>
      </c>
      <c r="J22" s="356"/>
      <c r="K22" s="23"/>
      <c r="L22" s="325">
        <v>18</v>
      </c>
      <c r="M22" s="4" t="s">
        <v>128</v>
      </c>
      <c r="N22" s="377">
        <f t="shared" si="2"/>
        <v>0</v>
      </c>
      <c r="O22" s="377">
        <f t="shared" si="3"/>
        <v>0</v>
      </c>
      <c r="P22" s="377">
        <f t="shared" si="4"/>
        <v>0</v>
      </c>
      <c r="Q22" s="416"/>
    </row>
    <row r="23" spans="1:17" ht="15.6" x14ac:dyDescent="0.3">
      <c r="A23" s="291">
        <v>19</v>
      </c>
      <c r="B23" s="4"/>
      <c r="C23" s="4"/>
      <c r="D23" s="4" t="s">
        <v>128</v>
      </c>
      <c r="E23" s="411" t="s">
        <v>256</v>
      </c>
      <c r="F23" s="38">
        <f t="shared" si="0"/>
        <v>0</v>
      </c>
      <c r="G23" s="38">
        <f t="shared" si="1"/>
        <v>0</v>
      </c>
      <c r="H23" s="38">
        <f t="shared" si="5"/>
        <v>0</v>
      </c>
      <c r="I23" s="295">
        <f t="shared" si="6"/>
        <v>0</v>
      </c>
      <c r="J23" s="356"/>
      <c r="K23" s="23"/>
      <c r="L23" s="325">
        <v>19</v>
      </c>
      <c r="M23" s="4" t="s">
        <v>128</v>
      </c>
      <c r="N23" s="377">
        <f t="shared" si="2"/>
        <v>0</v>
      </c>
      <c r="O23" s="377">
        <f t="shared" si="3"/>
        <v>0</v>
      </c>
      <c r="P23" s="377">
        <f t="shared" si="4"/>
        <v>0</v>
      </c>
      <c r="Q23" s="416"/>
    </row>
    <row r="24" spans="1:17" ht="15.6" x14ac:dyDescent="0.3">
      <c r="A24" s="291">
        <v>20</v>
      </c>
      <c r="B24" s="4"/>
      <c r="C24" s="4"/>
      <c r="D24" s="4" t="s">
        <v>128</v>
      </c>
      <c r="E24" s="411" t="s">
        <v>256</v>
      </c>
      <c r="F24" s="38">
        <f t="shared" si="0"/>
        <v>0</v>
      </c>
      <c r="G24" s="38">
        <f t="shared" si="1"/>
        <v>0</v>
      </c>
      <c r="H24" s="38">
        <f t="shared" si="5"/>
        <v>0</v>
      </c>
      <c r="I24" s="295">
        <f t="shared" si="6"/>
        <v>0</v>
      </c>
      <c r="J24" s="356"/>
      <c r="K24" s="23"/>
      <c r="L24" s="325">
        <v>20</v>
      </c>
      <c r="M24" s="4" t="s">
        <v>128</v>
      </c>
      <c r="N24" s="377">
        <f t="shared" si="2"/>
        <v>0</v>
      </c>
      <c r="O24" s="377">
        <f t="shared" si="3"/>
        <v>0</v>
      </c>
      <c r="P24" s="377">
        <f t="shared" si="4"/>
        <v>0</v>
      </c>
      <c r="Q24" s="416"/>
    </row>
    <row r="25" spans="1:17" ht="15.6" x14ac:dyDescent="0.3">
      <c r="A25" s="291">
        <v>21</v>
      </c>
      <c r="B25" s="4"/>
      <c r="C25" s="4"/>
      <c r="D25" s="4" t="s">
        <v>128</v>
      </c>
      <c r="E25" s="411" t="s">
        <v>256</v>
      </c>
      <c r="F25" s="38">
        <f t="shared" si="0"/>
        <v>0</v>
      </c>
      <c r="G25" s="38">
        <f t="shared" si="1"/>
        <v>0</v>
      </c>
      <c r="H25" s="38">
        <f t="shared" si="5"/>
        <v>0</v>
      </c>
      <c r="I25" s="295">
        <f t="shared" si="6"/>
        <v>0</v>
      </c>
      <c r="J25" s="356"/>
      <c r="K25" s="23"/>
      <c r="L25" s="325">
        <v>21</v>
      </c>
      <c r="M25" s="4" t="s">
        <v>128</v>
      </c>
      <c r="N25" s="377">
        <f t="shared" si="2"/>
        <v>0</v>
      </c>
      <c r="O25" s="377">
        <f t="shared" si="3"/>
        <v>0</v>
      </c>
      <c r="P25" s="377">
        <f t="shared" si="4"/>
        <v>0</v>
      </c>
      <c r="Q25" s="416"/>
    </row>
    <row r="26" spans="1:17" ht="15.6" x14ac:dyDescent="0.3">
      <c r="A26" s="291">
        <v>22</v>
      </c>
      <c r="B26" s="4"/>
      <c r="C26" s="4"/>
      <c r="D26" s="4" t="s">
        <v>128</v>
      </c>
      <c r="E26" s="411" t="s">
        <v>256</v>
      </c>
      <c r="F26" s="38">
        <f t="shared" si="0"/>
        <v>0</v>
      </c>
      <c r="G26" s="38">
        <f t="shared" si="1"/>
        <v>0</v>
      </c>
      <c r="H26" s="38">
        <f t="shared" si="5"/>
        <v>0</v>
      </c>
      <c r="I26" s="295">
        <f t="shared" si="6"/>
        <v>0</v>
      </c>
      <c r="J26" s="356"/>
      <c r="K26" s="23"/>
      <c r="L26" s="325">
        <v>22</v>
      </c>
      <c r="M26" s="4" t="s">
        <v>128</v>
      </c>
      <c r="N26" s="377">
        <f t="shared" si="2"/>
        <v>0</v>
      </c>
      <c r="O26" s="377">
        <f t="shared" si="3"/>
        <v>0</v>
      </c>
      <c r="P26" s="377">
        <f t="shared" si="4"/>
        <v>0</v>
      </c>
      <c r="Q26" s="416"/>
    </row>
    <row r="27" spans="1:17" ht="15.6" x14ac:dyDescent="0.3">
      <c r="A27" s="291">
        <v>23</v>
      </c>
      <c r="B27" s="4"/>
      <c r="C27" s="4"/>
      <c r="D27" s="4" t="s">
        <v>128</v>
      </c>
      <c r="E27" s="411" t="s">
        <v>256</v>
      </c>
      <c r="F27" s="38">
        <f t="shared" si="0"/>
        <v>0</v>
      </c>
      <c r="G27" s="38">
        <f t="shared" si="1"/>
        <v>0</v>
      </c>
      <c r="H27" s="38">
        <f t="shared" si="5"/>
        <v>0</v>
      </c>
      <c r="I27" s="295">
        <f t="shared" si="6"/>
        <v>0</v>
      </c>
      <c r="J27" s="356"/>
      <c r="K27" s="23"/>
      <c r="L27" s="325">
        <v>23</v>
      </c>
      <c r="M27" s="4" t="s">
        <v>128</v>
      </c>
      <c r="N27" s="377">
        <f t="shared" si="2"/>
        <v>0</v>
      </c>
      <c r="O27" s="377">
        <f t="shared" si="3"/>
        <v>0</v>
      </c>
      <c r="P27" s="377">
        <f t="shared" si="4"/>
        <v>0</v>
      </c>
      <c r="Q27" s="416"/>
    </row>
    <row r="28" spans="1:17" ht="15.6" x14ac:dyDescent="0.3">
      <c r="A28" s="291">
        <v>24</v>
      </c>
      <c r="B28" s="4"/>
      <c r="C28" s="4"/>
      <c r="D28" s="4" t="s">
        <v>128</v>
      </c>
      <c r="E28" s="411" t="s">
        <v>256</v>
      </c>
      <c r="F28" s="38">
        <f t="shared" si="0"/>
        <v>0</v>
      </c>
      <c r="G28" s="38">
        <f t="shared" si="1"/>
        <v>0</v>
      </c>
      <c r="H28" s="38">
        <f t="shared" si="5"/>
        <v>0</v>
      </c>
      <c r="I28" s="295">
        <f t="shared" si="6"/>
        <v>0</v>
      </c>
      <c r="J28" s="356"/>
      <c r="K28" s="23"/>
      <c r="L28" s="325">
        <v>24</v>
      </c>
      <c r="M28" s="4" t="s">
        <v>128</v>
      </c>
      <c r="N28" s="377">
        <f t="shared" si="2"/>
        <v>0</v>
      </c>
      <c r="O28" s="377">
        <f t="shared" si="3"/>
        <v>0</v>
      </c>
      <c r="P28" s="377">
        <f t="shared" si="4"/>
        <v>0</v>
      </c>
      <c r="Q28" s="416"/>
    </row>
    <row r="29" spans="1:17" ht="15.6" x14ac:dyDescent="0.3">
      <c r="A29" s="291">
        <v>25</v>
      </c>
      <c r="B29" s="4"/>
      <c r="C29" s="4"/>
      <c r="D29" s="4" t="s">
        <v>128</v>
      </c>
      <c r="E29" s="411" t="s">
        <v>256</v>
      </c>
      <c r="F29" s="38">
        <f t="shared" si="0"/>
        <v>0</v>
      </c>
      <c r="G29" s="38">
        <f t="shared" si="1"/>
        <v>0</v>
      </c>
      <c r="H29" s="38">
        <f t="shared" si="5"/>
        <v>0</v>
      </c>
      <c r="I29" s="295">
        <f t="shared" si="6"/>
        <v>0</v>
      </c>
      <c r="J29" s="356"/>
      <c r="K29" s="23"/>
      <c r="L29" s="325">
        <v>25</v>
      </c>
      <c r="M29" s="4" t="s">
        <v>128</v>
      </c>
      <c r="N29" s="377">
        <f t="shared" si="2"/>
        <v>0</v>
      </c>
      <c r="O29" s="377">
        <f t="shared" si="3"/>
        <v>0</v>
      </c>
      <c r="P29" s="377">
        <f t="shared" si="4"/>
        <v>0</v>
      </c>
      <c r="Q29" s="416"/>
    </row>
    <row r="30" spans="1:17" ht="15.6" x14ac:dyDescent="0.3">
      <c r="A30" s="291">
        <v>26</v>
      </c>
      <c r="B30" s="4"/>
      <c r="C30" s="4"/>
      <c r="D30" s="4" t="s">
        <v>128</v>
      </c>
      <c r="E30" s="411" t="s">
        <v>256</v>
      </c>
      <c r="F30" s="38">
        <f t="shared" si="0"/>
        <v>0</v>
      </c>
      <c r="G30" s="38">
        <f t="shared" si="1"/>
        <v>0</v>
      </c>
      <c r="H30" s="38">
        <f t="shared" si="5"/>
        <v>0</v>
      </c>
      <c r="I30" s="295">
        <f t="shared" si="6"/>
        <v>0</v>
      </c>
      <c r="J30" s="356"/>
      <c r="K30" s="23"/>
      <c r="L30" s="325">
        <v>26</v>
      </c>
      <c r="M30" s="4" t="s">
        <v>128</v>
      </c>
      <c r="N30" s="377">
        <f t="shared" si="2"/>
        <v>0</v>
      </c>
      <c r="O30" s="377">
        <f t="shared" si="3"/>
        <v>0</v>
      </c>
      <c r="P30" s="377">
        <f t="shared" si="4"/>
        <v>0</v>
      </c>
      <c r="Q30" s="416"/>
    </row>
    <row r="31" spans="1:17" ht="15.6" x14ac:dyDescent="0.3">
      <c r="A31" s="291">
        <v>27</v>
      </c>
      <c r="B31" s="4"/>
      <c r="C31" s="4"/>
      <c r="D31" s="4" t="s">
        <v>128</v>
      </c>
      <c r="E31" s="411" t="s">
        <v>256</v>
      </c>
      <c r="F31" s="38">
        <f t="shared" si="0"/>
        <v>0</v>
      </c>
      <c r="G31" s="38">
        <f t="shared" si="1"/>
        <v>0</v>
      </c>
      <c r="H31" s="38">
        <f t="shared" si="5"/>
        <v>0</v>
      </c>
      <c r="I31" s="295">
        <f t="shared" si="6"/>
        <v>0</v>
      </c>
      <c r="J31" s="356"/>
      <c r="K31" s="23"/>
      <c r="L31" s="325">
        <v>27</v>
      </c>
      <c r="M31" s="4" t="s">
        <v>128</v>
      </c>
      <c r="N31" s="377">
        <f t="shared" si="2"/>
        <v>0</v>
      </c>
      <c r="O31" s="377">
        <f t="shared" si="3"/>
        <v>0</v>
      </c>
      <c r="P31" s="377">
        <f t="shared" si="4"/>
        <v>0</v>
      </c>
      <c r="Q31" s="416"/>
    </row>
    <row r="32" spans="1:17" ht="15.6" x14ac:dyDescent="0.3">
      <c r="A32" s="291">
        <v>28</v>
      </c>
      <c r="B32" s="4"/>
      <c r="C32" s="4"/>
      <c r="D32" s="4" t="s">
        <v>128</v>
      </c>
      <c r="E32" s="411" t="s">
        <v>256</v>
      </c>
      <c r="F32" s="38">
        <f t="shared" si="0"/>
        <v>0</v>
      </c>
      <c r="G32" s="38">
        <f t="shared" si="1"/>
        <v>0</v>
      </c>
      <c r="H32" s="38">
        <f t="shared" si="5"/>
        <v>0</v>
      </c>
      <c r="I32" s="295">
        <f t="shared" si="6"/>
        <v>0</v>
      </c>
      <c r="J32" s="356"/>
      <c r="K32" s="23"/>
      <c r="L32" s="325">
        <v>28</v>
      </c>
      <c r="M32" s="4" t="s">
        <v>128</v>
      </c>
      <c r="N32" s="377">
        <f t="shared" si="2"/>
        <v>0</v>
      </c>
      <c r="O32" s="377">
        <f t="shared" si="3"/>
        <v>0</v>
      </c>
      <c r="P32" s="377">
        <f t="shared" si="4"/>
        <v>0</v>
      </c>
      <c r="Q32" s="416"/>
    </row>
    <row r="33" spans="1:17" ht="15.6" x14ac:dyDescent="0.3">
      <c r="A33" s="291">
        <v>29</v>
      </c>
      <c r="B33" s="4"/>
      <c r="C33" s="4"/>
      <c r="D33" s="4" t="s">
        <v>128</v>
      </c>
      <c r="E33" s="411" t="s">
        <v>256</v>
      </c>
      <c r="F33" s="38">
        <f t="shared" si="0"/>
        <v>0</v>
      </c>
      <c r="G33" s="38">
        <f t="shared" si="1"/>
        <v>0</v>
      </c>
      <c r="H33" s="38">
        <f t="shared" si="5"/>
        <v>0</v>
      </c>
      <c r="I33" s="295">
        <f t="shared" si="6"/>
        <v>0</v>
      </c>
      <c r="J33" s="356"/>
      <c r="K33" s="23"/>
      <c r="L33" s="325">
        <v>29</v>
      </c>
      <c r="M33" s="4" t="s">
        <v>128</v>
      </c>
      <c r="N33" s="377">
        <f t="shared" si="2"/>
        <v>0</v>
      </c>
      <c r="O33" s="377">
        <f t="shared" si="3"/>
        <v>0</v>
      </c>
      <c r="P33" s="377">
        <f t="shared" si="4"/>
        <v>0</v>
      </c>
      <c r="Q33" s="416"/>
    </row>
    <row r="34" spans="1:17" ht="15.6" x14ac:dyDescent="0.3">
      <c r="A34" s="291">
        <v>30</v>
      </c>
      <c r="B34" s="4"/>
      <c r="C34" s="4"/>
      <c r="D34" s="4" t="s">
        <v>128</v>
      </c>
      <c r="E34" s="411" t="s">
        <v>256</v>
      </c>
      <c r="F34" s="38">
        <f t="shared" si="0"/>
        <v>0</v>
      </c>
      <c r="G34" s="38">
        <f t="shared" si="1"/>
        <v>0</v>
      </c>
      <c r="H34" s="38">
        <f t="shared" si="5"/>
        <v>0</v>
      </c>
      <c r="I34" s="295">
        <f t="shared" si="6"/>
        <v>0</v>
      </c>
      <c r="J34" s="356"/>
      <c r="K34" s="23"/>
      <c r="L34" s="325">
        <v>30</v>
      </c>
      <c r="M34" s="4" t="s">
        <v>128</v>
      </c>
      <c r="N34" s="377">
        <f t="shared" si="2"/>
        <v>0</v>
      </c>
      <c r="O34" s="377">
        <f t="shared" si="3"/>
        <v>0</v>
      </c>
      <c r="P34" s="377">
        <f t="shared" si="4"/>
        <v>0</v>
      </c>
      <c r="Q34" s="416"/>
    </row>
    <row r="35" spans="1:17" ht="15.6" x14ac:dyDescent="0.3">
      <c r="A35" s="291">
        <v>31</v>
      </c>
      <c r="B35" s="4"/>
      <c r="C35" s="4"/>
      <c r="D35" s="4" t="s">
        <v>128</v>
      </c>
      <c r="E35" s="411" t="s">
        <v>256</v>
      </c>
      <c r="F35" s="38">
        <f t="shared" si="0"/>
        <v>0</v>
      </c>
      <c r="G35" s="38">
        <f t="shared" si="1"/>
        <v>0</v>
      </c>
      <c r="H35" s="38">
        <f t="shared" si="5"/>
        <v>0</v>
      </c>
      <c r="I35" s="295">
        <f t="shared" si="6"/>
        <v>0</v>
      </c>
      <c r="J35" s="356"/>
      <c r="K35" s="23"/>
      <c r="L35" s="325">
        <v>31</v>
      </c>
      <c r="M35" s="4" t="s">
        <v>128</v>
      </c>
      <c r="N35" s="377">
        <f t="shared" si="2"/>
        <v>0</v>
      </c>
      <c r="O35" s="377">
        <f t="shared" si="3"/>
        <v>0</v>
      </c>
      <c r="P35" s="377">
        <f t="shared" si="4"/>
        <v>0</v>
      </c>
      <c r="Q35" s="416"/>
    </row>
    <row r="36" spans="1:17" ht="15.6" x14ac:dyDescent="0.3">
      <c r="A36" s="291">
        <v>32</v>
      </c>
      <c r="B36" s="4"/>
      <c r="C36" s="4"/>
      <c r="D36" s="4" t="s">
        <v>128</v>
      </c>
      <c r="E36" s="411" t="s">
        <v>256</v>
      </c>
      <c r="F36" s="38">
        <f t="shared" si="0"/>
        <v>0</v>
      </c>
      <c r="G36" s="38">
        <f t="shared" si="1"/>
        <v>0</v>
      </c>
      <c r="H36" s="38">
        <f t="shared" si="5"/>
        <v>0</v>
      </c>
      <c r="I36" s="295">
        <f t="shared" si="6"/>
        <v>0</v>
      </c>
      <c r="J36" s="356"/>
      <c r="K36" s="23"/>
      <c r="L36" s="325">
        <v>32</v>
      </c>
      <c r="M36" s="4" t="s">
        <v>128</v>
      </c>
      <c r="N36" s="377">
        <f t="shared" si="2"/>
        <v>0</v>
      </c>
      <c r="O36" s="377">
        <f t="shared" si="3"/>
        <v>0</v>
      </c>
      <c r="P36" s="377">
        <f t="shared" si="4"/>
        <v>0</v>
      </c>
      <c r="Q36" s="416"/>
    </row>
    <row r="37" spans="1:17" ht="15.6" x14ac:dyDescent="0.3">
      <c r="A37" s="291">
        <v>33</v>
      </c>
      <c r="B37" s="4"/>
      <c r="C37" s="4"/>
      <c r="D37" s="4" t="s">
        <v>128</v>
      </c>
      <c r="E37" s="411" t="s">
        <v>256</v>
      </c>
      <c r="F37" s="38">
        <f t="shared" si="0"/>
        <v>0</v>
      </c>
      <c r="G37" s="38">
        <f t="shared" si="1"/>
        <v>0</v>
      </c>
      <c r="H37" s="38">
        <f t="shared" si="5"/>
        <v>0</v>
      </c>
      <c r="I37" s="295">
        <f t="shared" si="6"/>
        <v>0</v>
      </c>
      <c r="J37" s="356"/>
      <c r="K37" s="23"/>
      <c r="L37" s="325">
        <v>33</v>
      </c>
      <c r="M37" s="4" t="s">
        <v>128</v>
      </c>
      <c r="N37" s="377">
        <f t="shared" si="2"/>
        <v>0</v>
      </c>
      <c r="O37" s="377">
        <f t="shared" si="3"/>
        <v>0</v>
      </c>
      <c r="P37" s="377">
        <f t="shared" si="4"/>
        <v>0</v>
      </c>
      <c r="Q37" s="416"/>
    </row>
    <row r="38" spans="1:17" ht="15.6" x14ac:dyDescent="0.3">
      <c r="A38" s="291">
        <v>34</v>
      </c>
      <c r="B38" s="4"/>
      <c r="C38" s="4"/>
      <c r="D38" s="4" t="s">
        <v>128</v>
      </c>
      <c r="E38" s="411" t="s">
        <v>256</v>
      </c>
      <c r="F38" s="38">
        <f t="shared" si="0"/>
        <v>0</v>
      </c>
      <c r="G38" s="38">
        <f t="shared" si="1"/>
        <v>0</v>
      </c>
      <c r="H38" s="38">
        <f t="shared" si="5"/>
        <v>0</v>
      </c>
      <c r="I38" s="295">
        <f t="shared" si="6"/>
        <v>0</v>
      </c>
      <c r="J38" s="356"/>
      <c r="K38" s="23"/>
      <c r="L38" s="325">
        <v>34</v>
      </c>
      <c r="M38" s="4" t="s">
        <v>128</v>
      </c>
      <c r="N38" s="377">
        <f t="shared" si="2"/>
        <v>0</v>
      </c>
      <c r="O38" s="377">
        <f t="shared" si="3"/>
        <v>0</v>
      </c>
      <c r="P38" s="377">
        <f t="shared" si="4"/>
        <v>0</v>
      </c>
      <c r="Q38" s="416"/>
    </row>
    <row r="39" spans="1:17" ht="15.6" x14ac:dyDescent="0.3">
      <c r="A39" s="291">
        <v>35</v>
      </c>
      <c r="B39" s="4"/>
      <c r="C39" s="4"/>
      <c r="D39" s="4" t="s">
        <v>128</v>
      </c>
      <c r="E39" s="411" t="s">
        <v>256</v>
      </c>
      <c r="F39" s="38">
        <f t="shared" si="0"/>
        <v>0</v>
      </c>
      <c r="G39" s="38">
        <f t="shared" si="1"/>
        <v>0</v>
      </c>
      <c r="H39" s="38">
        <f t="shared" si="5"/>
        <v>0</v>
      </c>
      <c r="I39" s="295">
        <f t="shared" si="6"/>
        <v>0</v>
      </c>
      <c r="J39" s="356"/>
      <c r="K39" s="23"/>
      <c r="L39" s="325">
        <v>35</v>
      </c>
      <c r="M39" s="4" t="s">
        <v>128</v>
      </c>
      <c r="N39" s="377">
        <f t="shared" si="2"/>
        <v>0</v>
      </c>
      <c r="O39" s="377">
        <f t="shared" si="3"/>
        <v>0</v>
      </c>
      <c r="P39" s="377">
        <f t="shared" si="4"/>
        <v>0</v>
      </c>
      <c r="Q39" s="416"/>
    </row>
    <row r="40" spans="1:17" ht="15.6" x14ac:dyDescent="0.3">
      <c r="A40" s="291">
        <v>36</v>
      </c>
      <c r="B40" s="4"/>
      <c r="C40" s="4"/>
      <c r="D40" s="4" t="s">
        <v>128</v>
      </c>
      <c r="E40" s="411" t="s">
        <v>256</v>
      </c>
      <c r="F40" s="38">
        <f t="shared" si="0"/>
        <v>0</v>
      </c>
      <c r="G40" s="38">
        <f t="shared" si="1"/>
        <v>0</v>
      </c>
      <c r="H40" s="38">
        <f t="shared" si="5"/>
        <v>0</v>
      </c>
      <c r="I40" s="295">
        <f t="shared" si="6"/>
        <v>0</v>
      </c>
      <c r="J40" s="356"/>
      <c r="K40" s="23"/>
      <c r="L40" s="325">
        <v>36</v>
      </c>
      <c r="M40" s="4" t="s">
        <v>128</v>
      </c>
      <c r="N40" s="377">
        <f t="shared" si="2"/>
        <v>0</v>
      </c>
      <c r="O40" s="377">
        <f t="shared" si="3"/>
        <v>0</v>
      </c>
      <c r="P40" s="377">
        <f t="shared" si="4"/>
        <v>0</v>
      </c>
      <c r="Q40" s="416"/>
    </row>
    <row r="41" spans="1:17" ht="15.6" x14ac:dyDescent="0.3">
      <c r="A41" s="291">
        <v>37</v>
      </c>
      <c r="B41" s="4"/>
      <c r="C41" s="4"/>
      <c r="D41" s="4" t="s">
        <v>128</v>
      </c>
      <c r="E41" s="411" t="s">
        <v>256</v>
      </c>
      <c r="F41" s="38">
        <f t="shared" si="0"/>
        <v>0</v>
      </c>
      <c r="G41" s="38">
        <f t="shared" si="1"/>
        <v>0</v>
      </c>
      <c r="H41" s="38">
        <f t="shared" si="5"/>
        <v>0</v>
      </c>
      <c r="I41" s="295">
        <f t="shared" si="6"/>
        <v>0</v>
      </c>
      <c r="J41" s="356"/>
      <c r="K41" s="23"/>
      <c r="L41" s="325">
        <v>37</v>
      </c>
      <c r="M41" s="4" t="s">
        <v>128</v>
      </c>
      <c r="N41" s="377">
        <f t="shared" si="2"/>
        <v>0</v>
      </c>
      <c r="O41" s="377">
        <f t="shared" si="3"/>
        <v>0</v>
      </c>
      <c r="P41" s="377">
        <f t="shared" si="4"/>
        <v>0</v>
      </c>
      <c r="Q41" s="416"/>
    </row>
    <row r="42" spans="1:17" ht="15.6" x14ac:dyDescent="0.3">
      <c r="A42" s="291">
        <v>38</v>
      </c>
      <c r="B42" s="4"/>
      <c r="C42" s="4"/>
      <c r="D42" s="4" t="s">
        <v>128</v>
      </c>
      <c r="E42" s="411" t="s">
        <v>256</v>
      </c>
      <c r="F42" s="38">
        <f t="shared" si="0"/>
        <v>0</v>
      </c>
      <c r="G42" s="38">
        <f t="shared" si="1"/>
        <v>0</v>
      </c>
      <c r="H42" s="38">
        <f t="shared" si="5"/>
        <v>0</v>
      </c>
      <c r="I42" s="295">
        <f t="shared" si="6"/>
        <v>0</v>
      </c>
      <c r="J42" s="356"/>
      <c r="K42" s="23"/>
      <c r="L42" s="325">
        <v>38</v>
      </c>
      <c r="M42" s="4" t="s">
        <v>128</v>
      </c>
      <c r="N42" s="377">
        <f t="shared" si="2"/>
        <v>0</v>
      </c>
      <c r="O42" s="377">
        <f t="shared" si="3"/>
        <v>0</v>
      </c>
      <c r="P42" s="377">
        <f t="shared" si="4"/>
        <v>0</v>
      </c>
      <c r="Q42" s="416"/>
    </row>
    <row r="43" spans="1:17" ht="15.6" x14ac:dyDescent="0.3">
      <c r="A43" s="291">
        <v>39</v>
      </c>
      <c r="B43" s="4"/>
      <c r="C43" s="4"/>
      <c r="D43" s="4" t="s">
        <v>128</v>
      </c>
      <c r="E43" s="411" t="s">
        <v>256</v>
      </c>
      <c r="F43" s="38">
        <f t="shared" si="0"/>
        <v>0</v>
      </c>
      <c r="G43" s="38">
        <f t="shared" si="1"/>
        <v>0</v>
      </c>
      <c r="H43" s="38">
        <f t="shared" si="5"/>
        <v>0</v>
      </c>
      <c r="I43" s="295">
        <f t="shared" si="6"/>
        <v>0</v>
      </c>
      <c r="J43" s="356"/>
      <c r="K43" s="23"/>
      <c r="L43" s="325">
        <v>39</v>
      </c>
      <c r="M43" s="4" t="s">
        <v>128</v>
      </c>
      <c r="N43" s="377">
        <f t="shared" si="2"/>
        <v>0</v>
      </c>
      <c r="O43" s="377">
        <f t="shared" si="3"/>
        <v>0</v>
      </c>
      <c r="P43" s="377">
        <f t="shared" si="4"/>
        <v>0</v>
      </c>
      <c r="Q43" s="416"/>
    </row>
    <row r="44" spans="1:17" ht="15.6" x14ac:dyDescent="0.3">
      <c r="A44" s="291">
        <v>40</v>
      </c>
      <c r="B44" s="4"/>
      <c r="C44" s="4"/>
      <c r="D44" s="4" t="s">
        <v>128</v>
      </c>
      <c r="E44" s="411" t="s">
        <v>256</v>
      </c>
      <c r="F44" s="38">
        <f t="shared" si="0"/>
        <v>0</v>
      </c>
      <c r="G44" s="38">
        <f t="shared" si="1"/>
        <v>0</v>
      </c>
      <c r="H44" s="38">
        <f t="shared" si="5"/>
        <v>0</v>
      </c>
      <c r="I44" s="295">
        <f t="shared" si="6"/>
        <v>0</v>
      </c>
      <c r="J44" s="356"/>
      <c r="K44" s="23"/>
      <c r="L44" s="325">
        <v>40</v>
      </c>
      <c r="M44" s="4" t="s">
        <v>128</v>
      </c>
      <c r="N44" s="377">
        <f t="shared" si="2"/>
        <v>0</v>
      </c>
      <c r="O44" s="377">
        <f t="shared" si="3"/>
        <v>0</v>
      </c>
      <c r="P44" s="377">
        <f t="shared" si="4"/>
        <v>0</v>
      </c>
      <c r="Q44" s="416"/>
    </row>
    <row r="45" spans="1:17" ht="15.6" x14ac:dyDescent="0.3">
      <c r="A45" s="291">
        <v>41</v>
      </c>
      <c r="B45" s="4"/>
      <c r="C45" s="4"/>
      <c r="D45" s="4" t="s">
        <v>128</v>
      </c>
      <c r="E45" s="411" t="s">
        <v>256</v>
      </c>
      <c r="F45" s="38">
        <f t="shared" si="0"/>
        <v>0</v>
      </c>
      <c r="G45" s="38">
        <f t="shared" si="1"/>
        <v>0</v>
      </c>
      <c r="H45" s="38">
        <f t="shared" si="5"/>
        <v>0</v>
      </c>
      <c r="I45" s="295">
        <f t="shared" si="6"/>
        <v>0</v>
      </c>
      <c r="J45" s="356"/>
      <c r="K45" s="23"/>
      <c r="L45" s="325">
        <v>41</v>
      </c>
      <c r="M45" s="4" t="s">
        <v>128</v>
      </c>
      <c r="N45" s="377">
        <f t="shared" si="2"/>
        <v>0</v>
      </c>
      <c r="O45" s="377">
        <f t="shared" si="3"/>
        <v>0</v>
      </c>
      <c r="P45" s="377">
        <f t="shared" si="4"/>
        <v>0</v>
      </c>
      <c r="Q45" s="416"/>
    </row>
    <row r="46" spans="1:17" ht="15.6" x14ac:dyDescent="0.3">
      <c r="A46" s="291">
        <v>42</v>
      </c>
      <c r="B46" s="4"/>
      <c r="C46" s="4"/>
      <c r="D46" s="4" t="s">
        <v>128</v>
      </c>
      <c r="E46" s="411" t="s">
        <v>256</v>
      </c>
      <c r="F46" s="38">
        <f t="shared" si="0"/>
        <v>0</v>
      </c>
      <c r="G46" s="38">
        <f t="shared" si="1"/>
        <v>0</v>
      </c>
      <c r="H46" s="38">
        <f t="shared" si="5"/>
        <v>0</v>
      </c>
      <c r="I46" s="295">
        <f t="shared" si="6"/>
        <v>0</v>
      </c>
      <c r="J46" s="356"/>
      <c r="K46" s="23"/>
      <c r="L46" s="325">
        <v>42</v>
      </c>
      <c r="M46" s="4" t="s">
        <v>128</v>
      </c>
      <c r="N46" s="377">
        <f t="shared" si="2"/>
        <v>0</v>
      </c>
      <c r="O46" s="377">
        <f t="shared" si="3"/>
        <v>0</v>
      </c>
      <c r="P46" s="377">
        <f t="shared" si="4"/>
        <v>0</v>
      </c>
      <c r="Q46" s="416"/>
    </row>
    <row r="47" spans="1:17" ht="15.6" x14ac:dyDescent="0.3">
      <c r="A47" s="291">
        <v>43</v>
      </c>
      <c r="B47" s="4"/>
      <c r="C47" s="4"/>
      <c r="D47" s="4" t="s">
        <v>128</v>
      </c>
      <c r="E47" s="411" t="s">
        <v>256</v>
      </c>
      <c r="F47" s="38">
        <f t="shared" si="0"/>
        <v>0</v>
      </c>
      <c r="G47" s="38">
        <f t="shared" si="1"/>
        <v>0</v>
      </c>
      <c r="H47" s="38">
        <f t="shared" si="5"/>
        <v>0</v>
      </c>
      <c r="I47" s="295">
        <f t="shared" si="6"/>
        <v>0</v>
      </c>
      <c r="J47" s="356"/>
      <c r="K47" s="23"/>
      <c r="L47" s="325">
        <v>43</v>
      </c>
      <c r="M47" s="4" t="s">
        <v>128</v>
      </c>
      <c r="N47" s="377">
        <f t="shared" si="2"/>
        <v>0</v>
      </c>
      <c r="O47" s="377">
        <f t="shared" si="3"/>
        <v>0</v>
      </c>
      <c r="P47" s="377">
        <f t="shared" si="4"/>
        <v>0</v>
      </c>
      <c r="Q47" s="416"/>
    </row>
    <row r="48" spans="1:17" ht="15.6" x14ac:dyDescent="0.3">
      <c r="A48" s="291">
        <v>44</v>
      </c>
      <c r="B48" s="4"/>
      <c r="C48" s="4"/>
      <c r="D48" s="4" t="s">
        <v>128</v>
      </c>
      <c r="E48" s="411" t="s">
        <v>256</v>
      </c>
      <c r="F48" s="38">
        <f t="shared" si="0"/>
        <v>0</v>
      </c>
      <c r="G48" s="38">
        <f t="shared" si="1"/>
        <v>0</v>
      </c>
      <c r="H48" s="38">
        <f t="shared" si="5"/>
        <v>0</v>
      </c>
      <c r="I48" s="295">
        <f t="shared" si="6"/>
        <v>0</v>
      </c>
      <c r="J48" s="356"/>
      <c r="K48" s="23"/>
      <c r="L48" s="325">
        <v>44</v>
      </c>
      <c r="M48" s="4" t="s">
        <v>128</v>
      </c>
      <c r="N48" s="377">
        <f t="shared" si="2"/>
        <v>0</v>
      </c>
      <c r="O48" s="377">
        <f t="shared" si="3"/>
        <v>0</v>
      </c>
      <c r="P48" s="377">
        <f t="shared" si="4"/>
        <v>0</v>
      </c>
      <c r="Q48" s="416"/>
    </row>
    <row r="49" spans="1:17" ht="15.6" x14ac:dyDescent="0.3">
      <c r="A49" s="291">
        <v>45</v>
      </c>
      <c r="B49" s="4"/>
      <c r="C49" s="4"/>
      <c r="D49" s="4" t="s">
        <v>128</v>
      </c>
      <c r="E49" s="411" t="s">
        <v>256</v>
      </c>
      <c r="F49" s="38">
        <f t="shared" si="0"/>
        <v>0</v>
      </c>
      <c r="G49" s="38">
        <f t="shared" si="1"/>
        <v>0</v>
      </c>
      <c r="H49" s="38">
        <f t="shared" si="5"/>
        <v>0</v>
      </c>
      <c r="I49" s="295">
        <f t="shared" si="6"/>
        <v>0</v>
      </c>
      <c r="J49" s="356"/>
      <c r="K49" s="23"/>
      <c r="L49" s="325">
        <v>45</v>
      </c>
      <c r="M49" s="4" t="s">
        <v>128</v>
      </c>
      <c r="N49" s="377">
        <f t="shared" si="2"/>
        <v>0</v>
      </c>
      <c r="O49" s="377">
        <f t="shared" si="3"/>
        <v>0</v>
      </c>
      <c r="P49" s="377">
        <f t="shared" si="4"/>
        <v>0</v>
      </c>
      <c r="Q49" s="416"/>
    </row>
    <row r="50" spans="1:17" ht="15.6" x14ac:dyDescent="0.3">
      <c r="A50" s="291">
        <v>46</v>
      </c>
      <c r="B50" s="4"/>
      <c r="C50" s="4"/>
      <c r="D50" s="4" t="s">
        <v>128</v>
      </c>
      <c r="E50" s="411" t="s">
        <v>256</v>
      </c>
      <c r="F50" s="38">
        <f t="shared" si="0"/>
        <v>0</v>
      </c>
      <c r="G50" s="38">
        <f t="shared" si="1"/>
        <v>0</v>
      </c>
      <c r="H50" s="38">
        <f t="shared" si="5"/>
        <v>0</v>
      </c>
      <c r="I50" s="295">
        <f t="shared" si="6"/>
        <v>0</v>
      </c>
      <c r="J50" s="356"/>
      <c r="K50" s="23"/>
      <c r="L50" s="325">
        <v>46</v>
      </c>
      <c r="M50" s="4" t="s">
        <v>128</v>
      </c>
      <c r="N50" s="377">
        <f t="shared" si="2"/>
        <v>0</v>
      </c>
      <c r="O50" s="377">
        <f t="shared" si="3"/>
        <v>0</v>
      </c>
      <c r="P50" s="377">
        <f t="shared" si="4"/>
        <v>0</v>
      </c>
      <c r="Q50" s="416"/>
    </row>
    <row r="51" spans="1:17" ht="15.6" x14ac:dyDescent="0.3">
      <c r="A51" s="291">
        <v>47</v>
      </c>
      <c r="B51" s="4"/>
      <c r="C51" s="4"/>
      <c r="D51" s="4" t="s">
        <v>128</v>
      </c>
      <c r="E51" s="411" t="s">
        <v>256</v>
      </c>
      <c r="F51" s="38">
        <f t="shared" si="0"/>
        <v>0</v>
      </c>
      <c r="G51" s="38">
        <f t="shared" si="1"/>
        <v>0</v>
      </c>
      <c r="H51" s="38">
        <f t="shared" si="5"/>
        <v>0</v>
      </c>
      <c r="I51" s="295">
        <f t="shared" si="6"/>
        <v>0</v>
      </c>
      <c r="J51" s="356"/>
      <c r="K51" s="23"/>
      <c r="L51" s="325">
        <v>47</v>
      </c>
      <c r="M51" s="4" t="s">
        <v>128</v>
      </c>
      <c r="N51" s="377">
        <f t="shared" si="2"/>
        <v>0</v>
      </c>
      <c r="O51" s="377">
        <f t="shared" si="3"/>
        <v>0</v>
      </c>
      <c r="P51" s="377">
        <f t="shared" si="4"/>
        <v>0</v>
      </c>
      <c r="Q51" s="416"/>
    </row>
    <row r="52" spans="1:17" ht="15.6" x14ac:dyDescent="0.3">
      <c r="A52" s="291">
        <v>48</v>
      </c>
      <c r="B52" s="4"/>
      <c r="C52" s="4"/>
      <c r="D52" s="4" t="s">
        <v>128</v>
      </c>
      <c r="E52" s="411" t="s">
        <v>256</v>
      </c>
      <c r="F52" s="38">
        <f t="shared" si="0"/>
        <v>0</v>
      </c>
      <c r="G52" s="38">
        <f t="shared" si="1"/>
        <v>0</v>
      </c>
      <c r="H52" s="38">
        <f t="shared" si="5"/>
        <v>0</v>
      </c>
      <c r="I52" s="295">
        <f t="shared" si="6"/>
        <v>0</v>
      </c>
      <c r="J52" s="356"/>
      <c r="K52" s="23"/>
      <c r="L52" s="325">
        <v>48</v>
      </c>
      <c r="M52" s="4" t="s">
        <v>128</v>
      </c>
      <c r="N52" s="377">
        <f t="shared" si="2"/>
        <v>0</v>
      </c>
      <c r="O52" s="377">
        <f t="shared" si="3"/>
        <v>0</v>
      </c>
      <c r="P52" s="377">
        <f t="shared" si="4"/>
        <v>0</v>
      </c>
      <c r="Q52" s="416"/>
    </row>
    <row r="53" spans="1:17" ht="15.6" x14ac:dyDescent="0.3">
      <c r="A53" s="291">
        <v>49</v>
      </c>
      <c r="B53" s="4"/>
      <c r="C53" s="4"/>
      <c r="D53" s="4" t="s">
        <v>128</v>
      </c>
      <c r="E53" s="411" t="s">
        <v>256</v>
      </c>
      <c r="F53" s="38">
        <f t="shared" si="0"/>
        <v>0</v>
      </c>
      <c r="G53" s="38">
        <f t="shared" si="1"/>
        <v>0</v>
      </c>
      <c r="H53" s="38">
        <f t="shared" si="5"/>
        <v>0</v>
      </c>
      <c r="I53" s="295">
        <f t="shared" si="6"/>
        <v>0</v>
      </c>
      <c r="J53" s="356"/>
      <c r="K53" s="23"/>
      <c r="L53" s="325">
        <v>49</v>
      </c>
      <c r="M53" s="4" t="s">
        <v>128</v>
      </c>
      <c r="N53" s="377">
        <f t="shared" si="2"/>
        <v>0</v>
      </c>
      <c r="O53" s="377">
        <f t="shared" si="3"/>
        <v>0</v>
      </c>
      <c r="P53" s="377">
        <f t="shared" si="4"/>
        <v>0</v>
      </c>
      <c r="Q53" s="416"/>
    </row>
    <row r="54" spans="1:17" ht="15.6" x14ac:dyDescent="0.3">
      <c r="A54" s="291">
        <v>50</v>
      </c>
      <c r="B54" s="4"/>
      <c r="C54" s="4"/>
      <c r="D54" s="4" t="s">
        <v>128</v>
      </c>
      <c r="E54" s="411" t="s">
        <v>256</v>
      </c>
      <c r="F54" s="38">
        <f t="shared" si="0"/>
        <v>0</v>
      </c>
      <c r="G54" s="38">
        <f t="shared" si="1"/>
        <v>0</v>
      </c>
      <c r="H54" s="38">
        <f t="shared" si="5"/>
        <v>0</v>
      </c>
      <c r="I54" s="295">
        <f t="shared" si="6"/>
        <v>0</v>
      </c>
      <c r="J54" s="356"/>
      <c r="K54" s="23"/>
      <c r="L54" s="325">
        <v>50</v>
      </c>
      <c r="M54" s="4" t="s">
        <v>128</v>
      </c>
      <c r="N54" s="377">
        <f t="shared" si="2"/>
        <v>0</v>
      </c>
      <c r="O54" s="377">
        <f t="shared" si="3"/>
        <v>0</v>
      </c>
      <c r="P54" s="377">
        <f t="shared" si="4"/>
        <v>0</v>
      </c>
      <c r="Q54" s="416"/>
    </row>
    <row r="55" spans="1:17" ht="15.6" x14ac:dyDescent="0.3">
      <c r="A55" s="291">
        <v>51</v>
      </c>
      <c r="B55" s="4"/>
      <c r="C55" s="4"/>
      <c r="D55" s="4" t="s">
        <v>128</v>
      </c>
      <c r="E55" s="411" t="s">
        <v>256</v>
      </c>
      <c r="F55" s="38">
        <f t="shared" si="0"/>
        <v>0</v>
      </c>
      <c r="G55" s="38">
        <f t="shared" si="1"/>
        <v>0</v>
      </c>
      <c r="H55" s="38">
        <f t="shared" si="5"/>
        <v>0</v>
      </c>
      <c r="I55" s="295">
        <f t="shared" si="6"/>
        <v>0</v>
      </c>
      <c r="J55" s="356"/>
      <c r="K55" s="23"/>
      <c r="L55" s="325">
        <v>51</v>
      </c>
      <c r="M55" s="4" t="s">
        <v>128</v>
      </c>
      <c r="N55" s="377">
        <f t="shared" si="2"/>
        <v>0</v>
      </c>
      <c r="O55" s="377">
        <f t="shared" si="3"/>
        <v>0</v>
      </c>
      <c r="P55" s="377">
        <f t="shared" si="4"/>
        <v>0</v>
      </c>
      <c r="Q55" s="416"/>
    </row>
    <row r="56" spans="1:17" ht="15.6" x14ac:dyDescent="0.3">
      <c r="A56" s="291">
        <v>52</v>
      </c>
      <c r="B56" s="4"/>
      <c r="C56" s="4"/>
      <c r="D56" s="4" t="s">
        <v>128</v>
      </c>
      <c r="E56" s="411" t="s">
        <v>256</v>
      </c>
      <c r="F56" s="38">
        <f t="shared" si="0"/>
        <v>0</v>
      </c>
      <c r="G56" s="38">
        <f t="shared" si="1"/>
        <v>0</v>
      </c>
      <c r="H56" s="38">
        <f t="shared" si="5"/>
        <v>0</v>
      </c>
      <c r="I56" s="295">
        <f t="shared" si="6"/>
        <v>0</v>
      </c>
      <c r="J56" s="356"/>
      <c r="K56" s="23"/>
      <c r="L56" s="325">
        <v>52</v>
      </c>
      <c r="M56" s="4" t="s">
        <v>128</v>
      </c>
      <c r="N56" s="377">
        <f t="shared" si="2"/>
        <v>0</v>
      </c>
      <c r="O56" s="377">
        <f t="shared" si="3"/>
        <v>0</v>
      </c>
      <c r="P56" s="377">
        <f t="shared" si="4"/>
        <v>0</v>
      </c>
      <c r="Q56" s="416"/>
    </row>
    <row r="57" spans="1:17" ht="15.6" x14ac:dyDescent="0.3">
      <c r="A57" s="291">
        <v>53</v>
      </c>
      <c r="B57" s="4"/>
      <c r="C57" s="4"/>
      <c r="D57" s="4" t="s">
        <v>128</v>
      </c>
      <c r="E57" s="411" t="s">
        <v>256</v>
      </c>
      <c r="F57" s="38">
        <f t="shared" si="0"/>
        <v>0</v>
      </c>
      <c r="G57" s="38">
        <f t="shared" si="1"/>
        <v>0</v>
      </c>
      <c r="H57" s="38">
        <f t="shared" si="5"/>
        <v>0</v>
      </c>
      <c r="I57" s="295">
        <f t="shared" si="6"/>
        <v>0</v>
      </c>
      <c r="J57" s="356"/>
      <c r="K57" s="23"/>
      <c r="L57" s="325">
        <v>53</v>
      </c>
      <c r="M57" s="4" t="s">
        <v>128</v>
      </c>
      <c r="N57" s="377">
        <f t="shared" si="2"/>
        <v>0</v>
      </c>
      <c r="O57" s="377">
        <f t="shared" si="3"/>
        <v>0</v>
      </c>
      <c r="P57" s="377">
        <f t="shared" si="4"/>
        <v>0</v>
      </c>
      <c r="Q57" s="416"/>
    </row>
    <row r="58" spans="1:17" ht="15.6" x14ac:dyDescent="0.3">
      <c r="A58" s="291">
        <v>54</v>
      </c>
      <c r="B58" s="4"/>
      <c r="C58" s="4"/>
      <c r="D58" s="4" t="s">
        <v>128</v>
      </c>
      <c r="E58" s="411" t="s">
        <v>256</v>
      </c>
      <c r="F58" s="38">
        <f t="shared" si="0"/>
        <v>0</v>
      </c>
      <c r="G58" s="38">
        <f t="shared" si="1"/>
        <v>0</v>
      </c>
      <c r="H58" s="38">
        <f t="shared" si="5"/>
        <v>0</v>
      </c>
      <c r="I58" s="295">
        <f t="shared" si="6"/>
        <v>0</v>
      </c>
      <c r="J58" s="356"/>
      <c r="K58" s="23"/>
      <c r="L58" s="325">
        <v>54</v>
      </c>
      <c r="M58" s="4" t="s">
        <v>128</v>
      </c>
      <c r="N58" s="377">
        <f t="shared" si="2"/>
        <v>0</v>
      </c>
      <c r="O58" s="377">
        <f t="shared" si="3"/>
        <v>0</v>
      </c>
      <c r="P58" s="377">
        <f t="shared" si="4"/>
        <v>0</v>
      </c>
      <c r="Q58" s="416"/>
    </row>
    <row r="59" spans="1:17" ht="15.6" x14ac:dyDescent="0.3">
      <c r="A59" s="291">
        <v>55</v>
      </c>
      <c r="B59" s="4"/>
      <c r="C59" s="4"/>
      <c r="D59" s="4" t="s">
        <v>128</v>
      </c>
      <c r="E59" s="411" t="s">
        <v>256</v>
      </c>
      <c r="F59" s="38">
        <f t="shared" si="0"/>
        <v>0</v>
      </c>
      <c r="G59" s="38">
        <f t="shared" si="1"/>
        <v>0</v>
      </c>
      <c r="H59" s="38">
        <f t="shared" si="5"/>
        <v>0</v>
      </c>
      <c r="I59" s="295">
        <f t="shared" si="6"/>
        <v>0</v>
      </c>
      <c r="J59" s="356"/>
      <c r="K59" s="23"/>
      <c r="L59" s="325">
        <v>55</v>
      </c>
      <c r="M59" s="4" t="s">
        <v>128</v>
      </c>
      <c r="N59" s="377">
        <f t="shared" si="2"/>
        <v>0</v>
      </c>
      <c r="O59" s="377">
        <f t="shared" si="3"/>
        <v>0</v>
      </c>
      <c r="P59" s="377">
        <f t="shared" si="4"/>
        <v>0</v>
      </c>
      <c r="Q59" s="416"/>
    </row>
    <row r="60" spans="1:17" ht="15.6" x14ac:dyDescent="0.3">
      <c r="A60" s="291">
        <v>56</v>
      </c>
      <c r="B60" s="4"/>
      <c r="C60" s="4"/>
      <c r="D60" s="4" t="s">
        <v>128</v>
      </c>
      <c r="E60" s="411" t="s">
        <v>256</v>
      </c>
      <c r="F60" s="38">
        <f t="shared" si="0"/>
        <v>0</v>
      </c>
      <c r="G60" s="38">
        <f t="shared" si="1"/>
        <v>0</v>
      </c>
      <c r="H60" s="38">
        <f t="shared" si="5"/>
        <v>0</v>
      </c>
      <c r="I60" s="295">
        <f t="shared" si="6"/>
        <v>0</v>
      </c>
      <c r="J60" s="356"/>
      <c r="K60" s="23"/>
      <c r="L60" s="325">
        <v>56</v>
      </c>
      <c r="M60" s="4" t="s">
        <v>128</v>
      </c>
      <c r="N60" s="377">
        <f t="shared" si="2"/>
        <v>0</v>
      </c>
      <c r="O60" s="377">
        <f t="shared" si="3"/>
        <v>0</v>
      </c>
      <c r="P60" s="377">
        <f t="shared" si="4"/>
        <v>0</v>
      </c>
      <c r="Q60" s="416"/>
    </row>
    <row r="61" spans="1:17" ht="15.6" x14ac:dyDescent="0.3">
      <c r="A61" s="291">
        <v>57</v>
      </c>
      <c r="B61" s="4"/>
      <c r="C61" s="4"/>
      <c r="D61" s="4" t="s">
        <v>128</v>
      </c>
      <c r="E61" s="411" t="s">
        <v>256</v>
      </c>
      <c r="F61" s="38">
        <f t="shared" si="0"/>
        <v>0</v>
      </c>
      <c r="G61" s="38">
        <f t="shared" si="1"/>
        <v>0</v>
      </c>
      <c r="H61" s="38">
        <f t="shared" si="5"/>
        <v>0</v>
      </c>
      <c r="I61" s="295">
        <f t="shared" si="6"/>
        <v>0</v>
      </c>
      <c r="J61" s="356"/>
      <c r="K61" s="23"/>
      <c r="L61" s="325">
        <v>57</v>
      </c>
      <c r="M61" s="4" t="s">
        <v>128</v>
      </c>
      <c r="N61" s="377">
        <f t="shared" si="2"/>
        <v>0</v>
      </c>
      <c r="O61" s="377">
        <f t="shared" si="3"/>
        <v>0</v>
      </c>
      <c r="P61" s="377">
        <f t="shared" si="4"/>
        <v>0</v>
      </c>
      <c r="Q61" s="416"/>
    </row>
    <row r="62" spans="1:17" ht="15.6" x14ac:dyDescent="0.3">
      <c r="A62" s="291">
        <v>58</v>
      </c>
      <c r="B62" s="4"/>
      <c r="C62" s="4"/>
      <c r="D62" s="4" t="s">
        <v>128</v>
      </c>
      <c r="E62" s="411" t="s">
        <v>256</v>
      </c>
      <c r="F62" s="38">
        <f t="shared" si="0"/>
        <v>0</v>
      </c>
      <c r="G62" s="38">
        <f t="shared" si="1"/>
        <v>0</v>
      </c>
      <c r="H62" s="38">
        <f t="shared" si="5"/>
        <v>0</v>
      </c>
      <c r="I62" s="295">
        <f t="shared" si="6"/>
        <v>0</v>
      </c>
      <c r="J62" s="356"/>
      <c r="K62" s="23"/>
      <c r="L62" s="325">
        <v>58</v>
      </c>
      <c r="M62" s="4" t="s">
        <v>128</v>
      </c>
      <c r="N62" s="377">
        <f t="shared" si="2"/>
        <v>0</v>
      </c>
      <c r="O62" s="377">
        <f t="shared" si="3"/>
        <v>0</v>
      </c>
      <c r="P62" s="377">
        <f t="shared" si="4"/>
        <v>0</v>
      </c>
      <c r="Q62" s="416"/>
    </row>
    <row r="63" spans="1:17" ht="15.6" x14ac:dyDescent="0.3">
      <c r="A63" s="291">
        <v>59</v>
      </c>
      <c r="B63" s="4"/>
      <c r="C63" s="4"/>
      <c r="D63" s="4" t="s">
        <v>128</v>
      </c>
      <c r="E63" s="411" t="s">
        <v>256</v>
      </c>
      <c r="F63" s="38">
        <f t="shared" si="0"/>
        <v>0</v>
      </c>
      <c r="G63" s="38">
        <f t="shared" si="1"/>
        <v>0</v>
      </c>
      <c r="H63" s="38">
        <f t="shared" si="5"/>
        <v>0</v>
      </c>
      <c r="I63" s="295">
        <f t="shared" si="6"/>
        <v>0</v>
      </c>
      <c r="J63" s="356"/>
      <c r="K63" s="23"/>
      <c r="L63" s="325">
        <v>59</v>
      </c>
      <c r="M63" s="4" t="s">
        <v>128</v>
      </c>
      <c r="N63" s="377">
        <f t="shared" si="2"/>
        <v>0</v>
      </c>
      <c r="O63" s="377">
        <f t="shared" si="3"/>
        <v>0</v>
      </c>
      <c r="P63" s="377">
        <f t="shared" si="4"/>
        <v>0</v>
      </c>
      <c r="Q63" s="416"/>
    </row>
    <row r="64" spans="1:17" ht="15.6" x14ac:dyDescent="0.3">
      <c r="A64" s="291">
        <v>60</v>
      </c>
      <c r="B64" s="4"/>
      <c r="C64" s="4"/>
      <c r="D64" s="4" t="s">
        <v>128</v>
      </c>
      <c r="E64" s="411" t="s">
        <v>256</v>
      </c>
      <c r="F64" s="38">
        <f t="shared" si="0"/>
        <v>0</v>
      </c>
      <c r="G64" s="38">
        <f t="shared" si="1"/>
        <v>0</v>
      </c>
      <c r="H64" s="38">
        <f t="shared" si="5"/>
        <v>0</v>
      </c>
      <c r="I64" s="295">
        <f t="shared" si="6"/>
        <v>0</v>
      </c>
      <c r="J64" s="356"/>
      <c r="K64" s="23"/>
      <c r="L64" s="325">
        <v>60</v>
      </c>
      <c r="M64" s="4" t="s">
        <v>128</v>
      </c>
      <c r="N64" s="377">
        <f t="shared" si="2"/>
        <v>0</v>
      </c>
      <c r="O64" s="377">
        <f t="shared" si="3"/>
        <v>0</v>
      </c>
      <c r="P64" s="377">
        <f t="shared" si="4"/>
        <v>0</v>
      </c>
      <c r="Q64" s="416"/>
    </row>
    <row r="65" spans="1:17" ht="15.6" x14ac:dyDescent="0.3">
      <c r="A65" s="291">
        <v>61</v>
      </c>
      <c r="B65" s="4"/>
      <c r="C65" s="4"/>
      <c r="D65" s="4" t="s">
        <v>128</v>
      </c>
      <c r="E65" s="411" t="s">
        <v>256</v>
      </c>
      <c r="F65" s="38">
        <f t="shared" si="0"/>
        <v>0</v>
      </c>
      <c r="G65" s="38">
        <f t="shared" si="1"/>
        <v>0</v>
      </c>
      <c r="H65" s="38">
        <f t="shared" si="5"/>
        <v>0</v>
      </c>
      <c r="I65" s="295">
        <f t="shared" si="6"/>
        <v>0</v>
      </c>
      <c r="J65" s="356"/>
      <c r="K65" s="23"/>
      <c r="L65" s="325">
        <v>61</v>
      </c>
      <c r="M65" s="4" t="s">
        <v>128</v>
      </c>
      <c r="N65" s="377">
        <f t="shared" si="2"/>
        <v>0</v>
      </c>
      <c r="O65" s="377">
        <f t="shared" si="3"/>
        <v>0</v>
      </c>
      <c r="P65" s="377">
        <f t="shared" si="4"/>
        <v>0</v>
      </c>
      <c r="Q65" s="416"/>
    </row>
    <row r="66" spans="1:17" ht="15.6" x14ac:dyDescent="0.3">
      <c r="A66" s="291">
        <v>62</v>
      </c>
      <c r="B66" s="4"/>
      <c r="C66" s="4"/>
      <c r="D66" s="4" t="s">
        <v>128</v>
      </c>
      <c r="E66" s="411" t="s">
        <v>256</v>
      </c>
      <c r="F66" s="38">
        <f t="shared" si="0"/>
        <v>0</v>
      </c>
      <c r="G66" s="38">
        <f t="shared" si="1"/>
        <v>0</v>
      </c>
      <c r="H66" s="38">
        <f t="shared" si="5"/>
        <v>0</v>
      </c>
      <c r="I66" s="295">
        <f t="shared" si="6"/>
        <v>0</v>
      </c>
      <c r="J66" s="356"/>
      <c r="K66" s="23"/>
      <c r="L66" s="325">
        <v>62</v>
      </c>
      <c r="M66" s="4" t="s">
        <v>128</v>
      </c>
      <c r="N66" s="377">
        <f t="shared" si="2"/>
        <v>0</v>
      </c>
      <c r="O66" s="377">
        <f t="shared" si="3"/>
        <v>0</v>
      </c>
      <c r="P66" s="377">
        <f t="shared" si="4"/>
        <v>0</v>
      </c>
      <c r="Q66" s="416"/>
    </row>
    <row r="67" spans="1:17" ht="15.6" x14ac:dyDescent="0.3">
      <c r="A67" s="291">
        <v>63</v>
      </c>
      <c r="B67" s="4"/>
      <c r="C67" s="4"/>
      <c r="D67" s="4" t="s">
        <v>128</v>
      </c>
      <c r="E67" s="411" t="s">
        <v>256</v>
      </c>
      <c r="F67" s="38">
        <f t="shared" si="0"/>
        <v>0</v>
      </c>
      <c r="G67" s="38">
        <f t="shared" si="1"/>
        <v>0</v>
      </c>
      <c r="H67" s="38">
        <f t="shared" si="5"/>
        <v>0</v>
      </c>
      <c r="I67" s="295">
        <f t="shared" si="6"/>
        <v>0</v>
      </c>
      <c r="J67" s="356"/>
      <c r="K67" s="23"/>
      <c r="L67" s="325">
        <v>63</v>
      </c>
      <c r="M67" s="4" t="s">
        <v>128</v>
      </c>
      <c r="N67" s="377">
        <f t="shared" si="2"/>
        <v>0</v>
      </c>
      <c r="O67" s="377">
        <f t="shared" si="3"/>
        <v>0</v>
      </c>
      <c r="P67" s="377">
        <f t="shared" si="4"/>
        <v>0</v>
      </c>
      <c r="Q67" s="416"/>
    </row>
    <row r="68" spans="1:17" ht="15.6" x14ac:dyDescent="0.3">
      <c r="A68" s="291">
        <v>64</v>
      </c>
      <c r="B68" s="4"/>
      <c r="C68" s="4"/>
      <c r="D68" s="4" t="s">
        <v>128</v>
      </c>
      <c r="E68" s="411" t="s">
        <v>256</v>
      </c>
      <c r="F68" s="38">
        <f t="shared" si="0"/>
        <v>0</v>
      </c>
      <c r="G68" s="38">
        <f t="shared" si="1"/>
        <v>0</v>
      </c>
      <c r="H68" s="38">
        <f t="shared" si="5"/>
        <v>0</v>
      </c>
      <c r="I68" s="295">
        <f t="shared" si="6"/>
        <v>0</v>
      </c>
      <c r="J68" s="356"/>
      <c r="K68" s="23"/>
      <c r="L68" s="325">
        <v>64</v>
      </c>
      <c r="M68" s="4" t="s">
        <v>128</v>
      </c>
      <c r="N68" s="377">
        <f t="shared" si="2"/>
        <v>0</v>
      </c>
      <c r="O68" s="377">
        <f t="shared" si="3"/>
        <v>0</v>
      </c>
      <c r="P68" s="377">
        <f t="shared" si="4"/>
        <v>0</v>
      </c>
      <c r="Q68" s="416"/>
    </row>
    <row r="69" spans="1:17" ht="15.6" x14ac:dyDescent="0.3">
      <c r="A69" s="291">
        <v>65</v>
      </c>
      <c r="B69" s="4"/>
      <c r="C69" s="4"/>
      <c r="D69" s="4" t="s">
        <v>128</v>
      </c>
      <c r="E69" s="411" t="s">
        <v>256</v>
      </c>
      <c r="F69" s="38">
        <f t="shared" si="0"/>
        <v>0</v>
      </c>
      <c r="G69" s="38">
        <f t="shared" si="1"/>
        <v>0</v>
      </c>
      <c r="H69" s="38">
        <f t="shared" si="5"/>
        <v>0</v>
      </c>
      <c r="I69" s="295">
        <f t="shared" si="6"/>
        <v>0</v>
      </c>
      <c r="J69" s="356"/>
      <c r="K69" s="23"/>
      <c r="L69" s="325">
        <v>65</v>
      </c>
      <c r="M69" s="4" t="s">
        <v>128</v>
      </c>
      <c r="N69" s="377">
        <f t="shared" si="2"/>
        <v>0</v>
      </c>
      <c r="O69" s="377">
        <f t="shared" si="3"/>
        <v>0</v>
      </c>
      <c r="P69" s="377">
        <f t="shared" si="4"/>
        <v>0</v>
      </c>
      <c r="Q69" s="416"/>
    </row>
    <row r="70" spans="1:17" ht="15.6" x14ac:dyDescent="0.3">
      <c r="A70" s="291">
        <v>66</v>
      </c>
      <c r="B70" s="4"/>
      <c r="C70" s="4"/>
      <c r="D70" s="4" t="s">
        <v>128</v>
      </c>
      <c r="E70" s="411" t="s">
        <v>256</v>
      </c>
      <c r="F70" s="38">
        <f t="shared" ref="F70:F133" si="7">IF(I70&gt;0,1,0)</f>
        <v>0</v>
      </c>
      <c r="G70" s="38">
        <f t="shared" ref="G70:G133" si="8">IF(D70="Yes",F70,0)</f>
        <v>0</v>
      </c>
      <c r="H70" s="38">
        <f t="shared" si="5"/>
        <v>0</v>
      </c>
      <c r="I70" s="295">
        <f t="shared" si="6"/>
        <v>0</v>
      </c>
      <c r="J70" s="356"/>
      <c r="K70" s="23"/>
      <c r="L70" s="325">
        <v>66</v>
      </c>
      <c r="M70" s="4" t="s">
        <v>128</v>
      </c>
      <c r="N70" s="377">
        <f t="shared" ref="N70:N133" si="9">IF(Q70&gt;0,1,0)</f>
        <v>0</v>
      </c>
      <c r="O70" s="377">
        <f t="shared" ref="O70:O133" si="10">IF(M70="Yes",N70,0)</f>
        <v>0</v>
      </c>
      <c r="P70" s="377">
        <f t="shared" ref="P70:P133" si="11">IF(M70="Yes",Q70,0)</f>
        <v>0</v>
      </c>
      <c r="Q70" s="416"/>
    </row>
    <row r="71" spans="1:17" ht="15.6" x14ac:dyDescent="0.3">
      <c r="A71" s="291">
        <v>67</v>
      </c>
      <c r="B71" s="4"/>
      <c r="C71" s="4"/>
      <c r="D71" s="4" t="s">
        <v>128</v>
      </c>
      <c r="E71" s="411" t="s">
        <v>256</v>
      </c>
      <c r="F71" s="38">
        <f t="shared" si="7"/>
        <v>0</v>
      </c>
      <c r="G71" s="38">
        <f t="shared" si="8"/>
        <v>0</v>
      </c>
      <c r="H71" s="38">
        <f t="shared" ref="H71:H134" si="12">IF(D71="Yes",I71,0)</f>
        <v>0</v>
      </c>
      <c r="I71" s="295">
        <f t="shared" ref="I71:I134" si="13">IF(E71="Square/Rectangle",B71*C71,B71*C71*0.785)</f>
        <v>0</v>
      </c>
      <c r="J71" s="356"/>
      <c r="K71" s="23"/>
      <c r="L71" s="325">
        <v>67</v>
      </c>
      <c r="M71" s="4" t="s">
        <v>128</v>
      </c>
      <c r="N71" s="377">
        <f t="shared" si="9"/>
        <v>0</v>
      </c>
      <c r="O71" s="377">
        <f t="shared" si="10"/>
        <v>0</v>
      </c>
      <c r="P71" s="377">
        <f t="shared" si="11"/>
        <v>0</v>
      </c>
      <c r="Q71" s="416"/>
    </row>
    <row r="72" spans="1:17" ht="15.6" x14ac:dyDescent="0.3">
      <c r="A72" s="291">
        <v>68</v>
      </c>
      <c r="B72" s="4"/>
      <c r="C72" s="4"/>
      <c r="D72" s="4" t="s">
        <v>128</v>
      </c>
      <c r="E72" s="411" t="s">
        <v>256</v>
      </c>
      <c r="F72" s="38">
        <f t="shared" si="7"/>
        <v>0</v>
      </c>
      <c r="G72" s="38">
        <f t="shared" si="8"/>
        <v>0</v>
      </c>
      <c r="H72" s="38">
        <f t="shared" si="12"/>
        <v>0</v>
      </c>
      <c r="I72" s="295">
        <f t="shared" si="13"/>
        <v>0</v>
      </c>
      <c r="J72" s="356"/>
      <c r="K72" s="23"/>
      <c r="L72" s="325">
        <v>68</v>
      </c>
      <c r="M72" s="4" t="s">
        <v>128</v>
      </c>
      <c r="N72" s="377">
        <f t="shared" si="9"/>
        <v>0</v>
      </c>
      <c r="O72" s="377">
        <f t="shared" si="10"/>
        <v>0</v>
      </c>
      <c r="P72" s="377">
        <f t="shared" si="11"/>
        <v>0</v>
      </c>
      <c r="Q72" s="416"/>
    </row>
    <row r="73" spans="1:17" ht="15.6" x14ac:dyDescent="0.3">
      <c r="A73" s="291">
        <v>69</v>
      </c>
      <c r="B73" s="4"/>
      <c r="C73" s="4"/>
      <c r="D73" s="4" t="s">
        <v>128</v>
      </c>
      <c r="E73" s="411" t="s">
        <v>256</v>
      </c>
      <c r="F73" s="38">
        <f t="shared" si="7"/>
        <v>0</v>
      </c>
      <c r="G73" s="38">
        <f t="shared" si="8"/>
        <v>0</v>
      </c>
      <c r="H73" s="38">
        <f t="shared" si="12"/>
        <v>0</v>
      </c>
      <c r="I73" s="295">
        <f t="shared" si="13"/>
        <v>0</v>
      </c>
      <c r="J73" s="356"/>
      <c r="K73" s="23"/>
      <c r="L73" s="325">
        <v>69</v>
      </c>
      <c r="M73" s="4" t="s">
        <v>128</v>
      </c>
      <c r="N73" s="377">
        <f t="shared" si="9"/>
        <v>0</v>
      </c>
      <c r="O73" s="377">
        <f t="shared" si="10"/>
        <v>0</v>
      </c>
      <c r="P73" s="377">
        <f t="shared" si="11"/>
        <v>0</v>
      </c>
      <c r="Q73" s="416"/>
    </row>
    <row r="74" spans="1:17" ht="15.6" x14ac:dyDescent="0.3">
      <c r="A74" s="291">
        <v>70</v>
      </c>
      <c r="B74" s="4"/>
      <c r="C74" s="4"/>
      <c r="D74" s="4" t="s">
        <v>128</v>
      </c>
      <c r="E74" s="411" t="s">
        <v>256</v>
      </c>
      <c r="F74" s="38">
        <f t="shared" si="7"/>
        <v>0</v>
      </c>
      <c r="G74" s="38">
        <f t="shared" si="8"/>
        <v>0</v>
      </c>
      <c r="H74" s="38">
        <f t="shared" si="12"/>
        <v>0</v>
      </c>
      <c r="I74" s="295">
        <f t="shared" si="13"/>
        <v>0</v>
      </c>
      <c r="J74" s="356"/>
      <c r="K74" s="23"/>
      <c r="L74" s="325">
        <v>70</v>
      </c>
      <c r="M74" s="4" t="s">
        <v>128</v>
      </c>
      <c r="N74" s="377">
        <f t="shared" si="9"/>
        <v>0</v>
      </c>
      <c r="O74" s="377">
        <f t="shared" si="10"/>
        <v>0</v>
      </c>
      <c r="P74" s="377">
        <f t="shared" si="11"/>
        <v>0</v>
      </c>
      <c r="Q74" s="416"/>
    </row>
    <row r="75" spans="1:17" ht="15.6" x14ac:dyDescent="0.3">
      <c r="A75" s="291">
        <v>71</v>
      </c>
      <c r="B75" s="4"/>
      <c r="C75" s="4"/>
      <c r="D75" s="4" t="s">
        <v>128</v>
      </c>
      <c r="E75" s="411" t="s">
        <v>256</v>
      </c>
      <c r="F75" s="38">
        <f t="shared" si="7"/>
        <v>0</v>
      </c>
      <c r="G75" s="38">
        <f t="shared" si="8"/>
        <v>0</v>
      </c>
      <c r="H75" s="38">
        <f t="shared" si="12"/>
        <v>0</v>
      </c>
      <c r="I75" s="295">
        <f t="shared" si="13"/>
        <v>0</v>
      </c>
      <c r="J75" s="356"/>
      <c r="K75" s="23"/>
      <c r="L75" s="325">
        <v>71</v>
      </c>
      <c r="M75" s="4" t="s">
        <v>128</v>
      </c>
      <c r="N75" s="377">
        <f t="shared" si="9"/>
        <v>0</v>
      </c>
      <c r="O75" s="377">
        <f t="shared" si="10"/>
        <v>0</v>
      </c>
      <c r="P75" s="377">
        <f t="shared" si="11"/>
        <v>0</v>
      </c>
      <c r="Q75" s="416"/>
    </row>
    <row r="76" spans="1:17" ht="15.6" x14ac:dyDescent="0.3">
      <c r="A76" s="291">
        <v>72</v>
      </c>
      <c r="B76" s="4"/>
      <c r="C76" s="4"/>
      <c r="D76" s="4" t="s">
        <v>128</v>
      </c>
      <c r="E76" s="411" t="s">
        <v>256</v>
      </c>
      <c r="F76" s="38">
        <f t="shared" si="7"/>
        <v>0</v>
      </c>
      <c r="G76" s="38">
        <f t="shared" si="8"/>
        <v>0</v>
      </c>
      <c r="H76" s="38">
        <f t="shared" si="12"/>
        <v>0</v>
      </c>
      <c r="I76" s="295">
        <f t="shared" si="13"/>
        <v>0</v>
      </c>
      <c r="J76" s="356"/>
      <c r="K76" s="23"/>
      <c r="L76" s="325">
        <v>72</v>
      </c>
      <c r="M76" s="4" t="s">
        <v>128</v>
      </c>
      <c r="N76" s="377">
        <f t="shared" si="9"/>
        <v>0</v>
      </c>
      <c r="O76" s="377">
        <f t="shared" si="10"/>
        <v>0</v>
      </c>
      <c r="P76" s="377">
        <f t="shared" si="11"/>
        <v>0</v>
      </c>
      <c r="Q76" s="416"/>
    </row>
    <row r="77" spans="1:17" ht="15.6" x14ac:dyDescent="0.3">
      <c r="A77" s="291">
        <v>73</v>
      </c>
      <c r="B77" s="4"/>
      <c r="C77" s="4"/>
      <c r="D77" s="4" t="s">
        <v>128</v>
      </c>
      <c r="E77" s="411" t="s">
        <v>256</v>
      </c>
      <c r="F77" s="38">
        <f t="shared" si="7"/>
        <v>0</v>
      </c>
      <c r="G77" s="38">
        <f t="shared" si="8"/>
        <v>0</v>
      </c>
      <c r="H77" s="38">
        <f t="shared" si="12"/>
        <v>0</v>
      </c>
      <c r="I77" s="295">
        <f t="shared" si="13"/>
        <v>0</v>
      </c>
      <c r="J77" s="356"/>
      <c r="K77" s="23"/>
      <c r="L77" s="325">
        <v>73</v>
      </c>
      <c r="M77" s="4" t="s">
        <v>128</v>
      </c>
      <c r="N77" s="377">
        <f t="shared" si="9"/>
        <v>0</v>
      </c>
      <c r="O77" s="377">
        <f t="shared" si="10"/>
        <v>0</v>
      </c>
      <c r="P77" s="377">
        <f t="shared" si="11"/>
        <v>0</v>
      </c>
      <c r="Q77" s="416"/>
    </row>
    <row r="78" spans="1:17" ht="15.6" x14ac:dyDescent="0.3">
      <c r="A78" s="291">
        <v>74</v>
      </c>
      <c r="B78" s="4"/>
      <c r="C78" s="4"/>
      <c r="D78" s="4" t="s">
        <v>128</v>
      </c>
      <c r="E78" s="411" t="s">
        <v>256</v>
      </c>
      <c r="F78" s="38">
        <f t="shared" si="7"/>
        <v>0</v>
      </c>
      <c r="G78" s="38">
        <f t="shared" si="8"/>
        <v>0</v>
      </c>
      <c r="H78" s="38">
        <f t="shared" si="12"/>
        <v>0</v>
      </c>
      <c r="I78" s="295">
        <f t="shared" si="13"/>
        <v>0</v>
      </c>
      <c r="J78" s="356"/>
      <c r="K78" s="23"/>
      <c r="L78" s="325">
        <v>74</v>
      </c>
      <c r="M78" s="4" t="s">
        <v>128</v>
      </c>
      <c r="N78" s="377">
        <f t="shared" si="9"/>
        <v>0</v>
      </c>
      <c r="O78" s="377">
        <f t="shared" si="10"/>
        <v>0</v>
      </c>
      <c r="P78" s="377">
        <f t="shared" si="11"/>
        <v>0</v>
      </c>
      <c r="Q78" s="416"/>
    </row>
    <row r="79" spans="1:17" ht="15.6" x14ac:dyDescent="0.3">
      <c r="A79" s="291">
        <v>75</v>
      </c>
      <c r="B79" s="4"/>
      <c r="C79" s="4"/>
      <c r="D79" s="4" t="s">
        <v>128</v>
      </c>
      <c r="E79" s="411" t="s">
        <v>256</v>
      </c>
      <c r="F79" s="38">
        <f t="shared" si="7"/>
        <v>0</v>
      </c>
      <c r="G79" s="38">
        <f t="shared" si="8"/>
        <v>0</v>
      </c>
      <c r="H79" s="38">
        <f t="shared" si="12"/>
        <v>0</v>
      </c>
      <c r="I79" s="295">
        <f t="shared" si="13"/>
        <v>0</v>
      </c>
      <c r="J79" s="356"/>
      <c r="K79" s="23"/>
      <c r="L79" s="325">
        <v>75</v>
      </c>
      <c r="M79" s="4" t="s">
        <v>128</v>
      </c>
      <c r="N79" s="377">
        <f t="shared" si="9"/>
        <v>0</v>
      </c>
      <c r="O79" s="377">
        <f t="shared" si="10"/>
        <v>0</v>
      </c>
      <c r="P79" s="377">
        <f t="shared" si="11"/>
        <v>0</v>
      </c>
      <c r="Q79" s="416"/>
    </row>
    <row r="80" spans="1:17" ht="15.6" x14ac:dyDescent="0.3">
      <c r="A80" s="291">
        <v>76</v>
      </c>
      <c r="B80" s="4"/>
      <c r="C80" s="4"/>
      <c r="D80" s="4" t="s">
        <v>128</v>
      </c>
      <c r="E80" s="411" t="s">
        <v>256</v>
      </c>
      <c r="F80" s="38">
        <f t="shared" si="7"/>
        <v>0</v>
      </c>
      <c r="G80" s="38">
        <f t="shared" si="8"/>
        <v>0</v>
      </c>
      <c r="H80" s="38">
        <f t="shared" si="12"/>
        <v>0</v>
      </c>
      <c r="I80" s="295">
        <f t="shared" si="13"/>
        <v>0</v>
      </c>
      <c r="J80" s="356"/>
      <c r="K80" s="23"/>
      <c r="L80" s="325">
        <v>76</v>
      </c>
      <c r="M80" s="4" t="s">
        <v>128</v>
      </c>
      <c r="N80" s="377">
        <f t="shared" si="9"/>
        <v>0</v>
      </c>
      <c r="O80" s="377">
        <f t="shared" si="10"/>
        <v>0</v>
      </c>
      <c r="P80" s="377">
        <f t="shared" si="11"/>
        <v>0</v>
      </c>
      <c r="Q80" s="416"/>
    </row>
    <row r="81" spans="1:17" ht="15.6" x14ac:dyDescent="0.3">
      <c r="A81" s="291">
        <v>77</v>
      </c>
      <c r="B81" s="4"/>
      <c r="C81" s="4"/>
      <c r="D81" s="4" t="s">
        <v>128</v>
      </c>
      <c r="E81" s="411" t="s">
        <v>256</v>
      </c>
      <c r="F81" s="38">
        <f t="shared" si="7"/>
        <v>0</v>
      </c>
      <c r="G81" s="38">
        <f t="shared" si="8"/>
        <v>0</v>
      </c>
      <c r="H81" s="38">
        <f t="shared" si="12"/>
        <v>0</v>
      </c>
      <c r="I81" s="295">
        <f t="shared" si="13"/>
        <v>0</v>
      </c>
      <c r="J81" s="356"/>
      <c r="K81" s="23"/>
      <c r="L81" s="325">
        <v>77</v>
      </c>
      <c r="M81" s="4" t="s">
        <v>128</v>
      </c>
      <c r="N81" s="377">
        <f t="shared" si="9"/>
        <v>0</v>
      </c>
      <c r="O81" s="377">
        <f t="shared" si="10"/>
        <v>0</v>
      </c>
      <c r="P81" s="377">
        <f t="shared" si="11"/>
        <v>0</v>
      </c>
      <c r="Q81" s="416"/>
    </row>
    <row r="82" spans="1:17" ht="15.6" x14ac:dyDescent="0.3">
      <c r="A82" s="291">
        <v>78</v>
      </c>
      <c r="B82" s="4"/>
      <c r="C82" s="4"/>
      <c r="D82" s="4" t="s">
        <v>128</v>
      </c>
      <c r="E82" s="411" t="s">
        <v>256</v>
      </c>
      <c r="F82" s="38">
        <f t="shared" si="7"/>
        <v>0</v>
      </c>
      <c r="G82" s="38">
        <f t="shared" si="8"/>
        <v>0</v>
      </c>
      <c r="H82" s="38">
        <f t="shared" si="12"/>
        <v>0</v>
      </c>
      <c r="I82" s="295">
        <f t="shared" si="13"/>
        <v>0</v>
      </c>
      <c r="J82" s="356"/>
      <c r="K82" s="23"/>
      <c r="L82" s="325">
        <v>78</v>
      </c>
      <c r="M82" s="4" t="s">
        <v>128</v>
      </c>
      <c r="N82" s="377">
        <f t="shared" si="9"/>
        <v>0</v>
      </c>
      <c r="O82" s="377">
        <f t="shared" si="10"/>
        <v>0</v>
      </c>
      <c r="P82" s="377">
        <f t="shared" si="11"/>
        <v>0</v>
      </c>
      <c r="Q82" s="416"/>
    </row>
    <row r="83" spans="1:17" ht="15.6" x14ac:dyDescent="0.3">
      <c r="A83" s="291">
        <v>79</v>
      </c>
      <c r="B83" s="4"/>
      <c r="C83" s="4"/>
      <c r="D83" s="4" t="s">
        <v>128</v>
      </c>
      <c r="E83" s="411" t="s">
        <v>256</v>
      </c>
      <c r="F83" s="38">
        <f t="shared" si="7"/>
        <v>0</v>
      </c>
      <c r="G83" s="38">
        <f t="shared" si="8"/>
        <v>0</v>
      </c>
      <c r="H83" s="38">
        <f t="shared" si="12"/>
        <v>0</v>
      </c>
      <c r="I83" s="295">
        <f t="shared" si="13"/>
        <v>0</v>
      </c>
      <c r="J83" s="356"/>
      <c r="K83" s="23"/>
      <c r="L83" s="325">
        <v>79</v>
      </c>
      <c r="M83" s="4" t="s">
        <v>128</v>
      </c>
      <c r="N83" s="377">
        <f t="shared" si="9"/>
        <v>0</v>
      </c>
      <c r="O83" s="377">
        <f t="shared" si="10"/>
        <v>0</v>
      </c>
      <c r="P83" s="377">
        <f t="shared" si="11"/>
        <v>0</v>
      </c>
      <c r="Q83" s="416"/>
    </row>
    <row r="84" spans="1:17" ht="15.6" x14ac:dyDescent="0.3">
      <c r="A84" s="291">
        <v>80</v>
      </c>
      <c r="B84" s="4"/>
      <c r="C84" s="4"/>
      <c r="D84" s="4" t="s">
        <v>128</v>
      </c>
      <c r="E84" s="411" t="s">
        <v>256</v>
      </c>
      <c r="F84" s="38">
        <f t="shared" si="7"/>
        <v>0</v>
      </c>
      <c r="G84" s="38">
        <f t="shared" si="8"/>
        <v>0</v>
      </c>
      <c r="H84" s="38">
        <f t="shared" si="12"/>
        <v>0</v>
      </c>
      <c r="I84" s="295">
        <f t="shared" si="13"/>
        <v>0</v>
      </c>
      <c r="J84" s="356"/>
      <c r="K84" s="23"/>
      <c r="L84" s="325">
        <v>80</v>
      </c>
      <c r="M84" s="4" t="s">
        <v>128</v>
      </c>
      <c r="N84" s="377">
        <f t="shared" si="9"/>
        <v>0</v>
      </c>
      <c r="O84" s="377">
        <f t="shared" si="10"/>
        <v>0</v>
      </c>
      <c r="P84" s="377">
        <f t="shared" si="11"/>
        <v>0</v>
      </c>
      <c r="Q84" s="416"/>
    </row>
    <row r="85" spans="1:17" ht="15.6" x14ac:dyDescent="0.3">
      <c r="A85" s="291">
        <v>81</v>
      </c>
      <c r="B85" s="4"/>
      <c r="C85" s="4"/>
      <c r="D85" s="4" t="s">
        <v>128</v>
      </c>
      <c r="E85" s="411" t="s">
        <v>256</v>
      </c>
      <c r="F85" s="38">
        <f t="shared" si="7"/>
        <v>0</v>
      </c>
      <c r="G85" s="38">
        <f t="shared" si="8"/>
        <v>0</v>
      </c>
      <c r="H85" s="38">
        <f t="shared" si="12"/>
        <v>0</v>
      </c>
      <c r="I85" s="295">
        <f t="shared" si="13"/>
        <v>0</v>
      </c>
      <c r="J85" s="356"/>
      <c r="K85" s="23"/>
      <c r="L85" s="325">
        <v>81</v>
      </c>
      <c r="M85" s="4" t="s">
        <v>128</v>
      </c>
      <c r="N85" s="377">
        <f t="shared" si="9"/>
        <v>0</v>
      </c>
      <c r="O85" s="377">
        <f t="shared" si="10"/>
        <v>0</v>
      </c>
      <c r="P85" s="377">
        <f t="shared" si="11"/>
        <v>0</v>
      </c>
      <c r="Q85" s="416"/>
    </row>
    <row r="86" spans="1:17" ht="15.6" x14ac:dyDescent="0.3">
      <c r="A86" s="291">
        <v>82</v>
      </c>
      <c r="B86" s="4"/>
      <c r="C86" s="4"/>
      <c r="D86" s="4" t="s">
        <v>128</v>
      </c>
      <c r="E86" s="411" t="s">
        <v>256</v>
      </c>
      <c r="F86" s="38">
        <f t="shared" si="7"/>
        <v>0</v>
      </c>
      <c r="G86" s="38">
        <f t="shared" si="8"/>
        <v>0</v>
      </c>
      <c r="H86" s="38">
        <f t="shared" si="12"/>
        <v>0</v>
      </c>
      <c r="I86" s="295">
        <f t="shared" si="13"/>
        <v>0</v>
      </c>
      <c r="J86" s="356"/>
      <c r="K86" s="23"/>
      <c r="L86" s="325">
        <v>82</v>
      </c>
      <c r="M86" s="4" t="s">
        <v>128</v>
      </c>
      <c r="N86" s="377">
        <f t="shared" si="9"/>
        <v>0</v>
      </c>
      <c r="O86" s="377">
        <f t="shared" si="10"/>
        <v>0</v>
      </c>
      <c r="P86" s="377">
        <f t="shared" si="11"/>
        <v>0</v>
      </c>
      <c r="Q86" s="416"/>
    </row>
    <row r="87" spans="1:17" ht="15.6" x14ac:dyDescent="0.3">
      <c r="A87" s="291">
        <v>83</v>
      </c>
      <c r="B87" s="4"/>
      <c r="C87" s="4"/>
      <c r="D87" s="4" t="s">
        <v>128</v>
      </c>
      <c r="E87" s="411" t="s">
        <v>256</v>
      </c>
      <c r="F87" s="38">
        <f t="shared" si="7"/>
        <v>0</v>
      </c>
      <c r="G87" s="38">
        <f t="shared" si="8"/>
        <v>0</v>
      </c>
      <c r="H87" s="38">
        <f t="shared" si="12"/>
        <v>0</v>
      </c>
      <c r="I87" s="295">
        <f t="shared" si="13"/>
        <v>0</v>
      </c>
      <c r="J87" s="356"/>
      <c r="K87" s="23"/>
      <c r="L87" s="325">
        <v>83</v>
      </c>
      <c r="M87" s="4" t="s">
        <v>128</v>
      </c>
      <c r="N87" s="377">
        <f t="shared" si="9"/>
        <v>0</v>
      </c>
      <c r="O87" s="377">
        <f t="shared" si="10"/>
        <v>0</v>
      </c>
      <c r="P87" s="377">
        <f t="shared" si="11"/>
        <v>0</v>
      </c>
      <c r="Q87" s="416"/>
    </row>
    <row r="88" spans="1:17" ht="15.6" x14ac:dyDescent="0.3">
      <c r="A88" s="291">
        <v>84</v>
      </c>
      <c r="B88" s="4"/>
      <c r="C88" s="4"/>
      <c r="D88" s="4" t="s">
        <v>128</v>
      </c>
      <c r="E88" s="411" t="s">
        <v>256</v>
      </c>
      <c r="F88" s="38">
        <f t="shared" si="7"/>
        <v>0</v>
      </c>
      <c r="G88" s="38">
        <f t="shared" si="8"/>
        <v>0</v>
      </c>
      <c r="H88" s="38">
        <f t="shared" si="12"/>
        <v>0</v>
      </c>
      <c r="I88" s="295">
        <f t="shared" si="13"/>
        <v>0</v>
      </c>
      <c r="J88" s="356"/>
      <c r="K88" s="23"/>
      <c r="L88" s="325">
        <v>84</v>
      </c>
      <c r="M88" s="4" t="s">
        <v>128</v>
      </c>
      <c r="N88" s="377">
        <f t="shared" si="9"/>
        <v>0</v>
      </c>
      <c r="O88" s="377">
        <f t="shared" si="10"/>
        <v>0</v>
      </c>
      <c r="P88" s="377">
        <f t="shared" si="11"/>
        <v>0</v>
      </c>
      <c r="Q88" s="416"/>
    </row>
    <row r="89" spans="1:17" ht="15.6" x14ac:dyDescent="0.3">
      <c r="A89" s="291">
        <v>85</v>
      </c>
      <c r="B89" s="4"/>
      <c r="C89" s="4"/>
      <c r="D89" s="4" t="s">
        <v>128</v>
      </c>
      <c r="E89" s="411" t="s">
        <v>256</v>
      </c>
      <c r="F89" s="38">
        <f t="shared" si="7"/>
        <v>0</v>
      </c>
      <c r="G89" s="38">
        <f t="shared" si="8"/>
        <v>0</v>
      </c>
      <c r="H89" s="38">
        <f t="shared" si="12"/>
        <v>0</v>
      </c>
      <c r="I89" s="295">
        <f t="shared" si="13"/>
        <v>0</v>
      </c>
      <c r="J89" s="356"/>
      <c r="K89" s="23"/>
      <c r="L89" s="325">
        <v>85</v>
      </c>
      <c r="M89" s="4" t="s">
        <v>128</v>
      </c>
      <c r="N89" s="377">
        <f t="shared" si="9"/>
        <v>0</v>
      </c>
      <c r="O89" s="377">
        <f t="shared" si="10"/>
        <v>0</v>
      </c>
      <c r="P89" s="377">
        <f t="shared" si="11"/>
        <v>0</v>
      </c>
      <c r="Q89" s="416"/>
    </row>
    <row r="90" spans="1:17" ht="15.6" x14ac:dyDescent="0.3">
      <c r="A90" s="291">
        <v>86</v>
      </c>
      <c r="B90" s="4"/>
      <c r="C90" s="4"/>
      <c r="D90" s="4" t="s">
        <v>128</v>
      </c>
      <c r="E90" s="411" t="s">
        <v>256</v>
      </c>
      <c r="F90" s="38">
        <f t="shared" si="7"/>
        <v>0</v>
      </c>
      <c r="G90" s="38">
        <f t="shared" si="8"/>
        <v>0</v>
      </c>
      <c r="H90" s="38">
        <f t="shared" si="12"/>
        <v>0</v>
      </c>
      <c r="I90" s="295">
        <f t="shared" si="13"/>
        <v>0</v>
      </c>
      <c r="J90" s="356"/>
      <c r="K90" s="23"/>
      <c r="L90" s="325">
        <v>86</v>
      </c>
      <c r="M90" s="4" t="s">
        <v>128</v>
      </c>
      <c r="N90" s="377">
        <f t="shared" si="9"/>
        <v>0</v>
      </c>
      <c r="O90" s="377">
        <f t="shared" si="10"/>
        <v>0</v>
      </c>
      <c r="P90" s="377">
        <f t="shared" si="11"/>
        <v>0</v>
      </c>
      <c r="Q90" s="416"/>
    </row>
    <row r="91" spans="1:17" ht="15.6" x14ac:dyDescent="0.3">
      <c r="A91" s="291">
        <v>87</v>
      </c>
      <c r="B91" s="4"/>
      <c r="C91" s="4"/>
      <c r="D91" s="4" t="s">
        <v>128</v>
      </c>
      <c r="E91" s="411" t="s">
        <v>256</v>
      </c>
      <c r="F91" s="38">
        <f t="shared" si="7"/>
        <v>0</v>
      </c>
      <c r="G91" s="38">
        <f t="shared" si="8"/>
        <v>0</v>
      </c>
      <c r="H91" s="38">
        <f t="shared" si="12"/>
        <v>0</v>
      </c>
      <c r="I91" s="295">
        <f t="shared" si="13"/>
        <v>0</v>
      </c>
      <c r="J91" s="356"/>
      <c r="K91" s="23"/>
      <c r="L91" s="325">
        <v>87</v>
      </c>
      <c r="M91" s="4" t="s">
        <v>128</v>
      </c>
      <c r="N91" s="377">
        <f t="shared" si="9"/>
        <v>0</v>
      </c>
      <c r="O91" s="377">
        <f t="shared" si="10"/>
        <v>0</v>
      </c>
      <c r="P91" s="377">
        <f t="shared" si="11"/>
        <v>0</v>
      </c>
      <c r="Q91" s="416"/>
    </row>
    <row r="92" spans="1:17" ht="15.6" x14ac:dyDescent="0.3">
      <c r="A92" s="291">
        <v>88</v>
      </c>
      <c r="B92" s="4"/>
      <c r="C92" s="4"/>
      <c r="D92" s="4" t="s">
        <v>128</v>
      </c>
      <c r="E92" s="411" t="s">
        <v>256</v>
      </c>
      <c r="F92" s="38">
        <f t="shared" si="7"/>
        <v>0</v>
      </c>
      <c r="G92" s="38">
        <f t="shared" si="8"/>
        <v>0</v>
      </c>
      <c r="H92" s="38">
        <f t="shared" si="12"/>
        <v>0</v>
      </c>
      <c r="I92" s="295">
        <f t="shared" si="13"/>
        <v>0</v>
      </c>
      <c r="J92" s="356"/>
      <c r="K92" s="23"/>
      <c r="L92" s="325">
        <v>88</v>
      </c>
      <c r="M92" s="4" t="s">
        <v>128</v>
      </c>
      <c r="N92" s="377">
        <f t="shared" si="9"/>
        <v>0</v>
      </c>
      <c r="O92" s="377">
        <f t="shared" si="10"/>
        <v>0</v>
      </c>
      <c r="P92" s="377">
        <f t="shared" si="11"/>
        <v>0</v>
      </c>
      <c r="Q92" s="416"/>
    </row>
    <row r="93" spans="1:17" ht="15.6" x14ac:dyDescent="0.3">
      <c r="A93" s="291">
        <v>89</v>
      </c>
      <c r="B93" s="4"/>
      <c r="C93" s="4"/>
      <c r="D93" s="4" t="s">
        <v>128</v>
      </c>
      <c r="E93" s="411" t="s">
        <v>256</v>
      </c>
      <c r="F93" s="38">
        <f t="shared" si="7"/>
        <v>0</v>
      </c>
      <c r="G93" s="38">
        <f t="shared" si="8"/>
        <v>0</v>
      </c>
      <c r="H93" s="38">
        <f t="shared" si="12"/>
        <v>0</v>
      </c>
      <c r="I93" s="295">
        <f t="shared" si="13"/>
        <v>0</v>
      </c>
      <c r="J93" s="356"/>
      <c r="K93" s="23"/>
      <c r="L93" s="325">
        <v>89</v>
      </c>
      <c r="M93" s="4" t="s">
        <v>128</v>
      </c>
      <c r="N93" s="377">
        <f t="shared" si="9"/>
        <v>0</v>
      </c>
      <c r="O93" s="377">
        <f t="shared" si="10"/>
        <v>0</v>
      </c>
      <c r="P93" s="377">
        <f t="shared" si="11"/>
        <v>0</v>
      </c>
      <c r="Q93" s="416"/>
    </row>
    <row r="94" spans="1:17" ht="15.6" x14ac:dyDescent="0.3">
      <c r="A94" s="291">
        <v>90</v>
      </c>
      <c r="B94" s="4"/>
      <c r="C94" s="4"/>
      <c r="D94" s="4" t="s">
        <v>128</v>
      </c>
      <c r="E94" s="411" t="s">
        <v>256</v>
      </c>
      <c r="F94" s="38">
        <f t="shared" si="7"/>
        <v>0</v>
      </c>
      <c r="G94" s="38">
        <f t="shared" si="8"/>
        <v>0</v>
      </c>
      <c r="H94" s="38">
        <f t="shared" si="12"/>
        <v>0</v>
      </c>
      <c r="I94" s="295">
        <f t="shared" si="13"/>
        <v>0</v>
      </c>
      <c r="J94" s="356"/>
      <c r="K94" s="23"/>
      <c r="L94" s="325">
        <v>90</v>
      </c>
      <c r="M94" s="4" t="s">
        <v>128</v>
      </c>
      <c r="N94" s="377">
        <f t="shared" si="9"/>
        <v>0</v>
      </c>
      <c r="O94" s="377">
        <f t="shared" si="10"/>
        <v>0</v>
      </c>
      <c r="P94" s="377">
        <f t="shared" si="11"/>
        <v>0</v>
      </c>
      <c r="Q94" s="416"/>
    </row>
    <row r="95" spans="1:17" ht="15.6" x14ac:dyDescent="0.3">
      <c r="A95" s="291">
        <v>91</v>
      </c>
      <c r="B95" s="4"/>
      <c r="C95" s="4"/>
      <c r="D95" s="4" t="s">
        <v>128</v>
      </c>
      <c r="E95" s="411" t="s">
        <v>256</v>
      </c>
      <c r="F95" s="38">
        <f t="shared" si="7"/>
        <v>0</v>
      </c>
      <c r="G95" s="38">
        <f t="shared" si="8"/>
        <v>0</v>
      </c>
      <c r="H95" s="38">
        <f t="shared" si="12"/>
        <v>0</v>
      </c>
      <c r="I95" s="295">
        <f t="shared" si="13"/>
        <v>0</v>
      </c>
      <c r="J95" s="356"/>
      <c r="K95" s="23"/>
      <c r="L95" s="325">
        <v>91</v>
      </c>
      <c r="M95" s="4" t="s">
        <v>128</v>
      </c>
      <c r="N95" s="377">
        <f t="shared" si="9"/>
        <v>0</v>
      </c>
      <c r="O95" s="377">
        <f t="shared" si="10"/>
        <v>0</v>
      </c>
      <c r="P95" s="377">
        <f t="shared" si="11"/>
        <v>0</v>
      </c>
      <c r="Q95" s="416"/>
    </row>
    <row r="96" spans="1:17" ht="15.6" x14ac:dyDescent="0.3">
      <c r="A96" s="291">
        <v>92</v>
      </c>
      <c r="B96" s="4"/>
      <c r="C96" s="4"/>
      <c r="D96" s="4" t="s">
        <v>128</v>
      </c>
      <c r="E96" s="411" t="s">
        <v>256</v>
      </c>
      <c r="F96" s="38">
        <f t="shared" si="7"/>
        <v>0</v>
      </c>
      <c r="G96" s="38">
        <f t="shared" si="8"/>
        <v>0</v>
      </c>
      <c r="H96" s="38">
        <f t="shared" si="12"/>
        <v>0</v>
      </c>
      <c r="I96" s="295">
        <f t="shared" si="13"/>
        <v>0</v>
      </c>
      <c r="J96" s="356"/>
      <c r="K96" s="23"/>
      <c r="L96" s="325">
        <v>92</v>
      </c>
      <c r="M96" s="4" t="s">
        <v>128</v>
      </c>
      <c r="N96" s="377">
        <f t="shared" si="9"/>
        <v>0</v>
      </c>
      <c r="O96" s="377">
        <f t="shared" si="10"/>
        <v>0</v>
      </c>
      <c r="P96" s="377">
        <f t="shared" si="11"/>
        <v>0</v>
      </c>
      <c r="Q96" s="416"/>
    </row>
    <row r="97" spans="1:17" ht="15.6" x14ac:dyDescent="0.3">
      <c r="A97" s="291">
        <v>93</v>
      </c>
      <c r="B97" s="4"/>
      <c r="C97" s="4"/>
      <c r="D97" s="4" t="s">
        <v>128</v>
      </c>
      <c r="E97" s="411" t="s">
        <v>256</v>
      </c>
      <c r="F97" s="38">
        <f t="shared" si="7"/>
        <v>0</v>
      </c>
      <c r="G97" s="38">
        <f t="shared" si="8"/>
        <v>0</v>
      </c>
      <c r="H97" s="38">
        <f t="shared" si="12"/>
        <v>0</v>
      </c>
      <c r="I97" s="295">
        <f t="shared" si="13"/>
        <v>0</v>
      </c>
      <c r="J97" s="356"/>
      <c r="K97" s="23"/>
      <c r="L97" s="325">
        <v>93</v>
      </c>
      <c r="M97" s="4" t="s">
        <v>128</v>
      </c>
      <c r="N97" s="377">
        <f t="shared" si="9"/>
        <v>0</v>
      </c>
      <c r="O97" s="377">
        <f t="shared" si="10"/>
        <v>0</v>
      </c>
      <c r="P97" s="377">
        <f t="shared" si="11"/>
        <v>0</v>
      </c>
      <c r="Q97" s="416"/>
    </row>
    <row r="98" spans="1:17" ht="15.6" x14ac:dyDescent="0.3">
      <c r="A98" s="291">
        <v>94</v>
      </c>
      <c r="B98" s="4"/>
      <c r="C98" s="4"/>
      <c r="D98" s="4" t="s">
        <v>128</v>
      </c>
      <c r="E98" s="411" t="s">
        <v>256</v>
      </c>
      <c r="F98" s="38">
        <f t="shared" si="7"/>
        <v>0</v>
      </c>
      <c r="G98" s="38">
        <f t="shared" si="8"/>
        <v>0</v>
      </c>
      <c r="H98" s="38">
        <f t="shared" si="12"/>
        <v>0</v>
      </c>
      <c r="I98" s="295">
        <f t="shared" si="13"/>
        <v>0</v>
      </c>
      <c r="J98" s="356"/>
      <c r="K98" s="23"/>
      <c r="L98" s="325">
        <v>94</v>
      </c>
      <c r="M98" s="4" t="s">
        <v>128</v>
      </c>
      <c r="N98" s="377">
        <f t="shared" si="9"/>
        <v>0</v>
      </c>
      <c r="O98" s="377">
        <f t="shared" si="10"/>
        <v>0</v>
      </c>
      <c r="P98" s="377">
        <f t="shared" si="11"/>
        <v>0</v>
      </c>
      <c r="Q98" s="416"/>
    </row>
    <row r="99" spans="1:17" ht="15.6" x14ac:dyDescent="0.3">
      <c r="A99" s="291">
        <v>95</v>
      </c>
      <c r="B99" s="4"/>
      <c r="C99" s="4"/>
      <c r="D99" s="4" t="s">
        <v>128</v>
      </c>
      <c r="E99" s="411" t="s">
        <v>256</v>
      </c>
      <c r="F99" s="38">
        <f t="shared" si="7"/>
        <v>0</v>
      </c>
      <c r="G99" s="38">
        <f t="shared" si="8"/>
        <v>0</v>
      </c>
      <c r="H99" s="38">
        <f t="shared" si="12"/>
        <v>0</v>
      </c>
      <c r="I99" s="295">
        <f t="shared" si="13"/>
        <v>0</v>
      </c>
      <c r="J99" s="356"/>
      <c r="K99" s="23"/>
      <c r="L99" s="325">
        <v>95</v>
      </c>
      <c r="M99" s="4" t="s">
        <v>128</v>
      </c>
      <c r="N99" s="377">
        <f t="shared" si="9"/>
        <v>0</v>
      </c>
      <c r="O99" s="377">
        <f t="shared" si="10"/>
        <v>0</v>
      </c>
      <c r="P99" s="377">
        <f t="shared" si="11"/>
        <v>0</v>
      </c>
      <c r="Q99" s="416"/>
    </row>
    <row r="100" spans="1:17" ht="15.6" x14ac:dyDescent="0.3">
      <c r="A100" s="291">
        <v>96</v>
      </c>
      <c r="B100" s="4"/>
      <c r="C100" s="4"/>
      <c r="D100" s="4" t="s">
        <v>128</v>
      </c>
      <c r="E100" s="411" t="s">
        <v>256</v>
      </c>
      <c r="F100" s="38">
        <f t="shared" si="7"/>
        <v>0</v>
      </c>
      <c r="G100" s="38">
        <f t="shared" si="8"/>
        <v>0</v>
      </c>
      <c r="H100" s="38">
        <f t="shared" si="12"/>
        <v>0</v>
      </c>
      <c r="I100" s="295">
        <f t="shared" si="13"/>
        <v>0</v>
      </c>
      <c r="J100" s="356"/>
      <c r="K100" s="23"/>
      <c r="L100" s="325">
        <v>96</v>
      </c>
      <c r="M100" s="4" t="s">
        <v>128</v>
      </c>
      <c r="N100" s="377">
        <f t="shared" si="9"/>
        <v>0</v>
      </c>
      <c r="O100" s="377">
        <f t="shared" si="10"/>
        <v>0</v>
      </c>
      <c r="P100" s="377">
        <f t="shared" si="11"/>
        <v>0</v>
      </c>
      <c r="Q100" s="416"/>
    </row>
    <row r="101" spans="1:17" ht="15.6" x14ac:dyDescent="0.3">
      <c r="A101" s="291">
        <v>97</v>
      </c>
      <c r="B101" s="4"/>
      <c r="C101" s="4"/>
      <c r="D101" s="4" t="s">
        <v>128</v>
      </c>
      <c r="E101" s="411" t="s">
        <v>256</v>
      </c>
      <c r="F101" s="38">
        <f t="shared" si="7"/>
        <v>0</v>
      </c>
      <c r="G101" s="38">
        <f t="shared" si="8"/>
        <v>0</v>
      </c>
      <c r="H101" s="38">
        <f t="shared" si="12"/>
        <v>0</v>
      </c>
      <c r="I101" s="295">
        <f t="shared" si="13"/>
        <v>0</v>
      </c>
      <c r="J101" s="356"/>
      <c r="K101" s="23"/>
      <c r="L101" s="325">
        <v>97</v>
      </c>
      <c r="M101" s="4" t="s">
        <v>128</v>
      </c>
      <c r="N101" s="377">
        <f t="shared" si="9"/>
        <v>0</v>
      </c>
      <c r="O101" s="377">
        <f t="shared" si="10"/>
        <v>0</v>
      </c>
      <c r="P101" s="377">
        <f t="shared" si="11"/>
        <v>0</v>
      </c>
      <c r="Q101" s="416"/>
    </row>
    <row r="102" spans="1:17" ht="15.6" x14ac:dyDescent="0.3">
      <c r="A102" s="291">
        <v>98</v>
      </c>
      <c r="B102" s="4"/>
      <c r="C102" s="4"/>
      <c r="D102" s="4" t="s">
        <v>128</v>
      </c>
      <c r="E102" s="411" t="s">
        <v>256</v>
      </c>
      <c r="F102" s="38">
        <f t="shared" si="7"/>
        <v>0</v>
      </c>
      <c r="G102" s="38">
        <f t="shared" si="8"/>
        <v>0</v>
      </c>
      <c r="H102" s="38">
        <f t="shared" si="12"/>
        <v>0</v>
      </c>
      <c r="I102" s="295">
        <f t="shared" si="13"/>
        <v>0</v>
      </c>
      <c r="J102" s="356"/>
      <c r="K102" s="23"/>
      <c r="L102" s="325">
        <v>98</v>
      </c>
      <c r="M102" s="4" t="s">
        <v>128</v>
      </c>
      <c r="N102" s="377">
        <f t="shared" si="9"/>
        <v>0</v>
      </c>
      <c r="O102" s="377">
        <f t="shared" si="10"/>
        <v>0</v>
      </c>
      <c r="P102" s="377">
        <f t="shared" si="11"/>
        <v>0</v>
      </c>
      <c r="Q102" s="416"/>
    </row>
    <row r="103" spans="1:17" ht="15.6" x14ac:dyDescent="0.3">
      <c r="A103" s="291">
        <v>99</v>
      </c>
      <c r="B103" s="4"/>
      <c r="C103" s="4"/>
      <c r="D103" s="4" t="s">
        <v>128</v>
      </c>
      <c r="E103" s="411" t="s">
        <v>256</v>
      </c>
      <c r="F103" s="38">
        <f t="shared" si="7"/>
        <v>0</v>
      </c>
      <c r="G103" s="38">
        <f t="shared" si="8"/>
        <v>0</v>
      </c>
      <c r="H103" s="38">
        <f t="shared" si="12"/>
        <v>0</v>
      </c>
      <c r="I103" s="295">
        <f t="shared" si="13"/>
        <v>0</v>
      </c>
      <c r="J103" s="356"/>
      <c r="K103" s="23"/>
      <c r="L103" s="325">
        <v>99</v>
      </c>
      <c r="M103" s="4" t="s">
        <v>128</v>
      </c>
      <c r="N103" s="377">
        <f t="shared" si="9"/>
        <v>0</v>
      </c>
      <c r="O103" s="377">
        <f t="shared" si="10"/>
        <v>0</v>
      </c>
      <c r="P103" s="377">
        <f t="shared" si="11"/>
        <v>0</v>
      </c>
      <c r="Q103" s="416"/>
    </row>
    <row r="104" spans="1:17" ht="16.2" thickBot="1" x14ac:dyDescent="0.35">
      <c r="A104" s="291">
        <v>100</v>
      </c>
      <c r="B104" s="4"/>
      <c r="C104" s="4"/>
      <c r="D104" s="4" t="s">
        <v>128</v>
      </c>
      <c r="E104" s="411" t="s">
        <v>256</v>
      </c>
      <c r="F104" s="38">
        <f t="shared" si="7"/>
        <v>0</v>
      </c>
      <c r="G104" s="38">
        <f t="shared" si="8"/>
        <v>0</v>
      </c>
      <c r="H104" s="38">
        <f t="shared" si="12"/>
        <v>0</v>
      </c>
      <c r="I104" s="295">
        <f t="shared" si="13"/>
        <v>0</v>
      </c>
      <c r="J104" s="356"/>
      <c r="K104" s="36"/>
      <c r="L104" s="325">
        <v>100</v>
      </c>
      <c r="M104" s="4" t="s">
        <v>128</v>
      </c>
      <c r="N104" s="377">
        <f t="shared" si="9"/>
        <v>0</v>
      </c>
      <c r="O104" s="377">
        <f t="shared" si="10"/>
        <v>0</v>
      </c>
      <c r="P104" s="377">
        <f t="shared" si="11"/>
        <v>0</v>
      </c>
      <c r="Q104" s="416"/>
    </row>
    <row r="105" spans="1:17" ht="15.6" x14ac:dyDescent="0.3">
      <c r="A105" s="291">
        <v>101</v>
      </c>
      <c r="B105" s="4"/>
      <c r="C105" s="4"/>
      <c r="D105" s="4" t="s">
        <v>128</v>
      </c>
      <c r="E105" s="411" t="s">
        <v>256</v>
      </c>
      <c r="F105" s="38">
        <f t="shared" si="7"/>
        <v>0</v>
      </c>
      <c r="G105" s="38">
        <f t="shared" si="8"/>
        <v>0</v>
      </c>
      <c r="H105" s="38">
        <f t="shared" si="12"/>
        <v>0</v>
      </c>
      <c r="I105" s="295">
        <f t="shared" si="13"/>
        <v>0</v>
      </c>
      <c r="J105" s="356"/>
      <c r="K105" s="23"/>
      <c r="L105" s="325">
        <v>101</v>
      </c>
      <c r="M105" s="4" t="s">
        <v>128</v>
      </c>
      <c r="N105" s="377">
        <f t="shared" si="9"/>
        <v>0</v>
      </c>
      <c r="O105" s="377">
        <f t="shared" si="10"/>
        <v>0</v>
      </c>
      <c r="P105" s="377">
        <f t="shared" si="11"/>
        <v>0</v>
      </c>
      <c r="Q105" s="416"/>
    </row>
    <row r="106" spans="1:17" ht="15.6" x14ac:dyDescent="0.3">
      <c r="A106" s="291">
        <v>102</v>
      </c>
      <c r="B106" s="4"/>
      <c r="C106" s="4"/>
      <c r="D106" s="4" t="s">
        <v>128</v>
      </c>
      <c r="E106" s="411" t="s">
        <v>256</v>
      </c>
      <c r="F106" s="38">
        <f t="shared" si="7"/>
        <v>0</v>
      </c>
      <c r="G106" s="38">
        <f t="shared" si="8"/>
        <v>0</v>
      </c>
      <c r="H106" s="38">
        <f t="shared" si="12"/>
        <v>0</v>
      </c>
      <c r="I106" s="295">
        <f t="shared" si="13"/>
        <v>0</v>
      </c>
      <c r="J106" s="356"/>
      <c r="K106" s="23"/>
      <c r="L106" s="325">
        <v>102</v>
      </c>
      <c r="M106" s="4" t="s">
        <v>128</v>
      </c>
      <c r="N106" s="377">
        <f t="shared" si="9"/>
        <v>0</v>
      </c>
      <c r="O106" s="377">
        <f t="shared" si="10"/>
        <v>0</v>
      </c>
      <c r="P106" s="377">
        <f t="shared" si="11"/>
        <v>0</v>
      </c>
      <c r="Q106" s="416"/>
    </row>
    <row r="107" spans="1:17" ht="15.6" x14ac:dyDescent="0.3">
      <c r="A107" s="291">
        <v>103</v>
      </c>
      <c r="B107" s="4"/>
      <c r="C107" s="4"/>
      <c r="D107" s="4" t="s">
        <v>128</v>
      </c>
      <c r="E107" s="411" t="s">
        <v>256</v>
      </c>
      <c r="F107" s="38">
        <f t="shared" si="7"/>
        <v>0</v>
      </c>
      <c r="G107" s="38">
        <f t="shared" si="8"/>
        <v>0</v>
      </c>
      <c r="H107" s="38">
        <f t="shared" si="12"/>
        <v>0</v>
      </c>
      <c r="I107" s="295">
        <f t="shared" si="13"/>
        <v>0</v>
      </c>
      <c r="J107" s="356"/>
      <c r="K107" s="23"/>
      <c r="L107" s="325">
        <v>103</v>
      </c>
      <c r="M107" s="4" t="s">
        <v>128</v>
      </c>
      <c r="N107" s="377">
        <f t="shared" si="9"/>
        <v>0</v>
      </c>
      <c r="O107" s="377">
        <f t="shared" si="10"/>
        <v>0</v>
      </c>
      <c r="P107" s="377">
        <f t="shared" si="11"/>
        <v>0</v>
      </c>
      <c r="Q107" s="416"/>
    </row>
    <row r="108" spans="1:17" ht="15.6" x14ac:dyDescent="0.3">
      <c r="A108" s="291">
        <v>104</v>
      </c>
      <c r="B108" s="4"/>
      <c r="C108" s="4"/>
      <c r="D108" s="4" t="s">
        <v>128</v>
      </c>
      <c r="E108" s="411" t="s">
        <v>256</v>
      </c>
      <c r="F108" s="38">
        <f t="shared" si="7"/>
        <v>0</v>
      </c>
      <c r="G108" s="38">
        <f t="shared" si="8"/>
        <v>0</v>
      </c>
      <c r="H108" s="38">
        <f t="shared" si="12"/>
        <v>0</v>
      </c>
      <c r="I108" s="295">
        <f t="shared" si="13"/>
        <v>0</v>
      </c>
      <c r="J108" s="356"/>
      <c r="K108" s="23"/>
      <c r="L108" s="325">
        <v>104</v>
      </c>
      <c r="M108" s="4" t="s">
        <v>128</v>
      </c>
      <c r="N108" s="377">
        <f t="shared" si="9"/>
        <v>0</v>
      </c>
      <c r="O108" s="377">
        <f t="shared" si="10"/>
        <v>0</v>
      </c>
      <c r="P108" s="377">
        <f t="shared" si="11"/>
        <v>0</v>
      </c>
      <c r="Q108" s="416"/>
    </row>
    <row r="109" spans="1:17" ht="15.6" x14ac:dyDescent="0.3">
      <c r="A109" s="291">
        <v>105</v>
      </c>
      <c r="B109" s="4"/>
      <c r="C109" s="4"/>
      <c r="D109" s="4" t="s">
        <v>128</v>
      </c>
      <c r="E109" s="411" t="s">
        <v>256</v>
      </c>
      <c r="F109" s="38">
        <f t="shared" si="7"/>
        <v>0</v>
      </c>
      <c r="G109" s="38">
        <f t="shared" si="8"/>
        <v>0</v>
      </c>
      <c r="H109" s="38">
        <f t="shared" si="12"/>
        <v>0</v>
      </c>
      <c r="I109" s="295">
        <f t="shared" si="13"/>
        <v>0</v>
      </c>
      <c r="J109" s="356"/>
      <c r="K109" s="23"/>
      <c r="L109" s="325">
        <v>105</v>
      </c>
      <c r="M109" s="4" t="s">
        <v>128</v>
      </c>
      <c r="N109" s="377">
        <f t="shared" si="9"/>
        <v>0</v>
      </c>
      <c r="O109" s="377">
        <f t="shared" si="10"/>
        <v>0</v>
      </c>
      <c r="P109" s="377">
        <f t="shared" si="11"/>
        <v>0</v>
      </c>
      <c r="Q109" s="416"/>
    </row>
    <row r="110" spans="1:17" ht="15.6" x14ac:dyDescent="0.3">
      <c r="A110" s="291">
        <v>106</v>
      </c>
      <c r="B110" s="4"/>
      <c r="C110" s="4"/>
      <c r="D110" s="4" t="s">
        <v>128</v>
      </c>
      <c r="E110" s="411" t="s">
        <v>256</v>
      </c>
      <c r="F110" s="38">
        <f t="shared" si="7"/>
        <v>0</v>
      </c>
      <c r="G110" s="38">
        <f t="shared" si="8"/>
        <v>0</v>
      </c>
      <c r="H110" s="38">
        <f t="shared" si="12"/>
        <v>0</v>
      </c>
      <c r="I110" s="295">
        <f t="shared" si="13"/>
        <v>0</v>
      </c>
      <c r="J110" s="356"/>
      <c r="K110" s="23"/>
      <c r="L110" s="325">
        <v>106</v>
      </c>
      <c r="M110" s="4" t="s">
        <v>128</v>
      </c>
      <c r="N110" s="377">
        <f t="shared" si="9"/>
        <v>0</v>
      </c>
      <c r="O110" s="377">
        <f t="shared" si="10"/>
        <v>0</v>
      </c>
      <c r="P110" s="377">
        <f t="shared" si="11"/>
        <v>0</v>
      </c>
      <c r="Q110" s="416"/>
    </row>
    <row r="111" spans="1:17" ht="15.6" x14ac:dyDescent="0.3">
      <c r="A111" s="291">
        <v>107</v>
      </c>
      <c r="B111" s="4"/>
      <c r="C111" s="4"/>
      <c r="D111" s="4" t="s">
        <v>128</v>
      </c>
      <c r="E111" s="411" t="s">
        <v>256</v>
      </c>
      <c r="F111" s="38">
        <f t="shared" si="7"/>
        <v>0</v>
      </c>
      <c r="G111" s="38">
        <f t="shared" si="8"/>
        <v>0</v>
      </c>
      <c r="H111" s="38">
        <f t="shared" si="12"/>
        <v>0</v>
      </c>
      <c r="I111" s="295">
        <f t="shared" si="13"/>
        <v>0</v>
      </c>
      <c r="J111" s="356"/>
      <c r="K111" s="23"/>
      <c r="L111" s="325">
        <v>107</v>
      </c>
      <c r="M111" s="4" t="s">
        <v>128</v>
      </c>
      <c r="N111" s="377">
        <f t="shared" si="9"/>
        <v>0</v>
      </c>
      <c r="O111" s="377">
        <f t="shared" si="10"/>
        <v>0</v>
      </c>
      <c r="P111" s="377">
        <f t="shared" si="11"/>
        <v>0</v>
      </c>
      <c r="Q111" s="416"/>
    </row>
    <row r="112" spans="1:17" ht="15.6" x14ac:dyDescent="0.3">
      <c r="A112" s="291">
        <v>108</v>
      </c>
      <c r="B112" s="4"/>
      <c r="C112" s="4"/>
      <c r="D112" s="4" t="s">
        <v>128</v>
      </c>
      <c r="E112" s="411" t="s">
        <v>256</v>
      </c>
      <c r="F112" s="38">
        <f t="shared" si="7"/>
        <v>0</v>
      </c>
      <c r="G112" s="38">
        <f t="shared" si="8"/>
        <v>0</v>
      </c>
      <c r="H112" s="38">
        <f t="shared" si="12"/>
        <v>0</v>
      </c>
      <c r="I112" s="295">
        <f t="shared" si="13"/>
        <v>0</v>
      </c>
      <c r="J112" s="356"/>
      <c r="K112" s="23"/>
      <c r="L112" s="325">
        <v>108</v>
      </c>
      <c r="M112" s="4" t="s">
        <v>128</v>
      </c>
      <c r="N112" s="377">
        <f t="shared" si="9"/>
        <v>0</v>
      </c>
      <c r="O112" s="377">
        <f t="shared" si="10"/>
        <v>0</v>
      </c>
      <c r="P112" s="377">
        <f t="shared" si="11"/>
        <v>0</v>
      </c>
      <c r="Q112" s="416"/>
    </row>
    <row r="113" spans="1:17" ht="15.6" x14ac:dyDescent="0.3">
      <c r="A113" s="291">
        <v>109</v>
      </c>
      <c r="B113" s="4"/>
      <c r="C113" s="4"/>
      <c r="D113" s="4" t="s">
        <v>128</v>
      </c>
      <c r="E113" s="411" t="s">
        <v>256</v>
      </c>
      <c r="F113" s="38">
        <f t="shared" si="7"/>
        <v>0</v>
      </c>
      <c r="G113" s="38">
        <f t="shared" si="8"/>
        <v>0</v>
      </c>
      <c r="H113" s="38">
        <f t="shared" si="12"/>
        <v>0</v>
      </c>
      <c r="I113" s="295">
        <f t="shared" si="13"/>
        <v>0</v>
      </c>
      <c r="J113" s="356"/>
      <c r="K113" s="23"/>
      <c r="L113" s="325">
        <v>109</v>
      </c>
      <c r="M113" s="4" t="s">
        <v>128</v>
      </c>
      <c r="N113" s="377">
        <f t="shared" si="9"/>
        <v>0</v>
      </c>
      <c r="O113" s="377">
        <f t="shared" si="10"/>
        <v>0</v>
      </c>
      <c r="P113" s="377">
        <f t="shared" si="11"/>
        <v>0</v>
      </c>
      <c r="Q113" s="416"/>
    </row>
    <row r="114" spans="1:17" ht="15.6" x14ac:dyDescent="0.3">
      <c r="A114" s="291">
        <v>110</v>
      </c>
      <c r="B114" s="4"/>
      <c r="C114" s="4"/>
      <c r="D114" s="4" t="s">
        <v>128</v>
      </c>
      <c r="E114" s="411" t="s">
        <v>256</v>
      </c>
      <c r="F114" s="38">
        <f t="shared" si="7"/>
        <v>0</v>
      </c>
      <c r="G114" s="38">
        <f t="shared" si="8"/>
        <v>0</v>
      </c>
      <c r="H114" s="38">
        <f t="shared" si="12"/>
        <v>0</v>
      </c>
      <c r="I114" s="295">
        <f t="shared" si="13"/>
        <v>0</v>
      </c>
      <c r="J114" s="356"/>
      <c r="K114" s="23"/>
      <c r="L114" s="325">
        <v>110</v>
      </c>
      <c r="M114" s="4" t="s">
        <v>128</v>
      </c>
      <c r="N114" s="377">
        <f t="shared" si="9"/>
        <v>0</v>
      </c>
      <c r="O114" s="377">
        <f t="shared" si="10"/>
        <v>0</v>
      </c>
      <c r="P114" s="377">
        <f t="shared" si="11"/>
        <v>0</v>
      </c>
      <c r="Q114" s="416"/>
    </row>
    <row r="115" spans="1:17" ht="15.6" x14ac:dyDescent="0.3">
      <c r="A115" s="291">
        <v>111</v>
      </c>
      <c r="B115" s="4"/>
      <c r="C115" s="4"/>
      <c r="D115" s="4" t="s">
        <v>128</v>
      </c>
      <c r="E115" s="411" t="s">
        <v>256</v>
      </c>
      <c r="F115" s="38">
        <f t="shared" si="7"/>
        <v>0</v>
      </c>
      <c r="G115" s="38">
        <f t="shared" si="8"/>
        <v>0</v>
      </c>
      <c r="H115" s="38">
        <f t="shared" si="12"/>
        <v>0</v>
      </c>
      <c r="I115" s="295">
        <f t="shared" si="13"/>
        <v>0</v>
      </c>
      <c r="J115" s="356"/>
      <c r="K115" s="23"/>
      <c r="L115" s="325">
        <v>111</v>
      </c>
      <c r="M115" s="4" t="s">
        <v>128</v>
      </c>
      <c r="N115" s="377">
        <f t="shared" si="9"/>
        <v>0</v>
      </c>
      <c r="O115" s="377">
        <f t="shared" si="10"/>
        <v>0</v>
      </c>
      <c r="P115" s="377">
        <f t="shared" si="11"/>
        <v>0</v>
      </c>
      <c r="Q115" s="416"/>
    </row>
    <row r="116" spans="1:17" ht="15.6" x14ac:dyDescent="0.3">
      <c r="A116" s="291">
        <v>112</v>
      </c>
      <c r="B116" s="4"/>
      <c r="C116" s="4"/>
      <c r="D116" s="4" t="s">
        <v>128</v>
      </c>
      <c r="E116" s="411" t="s">
        <v>256</v>
      </c>
      <c r="F116" s="38">
        <f t="shared" si="7"/>
        <v>0</v>
      </c>
      <c r="G116" s="38">
        <f t="shared" si="8"/>
        <v>0</v>
      </c>
      <c r="H116" s="38">
        <f t="shared" si="12"/>
        <v>0</v>
      </c>
      <c r="I116" s="295">
        <f t="shared" si="13"/>
        <v>0</v>
      </c>
      <c r="J116" s="356"/>
      <c r="K116" s="23"/>
      <c r="L116" s="325">
        <v>112</v>
      </c>
      <c r="M116" s="4" t="s">
        <v>128</v>
      </c>
      <c r="N116" s="377">
        <f t="shared" si="9"/>
        <v>0</v>
      </c>
      <c r="O116" s="377">
        <f t="shared" si="10"/>
        <v>0</v>
      </c>
      <c r="P116" s="377">
        <f t="shared" si="11"/>
        <v>0</v>
      </c>
      <c r="Q116" s="416"/>
    </row>
    <row r="117" spans="1:17" ht="15.6" x14ac:dyDescent="0.3">
      <c r="A117" s="291">
        <v>113</v>
      </c>
      <c r="B117" s="4"/>
      <c r="C117" s="4"/>
      <c r="D117" s="4" t="s">
        <v>128</v>
      </c>
      <c r="E117" s="411" t="s">
        <v>256</v>
      </c>
      <c r="F117" s="38">
        <f t="shared" si="7"/>
        <v>0</v>
      </c>
      <c r="G117" s="38">
        <f t="shared" si="8"/>
        <v>0</v>
      </c>
      <c r="H117" s="38">
        <f t="shared" si="12"/>
        <v>0</v>
      </c>
      <c r="I117" s="295">
        <f t="shared" si="13"/>
        <v>0</v>
      </c>
      <c r="J117" s="356"/>
      <c r="K117" s="23"/>
      <c r="L117" s="325">
        <v>113</v>
      </c>
      <c r="M117" s="4" t="s">
        <v>128</v>
      </c>
      <c r="N117" s="377">
        <f t="shared" si="9"/>
        <v>0</v>
      </c>
      <c r="O117" s="377">
        <f t="shared" si="10"/>
        <v>0</v>
      </c>
      <c r="P117" s="377">
        <f t="shared" si="11"/>
        <v>0</v>
      </c>
      <c r="Q117" s="416"/>
    </row>
    <row r="118" spans="1:17" ht="15.6" x14ac:dyDescent="0.3">
      <c r="A118" s="291">
        <v>114</v>
      </c>
      <c r="B118" s="4"/>
      <c r="C118" s="4"/>
      <c r="D118" s="4" t="s">
        <v>128</v>
      </c>
      <c r="E118" s="411" t="s">
        <v>256</v>
      </c>
      <c r="F118" s="38">
        <f t="shared" si="7"/>
        <v>0</v>
      </c>
      <c r="G118" s="38">
        <f t="shared" si="8"/>
        <v>0</v>
      </c>
      <c r="H118" s="38">
        <f t="shared" si="12"/>
        <v>0</v>
      </c>
      <c r="I118" s="295">
        <f t="shared" si="13"/>
        <v>0</v>
      </c>
      <c r="J118" s="356"/>
      <c r="K118" s="23"/>
      <c r="L118" s="325">
        <v>114</v>
      </c>
      <c r="M118" s="4" t="s">
        <v>128</v>
      </c>
      <c r="N118" s="377">
        <f t="shared" si="9"/>
        <v>0</v>
      </c>
      <c r="O118" s="377">
        <f t="shared" si="10"/>
        <v>0</v>
      </c>
      <c r="P118" s="377">
        <f t="shared" si="11"/>
        <v>0</v>
      </c>
      <c r="Q118" s="416"/>
    </row>
    <row r="119" spans="1:17" ht="15.6" x14ac:dyDescent="0.3">
      <c r="A119" s="291">
        <v>115</v>
      </c>
      <c r="B119" s="4"/>
      <c r="C119" s="4"/>
      <c r="D119" s="4" t="s">
        <v>128</v>
      </c>
      <c r="E119" s="411" t="s">
        <v>256</v>
      </c>
      <c r="F119" s="38">
        <f t="shared" si="7"/>
        <v>0</v>
      </c>
      <c r="G119" s="38">
        <f t="shared" si="8"/>
        <v>0</v>
      </c>
      <c r="H119" s="38">
        <f t="shared" si="12"/>
        <v>0</v>
      </c>
      <c r="I119" s="295">
        <f t="shared" si="13"/>
        <v>0</v>
      </c>
      <c r="J119" s="356"/>
      <c r="K119" s="23"/>
      <c r="L119" s="325">
        <v>115</v>
      </c>
      <c r="M119" s="4" t="s">
        <v>128</v>
      </c>
      <c r="N119" s="377">
        <f t="shared" si="9"/>
        <v>0</v>
      </c>
      <c r="O119" s="377">
        <f t="shared" si="10"/>
        <v>0</v>
      </c>
      <c r="P119" s="377">
        <f t="shared" si="11"/>
        <v>0</v>
      </c>
      <c r="Q119" s="416"/>
    </row>
    <row r="120" spans="1:17" ht="15.6" x14ac:dyDescent="0.3">
      <c r="A120" s="291">
        <v>116</v>
      </c>
      <c r="B120" s="4"/>
      <c r="C120" s="4"/>
      <c r="D120" s="4" t="s">
        <v>128</v>
      </c>
      <c r="E120" s="411" t="s">
        <v>256</v>
      </c>
      <c r="F120" s="38">
        <f t="shared" si="7"/>
        <v>0</v>
      </c>
      <c r="G120" s="38">
        <f t="shared" si="8"/>
        <v>0</v>
      </c>
      <c r="H120" s="38">
        <f t="shared" si="12"/>
        <v>0</v>
      </c>
      <c r="I120" s="295">
        <f t="shared" si="13"/>
        <v>0</v>
      </c>
      <c r="J120" s="356"/>
      <c r="K120" s="23"/>
      <c r="L120" s="325">
        <v>116</v>
      </c>
      <c r="M120" s="4" t="s">
        <v>128</v>
      </c>
      <c r="N120" s="377">
        <f t="shared" si="9"/>
        <v>0</v>
      </c>
      <c r="O120" s="377">
        <f t="shared" si="10"/>
        <v>0</v>
      </c>
      <c r="P120" s="377">
        <f t="shared" si="11"/>
        <v>0</v>
      </c>
      <c r="Q120" s="416"/>
    </row>
    <row r="121" spans="1:17" ht="15.6" x14ac:dyDescent="0.3">
      <c r="A121" s="291">
        <v>117</v>
      </c>
      <c r="B121" s="4"/>
      <c r="C121" s="4"/>
      <c r="D121" s="4" t="s">
        <v>128</v>
      </c>
      <c r="E121" s="411" t="s">
        <v>256</v>
      </c>
      <c r="F121" s="38">
        <f t="shared" si="7"/>
        <v>0</v>
      </c>
      <c r="G121" s="38">
        <f t="shared" si="8"/>
        <v>0</v>
      </c>
      <c r="H121" s="38">
        <f t="shared" si="12"/>
        <v>0</v>
      </c>
      <c r="I121" s="295">
        <f t="shared" si="13"/>
        <v>0</v>
      </c>
      <c r="J121" s="356"/>
      <c r="K121" s="23"/>
      <c r="L121" s="325">
        <v>117</v>
      </c>
      <c r="M121" s="4" t="s">
        <v>128</v>
      </c>
      <c r="N121" s="377">
        <f t="shared" si="9"/>
        <v>0</v>
      </c>
      <c r="O121" s="377">
        <f t="shared" si="10"/>
        <v>0</v>
      </c>
      <c r="P121" s="377">
        <f t="shared" si="11"/>
        <v>0</v>
      </c>
      <c r="Q121" s="416"/>
    </row>
    <row r="122" spans="1:17" ht="15.6" x14ac:dyDescent="0.3">
      <c r="A122" s="291">
        <v>118</v>
      </c>
      <c r="B122" s="4"/>
      <c r="C122" s="4"/>
      <c r="D122" s="4" t="s">
        <v>128</v>
      </c>
      <c r="E122" s="411" t="s">
        <v>256</v>
      </c>
      <c r="F122" s="38">
        <f t="shared" si="7"/>
        <v>0</v>
      </c>
      <c r="G122" s="38">
        <f t="shared" si="8"/>
        <v>0</v>
      </c>
      <c r="H122" s="38">
        <f t="shared" si="12"/>
        <v>0</v>
      </c>
      <c r="I122" s="295">
        <f t="shared" si="13"/>
        <v>0</v>
      </c>
      <c r="J122" s="356"/>
      <c r="K122" s="23"/>
      <c r="L122" s="325">
        <v>118</v>
      </c>
      <c r="M122" s="4" t="s">
        <v>128</v>
      </c>
      <c r="N122" s="377">
        <f t="shared" si="9"/>
        <v>0</v>
      </c>
      <c r="O122" s="377">
        <f t="shared" si="10"/>
        <v>0</v>
      </c>
      <c r="P122" s="377">
        <f t="shared" si="11"/>
        <v>0</v>
      </c>
      <c r="Q122" s="416"/>
    </row>
    <row r="123" spans="1:17" ht="15.6" x14ac:dyDescent="0.3">
      <c r="A123" s="291">
        <v>119</v>
      </c>
      <c r="B123" s="4"/>
      <c r="C123" s="4"/>
      <c r="D123" s="4" t="s">
        <v>128</v>
      </c>
      <c r="E123" s="411" t="s">
        <v>256</v>
      </c>
      <c r="F123" s="38">
        <f t="shared" si="7"/>
        <v>0</v>
      </c>
      <c r="G123" s="38">
        <f t="shared" si="8"/>
        <v>0</v>
      </c>
      <c r="H123" s="38">
        <f t="shared" si="12"/>
        <v>0</v>
      </c>
      <c r="I123" s="295">
        <f t="shared" si="13"/>
        <v>0</v>
      </c>
      <c r="J123" s="356"/>
      <c r="K123" s="23"/>
      <c r="L123" s="325">
        <v>119</v>
      </c>
      <c r="M123" s="4" t="s">
        <v>128</v>
      </c>
      <c r="N123" s="377">
        <f t="shared" si="9"/>
        <v>0</v>
      </c>
      <c r="O123" s="377">
        <f t="shared" si="10"/>
        <v>0</v>
      </c>
      <c r="P123" s="377">
        <f t="shared" si="11"/>
        <v>0</v>
      </c>
      <c r="Q123" s="416"/>
    </row>
    <row r="124" spans="1:17" ht="15.6" x14ac:dyDescent="0.3">
      <c r="A124" s="291">
        <v>120</v>
      </c>
      <c r="B124" s="4"/>
      <c r="C124" s="4"/>
      <c r="D124" s="4" t="s">
        <v>128</v>
      </c>
      <c r="E124" s="411" t="s">
        <v>256</v>
      </c>
      <c r="F124" s="38">
        <f t="shared" si="7"/>
        <v>0</v>
      </c>
      <c r="G124" s="38">
        <f t="shared" si="8"/>
        <v>0</v>
      </c>
      <c r="H124" s="38">
        <f t="shared" si="12"/>
        <v>0</v>
      </c>
      <c r="I124" s="295">
        <f t="shared" si="13"/>
        <v>0</v>
      </c>
      <c r="J124" s="356"/>
      <c r="K124" s="23"/>
      <c r="L124" s="325">
        <v>120</v>
      </c>
      <c r="M124" s="4" t="s">
        <v>128</v>
      </c>
      <c r="N124" s="377">
        <f t="shared" si="9"/>
        <v>0</v>
      </c>
      <c r="O124" s="377">
        <f t="shared" si="10"/>
        <v>0</v>
      </c>
      <c r="P124" s="377">
        <f t="shared" si="11"/>
        <v>0</v>
      </c>
      <c r="Q124" s="416"/>
    </row>
    <row r="125" spans="1:17" ht="15.6" x14ac:dyDescent="0.3">
      <c r="A125" s="291">
        <v>121</v>
      </c>
      <c r="B125" s="4"/>
      <c r="C125" s="4"/>
      <c r="D125" s="4" t="s">
        <v>128</v>
      </c>
      <c r="E125" s="411" t="s">
        <v>256</v>
      </c>
      <c r="F125" s="38">
        <f t="shared" si="7"/>
        <v>0</v>
      </c>
      <c r="G125" s="38">
        <f t="shared" si="8"/>
        <v>0</v>
      </c>
      <c r="H125" s="38">
        <f t="shared" si="12"/>
        <v>0</v>
      </c>
      <c r="I125" s="295">
        <f t="shared" si="13"/>
        <v>0</v>
      </c>
      <c r="J125" s="356"/>
      <c r="K125" s="23"/>
      <c r="L125" s="325">
        <v>121</v>
      </c>
      <c r="M125" s="4" t="s">
        <v>128</v>
      </c>
      <c r="N125" s="377">
        <f t="shared" si="9"/>
        <v>0</v>
      </c>
      <c r="O125" s="377">
        <f t="shared" si="10"/>
        <v>0</v>
      </c>
      <c r="P125" s="377">
        <f t="shared" si="11"/>
        <v>0</v>
      </c>
      <c r="Q125" s="416"/>
    </row>
    <row r="126" spans="1:17" ht="15.6" x14ac:dyDescent="0.3">
      <c r="A126" s="291">
        <v>122</v>
      </c>
      <c r="B126" s="4"/>
      <c r="C126" s="4"/>
      <c r="D126" s="4" t="s">
        <v>128</v>
      </c>
      <c r="E126" s="411" t="s">
        <v>256</v>
      </c>
      <c r="F126" s="38">
        <f t="shared" si="7"/>
        <v>0</v>
      </c>
      <c r="G126" s="38">
        <f t="shared" si="8"/>
        <v>0</v>
      </c>
      <c r="H126" s="38">
        <f t="shared" si="12"/>
        <v>0</v>
      </c>
      <c r="I126" s="295">
        <f t="shared" si="13"/>
        <v>0</v>
      </c>
      <c r="J126" s="356"/>
      <c r="K126" s="23"/>
      <c r="L126" s="325">
        <v>122</v>
      </c>
      <c r="M126" s="4" t="s">
        <v>128</v>
      </c>
      <c r="N126" s="377">
        <f t="shared" si="9"/>
        <v>0</v>
      </c>
      <c r="O126" s="377">
        <f t="shared" si="10"/>
        <v>0</v>
      </c>
      <c r="P126" s="377">
        <f t="shared" si="11"/>
        <v>0</v>
      </c>
      <c r="Q126" s="416"/>
    </row>
    <row r="127" spans="1:17" ht="15.6" x14ac:dyDescent="0.3">
      <c r="A127" s="291">
        <v>123</v>
      </c>
      <c r="B127" s="4"/>
      <c r="C127" s="4"/>
      <c r="D127" s="4" t="s">
        <v>128</v>
      </c>
      <c r="E127" s="411" t="s">
        <v>256</v>
      </c>
      <c r="F127" s="38">
        <f t="shared" si="7"/>
        <v>0</v>
      </c>
      <c r="G127" s="38">
        <f t="shared" si="8"/>
        <v>0</v>
      </c>
      <c r="H127" s="38">
        <f t="shared" si="12"/>
        <v>0</v>
      </c>
      <c r="I127" s="295">
        <f t="shared" si="13"/>
        <v>0</v>
      </c>
      <c r="J127" s="356"/>
      <c r="K127" s="23"/>
      <c r="L127" s="325">
        <v>123</v>
      </c>
      <c r="M127" s="4" t="s">
        <v>128</v>
      </c>
      <c r="N127" s="377">
        <f t="shared" si="9"/>
        <v>0</v>
      </c>
      <c r="O127" s="377">
        <f t="shared" si="10"/>
        <v>0</v>
      </c>
      <c r="P127" s="377">
        <f t="shared" si="11"/>
        <v>0</v>
      </c>
      <c r="Q127" s="416"/>
    </row>
    <row r="128" spans="1:17" ht="15.6" x14ac:dyDescent="0.3">
      <c r="A128" s="291">
        <v>124</v>
      </c>
      <c r="B128" s="4"/>
      <c r="C128" s="4"/>
      <c r="D128" s="4" t="s">
        <v>128</v>
      </c>
      <c r="E128" s="411" t="s">
        <v>256</v>
      </c>
      <c r="F128" s="38">
        <f t="shared" si="7"/>
        <v>0</v>
      </c>
      <c r="G128" s="38">
        <f t="shared" si="8"/>
        <v>0</v>
      </c>
      <c r="H128" s="38">
        <f t="shared" si="12"/>
        <v>0</v>
      </c>
      <c r="I128" s="295">
        <f t="shared" si="13"/>
        <v>0</v>
      </c>
      <c r="J128" s="356"/>
      <c r="K128" s="23"/>
      <c r="L128" s="325">
        <v>124</v>
      </c>
      <c r="M128" s="4" t="s">
        <v>128</v>
      </c>
      <c r="N128" s="377">
        <f t="shared" si="9"/>
        <v>0</v>
      </c>
      <c r="O128" s="377">
        <f t="shared" si="10"/>
        <v>0</v>
      </c>
      <c r="P128" s="377">
        <f t="shared" si="11"/>
        <v>0</v>
      </c>
      <c r="Q128" s="416"/>
    </row>
    <row r="129" spans="1:17" ht="15.6" x14ac:dyDescent="0.3">
      <c r="A129" s="291">
        <v>125</v>
      </c>
      <c r="B129" s="4"/>
      <c r="C129" s="4"/>
      <c r="D129" s="4" t="s">
        <v>128</v>
      </c>
      <c r="E129" s="411" t="s">
        <v>256</v>
      </c>
      <c r="F129" s="38">
        <f t="shared" si="7"/>
        <v>0</v>
      </c>
      <c r="G129" s="38">
        <f t="shared" si="8"/>
        <v>0</v>
      </c>
      <c r="H129" s="38">
        <f t="shared" si="12"/>
        <v>0</v>
      </c>
      <c r="I129" s="295">
        <f t="shared" si="13"/>
        <v>0</v>
      </c>
      <c r="J129" s="356"/>
      <c r="K129" s="23"/>
      <c r="L129" s="325">
        <v>125</v>
      </c>
      <c r="M129" s="4" t="s">
        <v>128</v>
      </c>
      <c r="N129" s="377">
        <f t="shared" si="9"/>
        <v>0</v>
      </c>
      <c r="O129" s="377">
        <f t="shared" si="10"/>
        <v>0</v>
      </c>
      <c r="P129" s="377">
        <f t="shared" si="11"/>
        <v>0</v>
      </c>
      <c r="Q129" s="416"/>
    </row>
    <row r="130" spans="1:17" ht="15.6" x14ac:dyDescent="0.3">
      <c r="A130" s="291">
        <v>126</v>
      </c>
      <c r="B130" s="4"/>
      <c r="C130" s="4"/>
      <c r="D130" s="4" t="s">
        <v>128</v>
      </c>
      <c r="E130" s="411" t="s">
        <v>256</v>
      </c>
      <c r="F130" s="38">
        <f t="shared" si="7"/>
        <v>0</v>
      </c>
      <c r="G130" s="38">
        <f t="shared" si="8"/>
        <v>0</v>
      </c>
      <c r="H130" s="38">
        <f t="shared" si="12"/>
        <v>0</v>
      </c>
      <c r="I130" s="295">
        <f t="shared" si="13"/>
        <v>0</v>
      </c>
      <c r="J130" s="356"/>
      <c r="K130" s="23"/>
      <c r="L130" s="325">
        <v>126</v>
      </c>
      <c r="M130" s="4" t="s">
        <v>128</v>
      </c>
      <c r="N130" s="377">
        <f t="shared" si="9"/>
        <v>0</v>
      </c>
      <c r="O130" s="377">
        <f t="shared" si="10"/>
        <v>0</v>
      </c>
      <c r="P130" s="377">
        <f t="shared" si="11"/>
        <v>0</v>
      </c>
      <c r="Q130" s="416"/>
    </row>
    <row r="131" spans="1:17" ht="15.6" x14ac:dyDescent="0.3">
      <c r="A131" s="291">
        <v>127</v>
      </c>
      <c r="B131" s="4"/>
      <c r="C131" s="4"/>
      <c r="D131" s="4" t="s">
        <v>128</v>
      </c>
      <c r="E131" s="411" t="s">
        <v>256</v>
      </c>
      <c r="F131" s="38">
        <f t="shared" si="7"/>
        <v>0</v>
      </c>
      <c r="G131" s="38">
        <f t="shared" si="8"/>
        <v>0</v>
      </c>
      <c r="H131" s="38">
        <f t="shared" si="12"/>
        <v>0</v>
      </c>
      <c r="I131" s="295">
        <f t="shared" si="13"/>
        <v>0</v>
      </c>
      <c r="J131" s="356"/>
      <c r="K131" s="23"/>
      <c r="L131" s="325">
        <v>127</v>
      </c>
      <c r="M131" s="4" t="s">
        <v>128</v>
      </c>
      <c r="N131" s="377">
        <f t="shared" si="9"/>
        <v>0</v>
      </c>
      <c r="O131" s="377">
        <f t="shared" si="10"/>
        <v>0</v>
      </c>
      <c r="P131" s="377">
        <f t="shared" si="11"/>
        <v>0</v>
      </c>
      <c r="Q131" s="416"/>
    </row>
    <row r="132" spans="1:17" ht="15.6" x14ac:dyDescent="0.3">
      <c r="A132" s="291">
        <v>128</v>
      </c>
      <c r="B132" s="4"/>
      <c r="C132" s="4"/>
      <c r="D132" s="4" t="s">
        <v>128</v>
      </c>
      <c r="E132" s="411" t="s">
        <v>256</v>
      </c>
      <c r="F132" s="38">
        <f t="shared" si="7"/>
        <v>0</v>
      </c>
      <c r="G132" s="38">
        <f t="shared" si="8"/>
        <v>0</v>
      </c>
      <c r="H132" s="38">
        <f t="shared" si="12"/>
        <v>0</v>
      </c>
      <c r="I132" s="295">
        <f t="shared" si="13"/>
        <v>0</v>
      </c>
      <c r="J132" s="356"/>
      <c r="K132" s="23"/>
      <c r="L132" s="325">
        <v>128</v>
      </c>
      <c r="M132" s="4" t="s">
        <v>128</v>
      </c>
      <c r="N132" s="377">
        <f t="shared" si="9"/>
        <v>0</v>
      </c>
      <c r="O132" s="377">
        <f t="shared" si="10"/>
        <v>0</v>
      </c>
      <c r="P132" s="377">
        <f t="shared" si="11"/>
        <v>0</v>
      </c>
      <c r="Q132" s="416"/>
    </row>
    <row r="133" spans="1:17" ht="15.6" x14ac:dyDescent="0.3">
      <c r="A133" s="291">
        <v>129</v>
      </c>
      <c r="B133" s="4"/>
      <c r="C133" s="4"/>
      <c r="D133" s="4" t="s">
        <v>128</v>
      </c>
      <c r="E133" s="411" t="s">
        <v>256</v>
      </c>
      <c r="F133" s="38">
        <f t="shared" si="7"/>
        <v>0</v>
      </c>
      <c r="G133" s="38">
        <f t="shared" si="8"/>
        <v>0</v>
      </c>
      <c r="H133" s="38">
        <f t="shared" si="12"/>
        <v>0</v>
      </c>
      <c r="I133" s="295">
        <f t="shared" si="13"/>
        <v>0</v>
      </c>
      <c r="J133" s="356"/>
      <c r="K133" s="23"/>
      <c r="L133" s="325">
        <v>129</v>
      </c>
      <c r="M133" s="4" t="s">
        <v>128</v>
      </c>
      <c r="N133" s="377">
        <f t="shared" si="9"/>
        <v>0</v>
      </c>
      <c r="O133" s="377">
        <f t="shared" si="10"/>
        <v>0</v>
      </c>
      <c r="P133" s="377">
        <f t="shared" si="11"/>
        <v>0</v>
      </c>
      <c r="Q133" s="416"/>
    </row>
    <row r="134" spans="1:17" ht="15.6" x14ac:dyDescent="0.3">
      <c r="A134" s="291">
        <v>130</v>
      </c>
      <c r="B134" s="4"/>
      <c r="C134" s="4"/>
      <c r="D134" s="4" t="s">
        <v>128</v>
      </c>
      <c r="E134" s="411" t="s">
        <v>256</v>
      </c>
      <c r="F134" s="38">
        <f t="shared" ref="F134:F154" si="14">IF(I134&gt;0,1,0)</f>
        <v>0</v>
      </c>
      <c r="G134" s="38">
        <f t="shared" ref="G134:G154" si="15">IF(D134="Yes",F134,0)</f>
        <v>0</v>
      </c>
      <c r="H134" s="38">
        <f t="shared" si="12"/>
        <v>0</v>
      </c>
      <c r="I134" s="295">
        <f t="shared" si="13"/>
        <v>0</v>
      </c>
      <c r="J134" s="356"/>
      <c r="K134" s="23"/>
      <c r="L134" s="325">
        <v>130</v>
      </c>
      <c r="M134" s="4" t="s">
        <v>128</v>
      </c>
      <c r="N134" s="377">
        <f t="shared" ref="N134:N197" si="16">IF(Q134&gt;0,1,0)</f>
        <v>0</v>
      </c>
      <c r="O134" s="377">
        <f t="shared" ref="O134:O197" si="17">IF(M134="Yes",N134,0)</f>
        <v>0</v>
      </c>
      <c r="P134" s="377">
        <f t="shared" ref="P134:P197" si="18">IF(M134="Yes",Q134,0)</f>
        <v>0</v>
      </c>
      <c r="Q134" s="416"/>
    </row>
    <row r="135" spans="1:17" ht="15.6" x14ac:dyDescent="0.3">
      <c r="A135" s="291">
        <v>131</v>
      </c>
      <c r="B135" s="4"/>
      <c r="C135" s="4"/>
      <c r="D135" s="4" t="s">
        <v>128</v>
      </c>
      <c r="E135" s="411" t="s">
        <v>256</v>
      </c>
      <c r="F135" s="38">
        <f t="shared" si="14"/>
        <v>0</v>
      </c>
      <c r="G135" s="38">
        <f t="shared" si="15"/>
        <v>0</v>
      </c>
      <c r="H135" s="38">
        <f t="shared" ref="H135:H154" si="19">IF(D135="Yes",I135,0)</f>
        <v>0</v>
      </c>
      <c r="I135" s="295">
        <f t="shared" ref="I135:I154" si="20">IF(E135="Square/Rectangle",B135*C135,B135*C135*0.785)</f>
        <v>0</v>
      </c>
      <c r="J135" s="356"/>
      <c r="K135" s="23"/>
      <c r="L135" s="325">
        <v>131</v>
      </c>
      <c r="M135" s="4" t="s">
        <v>128</v>
      </c>
      <c r="N135" s="377">
        <f t="shared" si="16"/>
        <v>0</v>
      </c>
      <c r="O135" s="377">
        <f t="shared" si="17"/>
        <v>0</v>
      </c>
      <c r="P135" s="377">
        <f t="shared" si="18"/>
        <v>0</v>
      </c>
      <c r="Q135" s="416"/>
    </row>
    <row r="136" spans="1:17" ht="15.6" x14ac:dyDescent="0.3">
      <c r="A136" s="291">
        <v>132</v>
      </c>
      <c r="B136" s="4"/>
      <c r="C136" s="4"/>
      <c r="D136" s="4" t="s">
        <v>128</v>
      </c>
      <c r="E136" s="411" t="s">
        <v>256</v>
      </c>
      <c r="F136" s="38">
        <f t="shared" si="14"/>
        <v>0</v>
      </c>
      <c r="G136" s="38">
        <f t="shared" si="15"/>
        <v>0</v>
      </c>
      <c r="H136" s="38">
        <f t="shared" si="19"/>
        <v>0</v>
      </c>
      <c r="I136" s="295">
        <f t="shared" si="20"/>
        <v>0</v>
      </c>
      <c r="J136" s="356"/>
      <c r="K136" s="23"/>
      <c r="L136" s="325">
        <v>132</v>
      </c>
      <c r="M136" s="4" t="s">
        <v>128</v>
      </c>
      <c r="N136" s="377">
        <f t="shared" si="16"/>
        <v>0</v>
      </c>
      <c r="O136" s="377">
        <f t="shared" si="17"/>
        <v>0</v>
      </c>
      <c r="P136" s="377">
        <f t="shared" si="18"/>
        <v>0</v>
      </c>
      <c r="Q136" s="416"/>
    </row>
    <row r="137" spans="1:17" ht="15.6" x14ac:dyDescent="0.3">
      <c r="A137" s="291">
        <v>133</v>
      </c>
      <c r="B137" s="4"/>
      <c r="C137" s="4"/>
      <c r="D137" s="4" t="s">
        <v>128</v>
      </c>
      <c r="E137" s="411" t="s">
        <v>256</v>
      </c>
      <c r="F137" s="38">
        <f t="shared" si="14"/>
        <v>0</v>
      </c>
      <c r="G137" s="38">
        <f t="shared" si="15"/>
        <v>0</v>
      </c>
      <c r="H137" s="38">
        <f t="shared" si="19"/>
        <v>0</v>
      </c>
      <c r="I137" s="295">
        <f t="shared" si="20"/>
        <v>0</v>
      </c>
      <c r="J137" s="356"/>
      <c r="K137" s="23"/>
      <c r="L137" s="325">
        <v>133</v>
      </c>
      <c r="M137" s="4" t="s">
        <v>128</v>
      </c>
      <c r="N137" s="377">
        <f t="shared" si="16"/>
        <v>0</v>
      </c>
      <c r="O137" s="377">
        <f t="shared" si="17"/>
        <v>0</v>
      </c>
      <c r="P137" s="377">
        <f t="shared" si="18"/>
        <v>0</v>
      </c>
      <c r="Q137" s="416"/>
    </row>
    <row r="138" spans="1:17" ht="15.6" x14ac:dyDescent="0.3">
      <c r="A138" s="291">
        <v>134</v>
      </c>
      <c r="B138" s="4"/>
      <c r="C138" s="4"/>
      <c r="D138" s="4" t="s">
        <v>128</v>
      </c>
      <c r="E138" s="411" t="s">
        <v>256</v>
      </c>
      <c r="F138" s="38">
        <f t="shared" si="14"/>
        <v>0</v>
      </c>
      <c r="G138" s="38">
        <f t="shared" si="15"/>
        <v>0</v>
      </c>
      <c r="H138" s="38">
        <f t="shared" si="19"/>
        <v>0</v>
      </c>
      <c r="I138" s="295">
        <f t="shared" si="20"/>
        <v>0</v>
      </c>
      <c r="J138" s="356"/>
      <c r="K138" s="23"/>
      <c r="L138" s="325">
        <v>134</v>
      </c>
      <c r="M138" s="4" t="s">
        <v>128</v>
      </c>
      <c r="N138" s="377">
        <f t="shared" si="16"/>
        <v>0</v>
      </c>
      <c r="O138" s="377">
        <f t="shared" si="17"/>
        <v>0</v>
      </c>
      <c r="P138" s="377">
        <f t="shared" si="18"/>
        <v>0</v>
      </c>
      <c r="Q138" s="416"/>
    </row>
    <row r="139" spans="1:17" ht="15.6" x14ac:dyDescent="0.3">
      <c r="A139" s="291">
        <v>135</v>
      </c>
      <c r="B139" s="4"/>
      <c r="C139" s="4"/>
      <c r="D139" s="4" t="s">
        <v>128</v>
      </c>
      <c r="E139" s="411" t="s">
        <v>256</v>
      </c>
      <c r="F139" s="38">
        <f t="shared" si="14"/>
        <v>0</v>
      </c>
      <c r="G139" s="38">
        <f t="shared" si="15"/>
        <v>0</v>
      </c>
      <c r="H139" s="38">
        <f t="shared" si="19"/>
        <v>0</v>
      </c>
      <c r="I139" s="295">
        <f t="shared" si="20"/>
        <v>0</v>
      </c>
      <c r="J139" s="356"/>
      <c r="K139" s="23"/>
      <c r="L139" s="325">
        <v>135</v>
      </c>
      <c r="M139" s="4" t="s">
        <v>128</v>
      </c>
      <c r="N139" s="377">
        <f t="shared" si="16"/>
        <v>0</v>
      </c>
      <c r="O139" s="377">
        <f t="shared" si="17"/>
        <v>0</v>
      </c>
      <c r="P139" s="377">
        <f t="shared" si="18"/>
        <v>0</v>
      </c>
      <c r="Q139" s="416"/>
    </row>
    <row r="140" spans="1:17" ht="15.6" x14ac:dyDescent="0.3">
      <c r="A140" s="291">
        <v>136</v>
      </c>
      <c r="B140" s="4"/>
      <c r="C140" s="4"/>
      <c r="D140" s="4" t="s">
        <v>128</v>
      </c>
      <c r="E140" s="411" t="s">
        <v>256</v>
      </c>
      <c r="F140" s="38">
        <f t="shared" si="14"/>
        <v>0</v>
      </c>
      <c r="G140" s="38">
        <f t="shared" si="15"/>
        <v>0</v>
      </c>
      <c r="H140" s="38">
        <f t="shared" si="19"/>
        <v>0</v>
      </c>
      <c r="I140" s="295">
        <f t="shared" si="20"/>
        <v>0</v>
      </c>
      <c r="J140" s="356"/>
      <c r="K140" s="23"/>
      <c r="L140" s="325">
        <v>136</v>
      </c>
      <c r="M140" s="4" t="s">
        <v>128</v>
      </c>
      <c r="N140" s="377">
        <f t="shared" si="16"/>
        <v>0</v>
      </c>
      <c r="O140" s="377">
        <f t="shared" si="17"/>
        <v>0</v>
      </c>
      <c r="P140" s="377">
        <f t="shared" si="18"/>
        <v>0</v>
      </c>
      <c r="Q140" s="416"/>
    </row>
    <row r="141" spans="1:17" ht="15.6" x14ac:dyDescent="0.3">
      <c r="A141" s="291">
        <v>137</v>
      </c>
      <c r="B141" s="4"/>
      <c r="C141" s="4"/>
      <c r="D141" s="4" t="s">
        <v>128</v>
      </c>
      <c r="E141" s="411" t="s">
        <v>256</v>
      </c>
      <c r="F141" s="38">
        <f t="shared" si="14"/>
        <v>0</v>
      </c>
      <c r="G141" s="38">
        <f t="shared" si="15"/>
        <v>0</v>
      </c>
      <c r="H141" s="38">
        <f t="shared" si="19"/>
        <v>0</v>
      </c>
      <c r="I141" s="295">
        <f t="shared" si="20"/>
        <v>0</v>
      </c>
      <c r="J141" s="356"/>
      <c r="K141" s="23"/>
      <c r="L141" s="325">
        <v>137</v>
      </c>
      <c r="M141" s="4" t="s">
        <v>128</v>
      </c>
      <c r="N141" s="377">
        <f t="shared" si="16"/>
        <v>0</v>
      </c>
      <c r="O141" s="377">
        <f t="shared" si="17"/>
        <v>0</v>
      </c>
      <c r="P141" s="377">
        <f t="shared" si="18"/>
        <v>0</v>
      </c>
      <c r="Q141" s="416"/>
    </row>
    <row r="142" spans="1:17" ht="15.6" x14ac:dyDescent="0.3">
      <c r="A142" s="291">
        <v>138</v>
      </c>
      <c r="B142" s="4"/>
      <c r="C142" s="4"/>
      <c r="D142" s="4" t="s">
        <v>128</v>
      </c>
      <c r="E142" s="411" t="s">
        <v>256</v>
      </c>
      <c r="F142" s="38">
        <f t="shared" si="14"/>
        <v>0</v>
      </c>
      <c r="G142" s="38">
        <f t="shared" si="15"/>
        <v>0</v>
      </c>
      <c r="H142" s="38">
        <f t="shared" si="19"/>
        <v>0</v>
      </c>
      <c r="I142" s="295">
        <f t="shared" si="20"/>
        <v>0</v>
      </c>
      <c r="J142" s="356"/>
      <c r="K142" s="23"/>
      <c r="L142" s="325">
        <v>138</v>
      </c>
      <c r="M142" s="4" t="s">
        <v>128</v>
      </c>
      <c r="N142" s="377">
        <f t="shared" si="16"/>
        <v>0</v>
      </c>
      <c r="O142" s="377">
        <f t="shared" si="17"/>
        <v>0</v>
      </c>
      <c r="P142" s="377">
        <f t="shared" si="18"/>
        <v>0</v>
      </c>
      <c r="Q142" s="416"/>
    </row>
    <row r="143" spans="1:17" ht="15.6" x14ac:dyDescent="0.3">
      <c r="A143" s="291">
        <v>139</v>
      </c>
      <c r="B143" s="4"/>
      <c r="C143" s="4"/>
      <c r="D143" s="4" t="s">
        <v>128</v>
      </c>
      <c r="E143" s="411" t="s">
        <v>256</v>
      </c>
      <c r="F143" s="38">
        <f t="shared" si="14"/>
        <v>0</v>
      </c>
      <c r="G143" s="38">
        <f t="shared" si="15"/>
        <v>0</v>
      </c>
      <c r="H143" s="38">
        <f t="shared" si="19"/>
        <v>0</v>
      </c>
      <c r="I143" s="295">
        <f t="shared" si="20"/>
        <v>0</v>
      </c>
      <c r="J143" s="356"/>
      <c r="K143" s="23"/>
      <c r="L143" s="325">
        <v>139</v>
      </c>
      <c r="M143" s="4" t="s">
        <v>128</v>
      </c>
      <c r="N143" s="377">
        <f t="shared" si="16"/>
        <v>0</v>
      </c>
      <c r="O143" s="377">
        <f t="shared" si="17"/>
        <v>0</v>
      </c>
      <c r="P143" s="377">
        <f t="shared" si="18"/>
        <v>0</v>
      </c>
      <c r="Q143" s="416"/>
    </row>
    <row r="144" spans="1:17" ht="15.6" x14ac:dyDescent="0.3">
      <c r="A144" s="291">
        <v>140</v>
      </c>
      <c r="B144" s="4"/>
      <c r="C144" s="4"/>
      <c r="D144" s="4" t="s">
        <v>128</v>
      </c>
      <c r="E144" s="411" t="s">
        <v>256</v>
      </c>
      <c r="F144" s="38">
        <f t="shared" si="14"/>
        <v>0</v>
      </c>
      <c r="G144" s="38">
        <f t="shared" si="15"/>
        <v>0</v>
      </c>
      <c r="H144" s="38">
        <f t="shared" si="19"/>
        <v>0</v>
      </c>
      <c r="I144" s="295">
        <f t="shared" si="20"/>
        <v>0</v>
      </c>
      <c r="J144" s="356"/>
      <c r="K144" s="23"/>
      <c r="L144" s="325">
        <v>140</v>
      </c>
      <c r="M144" s="4" t="s">
        <v>128</v>
      </c>
      <c r="N144" s="377">
        <f t="shared" si="16"/>
        <v>0</v>
      </c>
      <c r="O144" s="377">
        <f t="shared" si="17"/>
        <v>0</v>
      </c>
      <c r="P144" s="377">
        <f t="shared" si="18"/>
        <v>0</v>
      </c>
      <c r="Q144" s="416"/>
    </row>
    <row r="145" spans="1:17" ht="15.6" x14ac:dyDescent="0.3">
      <c r="A145" s="291">
        <v>141</v>
      </c>
      <c r="B145" s="4"/>
      <c r="C145" s="4"/>
      <c r="D145" s="4" t="s">
        <v>128</v>
      </c>
      <c r="E145" s="411" t="s">
        <v>256</v>
      </c>
      <c r="F145" s="38">
        <f t="shared" si="14"/>
        <v>0</v>
      </c>
      <c r="G145" s="38">
        <f t="shared" si="15"/>
        <v>0</v>
      </c>
      <c r="H145" s="38">
        <f t="shared" si="19"/>
        <v>0</v>
      </c>
      <c r="I145" s="295">
        <f t="shared" si="20"/>
        <v>0</v>
      </c>
      <c r="J145" s="356"/>
      <c r="K145" s="23"/>
      <c r="L145" s="325">
        <v>141</v>
      </c>
      <c r="M145" s="4" t="s">
        <v>128</v>
      </c>
      <c r="N145" s="377">
        <f t="shared" si="16"/>
        <v>0</v>
      </c>
      <c r="O145" s="377">
        <f t="shared" si="17"/>
        <v>0</v>
      </c>
      <c r="P145" s="377">
        <f t="shared" si="18"/>
        <v>0</v>
      </c>
      <c r="Q145" s="416"/>
    </row>
    <row r="146" spans="1:17" ht="15.6" x14ac:dyDescent="0.3">
      <c r="A146" s="291">
        <v>142</v>
      </c>
      <c r="B146" s="4"/>
      <c r="C146" s="4"/>
      <c r="D146" s="4" t="s">
        <v>128</v>
      </c>
      <c r="E146" s="411" t="s">
        <v>256</v>
      </c>
      <c r="F146" s="38">
        <f t="shared" si="14"/>
        <v>0</v>
      </c>
      <c r="G146" s="38">
        <f t="shared" si="15"/>
        <v>0</v>
      </c>
      <c r="H146" s="38">
        <f t="shared" si="19"/>
        <v>0</v>
      </c>
      <c r="I146" s="295">
        <f t="shared" si="20"/>
        <v>0</v>
      </c>
      <c r="J146" s="356"/>
      <c r="K146" s="23"/>
      <c r="L146" s="325">
        <v>142</v>
      </c>
      <c r="M146" s="4" t="s">
        <v>128</v>
      </c>
      <c r="N146" s="377">
        <f t="shared" si="16"/>
        <v>0</v>
      </c>
      <c r="O146" s="377">
        <f t="shared" si="17"/>
        <v>0</v>
      </c>
      <c r="P146" s="377">
        <f t="shared" si="18"/>
        <v>0</v>
      </c>
      <c r="Q146" s="416"/>
    </row>
    <row r="147" spans="1:17" ht="15.6" x14ac:dyDescent="0.3">
      <c r="A147" s="291">
        <v>143</v>
      </c>
      <c r="B147" s="4"/>
      <c r="C147" s="4"/>
      <c r="D147" s="4" t="s">
        <v>128</v>
      </c>
      <c r="E147" s="411" t="s">
        <v>256</v>
      </c>
      <c r="F147" s="38">
        <f t="shared" si="14"/>
        <v>0</v>
      </c>
      <c r="G147" s="38">
        <f t="shared" si="15"/>
        <v>0</v>
      </c>
      <c r="H147" s="38">
        <f t="shared" si="19"/>
        <v>0</v>
      </c>
      <c r="I147" s="295">
        <f t="shared" si="20"/>
        <v>0</v>
      </c>
      <c r="J147" s="356"/>
      <c r="K147" s="23"/>
      <c r="L147" s="325">
        <v>143</v>
      </c>
      <c r="M147" s="4" t="s">
        <v>128</v>
      </c>
      <c r="N147" s="377">
        <f t="shared" si="16"/>
        <v>0</v>
      </c>
      <c r="O147" s="377">
        <f t="shared" si="17"/>
        <v>0</v>
      </c>
      <c r="P147" s="377">
        <f t="shared" si="18"/>
        <v>0</v>
      </c>
      <c r="Q147" s="416"/>
    </row>
    <row r="148" spans="1:17" ht="15.6" x14ac:dyDescent="0.3">
      <c r="A148" s="291">
        <v>144</v>
      </c>
      <c r="B148" s="4"/>
      <c r="C148" s="4"/>
      <c r="D148" s="4" t="s">
        <v>128</v>
      </c>
      <c r="E148" s="411" t="s">
        <v>256</v>
      </c>
      <c r="F148" s="38">
        <f t="shared" si="14"/>
        <v>0</v>
      </c>
      <c r="G148" s="38">
        <f t="shared" si="15"/>
        <v>0</v>
      </c>
      <c r="H148" s="38">
        <f t="shared" si="19"/>
        <v>0</v>
      </c>
      <c r="I148" s="295">
        <f t="shared" si="20"/>
        <v>0</v>
      </c>
      <c r="J148" s="356"/>
      <c r="K148" s="23"/>
      <c r="L148" s="325">
        <v>144</v>
      </c>
      <c r="M148" s="4" t="s">
        <v>128</v>
      </c>
      <c r="N148" s="377">
        <f t="shared" si="16"/>
        <v>0</v>
      </c>
      <c r="O148" s="377">
        <f t="shared" si="17"/>
        <v>0</v>
      </c>
      <c r="P148" s="377">
        <f t="shared" si="18"/>
        <v>0</v>
      </c>
      <c r="Q148" s="416"/>
    </row>
    <row r="149" spans="1:17" ht="15.6" x14ac:dyDescent="0.3">
      <c r="A149" s="291">
        <v>145</v>
      </c>
      <c r="B149" s="4"/>
      <c r="C149" s="4"/>
      <c r="D149" s="4" t="s">
        <v>128</v>
      </c>
      <c r="E149" s="411" t="s">
        <v>256</v>
      </c>
      <c r="F149" s="38">
        <f t="shared" si="14"/>
        <v>0</v>
      </c>
      <c r="G149" s="38">
        <f t="shared" si="15"/>
        <v>0</v>
      </c>
      <c r="H149" s="38">
        <f t="shared" si="19"/>
        <v>0</v>
      </c>
      <c r="I149" s="295">
        <f t="shared" si="20"/>
        <v>0</v>
      </c>
      <c r="J149" s="356"/>
      <c r="K149" s="23"/>
      <c r="L149" s="325">
        <v>145</v>
      </c>
      <c r="M149" s="4" t="s">
        <v>128</v>
      </c>
      <c r="N149" s="377">
        <f t="shared" si="16"/>
        <v>0</v>
      </c>
      <c r="O149" s="377">
        <f t="shared" si="17"/>
        <v>0</v>
      </c>
      <c r="P149" s="377">
        <f t="shared" si="18"/>
        <v>0</v>
      </c>
      <c r="Q149" s="416"/>
    </row>
    <row r="150" spans="1:17" ht="15.6" x14ac:dyDescent="0.3">
      <c r="A150" s="291">
        <v>146</v>
      </c>
      <c r="B150" s="4"/>
      <c r="C150" s="4"/>
      <c r="D150" s="4" t="s">
        <v>128</v>
      </c>
      <c r="E150" s="411" t="s">
        <v>256</v>
      </c>
      <c r="F150" s="38">
        <f t="shared" si="14"/>
        <v>0</v>
      </c>
      <c r="G150" s="38">
        <f t="shared" si="15"/>
        <v>0</v>
      </c>
      <c r="H150" s="38">
        <f t="shared" si="19"/>
        <v>0</v>
      </c>
      <c r="I150" s="295">
        <f t="shared" si="20"/>
        <v>0</v>
      </c>
      <c r="J150" s="356"/>
      <c r="K150" s="23"/>
      <c r="L150" s="325">
        <v>146</v>
      </c>
      <c r="M150" s="4" t="s">
        <v>128</v>
      </c>
      <c r="N150" s="377">
        <f t="shared" si="16"/>
        <v>0</v>
      </c>
      <c r="O150" s="377">
        <f t="shared" si="17"/>
        <v>0</v>
      </c>
      <c r="P150" s="377">
        <f t="shared" si="18"/>
        <v>0</v>
      </c>
      <c r="Q150" s="416"/>
    </row>
    <row r="151" spans="1:17" ht="15.6" x14ac:dyDescent="0.3">
      <c r="A151" s="291">
        <v>147</v>
      </c>
      <c r="B151" s="4"/>
      <c r="C151" s="4"/>
      <c r="D151" s="4" t="s">
        <v>128</v>
      </c>
      <c r="E151" s="411" t="s">
        <v>256</v>
      </c>
      <c r="F151" s="38">
        <f t="shared" si="14"/>
        <v>0</v>
      </c>
      <c r="G151" s="38">
        <f t="shared" si="15"/>
        <v>0</v>
      </c>
      <c r="H151" s="38">
        <f t="shared" si="19"/>
        <v>0</v>
      </c>
      <c r="I151" s="295">
        <f t="shared" si="20"/>
        <v>0</v>
      </c>
      <c r="J151" s="356"/>
      <c r="K151" s="23"/>
      <c r="L151" s="325">
        <v>147</v>
      </c>
      <c r="M151" s="4" t="s">
        <v>128</v>
      </c>
      <c r="N151" s="377">
        <f t="shared" si="16"/>
        <v>0</v>
      </c>
      <c r="O151" s="377">
        <f t="shared" si="17"/>
        <v>0</v>
      </c>
      <c r="P151" s="377">
        <f t="shared" si="18"/>
        <v>0</v>
      </c>
      <c r="Q151" s="416"/>
    </row>
    <row r="152" spans="1:17" ht="15.6" x14ac:dyDescent="0.3">
      <c r="A152" s="291">
        <v>148</v>
      </c>
      <c r="B152" s="4"/>
      <c r="C152" s="4"/>
      <c r="D152" s="4" t="s">
        <v>128</v>
      </c>
      <c r="E152" s="411" t="s">
        <v>256</v>
      </c>
      <c r="F152" s="38">
        <f t="shared" si="14"/>
        <v>0</v>
      </c>
      <c r="G152" s="38">
        <f t="shared" si="15"/>
        <v>0</v>
      </c>
      <c r="H152" s="38">
        <f t="shared" si="19"/>
        <v>0</v>
      </c>
      <c r="I152" s="295">
        <f t="shared" si="20"/>
        <v>0</v>
      </c>
      <c r="J152" s="356"/>
      <c r="K152" s="23"/>
      <c r="L152" s="325">
        <v>148</v>
      </c>
      <c r="M152" s="4" t="s">
        <v>128</v>
      </c>
      <c r="N152" s="377">
        <f t="shared" si="16"/>
        <v>0</v>
      </c>
      <c r="O152" s="377">
        <f t="shared" si="17"/>
        <v>0</v>
      </c>
      <c r="P152" s="377">
        <f t="shared" si="18"/>
        <v>0</v>
      </c>
      <c r="Q152" s="416"/>
    </row>
    <row r="153" spans="1:17" ht="15.6" x14ac:dyDescent="0.3">
      <c r="A153" s="291">
        <v>149</v>
      </c>
      <c r="B153" s="4"/>
      <c r="C153" s="4"/>
      <c r="D153" s="4" t="s">
        <v>128</v>
      </c>
      <c r="E153" s="411" t="s">
        <v>256</v>
      </c>
      <c r="F153" s="38">
        <f t="shared" si="14"/>
        <v>0</v>
      </c>
      <c r="G153" s="38">
        <f t="shared" si="15"/>
        <v>0</v>
      </c>
      <c r="H153" s="38">
        <f t="shared" si="19"/>
        <v>0</v>
      </c>
      <c r="I153" s="295">
        <f t="shared" si="20"/>
        <v>0</v>
      </c>
      <c r="J153" s="356"/>
      <c r="K153" s="23"/>
      <c r="L153" s="325">
        <v>149</v>
      </c>
      <c r="M153" s="4" t="s">
        <v>128</v>
      </c>
      <c r="N153" s="377">
        <f t="shared" si="16"/>
        <v>0</v>
      </c>
      <c r="O153" s="377">
        <f t="shared" si="17"/>
        <v>0</v>
      </c>
      <c r="P153" s="377">
        <f t="shared" si="18"/>
        <v>0</v>
      </c>
      <c r="Q153" s="416"/>
    </row>
    <row r="154" spans="1:17" ht="15.6" x14ac:dyDescent="0.3">
      <c r="A154" s="291">
        <v>150</v>
      </c>
      <c r="B154" s="4"/>
      <c r="C154" s="4"/>
      <c r="D154" s="4" t="s">
        <v>128</v>
      </c>
      <c r="E154" s="411" t="s">
        <v>256</v>
      </c>
      <c r="F154" s="38">
        <f t="shared" si="14"/>
        <v>0</v>
      </c>
      <c r="G154" s="38">
        <f t="shared" si="15"/>
        <v>0</v>
      </c>
      <c r="H154" s="38">
        <f t="shared" si="19"/>
        <v>0</v>
      </c>
      <c r="I154" s="295">
        <f t="shared" si="20"/>
        <v>0</v>
      </c>
      <c r="J154" s="357"/>
      <c r="K154" s="203"/>
      <c r="L154" s="325">
        <v>150</v>
      </c>
      <c r="M154" s="4" t="s">
        <v>128</v>
      </c>
      <c r="N154" s="377">
        <f t="shared" si="16"/>
        <v>0</v>
      </c>
      <c r="O154" s="377">
        <f t="shared" si="17"/>
        <v>0</v>
      </c>
      <c r="P154" s="377">
        <f t="shared" si="18"/>
        <v>0</v>
      </c>
      <c r="Q154" s="416"/>
    </row>
    <row r="155" spans="1:17" ht="15.6" x14ac:dyDescent="0.3">
      <c r="A155" s="292">
        <v>151</v>
      </c>
      <c r="B155" s="102"/>
      <c r="C155" s="102"/>
      <c r="D155" s="102" t="s">
        <v>128</v>
      </c>
      <c r="E155" s="412" t="s">
        <v>256</v>
      </c>
      <c r="F155" s="202">
        <f>IF(I155&gt;0,1,0)</f>
        <v>0</v>
      </c>
      <c r="G155" s="202">
        <f>IF(D155="Yes",F155,0)</f>
        <v>0</v>
      </c>
      <c r="H155" s="202">
        <f>IF(D155="Yes",I155,0)</f>
        <v>0</v>
      </c>
      <c r="I155" s="296">
        <f>IF(E155="Square/Rectangle",B155*C155,B155*C155*0.785)</f>
        <v>0</v>
      </c>
      <c r="J155" s="356"/>
      <c r="K155" s="23"/>
      <c r="L155" s="326">
        <v>151</v>
      </c>
      <c r="M155" s="102" t="s">
        <v>128</v>
      </c>
      <c r="N155" s="380">
        <f t="shared" si="16"/>
        <v>0</v>
      </c>
      <c r="O155" s="380">
        <f t="shared" si="17"/>
        <v>0</v>
      </c>
      <c r="P155" s="380">
        <f t="shared" si="18"/>
        <v>0</v>
      </c>
      <c r="Q155" s="417"/>
    </row>
    <row r="156" spans="1:17" ht="15.6" x14ac:dyDescent="0.3">
      <c r="A156" s="291">
        <v>152</v>
      </c>
      <c r="B156" s="4"/>
      <c r="C156" s="4"/>
      <c r="D156" s="4" t="s">
        <v>128</v>
      </c>
      <c r="E156" s="411" t="s">
        <v>256</v>
      </c>
      <c r="F156" s="38">
        <f t="shared" ref="F156:F219" si="21">IF(I156&gt;0,1,0)</f>
        <v>0</v>
      </c>
      <c r="G156" s="38">
        <f t="shared" ref="G156:G219" si="22">IF(D156="Yes",F156,0)</f>
        <v>0</v>
      </c>
      <c r="H156" s="38">
        <f>IF(D156="Yes",I156,0)</f>
        <v>0</v>
      </c>
      <c r="I156" s="295">
        <f t="shared" ref="I156:I219" si="23">IF(E156="Square/Rectangle",B156*C156,B156*C156*0.785)</f>
        <v>0</v>
      </c>
      <c r="J156" s="356"/>
      <c r="K156" s="23"/>
      <c r="L156" s="325">
        <v>152</v>
      </c>
      <c r="M156" s="4" t="s">
        <v>128</v>
      </c>
      <c r="N156" s="377">
        <f t="shared" si="16"/>
        <v>0</v>
      </c>
      <c r="O156" s="377">
        <f t="shared" si="17"/>
        <v>0</v>
      </c>
      <c r="P156" s="377">
        <f t="shared" si="18"/>
        <v>0</v>
      </c>
      <c r="Q156" s="416"/>
    </row>
    <row r="157" spans="1:17" ht="15.6" x14ac:dyDescent="0.3">
      <c r="A157" s="291">
        <v>153</v>
      </c>
      <c r="B157" s="4"/>
      <c r="C157" s="4"/>
      <c r="D157" s="4" t="s">
        <v>128</v>
      </c>
      <c r="E157" s="411" t="s">
        <v>256</v>
      </c>
      <c r="F157" s="38">
        <f t="shared" si="21"/>
        <v>0</v>
      </c>
      <c r="G157" s="38">
        <f t="shared" si="22"/>
        <v>0</v>
      </c>
      <c r="H157" s="38">
        <f t="shared" ref="H157:H220" si="24">IF(D157="Yes",I157,0)</f>
        <v>0</v>
      </c>
      <c r="I157" s="295">
        <f t="shared" si="23"/>
        <v>0</v>
      </c>
      <c r="J157" s="356"/>
      <c r="K157" s="23"/>
      <c r="L157" s="325">
        <v>153</v>
      </c>
      <c r="M157" s="4" t="s">
        <v>128</v>
      </c>
      <c r="N157" s="377">
        <f t="shared" si="16"/>
        <v>0</v>
      </c>
      <c r="O157" s="377">
        <f t="shared" si="17"/>
        <v>0</v>
      </c>
      <c r="P157" s="377">
        <f t="shared" si="18"/>
        <v>0</v>
      </c>
      <c r="Q157" s="416"/>
    </row>
    <row r="158" spans="1:17" ht="15.6" x14ac:dyDescent="0.3">
      <c r="A158" s="291">
        <v>154</v>
      </c>
      <c r="B158" s="4"/>
      <c r="C158" s="4"/>
      <c r="D158" s="4" t="s">
        <v>128</v>
      </c>
      <c r="E158" s="411" t="s">
        <v>256</v>
      </c>
      <c r="F158" s="38">
        <f t="shared" si="21"/>
        <v>0</v>
      </c>
      <c r="G158" s="38">
        <f t="shared" si="22"/>
        <v>0</v>
      </c>
      <c r="H158" s="38">
        <f t="shared" si="24"/>
        <v>0</v>
      </c>
      <c r="I158" s="295">
        <f t="shared" si="23"/>
        <v>0</v>
      </c>
      <c r="J158" s="356"/>
      <c r="K158" s="23"/>
      <c r="L158" s="325">
        <v>154</v>
      </c>
      <c r="M158" s="4" t="s">
        <v>128</v>
      </c>
      <c r="N158" s="377">
        <f t="shared" si="16"/>
        <v>0</v>
      </c>
      <c r="O158" s="377">
        <f t="shared" si="17"/>
        <v>0</v>
      </c>
      <c r="P158" s="377">
        <f t="shared" si="18"/>
        <v>0</v>
      </c>
      <c r="Q158" s="416"/>
    </row>
    <row r="159" spans="1:17" ht="15.6" x14ac:dyDescent="0.3">
      <c r="A159" s="291">
        <v>155</v>
      </c>
      <c r="B159" s="4"/>
      <c r="C159" s="4"/>
      <c r="D159" s="4" t="s">
        <v>128</v>
      </c>
      <c r="E159" s="411" t="s">
        <v>256</v>
      </c>
      <c r="F159" s="38">
        <f t="shared" si="21"/>
        <v>0</v>
      </c>
      <c r="G159" s="38">
        <f t="shared" si="22"/>
        <v>0</v>
      </c>
      <c r="H159" s="38">
        <f t="shared" si="24"/>
        <v>0</v>
      </c>
      <c r="I159" s="295">
        <f t="shared" si="23"/>
        <v>0</v>
      </c>
      <c r="J159" s="356"/>
      <c r="K159" s="23"/>
      <c r="L159" s="325">
        <v>155</v>
      </c>
      <c r="M159" s="4" t="s">
        <v>128</v>
      </c>
      <c r="N159" s="377">
        <f t="shared" si="16"/>
        <v>0</v>
      </c>
      <c r="O159" s="377">
        <f t="shared" si="17"/>
        <v>0</v>
      </c>
      <c r="P159" s="377">
        <f t="shared" si="18"/>
        <v>0</v>
      </c>
      <c r="Q159" s="416"/>
    </row>
    <row r="160" spans="1:17" ht="15.6" x14ac:dyDescent="0.3">
      <c r="A160" s="291">
        <v>156</v>
      </c>
      <c r="B160" s="4"/>
      <c r="C160" s="4"/>
      <c r="D160" s="4" t="s">
        <v>128</v>
      </c>
      <c r="E160" s="411" t="s">
        <v>256</v>
      </c>
      <c r="F160" s="38">
        <f t="shared" si="21"/>
        <v>0</v>
      </c>
      <c r="G160" s="38">
        <f t="shared" si="22"/>
        <v>0</v>
      </c>
      <c r="H160" s="38">
        <f t="shared" si="24"/>
        <v>0</v>
      </c>
      <c r="I160" s="295">
        <f t="shared" si="23"/>
        <v>0</v>
      </c>
      <c r="J160" s="356"/>
      <c r="K160" s="23"/>
      <c r="L160" s="325">
        <v>156</v>
      </c>
      <c r="M160" s="4" t="s">
        <v>128</v>
      </c>
      <c r="N160" s="377">
        <f t="shared" si="16"/>
        <v>0</v>
      </c>
      <c r="O160" s="377">
        <f t="shared" si="17"/>
        <v>0</v>
      </c>
      <c r="P160" s="377">
        <f t="shared" si="18"/>
        <v>0</v>
      </c>
      <c r="Q160" s="416"/>
    </row>
    <row r="161" spans="1:17" ht="15.6" x14ac:dyDescent="0.3">
      <c r="A161" s="291">
        <v>157</v>
      </c>
      <c r="B161" s="4"/>
      <c r="C161" s="4"/>
      <c r="D161" s="4" t="s">
        <v>128</v>
      </c>
      <c r="E161" s="411" t="s">
        <v>256</v>
      </c>
      <c r="F161" s="38">
        <f t="shared" si="21"/>
        <v>0</v>
      </c>
      <c r="G161" s="38">
        <f t="shared" si="22"/>
        <v>0</v>
      </c>
      <c r="H161" s="38">
        <f t="shared" si="24"/>
        <v>0</v>
      </c>
      <c r="I161" s="295">
        <f t="shared" si="23"/>
        <v>0</v>
      </c>
      <c r="J161" s="356"/>
      <c r="K161" s="23"/>
      <c r="L161" s="325">
        <v>157</v>
      </c>
      <c r="M161" s="4" t="s">
        <v>128</v>
      </c>
      <c r="N161" s="377">
        <f t="shared" si="16"/>
        <v>0</v>
      </c>
      <c r="O161" s="377">
        <f t="shared" si="17"/>
        <v>0</v>
      </c>
      <c r="P161" s="377">
        <f t="shared" si="18"/>
        <v>0</v>
      </c>
      <c r="Q161" s="416"/>
    </row>
    <row r="162" spans="1:17" ht="15.6" x14ac:dyDescent="0.3">
      <c r="A162" s="291">
        <v>158</v>
      </c>
      <c r="B162" s="4"/>
      <c r="C162" s="4"/>
      <c r="D162" s="4" t="s">
        <v>128</v>
      </c>
      <c r="E162" s="411" t="s">
        <v>256</v>
      </c>
      <c r="F162" s="38">
        <f t="shared" si="21"/>
        <v>0</v>
      </c>
      <c r="G162" s="38">
        <f t="shared" si="22"/>
        <v>0</v>
      </c>
      <c r="H162" s="38">
        <f t="shared" si="24"/>
        <v>0</v>
      </c>
      <c r="I162" s="295">
        <f t="shared" si="23"/>
        <v>0</v>
      </c>
      <c r="J162" s="356"/>
      <c r="K162" s="23"/>
      <c r="L162" s="325">
        <v>158</v>
      </c>
      <c r="M162" s="4" t="s">
        <v>128</v>
      </c>
      <c r="N162" s="377">
        <f t="shared" si="16"/>
        <v>0</v>
      </c>
      <c r="O162" s="377">
        <f t="shared" si="17"/>
        <v>0</v>
      </c>
      <c r="P162" s="377">
        <f t="shared" si="18"/>
        <v>0</v>
      </c>
      <c r="Q162" s="416"/>
    </row>
    <row r="163" spans="1:17" ht="15.6" x14ac:dyDescent="0.3">
      <c r="A163" s="291">
        <v>159</v>
      </c>
      <c r="B163" s="4"/>
      <c r="C163" s="4"/>
      <c r="D163" s="4" t="s">
        <v>128</v>
      </c>
      <c r="E163" s="411" t="s">
        <v>256</v>
      </c>
      <c r="F163" s="38">
        <f t="shared" si="21"/>
        <v>0</v>
      </c>
      <c r="G163" s="38">
        <f t="shared" si="22"/>
        <v>0</v>
      </c>
      <c r="H163" s="38">
        <f t="shared" si="24"/>
        <v>0</v>
      </c>
      <c r="I163" s="295">
        <f t="shared" si="23"/>
        <v>0</v>
      </c>
      <c r="J163" s="356"/>
      <c r="K163" s="23"/>
      <c r="L163" s="325">
        <v>159</v>
      </c>
      <c r="M163" s="4" t="s">
        <v>128</v>
      </c>
      <c r="N163" s="377">
        <f t="shared" si="16"/>
        <v>0</v>
      </c>
      <c r="O163" s="377">
        <f t="shared" si="17"/>
        <v>0</v>
      </c>
      <c r="P163" s="377">
        <f t="shared" si="18"/>
        <v>0</v>
      </c>
      <c r="Q163" s="416"/>
    </row>
    <row r="164" spans="1:17" ht="15.6" x14ac:dyDescent="0.3">
      <c r="A164" s="291">
        <v>160</v>
      </c>
      <c r="B164" s="4"/>
      <c r="C164" s="4"/>
      <c r="D164" s="4" t="s">
        <v>128</v>
      </c>
      <c r="E164" s="411" t="s">
        <v>256</v>
      </c>
      <c r="F164" s="38">
        <f t="shared" si="21"/>
        <v>0</v>
      </c>
      <c r="G164" s="38">
        <f t="shared" si="22"/>
        <v>0</v>
      </c>
      <c r="H164" s="38">
        <f t="shared" si="24"/>
        <v>0</v>
      </c>
      <c r="I164" s="295">
        <f t="shared" si="23"/>
        <v>0</v>
      </c>
      <c r="J164" s="356"/>
      <c r="K164" s="23"/>
      <c r="L164" s="325">
        <v>160</v>
      </c>
      <c r="M164" s="4" t="s">
        <v>128</v>
      </c>
      <c r="N164" s="377">
        <f t="shared" si="16"/>
        <v>0</v>
      </c>
      <c r="O164" s="377">
        <f t="shared" si="17"/>
        <v>0</v>
      </c>
      <c r="P164" s="377">
        <f t="shared" si="18"/>
        <v>0</v>
      </c>
      <c r="Q164" s="416"/>
    </row>
    <row r="165" spans="1:17" ht="15.6" x14ac:dyDescent="0.3">
      <c r="A165" s="291">
        <v>161</v>
      </c>
      <c r="B165" s="4"/>
      <c r="C165" s="4"/>
      <c r="D165" s="4" t="s">
        <v>128</v>
      </c>
      <c r="E165" s="411" t="s">
        <v>256</v>
      </c>
      <c r="F165" s="38">
        <f t="shared" si="21"/>
        <v>0</v>
      </c>
      <c r="G165" s="38">
        <f t="shared" si="22"/>
        <v>0</v>
      </c>
      <c r="H165" s="38">
        <f t="shared" si="24"/>
        <v>0</v>
      </c>
      <c r="I165" s="295">
        <f t="shared" si="23"/>
        <v>0</v>
      </c>
      <c r="J165" s="356"/>
      <c r="K165" s="23"/>
      <c r="L165" s="325">
        <v>161</v>
      </c>
      <c r="M165" s="4" t="s">
        <v>128</v>
      </c>
      <c r="N165" s="377">
        <f t="shared" si="16"/>
        <v>0</v>
      </c>
      <c r="O165" s="377">
        <f t="shared" si="17"/>
        <v>0</v>
      </c>
      <c r="P165" s="377">
        <f t="shared" si="18"/>
        <v>0</v>
      </c>
      <c r="Q165" s="416"/>
    </row>
    <row r="166" spans="1:17" ht="15.6" x14ac:dyDescent="0.3">
      <c r="A166" s="291">
        <v>162</v>
      </c>
      <c r="B166" s="4"/>
      <c r="C166" s="4"/>
      <c r="D166" s="4" t="s">
        <v>128</v>
      </c>
      <c r="E166" s="411" t="s">
        <v>256</v>
      </c>
      <c r="F166" s="38">
        <f t="shared" si="21"/>
        <v>0</v>
      </c>
      <c r="G166" s="38">
        <f t="shared" si="22"/>
        <v>0</v>
      </c>
      <c r="H166" s="38">
        <f t="shared" si="24"/>
        <v>0</v>
      </c>
      <c r="I166" s="295">
        <f t="shared" si="23"/>
        <v>0</v>
      </c>
      <c r="J166" s="356"/>
      <c r="K166" s="23"/>
      <c r="L166" s="325">
        <v>162</v>
      </c>
      <c r="M166" s="4" t="s">
        <v>128</v>
      </c>
      <c r="N166" s="377">
        <f t="shared" si="16"/>
        <v>0</v>
      </c>
      <c r="O166" s="377">
        <f t="shared" si="17"/>
        <v>0</v>
      </c>
      <c r="P166" s="377">
        <f t="shared" si="18"/>
        <v>0</v>
      </c>
      <c r="Q166" s="416"/>
    </row>
    <row r="167" spans="1:17" ht="15.6" x14ac:dyDescent="0.3">
      <c r="A167" s="291">
        <v>163</v>
      </c>
      <c r="B167" s="4"/>
      <c r="C167" s="4"/>
      <c r="D167" s="4" t="s">
        <v>128</v>
      </c>
      <c r="E167" s="411" t="s">
        <v>256</v>
      </c>
      <c r="F167" s="38">
        <f t="shared" si="21"/>
        <v>0</v>
      </c>
      <c r="G167" s="38">
        <f t="shared" si="22"/>
        <v>0</v>
      </c>
      <c r="H167" s="38">
        <f t="shared" si="24"/>
        <v>0</v>
      </c>
      <c r="I167" s="295">
        <f t="shared" si="23"/>
        <v>0</v>
      </c>
      <c r="J167" s="356"/>
      <c r="K167" s="23"/>
      <c r="L167" s="325">
        <v>163</v>
      </c>
      <c r="M167" s="4" t="s">
        <v>128</v>
      </c>
      <c r="N167" s="377">
        <f t="shared" si="16"/>
        <v>0</v>
      </c>
      <c r="O167" s="377">
        <f t="shared" si="17"/>
        <v>0</v>
      </c>
      <c r="P167" s="377">
        <f t="shared" si="18"/>
        <v>0</v>
      </c>
      <c r="Q167" s="416"/>
    </row>
    <row r="168" spans="1:17" ht="15.6" x14ac:dyDescent="0.3">
      <c r="A168" s="291">
        <v>164</v>
      </c>
      <c r="B168" s="4"/>
      <c r="C168" s="4"/>
      <c r="D168" s="4" t="s">
        <v>128</v>
      </c>
      <c r="E168" s="411" t="s">
        <v>256</v>
      </c>
      <c r="F168" s="38">
        <f t="shared" si="21"/>
        <v>0</v>
      </c>
      <c r="G168" s="38">
        <f t="shared" si="22"/>
        <v>0</v>
      </c>
      <c r="H168" s="38">
        <f t="shared" si="24"/>
        <v>0</v>
      </c>
      <c r="I168" s="295">
        <f t="shared" si="23"/>
        <v>0</v>
      </c>
      <c r="J168" s="356"/>
      <c r="K168" s="23"/>
      <c r="L168" s="325">
        <v>164</v>
      </c>
      <c r="M168" s="4" t="s">
        <v>128</v>
      </c>
      <c r="N168" s="377">
        <f t="shared" si="16"/>
        <v>0</v>
      </c>
      <c r="O168" s="377">
        <f t="shared" si="17"/>
        <v>0</v>
      </c>
      <c r="P168" s="377">
        <f t="shared" si="18"/>
        <v>0</v>
      </c>
      <c r="Q168" s="416"/>
    </row>
    <row r="169" spans="1:17" ht="15.6" x14ac:dyDescent="0.3">
      <c r="A169" s="291">
        <v>165</v>
      </c>
      <c r="B169" s="4"/>
      <c r="C169" s="4"/>
      <c r="D169" s="4" t="s">
        <v>128</v>
      </c>
      <c r="E169" s="411" t="s">
        <v>256</v>
      </c>
      <c r="F169" s="38">
        <f t="shared" si="21"/>
        <v>0</v>
      </c>
      <c r="G169" s="38">
        <f t="shared" si="22"/>
        <v>0</v>
      </c>
      <c r="H169" s="38">
        <f t="shared" si="24"/>
        <v>0</v>
      </c>
      <c r="I169" s="295">
        <f t="shared" si="23"/>
        <v>0</v>
      </c>
      <c r="J169" s="356"/>
      <c r="K169" s="23"/>
      <c r="L169" s="325">
        <v>165</v>
      </c>
      <c r="M169" s="4" t="s">
        <v>128</v>
      </c>
      <c r="N169" s="377">
        <f t="shared" si="16"/>
        <v>0</v>
      </c>
      <c r="O169" s="377">
        <f t="shared" si="17"/>
        <v>0</v>
      </c>
      <c r="P169" s="377">
        <f t="shared" si="18"/>
        <v>0</v>
      </c>
      <c r="Q169" s="416"/>
    </row>
    <row r="170" spans="1:17" ht="15.6" x14ac:dyDescent="0.3">
      <c r="A170" s="291">
        <v>166</v>
      </c>
      <c r="B170" s="4"/>
      <c r="C170" s="4"/>
      <c r="D170" s="4" t="s">
        <v>128</v>
      </c>
      <c r="E170" s="411" t="s">
        <v>256</v>
      </c>
      <c r="F170" s="38">
        <f t="shared" si="21"/>
        <v>0</v>
      </c>
      <c r="G170" s="38">
        <f t="shared" si="22"/>
        <v>0</v>
      </c>
      <c r="H170" s="38">
        <f t="shared" si="24"/>
        <v>0</v>
      </c>
      <c r="I170" s="295">
        <f t="shared" si="23"/>
        <v>0</v>
      </c>
      <c r="J170" s="356"/>
      <c r="K170" s="23"/>
      <c r="L170" s="325">
        <v>166</v>
      </c>
      <c r="M170" s="4" t="s">
        <v>128</v>
      </c>
      <c r="N170" s="377">
        <f t="shared" si="16"/>
        <v>0</v>
      </c>
      <c r="O170" s="377">
        <f t="shared" si="17"/>
        <v>0</v>
      </c>
      <c r="P170" s="377">
        <f t="shared" si="18"/>
        <v>0</v>
      </c>
      <c r="Q170" s="416"/>
    </row>
    <row r="171" spans="1:17" ht="15.6" x14ac:dyDescent="0.3">
      <c r="A171" s="291">
        <v>167</v>
      </c>
      <c r="B171" s="4"/>
      <c r="C171" s="4"/>
      <c r="D171" s="4" t="s">
        <v>128</v>
      </c>
      <c r="E171" s="411" t="s">
        <v>256</v>
      </c>
      <c r="F171" s="38">
        <f t="shared" si="21"/>
        <v>0</v>
      </c>
      <c r="G171" s="38">
        <f t="shared" si="22"/>
        <v>0</v>
      </c>
      <c r="H171" s="38">
        <f t="shared" si="24"/>
        <v>0</v>
      </c>
      <c r="I171" s="295">
        <f t="shared" si="23"/>
        <v>0</v>
      </c>
      <c r="J171" s="356"/>
      <c r="K171" s="23"/>
      <c r="L171" s="325">
        <v>167</v>
      </c>
      <c r="M171" s="4" t="s">
        <v>128</v>
      </c>
      <c r="N171" s="377">
        <f t="shared" si="16"/>
        <v>0</v>
      </c>
      <c r="O171" s="377">
        <f t="shared" si="17"/>
        <v>0</v>
      </c>
      <c r="P171" s="377">
        <f t="shared" si="18"/>
        <v>0</v>
      </c>
      <c r="Q171" s="416"/>
    </row>
    <row r="172" spans="1:17" ht="15.6" x14ac:dyDescent="0.3">
      <c r="A172" s="291">
        <v>168</v>
      </c>
      <c r="B172" s="4"/>
      <c r="C172" s="4"/>
      <c r="D172" s="4" t="s">
        <v>128</v>
      </c>
      <c r="E172" s="411" t="s">
        <v>256</v>
      </c>
      <c r="F172" s="38">
        <f t="shared" si="21"/>
        <v>0</v>
      </c>
      <c r="G172" s="38">
        <f t="shared" si="22"/>
        <v>0</v>
      </c>
      <c r="H172" s="38">
        <f t="shared" si="24"/>
        <v>0</v>
      </c>
      <c r="I172" s="295">
        <f t="shared" si="23"/>
        <v>0</v>
      </c>
      <c r="J172" s="356"/>
      <c r="K172" s="23"/>
      <c r="L172" s="325">
        <v>168</v>
      </c>
      <c r="M172" s="4" t="s">
        <v>128</v>
      </c>
      <c r="N172" s="377">
        <f t="shared" si="16"/>
        <v>0</v>
      </c>
      <c r="O172" s="377">
        <f t="shared" si="17"/>
        <v>0</v>
      </c>
      <c r="P172" s="377">
        <f t="shared" si="18"/>
        <v>0</v>
      </c>
      <c r="Q172" s="416"/>
    </row>
    <row r="173" spans="1:17" ht="15.6" x14ac:dyDescent="0.3">
      <c r="A173" s="291">
        <v>169</v>
      </c>
      <c r="B173" s="4"/>
      <c r="C173" s="4"/>
      <c r="D173" s="4" t="s">
        <v>128</v>
      </c>
      <c r="E173" s="411" t="s">
        <v>256</v>
      </c>
      <c r="F173" s="38">
        <f t="shared" si="21"/>
        <v>0</v>
      </c>
      <c r="G173" s="38">
        <f t="shared" si="22"/>
        <v>0</v>
      </c>
      <c r="H173" s="38">
        <f t="shared" si="24"/>
        <v>0</v>
      </c>
      <c r="I173" s="295">
        <f t="shared" si="23"/>
        <v>0</v>
      </c>
      <c r="J173" s="356"/>
      <c r="K173" s="23"/>
      <c r="L173" s="325">
        <v>169</v>
      </c>
      <c r="M173" s="4" t="s">
        <v>128</v>
      </c>
      <c r="N173" s="377">
        <f t="shared" si="16"/>
        <v>0</v>
      </c>
      <c r="O173" s="377">
        <f t="shared" si="17"/>
        <v>0</v>
      </c>
      <c r="P173" s="377">
        <f t="shared" si="18"/>
        <v>0</v>
      </c>
      <c r="Q173" s="416"/>
    </row>
    <row r="174" spans="1:17" ht="15.6" x14ac:dyDescent="0.3">
      <c r="A174" s="291">
        <v>170</v>
      </c>
      <c r="B174" s="4"/>
      <c r="C174" s="4"/>
      <c r="D174" s="4" t="s">
        <v>128</v>
      </c>
      <c r="E174" s="411" t="s">
        <v>256</v>
      </c>
      <c r="F174" s="38">
        <f t="shared" si="21"/>
        <v>0</v>
      </c>
      <c r="G174" s="38">
        <f t="shared" si="22"/>
        <v>0</v>
      </c>
      <c r="H174" s="38">
        <f t="shared" si="24"/>
        <v>0</v>
      </c>
      <c r="I174" s="295">
        <f t="shared" si="23"/>
        <v>0</v>
      </c>
      <c r="J174" s="356"/>
      <c r="K174" s="23"/>
      <c r="L174" s="325">
        <v>170</v>
      </c>
      <c r="M174" s="4" t="s">
        <v>128</v>
      </c>
      <c r="N174" s="377">
        <f t="shared" si="16"/>
        <v>0</v>
      </c>
      <c r="O174" s="377">
        <f t="shared" si="17"/>
        <v>0</v>
      </c>
      <c r="P174" s="377">
        <f t="shared" si="18"/>
        <v>0</v>
      </c>
      <c r="Q174" s="416"/>
    </row>
    <row r="175" spans="1:17" ht="15.6" x14ac:dyDescent="0.3">
      <c r="A175" s="291">
        <v>171</v>
      </c>
      <c r="B175" s="4"/>
      <c r="C175" s="4"/>
      <c r="D175" s="4" t="s">
        <v>128</v>
      </c>
      <c r="E175" s="411" t="s">
        <v>256</v>
      </c>
      <c r="F175" s="38">
        <f t="shared" si="21"/>
        <v>0</v>
      </c>
      <c r="G175" s="38">
        <f t="shared" si="22"/>
        <v>0</v>
      </c>
      <c r="H175" s="38">
        <f t="shared" si="24"/>
        <v>0</v>
      </c>
      <c r="I175" s="295">
        <f t="shared" si="23"/>
        <v>0</v>
      </c>
      <c r="J175" s="356"/>
      <c r="K175" s="23"/>
      <c r="L175" s="325">
        <v>171</v>
      </c>
      <c r="M175" s="4" t="s">
        <v>128</v>
      </c>
      <c r="N175" s="377">
        <f t="shared" si="16"/>
        <v>0</v>
      </c>
      <c r="O175" s="377">
        <f t="shared" si="17"/>
        <v>0</v>
      </c>
      <c r="P175" s="377">
        <f t="shared" si="18"/>
        <v>0</v>
      </c>
      <c r="Q175" s="416"/>
    </row>
    <row r="176" spans="1:17" ht="15.6" x14ac:dyDescent="0.3">
      <c r="A176" s="291">
        <v>172</v>
      </c>
      <c r="B176" s="4"/>
      <c r="C176" s="4"/>
      <c r="D176" s="4" t="s">
        <v>128</v>
      </c>
      <c r="E176" s="411" t="s">
        <v>256</v>
      </c>
      <c r="F176" s="38">
        <f t="shared" si="21"/>
        <v>0</v>
      </c>
      <c r="G176" s="38">
        <f t="shared" si="22"/>
        <v>0</v>
      </c>
      <c r="H176" s="38">
        <f t="shared" si="24"/>
        <v>0</v>
      </c>
      <c r="I176" s="295">
        <f t="shared" si="23"/>
        <v>0</v>
      </c>
      <c r="J176" s="356"/>
      <c r="K176" s="23"/>
      <c r="L176" s="325">
        <v>172</v>
      </c>
      <c r="M176" s="4" t="s">
        <v>128</v>
      </c>
      <c r="N176" s="377">
        <f t="shared" si="16"/>
        <v>0</v>
      </c>
      <c r="O176" s="377">
        <f t="shared" si="17"/>
        <v>0</v>
      </c>
      <c r="P176" s="377">
        <f t="shared" si="18"/>
        <v>0</v>
      </c>
      <c r="Q176" s="416"/>
    </row>
    <row r="177" spans="1:17" ht="15.6" x14ac:dyDescent="0.3">
      <c r="A177" s="291">
        <v>173</v>
      </c>
      <c r="B177" s="4"/>
      <c r="C177" s="4"/>
      <c r="D177" s="4" t="s">
        <v>128</v>
      </c>
      <c r="E177" s="411" t="s">
        <v>256</v>
      </c>
      <c r="F177" s="38">
        <f t="shared" si="21"/>
        <v>0</v>
      </c>
      <c r="G177" s="38">
        <f t="shared" si="22"/>
        <v>0</v>
      </c>
      <c r="H177" s="38">
        <f t="shared" si="24"/>
        <v>0</v>
      </c>
      <c r="I177" s="295">
        <f t="shared" si="23"/>
        <v>0</v>
      </c>
      <c r="J177" s="356"/>
      <c r="K177" s="23"/>
      <c r="L177" s="325">
        <v>173</v>
      </c>
      <c r="M177" s="4" t="s">
        <v>128</v>
      </c>
      <c r="N177" s="377">
        <f t="shared" si="16"/>
        <v>0</v>
      </c>
      <c r="O177" s="377">
        <f t="shared" si="17"/>
        <v>0</v>
      </c>
      <c r="P177" s="377">
        <f t="shared" si="18"/>
        <v>0</v>
      </c>
      <c r="Q177" s="416"/>
    </row>
    <row r="178" spans="1:17" ht="15.6" x14ac:dyDescent="0.3">
      <c r="A178" s="291">
        <v>174</v>
      </c>
      <c r="B178" s="4"/>
      <c r="C178" s="4"/>
      <c r="D178" s="4" t="s">
        <v>128</v>
      </c>
      <c r="E178" s="411" t="s">
        <v>256</v>
      </c>
      <c r="F178" s="38">
        <f t="shared" si="21"/>
        <v>0</v>
      </c>
      <c r="G178" s="38">
        <f t="shared" si="22"/>
        <v>0</v>
      </c>
      <c r="H178" s="38">
        <f t="shared" si="24"/>
        <v>0</v>
      </c>
      <c r="I178" s="295">
        <f t="shared" si="23"/>
        <v>0</v>
      </c>
      <c r="J178" s="356"/>
      <c r="K178" s="23"/>
      <c r="L178" s="325">
        <v>174</v>
      </c>
      <c r="M178" s="4" t="s">
        <v>128</v>
      </c>
      <c r="N178" s="377">
        <f t="shared" si="16"/>
        <v>0</v>
      </c>
      <c r="O178" s="377">
        <f t="shared" si="17"/>
        <v>0</v>
      </c>
      <c r="P178" s="377">
        <f t="shared" si="18"/>
        <v>0</v>
      </c>
      <c r="Q178" s="416"/>
    </row>
    <row r="179" spans="1:17" ht="15.6" x14ac:dyDescent="0.3">
      <c r="A179" s="291">
        <v>175</v>
      </c>
      <c r="B179" s="4"/>
      <c r="C179" s="4"/>
      <c r="D179" s="4" t="s">
        <v>128</v>
      </c>
      <c r="E179" s="411" t="s">
        <v>256</v>
      </c>
      <c r="F179" s="38">
        <f t="shared" si="21"/>
        <v>0</v>
      </c>
      <c r="G179" s="38">
        <f t="shared" si="22"/>
        <v>0</v>
      </c>
      <c r="H179" s="38">
        <f t="shared" si="24"/>
        <v>0</v>
      </c>
      <c r="I179" s="295">
        <f t="shared" si="23"/>
        <v>0</v>
      </c>
      <c r="J179" s="356"/>
      <c r="K179" s="23"/>
      <c r="L179" s="325">
        <v>175</v>
      </c>
      <c r="M179" s="4" t="s">
        <v>128</v>
      </c>
      <c r="N179" s="377">
        <f t="shared" si="16"/>
        <v>0</v>
      </c>
      <c r="O179" s="377">
        <f t="shared" si="17"/>
        <v>0</v>
      </c>
      <c r="P179" s="377">
        <f t="shared" si="18"/>
        <v>0</v>
      </c>
      <c r="Q179" s="416"/>
    </row>
    <row r="180" spans="1:17" ht="15.6" x14ac:dyDescent="0.3">
      <c r="A180" s="291">
        <v>176</v>
      </c>
      <c r="B180" s="4"/>
      <c r="C180" s="4"/>
      <c r="D180" s="4" t="s">
        <v>128</v>
      </c>
      <c r="E180" s="411" t="s">
        <v>256</v>
      </c>
      <c r="F180" s="38">
        <f t="shared" si="21"/>
        <v>0</v>
      </c>
      <c r="G180" s="38">
        <f t="shared" si="22"/>
        <v>0</v>
      </c>
      <c r="H180" s="38">
        <f t="shared" si="24"/>
        <v>0</v>
      </c>
      <c r="I180" s="295">
        <f t="shared" si="23"/>
        <v>0</v>
      </c>
      <c r="J180" s="356"/>
      <c r="K180" s="23"/>
      <c r="L180" s="325">
        <v>176</v>
      </c>
      <c r="M180" s="4" t="s">
        <v>128</v>
      </c>
      <c r="N180" s="377">
        <f t="shared" si="16"/>
        <v>0</v>
      </c>
      <c r="O180" s="377">
        <f t="shared" si="17"/>
        <v>0</v>
      </c>
      <c r="P180" s="377">
        <f t="shared" si="18"/>
        <v>0</v>
      </c>
      <c r="Q180" s="416"/>
    </row>
    <row r="181" spans="1:17" ht="15.6" x14ac:dyDescent="0.3">
      <c r="A181" s="291">
        <v>177</v>
      </c>
      <c r="B181" s="4"/>
      <c r="C181" s="4"/>
      <c r="D181" s="4" t="s">
        <v>128</v>
      </c>
      <c r="E181" s="411" t="s">
        <v>256</v>
      </c>
      <c r="F181" s="38">
        <f t="shared" si="21"/>
        <v>0</v>
      </c>
      <c r="G181" s="38">
        <f t="shared" si="22"/>
        <v>0</v>
      </c>
      <c r="H181" s="38">
        <f t="shared" si="24"/>
        <v>0</v>
      </c>
      <c r="I181" s="295">
        <f t="shared" si="23"/>
        <v>0</v>
      </c>
      <c r="J181" s="356"/>
      <c r="K181" s="23"/>
      <c r="L181" s="325">
        <v>177</v>
      </c>
      <c r="M181" s="4" t="s">
        <v>128</v>
      </c>
      <c r="N181" s="377">
        <f t="shared" si="16"/>
        <v>0</v>
      </c>
      <c r="O181" s="377">
        <f t="shared" si="17"/>
        <v>0</v>
      </c>
      <c r="P181" s="377">
        <f t="shared" si="18"/>
        <v>0</v>
      </c>
      <c r="Q181" s="416"/>
    </row>
    <row r="182" spans="1:17" ht="15.6" x14ac:dyDescent="0.3">
      <c r="A182" s="291">
        <v>178</v>
      </c>
      <c r="B182" s="4"/>
      <c r="C182" s="4"/>
      <c r="D182" s="4" t="s">
        <v>128</v>
      </c>
      <c r="E182" s="411" t="s">
        <v>256</v>
      </c>
      <c r="F182" s="38">
        <f t="shared" si="21"/>
        <v>0</v>
      </c>
      <c r="G182" s="38">
        <f t="shared" si="22"/>
        <v>0</v>
      </c>
      <c r="H182" s="38">
        <f t="shared" si="24"/>
        <v>0</v>
      </c>
      <c r="I182" s="295">
        <f t="shared" si="23"/>
        <v>0</v>
      </c>
      <c r="J182" s="356"/>
      <c r="K182" s="23"/>
      <c r="L182" s="325">
        <v>178</v>
      </c>
      <c r="M182" s="4" t="s">
        <v>128</v>
      </c>
      <c r="N182" s="377">
        <f t="shared" si="16"/>
        <v>0</v>
      </c>
      <c r="O182" s="377">
        <f t="shared" si="17"/>
        <v>0</v>
      </c>
      <c r="P182" s="377">
        <f t="shared" si="18"/>
        <v>0</v>
      </c>
      <c r="Q182" s="416"/>
    </row>
    <row r="183" spans="1:17" ht="15.6" x14ac:dyDescent="0.3">
      <c r="A183" s="291">
        <v>179</v>
      </c>
      <c r="B183" s="4"/>
      <c r="C183" s="4"/>
      <c r="D183" s="4" t="s">
        <v>128</v>
      </c>
      <c r="E183" s="411" t="s">
        <v>256</v>
      </c>
      <c r="F183" s="38">
        <f t="shared" si="21"/>
        <v>0</v>
      </c>
      <c r="G183" s="38">
        <f t="shared" si="22"/>
        <v>0</v>
      </c>
      <c r="H183" s="38">
        <f t="shared" si="24"/>
        <v>0</v>
      </c>
      <c r="I183" s="295">
        <f t="shared" si="23"/>
        <v>0</v>
      </c>
      <c r="J183" s="356"/>
      <c r="K183" s="23"/>
      <c r="L183" s="325">
        <v>179</v>
      </c>
      <c r="M183" s="4" t="s">
        <v>128</v>
      </c>
      <c r="N183" s="377">
        <f t="shared" si="16"/>
        <v>0</v>
      </c>
      <c r="O183" s="377">
        <f t="shared" si="17"/>
        <v>0</v>
      </c>
      <c r="P183" s="377">
        <f t="shared" si="18"/>
        <v>0</v>
      </c>
      <c r="Q183" s="416"/>
    </row>
    <row r="184" spans="1:17" ht="15.6" x14ac:dyDescent="0.3">
      <c r="A184" s="291">
        <v>180</v>
      </c>
      <c r="B184" s="4"/>
      <c r="C184" s="4"/>
      <c r="D184" s="4" t="s">
        <v>128</v>
      </c>
      <c r="E184" s="411" t="s">
        <v>256</v>
      </c>
      <c r="F184" s="38">
        <f t="shared" si="21"/>
        <v>0</v>
      </c>
      <c r="G184" s="38">
        <f t="shared" si="22"/>
        <v>0</v>
      </c>
      <c r="H184" s="38">
        <f t="shared" si="24"/>
        <v>0</v>
      </c>
      <c r="I184" s="295">
        <f t="shared" si="23"/>
        <v>0</v>
      </c>
      <c r="J184" s="356"/>
      <c r="K184" s="23"/>
      <c r="L184" s="325">
        <v>180</v>
      </c>
      <c r="M184" s="4" t="s">
        <v>128</v>
      </c>
      <c r="N184" s="377">
        <f t="shared" si="16"/>
        <v>0</v>
      </c>
      <c r="O184" s="377">
        <f t="shared" si="17"/>
        <v>0</v>
      </c>
      <c r="P184" s="377">
        <f t="shared" si="18"/>
        <v>0</v>
      </c>
      <c r="Q184" s="416"/>
    </row>
    <row r="185" spans="1:17" ht="15.6" x14ac:dyDescent="0.3">
      <c r="A185" s="291">
        <v>181</v>
      </c>
      <c r="B185" s="4"/>
      <c r="C185" s="4"/>
      <c r="D185" s="4" t="s">
        <v>128</v>
      </c>
      <c r="E185" s="411" t="s">
        <v>256</v>
      </c>
      <c r="F185" s="38">
        <f t="shared" si="21"/>
        <v>0</v>
      </c>
      <c r="G185" s="38">
        <f t="shared" si="22"/>
        <v>0</v>
      </c>
      <c r="H185" s="38">
        <f t="shared" si="24"/>
        <v>0</v>
      </c>
      <c r="I185" s="295">
        <f t="shared" si="23"/>
        <v>0</v>
      </c>
      <c r="J185" s="356"/>
      <c r="K185" s="23"/>
      <c r="L185" s="325">
        <v>181</v>
      </c>
      <c r="M185" s="4" t="s">
        <v>128</v>
      </c>
      <c r="N185" s="377">
        <f t="shared" si="16"/>
        <v>0</v>
      </c>
      <c r="O185" s="377">
        <f t="shared" si="17"/>
        <v>0</v>
      </c>
      <c r="P185" s="377">
        <f t="shared" si="18"/>
        <v>0</v>
      </c>
      <c r="Q185" s="416"/>
    </row>
    <row r="186" spans="1:17" ht="15.6" x14ac:dyDescent="0.3">
      <c r="A186" s="291">
        <v>182</v>
      </c>
      <c r="B186" s="4"/>
      <c r="C186" s="4"/>
      <c r="D186" s="4" t="s">
        <v>128</v>
      </c>
      <c r="E186" s="411" t="s">
        <v>256</v>
      </c>
      <c r="F186" s="38">
        <f t="shared" si="21"/>
        <v>0</v>
      </c>
      <c r="G186" s="38">
        <f t="shared" si="22"/>
        <v>0</v>
      </c>
      <c r="H186" s="38">
        <f t="shared" si="24"/>
        <v>0</v>
      </c>
      <c r="I186" s="295">
        <f t="shared" si="23"/>
        <v>0</v>
      </c>
      <c r="J186" s="356"/>
      <c r="K186" s="23"/>
      <c r="L186" s="325">
        <v>182</v>
      </c>
      <c r="M186" s="4" t="s">
        <v>128</v>
      </c>
      <c r="N186" s="377">
        <f t="shared" si="16"/>
        <v>0</v>
      </c>
      <c r="O186" s="377">
        <f t="shared" si="17"/>
        <v>0</v>
      </c>
      <c r="P186" s="377">
        <f t="shared" si="18"/>
        <v>0</v>
      </c>
      <c r="Q186" s="416"/>
    </row>
    <row r="187" spans="1:17" ht="15.6" x14ac:dyDescent="0.3">
      <c r="A187" s="291">
        <v>183</v>
      </c>
      <c r="B187" s="4"/>
      <c r="C187" s="4"/>
      <c r="D187" s="4" t="s">
        <v>128</v>
      </c>
      <c r="E187" s="411" t="s">
        <v>256</v>
      </c>
      <c r="F187" s="38">
        <f t="shared" si="21"/>
        <v>0</v>
      </c>
      <c r="G187" s="38">
        <f t="shared" si="22"/>
        <v>0</v>
      </c>
      <c r="H187" s="38">
        <f t="shared" si="24"/>
        <v>0</v>
      </c>
      <c r="I187" s="295">
        <f t="shared" si="23"/>
        <v>0</v>
      </c>
      <c r="J187" s="356"/>
      <c r="K187" s="23"/>
      <c r="L187" s="325">
        <v>183</v>
      </c>
      <c r="M187" s="4" t="s">
        <v>128</v>
      </c>
      <c r="N187" s="377">
        <f t="shared" si="16"/>
        <v>0</v>
      </c>
      <c r="O187" s="377">
        <f t="shared" si="17"/>
        <v>0</v>
      </c>
      <c r="P187" s="377">
        <f t="shared" si="18"/>
        <v>0</v>
      </c>
      <c r="Q187" s="416"/>
    </row>
    <row r="188" spans="1:17" ht="15.6" x14ac:dyDescent="0.3">
      <c r="A188" s="291">
        <v>184</v>
      </c>
      <c r="B188" s="4"/>
      <c r="C188" s="4"/>
      <c r="D188" s="4" t="s">
        <v>128</v>
      </c>
      <c r="E188" s="411" t="s">
        <v>256</v>
      </c>
      <c r="F188" s="38">
        <f t="shared" si="21"/>
        <v>0</v>
      </c>
      <c r="G188" s="38">
        <f t="shared" si="22"/>
        <v>0</v>
      </c>
      <c r="H188" s="38">
        <f t="shared" si="24"/>
        <v>0</v>
      </c>
      <c r="I188" s="295">
        <f t="shared" si="23"/>
        <v>0</v>
      </c>
      <c r="J188" s="356"/>
      <c r="K188" s="23"/>
      <c r="L188" s="325">
        <v>184</v>
      </c>
      <c r="M188" s="4" t="s">
        <v>128</v>
      </c>
      <c r="N188" s="377">
        <f t="shared" si="16"/>
        <v>0</v>
      </c>
      <c r="O188" s="377">
        <f t="shared" si="17"/>
        <v>0</v>
      </c>
      <c r="P188" s="377">
        <f t="shared" si="18"/>
        <v>0</v>
      </c>
      <c r="Q188" s="416"/>
    </row>
    <row r="189" spans="1:17" ht="15.6" x14ac:dyDescent="0.3">
      <c r="A189" s="291">
        <v>185</v>
      </c>
      <c r="B189" s="4"/>
      <c r="C189" s="4"/>
      <c r="D189" s="4" t="s">
        <v>128</v>
      </c>
      <c r="E189" s="411" t="s">
        <v>256</v>
      </c>
      <c r="F189" s="38">
        <f t="shared" si="21"/>
        <v>0</v>
      </c>
      <c r="G189" s="38">
        <f t="shared" si="22"/>
        <v>0</v>
      </c>
      <c r="H189" s="38">
        <f t="shared" si="24"/>
        <v>0</v>
      </c>
      <c r="I189" s="295">
        <f t="shared" si="23"/>
        <v>0</v>
      </c>
      <c r="J189" s="356"/>
      <c r="K189" s="23"/>
      <c r="L189" s="325">
        <v>185</v>
      </c>
      <c r="M189" s="4" t="s">
        <v>128</v>
      </c>
      <c r="N189" s="377">
        <f t="shared" si="16"/>
        <v>0</v>
      </c>
      <c r="O189" s="377">
        <f t="shared" si="17"/>
        <v>0</v>
      </c>
      <c r="P189" s="377">
        <f t="shared" si="18"/>
        <v>0</v>
      </c>
      <c r="Q189" s="416"/>
    </row>
    <row r="190" spans="1:17" ht="15.6" x14ac:dyDescent="0.3">
      <c r="A190" s="291">
        <v>186</v>
      </c>
      <c r="B190" s="4"/>
      <c r="C190" s="4"/>
      <c r="D190" s="4" t="s">
        <v>128</v>
      </c>
      <c r="E190" s="411" t="s">
        <v>256</v>
      </c>
      <c r="F190" s="38">
        <f t="shared" si="21"/>
        <v>0</v>
      </c>
      <c r="G190" s="38">
        <f t="shared" si="22"/>
        <v>0</v>
      </c>
      <c r="H190" s="38">
        <f t="shared" si="24"/>
        <v>0</v>
      </c>
      <c r="I190" s="295">
        <f t="shared" si="23"/>
        <v>0</v>
      </c>
      <c r="J190" s="356"/>
      <c r="K190" s="23"/>
      <c r="L190" s="325">
        <v>186</v>
      </c>
      <c r="M190" s="4" t="s">
        <v>128</v>
      </c>
      <c r="N190" s="377">
        <f t="shared" si="16"/>
        <v>0</v>
      </c>
      <c r="O190" s="377">
        <f t="shared" si="17"/>
        <v>0</v>
      </c>
      <c r="P190" s="377">
        <f t="shared" si="18"/>
        <v>0</v>
      </c>
      <c r="Q190" s="416"/>
    </row>
    <row r="191" spans="1:17" ht="15.6" x14ac:dyDescent="0.3">
      <c r="A191" s="291">
        <v>187</v>
      </c>
      <c r="B191" s="4"/>
      <c r="C191" s="4"/>
      <c r="D191" s="4" t="s">
        <v>128</v>
      </c>
      <c r="E191" s="411" t="s">
        <v>256</v>
      </c>
      <c r="F191" s="38">
        <f t="shared" si="21"/>
        <v>0</v>
      </c>
      <c r="G191" s="38">
        <f t="shared" si="22"/>
        <v>0</v>
      </c>
      <c r="H191" s="38">
        <f t="shared" si="24"/>
        <v>0</v>
      </c>
      <c r="I191" s="295">
        <f t="shared" si="23"/>
        <v>0</v>
      </c>
      <c r="J191" s="356"/>
      <c r="K191" s="23"/>
      <c r="L191" s="325">
        <v>187</v>
      </c>
      <c r="M191" s="4" t="s">
        <v>128</v>
      </c>
      <c r="N191" s="377">
        <f t="shared" si="16"/>
        <v>0</v>
      </c>
      <c r="O191" s="377">
        <f t="shared" si="17"/>
        <v>0</v>
      </c>
      <c r="P191" s="377">
        <f t="shared" si="18"/>
        <v>0</v>
      </c>
      <c r="Q191" s="416"/>
    </row>
    <row r="192" spans="1:17" ht="15.6" x14ac:dyDescent="0.3">
      <c r="A192" s="291">
        <v>188</v>
      </c>
      <c r="B192" s="4"/>
      <c r="C192" s="4"/>
      <c r="D192" s="4" t="s">
        <v>128</v>
      </c>
      <c r="E192" s="411" t="s">
        <v>256</v>
      </c>
      <c r="F192" s="38">
        <f t="shared" si="21"/>
        <v>0</v>
      </c>
      <c r="G192" s="38">
        <f t="shared" si="22"/>
        <v>0</v>
      </c>
      <c r="H192" s="38">
        <f t="shared" si="24"/>
        <v>0</v>
      </c>
      <c r="I192" s="295">
        <f t="shared" si="23"/>
        <v>0</v>
      </c>
      <c r="J192" s="356"/>
      <c r="K192" s="23"/>
      <c r="L192" s="325">
        <v>188</v>
      </c>
      <c r="M192" s="4" t="s">
        <v>128</v>
      </c>
      <c r="N192" s="377">
        <f t="shared" si="16"/>
        <v>0</v>
      </c>
      <c r="O192" s="377">
        <f t="shared" si="17"/>
        <v>0</v>
      </c>
      <c r="P192" s="377">
        <f t="shared" si="18"/>
        <v>0</v>
      </c>
      <c r="Q192" s="416"/>
    </row>
    <row r="193" spans="1:17" ht="15.6" x14ac:dyDescent="0.3">
      <c r="A193" s="291">
        <v>189</v>
      </c>
      <c r="B193" s="4"/>
      <c r="C193" s="4"/>
      <c r="D193" s="4" t="s">
        <v>128</v>
      </c>
      <c r="E193" s="411" t="s">
        <v>256</v>
      </c>
      <c r="F193" s="38">
        <f t="shared" si="21"/>
        <v>0</v>
      </c>
      <c r="G193" s="38">
        <f t="shared" si="22"/>
        <v>0</v>
      </c>
      <c r="H193" s="38">
        <f t="shared" si="24"/>
        <v>0</v>
      </c>
      <c r="I193" s="295">
        <f t="shared" si="23"/>
        <v>0</v>
      </c>
      <c r="J193" s="356"/>
      <c r="K193" s="23"/>
      <c r="L193" s="325">
        <v>189</v>
      </c>
      <c r="M193" s="4" t="s">
        <v>128</v>
      </c>
      <c r="N193" s="377">
        <f t="shared" si="16"/>
        <v>0</v>
      </c>
      <c r="O193" s="377">
        <f t="shared" si="17"/>
        <v>0</v>
      </c>
      <c r="P193" s="377">
        <f t="shared" si="18"/>
        <v>0</v>
      </c>
      <c r="Q193" s="416"/>
    </row>
    <row r="194" spans="1:17" ht="15.6" x14ac:dyDescent="0.3">
      <c r="A194" s="291">
        <v>190</v>
      </c>
      <c r="B194" s="4"/>
      <c r="C194" s="4"/>
      <c r="D194" s="4" t="s">
        <v>128</v>
      </c>
      <c r="E194" s="411" t="s">
        <v>256</v>
      </c>
      <c r="F194" s="38">
        <f t="shared" si="21"/>
        <v>0</v>
      </c>
      <c r="G194" s="38">
        <f t="shared" si="22"/>
        <v>0</v>
      </c>
      <c r="H194" s="38">
        <f t="shared" si="24"/>
        <v>0</v>
      </c>
      <c r="I194" s="295">
        <f t="shared" si="23"/>
        <v>0</v>
      </c>
      <c r="J194" s="356"/>
      <c r="K194" s="23"/>
      <c r="L194" s="325">
        <v>190</v>
      </c>
      <c r="M194" s="4" t="s">
        <v>128</v>
      </c>
      <c r="N194" s="377">
        <f t="shared" si="16"/>
        <v>0</v>
      </c>
      <c r="O194" s="377">
        <f t="shared" si="17"/>
        <v>0</v>
      </c>
      <c r="P194" s="377">
        <f t="shared" si="18"/>
        <v>0</v>
      </c>
      <c r="Q194" s="416"/>
    </row>
    <row r="195" spans="1:17" ht="15.6" x14ac:dyDescent="0.3">
      <c r="A195" s="291">
        <v>191</v>
      </c>
      <c r="B195" s="4"/>
      <c r="C195" s="4"/>
      <c r="D195" s="4" t="s">
        <v>128</v>
      </c>
      <c r="E195" s="411" t="s">
        <v>256</v>
      </c>
      <c r="F195" s="38">
        <f t="shared" si="21"/>
        <v>0</v>
      </c>
      <c r="G195" s="38">
        <f t="shared" si="22"/>
        <v>0</v>
      </c>
      <c r="H195" s="38">
        <f t="shared" si="24"/>
        <v>0</v>
      </c>
      <c r="I195" s="295">
        <f t="shared" si="23"/>
        <v>0</v>
      </c>
      <c r="J195" s="356"/>
      <c r="K195" s="23"/>
      <c r="L195" s="325">
        <v>191</v>
      </c>
      <c r="M195" s="4" t="s">
        <v>128</v>
      </c>
      <c r="N195" s="377">
        <f t="shared" si="16"/>
        <v>0</v>
      </c>
      <c r="O195" s="377">
        <f t="shared" si="17"/>
        <v>0</v>
      </c>
      <c r="P195" s="377">
        <f t="shared" si="18"/>
        <v>0</v>
      </c>
      <c r="Q195" s="416"/>
    </row>
    <row r="196" spans="1:17" ht="15.6" x14ac:dyDescent="0.3">
      <c r="A196" s="291">
        <v>192</v>
      </c>
      <c r="B196" s="4"/>
      <c r="C196" s="4"/>
      <c r="D196" s="4" t="s">
        <v>128</v>
      </c>
      <c r="E196" s="411" t="s">
        <v>256</v>
      </c>
      <c r="F196" s="38">
        <f t="shared" si="21"/>
        <v>0</v>
      </c>
      <c r="G196" s="38">
        <f t="shared" si="22"/>
        <v>0</v>
      </c>
      <c r="H196" s="38">
        <f t="shared" si="24"/>
        <v>0</v>
      </c>
      <c r="I196" s="295">
        <f t="shared" si="23"/>
        <v>0</v>
      </c>
      <c r="J196" s="356"/>
      <c r="K196" s="23"/>
      <c r="L196" s="325">
        <v>192</v>
      </c>
      <c r="M196" s="4" t="s">
        <v>128</v>
      </c>
      <c r="N196" s="377">
        <f t="shared" si="16"/>
        <v>0</v>
      </c>
      <c r="O196" s="377">
        <f t="shared" si="17"/>
        <v>0</v>
      </c>
      <c r="P196" s="377">
        <f t="shared" si="18"/>
        <v>0</v>
      </c>
      <c r="Q196" s="416"/>
    </row>
    <row r="197" spans="1:17" ht="15.6" x14ac:dyDescent="0.3">
      <c r="A197" s="291">
        <v>193</v>
      </c>
      <c r="B197" s="4"/>
      <c r="C197" s="4"/>
      <c r="D197" s="4" t="s">
        <v>128</v>
      </c>
      <c r="E197" s="411" t="s">
        <v>256</v>
      </c>
      <c r="F197" s="38">
        <f t="shared" si="21"/>
        <v>0</v>
      </c>
      <c r="G197" s="38">
        <f t="shared" si="22"/>
        <v>0</v>
      </c>
      <c r="H197" s="38">
        <f t="shared" si="24"/>
        <v>0</v>
      </c>
      <c r="I197" s="295">
        <f t="shared" si="23"/>
        <v>0</v>
      </c>
      <c r="J197" s="356"/>
      <c r="K197" s="23"/>
      <c r="L197" s="325">
        <v>193</v>
      </c>
      <c r="M197" s="4" t="s">
        <v>128</v>
      </c>
      <c r="N197" s="377">
        <f t="shared" si="16"/>
        <v>0</v>
      </c>
      <c r="O197" s="377">
        <f t="shared" si="17"/>
        <v>0</v>
      </c>
      <c r="P197" s="377">
        <f t="shared" si="18"/>
        <v>0</v>
      </c>
      <c r="Q197" s="416"/>
    </row>
    <row r="198" spans="1:17" ht="15.6" x14ac:dyDescent="0.3">
      <c r="A198" s="291">
        <v>194</v>
      </c>
      <c r="B198" s="4"/>
      <c r="C198" s="4"/>
      <c r="D198" s="4" t="s">
        <v>128</v>
      </c>
      <c r="E198" s="411" t="s">
        <v>256</v>
      </c>
      <c r="F198" s="38">
        <f t="shared" si="21"/>
        <v>0</v>
      </c>
      <c r="G198" s="38">
        <f t="shared" si="22"/>
        <v>0</v>
      </c>
      <c r="H198" s="38">
        <f t="shared" si="24"/>
        <v>0</v>
      </c>
      <c r="I198" s="295">
        <f t="shared" si="23"/>
        <v>0</v>
      </c>
      <c r="J198" s="356"/>
      <c r="K198" s="23"/>
      <c r="L198" s="325">
        <v>194</v>
      </c>
      <c r="M198" s="4" t="s">
        <v>128</v>
      </c>
      <c r="N198" s="377">
        <f t="shared" ref="N198:N261" si="25">IF(Q198&gt;0,1,0)</f>
        <v>0</v>
      </c>
      <c r="O198" s="377">
        <f t="shared" ref="O198:O261" si="26">IF(M198="Yes",N198,0)</f>
        <v>0</v>
      </c>
      <c r="P198" s="377">
        <f t="shared" ref="P198:P261" si="27">IF(M198="Yes",Q198,0)</f>
        <v>0</v>
      </c>
      <c r="Q198" s="416"/>
    </row>
    <row r="199" spans="1:17" ht="15.6" x14ac:dyDescent="0.3">
      <c r="A199" s="291">
        <v>195</v>
      </c>
      <c r="B199" s="4"/>
      <c r="C199" s="4"/>
      <c r="D199" s="4" t="s">
        <v>128</v>
      </c>
      <c r="E199" s="411" t="s">
        <v>256</v>
      </c>
      <c r="F199" s="38">
        <f t="shared" si="21"/>
        <v>0</v>
      </c>
      <c r="G199" s="38">
        <f t="shared" si="22"/>
        <v>0</v>
      </c>
      <c r="H199" s="38">
        <f t="shared" si="24"/>
        <v>0</v>
      </c>
      <c r="I199" s="295">
        <f t="shared" si="23"/>
        <v>0</v>
      </c>
      <c r="J199" s="356"/>
      <c r="K199" s="23"/>
      <c r="L199" s="325">
        <v>195</v>
      </c>
      <c r="M199" s="4" t="s">
        <v>128</v>
      </c>
      <c r="N199" s="377">
        <f t="shared" si="25"/>
        <v>0</v>
      </c>
      <c r="O199" s="377">
        <f t="shared" si="26"/>
        <v>0</v>
      </c>
      <c r="P199" s="377">
        <f t="shared" si="27"/>
        <v>0</v>
      </c>
      <c r="Q199" s="416"/>
    </row>
    <row r="200" spans="1:17" ht="15.6" x14ac:dyDescent="0.3">
      <c r="A200" s="291">
        <v>196</v>
      </c>
      <c r="B200" s="4"/>
      <c r="C200" s="4"/>
      <c r="D200" s="4" t="s">
        <v>128</v>
      </c>
      <c r="E200" s="411" t="s">
        <v>256</v>
      </c>
      <c r="F200" s="38">
        <f t="shared" si="21"/>
        <v>0</v>
      </c>
      <c r="G200" s="38">
        <f t="shared" si="22"/>
        <v>0</v>
      </c>
      <c r="H200" s="38">
        <f t="shared" si="24"/>
        <v>0</v>
      </c>
      <c r="I200" s="295">
        <f t="shared" si="23"/>
        <v>0</v>
      </c>
      <c r="J200" s="356"/>
      <c r="K200" s="23"/>
      <c r="L200" s="325">
        <v>196</v>
      </c>
      <c r="M200" s="4" t="s">
        <v>128</v>
      </c>
      <c r="N200" s="377">
        <f t="shared" si="25"/>
        <v>0</v>
      </c>
      <c r="O200" s="377">
        <f t="shared" si="26"/>
        <v>0</v>
      </c>
      <c r="P200" s="377">
        <f t="shared" si="27"/>
        <v>0</v>
      </c>
      <c r="Q200" s="416"/>
    </row>
    <row r="201" spans="1:17" ht="15.6" x14ac:dyDescent="0.3">
      <c r="A201" s="291">
        <v>197</v>
      </c>
      <c r="B201" s="4"/>
      <c r="C201" s="4"/>
      <c r="D201" s="4" t="s">
        <v>128</v>
      </c>
      <c r="E201" s="411" t="s">
        <v>256</v>
      </c>
      <c r="F201" s="38">
        <f t="shared" si="21"/>
        <v>0</v>
      </c>
      <c r="G201" s="38">
        <f t="shared" si="22"/>
        <v>0</v>
      </c>
      <c r="H201" s="38">
        <f t="shared" si="24"/>
        <v>0</v>
      </c>
      <c r="I201" s="295">
        <f t="shared" si="23"/>
        <v>0</v>
      </c>
      <c r="J201" s="356"/>
      <c r="K201" s="23"/>
      <c r="L201" s="325">
        <v>197</v>
      </c>
      <c r="M201" s="4" t="s">
        <v>128</v>
      </c>
      <c r="N201" s="377">
        <f t="shared" si="25"/>
        <v>0</v>
      </c>
      <c r="O201" s="377">
        <f t="shared" si="26"/>
        <v>0</v>
      </c>
      <c r="P201" s="377">
        <f t="shared" si="27"/>
        <v>0</v>
      </c>
      <c r="Q201" s="416"/>
    </row>
    <row r="202" spans="1:17" ht="15.6" x14ac:dyDescent="0.3">
      <c r="A202" s="291">
        <v>198</v>
      </c>
      <c r="B202" s="4"/>
      <c r="C202" s="4"/>
      <c r="D202" s="4" t="s">
        <v>128</v>
      </c>
      <c r="E202" s="411" t="s">
        <v>256</v>
      </c>
      <c r="F202" s="38">
        <f t="shared" si="21"/>
        <v>0</v>
      </c>
      <c r="G202" s="38">
        <f t="shared" si="22"/>
        <v>0</v>
      </c>
      <c r="H202" s="38">
        <f t="shared" si="24"/>
        <v>0</v>
      </c>
      <c r="I202" s="295">
        <f t="shared" si="23"/>
        <v>0</v>
      </c>
      <c r="J202" s="356"/>
      <c r="K202" s="23"/>
      <c r="L202" s="325">
        <v>198</v>
      </c>
      <c r="M202" s="4" t="s">
        <v>128</v>
      </c>
      <c r="N202" s="377">
        <f t="shared" si="25"/>
        <v>0</v>
      </c>
      <c r="O202" s="377">
        <f t="shared" si="26"/>
        <v>0</v>
      </c>
      <c r="P202" s="377">
        <f t="shared" si="27"/>
        <v>0</v>
      </c>
      <c r="Q202" s="416"/>
    </row>
    <row r="203" spans="1:17" ht="15.6" x14ac:dyDescent="0.3">
      <c r="A203" s="291">
        <v>199</v>
      </c>
      <c r="B203" s="4"/>
      <c r="C203" s="4"/>
      <c r="D203" s="4" t="s">
        <v>128</v>
      </c>
      <c r="E203" s="411" t="s">
        <v>256</v>
      </c>
      <c r="F203" s="38">
        <f t="shared" si="21"/>
        <v>0</v>
      </c>
      <c r="G203" s="38">
        <f t="shared" si="22"/>
        <v>0</v>
      </c>
      <c r="H203" s="38">
        <f t="shared" si="24"/>
        <v>0</v>
      </c>
      <c r="I203" s="295">
        <f t="shared" si="23"/>
        <v>0</v>
      </c>
      <c r="J203" s="356"/>
      <c r="K203" s="23"/>
      <c r="L203" s="325">
        <v>199</v>
      </c>
      <c r="M203" s="4" t="s">
        <v>128</v>
      </c>
      <c r="N203" s="377">
        <f t="shared" si="25"/>
        <v>0</v>
      </c>
      <c r="O203" s="377">
        <f t="shared" si="26"/>
        <v>0</v>
      </c>
      <c r="P203" s="377">
        <f t="shared" si="27"/>
        <v>0</v>
      </c>
      <c r="Q203" s="416"/>
    </row>
    <row r="204" spans="1:17" ht="15.6" x14ac:dyDescent="0.3">
      <c r="A204" s="291">
        <v>200</v>
      </c>
      <c r="B204" s="4"/>
      <c r="C204" s="4"/>
      <c r="D204" s="4" t="s">
        <v>128</v>
      </c>
      <c r="E204" s="411" t="s">
        <v>256</v>
      </c>
      <c r="F204" s="38">
        <f t="shared" si="21"/>
        <v>0</v>
      </c>
      <c r="G204" s="38">
        <f t="shared" si="22"/>
        <v>0</v>
      </c>
      <c r="H204" s="38">
        <f t="shared" si="24"/>
        <v>0</v>
      </c>
      <c r="I204" s="295">
        <f t="shared" si="23"/>
        <v>0</v>
      </c>
      <c r="J204" s="356"/>
      <c r="K204" s="23"/>
      <c r="L204" s="325">
        <v>200</v>
      </c>
      <c r="M204" s="4" t="s">
        <v>128</v>
      </c>
      <c r="N204" s="377">
        <f t="shared" si="25"/>
        <v>0</v>
      </c>
      <c r="O204" s="377">
        <f t="shared" si="26"/>
        <v>0</v>
      </c>
      <c r="P204" s="377">
        <f t="shared" si="27"/>
        <v>0</v>
      </c>
      <c r="Q204" s="416"/>
    </row>
    <row r="205" spans="1:17" ht="15.6" x14ac:dyDescent="0.3">
      <c r="A205" s="291">
        <v>201</v>
      </c>
      <c r="B205" s="4"/>
      <c r="C205" s="4"/>
      <c r="D205" s="4" t="s">
        <v>128</v>
      </c>
      <c r="E205" s="411" t="s">
        <v>256</v>
      </c>
      <c r="F205" s="38">
        <f t="shared" si="21"/>
        <v>0</v>
      </c>
      <c r="G205" s="38">
        <f t="shared" si="22"/>
        <v>0</v>
      </c>
      <c r="H205" s="38">
        <f t="shared" si="24"/>
        <v>0</v>
      </c>
      <c r="I205" s="295">
        <f t="shared" si="23"/>
        <v>0</v>
      </c>
      <c r="J205" s="356"/>
      <c r="K205" s="23"/>
      <c r="L205" s="325">
        <v>201</v>
      </c>
      <c r="M205" s="4" t="s">
        <v>128</v>
      </c>
      <c r="N205" s="377">
        <f t="shared" si="25"/>
        <v>0</v>
      </c>
      <c r="O205" s="377">
        <f t="shared" si="26"/>
        <v>0</v>
      </c>
      <c r="P205" s="377">
        <f t="shared" si="27"/>
        <v>0</v>
      </c>
      <c r="Q205" s="416"/>
    </row>
    <row r="206" spans="1:17" ht="15.6" x14ac:dyDescent="0.3">
      <c r="A206" s="291">
        <v>202</v>
      </c>
      <c r="B206" s="4"/>
      <c r="C206" s="4"/>
      <c r="D206" s="4" t="s">
        <v>128</v>
      </c>
      <c r="E206" s="411" t="s">
        <v>256</v>
      </c>
      <c r="F206" s="38">
        <f t="shared" si="21"/>
        <v>0</v>
      </c>
      <c r="G206" s="38">
        <f t="shared" si="22"/>
        <v>0</v>
      </c>
      <c r="H206" s="38">
        <f t="shared" si="24"/>
        <v>0</v>
      </c>
      <c r="I206" s="295">
        <f t="shared" si="23"/>
        <v>0</v>
      </c>
      <c r="J206" s="356"/>
      <c r="K206" s="23"/>
      <c r="L206" s="325">
        <v>202</v>
      </c>
      <c r="M206" s="4" t="s">
        <v>128</v>
      </c>
      <c r="N206" s="377">
        <f t="shared" si="25"/>
        <v>0</v>
      </c>
      <c r="O206" s="377">
        <f t="shared" si="26"/>
        <v>0</v>
      </c>
      <c r="P206" s="377">
        <f t="shared" si="27"/>
        <v>0</v>
      </c>
      <c r="Q206" s="416"/>
    </row>
    <row r="207" spans="1:17" ht="15.6" x14ac:dyDescent="0.3">
      <c r="A207" s="291">
        <v>203</v>
      </c>
      <c r="B207" s="4"/>
      <c r="C207" s="4"/>
      <c r="D207" s="4" t="s">
        <v>128</v>
      </c>
      <c r="E207" s="411" t="s">
        <v>256</v>
      </c>
      <c r="F207" s="38">
        <f t="shared" si="21"/>
        <v>0</v>
      </c>
      <c r="G207" s="38">
        <f t="shared" si="22"/>
        <v>0</v>
      </c>
      <c r="H207" s="38">
        <f t="shared" si="24"/>
        <v>0</v>
      </c>
      <c r="I207" s="295">
        <f t="shared" si="23"/>
        <v>0</v>
      </c>
      <c r="J207" s="356"/>
      <c r="K207" s="23"/>
      <c r="L207" s="325">
        <v>203</v>
      </c>
      <c r="M207" s="4" t="s">
        <v>128</v>
      </c>
      <c r="N207" s="377">
        <f t="shared" si="25"/>
        <v>0</v>
      </c>
      <c r="O207" s="377">
        <f t="shared" si="26"/>
        <v>0</v>
      </c>
      <c r="P207" s="377">
        <f t="shared" si="27"/>
        <v>0</v>
      </c>
      <c r="Q207" s="416"/>
    </row>
    <row r="208" spans="1:17" ht="15.6" x14ac:dyDescent="0.3">
      <c r="A208" s="291">
        <v>204</v>
      </c>
      <c r="B208" s="4"/>
      <c r="C208" s="4"/>
      <c r="D208" s="4" t="s">
        <v>128</v>
      </c>
      <c r="E208" s="411" t="s">
        <v>256</v>
      </c>
      <c r="F208" s="38">
        <f t="shared" si="21"/>
        <v>0</v>
      </c>
      <c r="G208" s="38">
        <f t="shared" si="22"/>
        <v>0</v>
      </c>
      <c r="H208" s="38">
        <f t="shared" si="24"/>
        <v>0</v>
      </c>
      <c r="I208" s="295">
        <f t="shared" si="23"/>
        <v>0</v>
      </c>
      <c r="J208" s="356"/>
      <c r="K208" s="23"/>
      <c r="L208" s="325">
        <v>204</v>
      </c>
      <c r="M208" s="4" t="s">
        <v>128</v>
      </c>
      <c r="N208" s="377">
        <f t="shared" si="25"/>
        <v>0</v>
      </c>
      <c r="O208" s="377">
        <f t="shared" si="26"/>
        <v>0</v>
      </c>
      <c r="P208" s="377">
        <f t="shared" si="27"/>
        <v>0</v>
      </c>
      <c r="Q208" s="416"/>
    </row>
    <row r="209" spans="1:17" ht="15.6" x14ac:dyDescent="0.3">
      <c r="A209" s="291">
        <v>205</v>
      </c>
      <c r="B209" s="4"/>
      <c r="C209" s="4"/>
      <c r="D209" s="4" t="s">
        <v>128</v>
      </c>
      <c r="E209" s="411" t="s">
        <v>256</v>
      </c>
      <c r="F209" s="38">
        <f t="shared" si="21"/>
        <v>0</v>
      </c>
      <c r="G209" s="38">
        <f t="shared" si="22"/>
        <v>0</v>
      </c>
      <c r="H209" s="38">
        <f t="shared" si="24"/>
        <v>0</v>
      </c>
      <c r="I209" s="295">
        <f t="shared" si="23"/>
        <v>0</v>
      </c>
      <c r="J209" s="356"/>
      <c r="K209" s="23"/>
      <c r="L209" s="325">
        <v>205</v>
      </c>
      <c r="M209" s="4" t="s">
        <v>128</v>
      </c>
      <c r="N209" s="377">
        <f t="shared" si="25"/>
        <v>0</v>
      </c>
      <c r="O209" s="377">
        <f t="shared" si="26"/>
        <v>0</v>
      </c>
      <c r="P209" s="377">
        <f t="shared" si="27"/>
        <v>0</v>
      </c>
      <c r="Q209" s="416"/>
    </row>
    <row r="210" spans="1:17" ht="15.6" x14ac:dyDescent="0.3">
      <c r="A210" s="291">
        <v>206</v>
      </c>
      <c r="B210" s="4"/>
      <c r="C210" s="4"/>
      <c r="D210" s="4" t="s">
        <v>128</v>
      </c>
      <c r="E210" s="411" t="s">
        <v>256</v>
      </c>
      <c r="F210" s="38">
        <f t="shared" si="21"/>
        <v>0</v>
      </c>
      <c r="G210" s="38">
        <f t="shared" si="22"/>
        <v>0</v>
      </c>
      <c r="H210" s="38">
        <f t="shared" si="24"/>
        <v>0</v>
      </c>
      <c r="I210" s="295">
        <f t="shared" si="23"/>
        <v>0</v>
      </c>
      <c r="J210" s="356"/>
      <c r="K210" s="23"/>
      <c r="L210" s="325">
        <v>206</v>
      </c>
      <c r="M210" s="4" t="s">
        <v>128</v>
      </c>
      <c r="N210" s="377">
        <f t="shared" si="25"/>
        <v>0</v>
      </c>
      <c r="O210" s="377">
        <f t="shared" si="26"/>
        <v>0</v>
      </c>
      <c r="P210" s="377">
        <f t="shared" si="27"/>
        <v>0</v>
      </c>
      <c r="Q210" s="416"/>
    </row>
    <row r="211" spans="1:17" ht="15.6" x14ac:dyDescent="0.3">
      <c r="A211" s="291">
        <v>207</v>
      </c>
      <c r="B211" s="4"/>
      <c r="C211" s="4"/>
      <c r="D211" s="4" t="s">
        <v>128</v>
      </c>
      <c r="E211" s="411" t="s">
        <v>256</v>
      </c>
      <c r="F211" s="38">
        <f t="shared" si="21"/>
        <v>0</v>
      </c>
      <c r="G211" s="38">
        <f t="shared" si="22"/>
        <v>0</v>
      </c>
      <c r="H211" s="38">
        <f t="shared" si="24"/>
        <v>0</v>
      </c>
      <c r="I211" s="295">
        <f t="shared" si="23"/>
        <v>0</v>
      </c>
      <c r="J211" s="356"/>
      <c r="K211" s="23"/>
      <c r="L211" s="325">
        <v>207</v>
      </c>
      <c r="M211" s="4" t="s">
        <v>128</v>
      </c>
      <c r="N211" s="377">
        <f t="shared" si="25"/>
        <v>0</v>
      </c>
      <c r="O211" s="377">
        <f t="shared" si="26"/>
        <v>0</v>
      </c>
      <c r="P211" s="377">
        <f t="shared" si="27"/>
        <v>0</v>
      </c>
      <c r="Q211" s="416"/>
    </row>
    <row r="212" spans="1:17" ht="15.6" x14ac:dyDescent="0.3">
      <c r="A212" s="291">
        <v>208</v>
      </c>
      <c r="B212" s="4"/>
      <c r="C212" s="4"/>
      <c r="D212" s="4" t="s">
        <v>128</v>
      </c>
      <c r="E212" s="411" t="s">
        <v>256</v>
      </c>
      <c r="F212" s="38">
        <f t="shared" si="21"/>
        <v>0</v>
      </c>
      <c r="G212" s="38">
        <f t="shared" si="22"/>
        <v>0</v>
      </c>
      <c r="H212" s="38">
        <f t="shared" si="24"/>
        <v>0</v>
      </c>
      <c r="I212" s="295">
        <f t="shared" si="23"/>
        <v>0</v>
      </c>
      <c r="J212" s="356"/>
      <c r="K212" s="23"/>
      <c r="L212" s="325">
        <v>208</v>
      </c>
      <c r="M212" s="4" t="s">
        <v>128</v>
      </c>
      <c r="N212" s="377">
        <f t="shared" si="25"/>
        <v>0</v>
      </c>
      <c r="O212" s="377">
        <f t="shared" si="26"/>
        <v>0</v>
      </c>
      <c r="P212" s="377">
        <f t="shared" si="27"/>
        <v>0</v>
      </c>
      <c r="Q212" s="416"/>
    </row>
    <row r="213" spans="1:17" ht="15.6" x14ac:dyDescent="0.3">
      <c r="A213" s="291">
        <v>209</v>
      </c>
      <c r="B213" s="4"/>
      <c r="C213" s="4"/>
      <c r="D213" s="4" t="s">
        <v>128</v>
      </c>
      <c r="E213" s="411" t="s">
        <v>256</v>
      </c>
      <c r="F213" s="38">
        <f t="shared" si="21"/>
        <v>0</v>
      </c>
      <c r="G213" s="38">
        <f t="shared" si="22"/>
        <v>0</v>
      </c>
      <c r="H213" s="38">
        <f t="shared" si="24"/>
        <v>0</v>
      </c>
      <c r="I213" s="295">
        <f t="shared" si="23"/>
        <v>0</v>
      </c>
      <c r="J213" s="356"/>
      <c r="K213" s="23"/>
      <c r="L213" s="325">
        <v>209</v>
      </c>
      <c r="M213" s="4" t="s">
        <v>128</v>
      </c>
      <c r="N213" s="377">
        <f t="shared" si="25"/>
        <v>0</v>
      </c>
      <c r="O213" s="377">
        <f t="shared" si="26"/>
        <v>0</v>
      </c>
      <c r="P213" s="377">
        <f t="shared" si="27"/>
        <v>0</v>
      </c>
      <c r="Q213" s="416"/>
    </row>
    <row r="214" spans="1:17" ht="15.6" x14ac:dyDescent="0.3">
      <c r="A214" s="291">
        <v>210</v>
      </c>
      <c r="B214" s="4"/>
      <c r="C214" s="4"/>
      <c r="D214" s="4" t="s">
        <v>128</v>
      </c>
      <c r="E214" s="411" t="s">
        <v>256</v>
      </c>
      <c r="F214" s="38">
        <f t="shared" si="21"/>
        <v>0</v>
      </c>
      <c r="G214" s="38">
        <f t="shared" si="22"/>
        <v>0</v>
      </c>
      <c r="H214" s="38">
        <f t="shared" si="24"/>
        <v>0</v>
      </c>
      <c r="I214" s="295">
        <f t="shared" si="23"/>
        <v>0</v>
      </c>
      <c r="J214" s="356"/>
      <c r="K214" s="23"/>
      <c r="L214" s="325">
        <v>210</v>
      </c>
      <c r="M214" s="4" t="s">
        <v>128</v>
      </c>
      <c r="N214" s="377">
        <f t="shared" si="25"/>
        <v>0</v>
      </c>
      <c r="O214" s="377">
        <f t="shared" si="26"/>
        <v>0</v>
      </c>
      <c r="P214" s="377">
        <f t="shared" si="27"/>
        <v>0</v>
      </c>
      <c r="Q214" s="416"/>
    </row>
    <row r="215" spans="1:17" ht="15.6" x14ac:dyDescent="0.3">
      <c r="A215" s="291">
        <v>211</v>
      </c>
      <c r="B215" s="4"/>
      <c r="C215" s="4"/>
      <c r="D215" s="4" t="s">
        <v>128</v>
      </c>
      <c r="E215" s="411" t="s">
        <v>256</v>
      </c>
      <c r="F215" s="38">
        <f t="shared" si="21"/>
        <v>0</v>
      </c>
      <c r="G215" s="38">
        <f t="shared" si="22"/>
        <v>0</v>
      </c>
      <c r="H215" s="38">
        <f t="shared" si="24"/>
        <v>0</v>
      </c>
      <c r="I215" s="295">
        <f t="shared" si="23"/>
        <v>0</v>
      </c>
      <c r="J215" s="356"/>
      <c r="K215" s="23"/>
      <c r="L215" s="325">
        <v>211</v>
      </c>
      <c r="M215" s="4" t="s">
        <v>128</v>
      </c>
      <c r="N215" s="377">
        <f t="shared" si="25"/>
        <v>0</v>
      </c>
      <c r="O215" s="377">
        <f t="shared" si="26"/>
        <v>0</v>
      </c>
      <c r="P215" s="377">
        <f t="shared" si="27"/>
        <v>0</v>
      </c>
      <c r="Q215" s="416"/>
    </row>
    <row r="216" spans="1:17" ht="15.6" x14ac:dyDescent="0.3">
      <c r="A216" s="291">
        <v>212</v>
      </c>
      <c r="B216" s="4"/>
      <c r="C216" s="4"/>
      <c r="D216" s="4" t="s">
        <v>128</v>
      </c>
      <c r="E216" s="411" t="s">
        <v>256</v>
      </c>
      <c r="F216" s="38">
        <f t="shared" si="21"/>
        <v>0</v>
      </c>
      <c r="G216" s="38">
        <f t="shared" si="22"/>
        <v>0</v>
      </c>
      <c r="H216" s="38">
        <f t="shared" si="24"/>
        <v>0</v>
      </c>
      <c r="I216" s="295">
        <f t="shared" si="23"/>
        <v>0</v>
      </c>
      <c r="J216" s="356"/>
      <c r="K216" s="23"/>
      <c r="L216" s="325">
        <v>212</v>
      </c>
      <c r="M216" s="4" t="s">
        <v>128</v>
      </c>
      <c r="N216" s="377">
        <f t="shared" si="25"/>
        <v>0</v>
      </c>
      <c r="O216" s="377">
        <f t="shared" si="26"/>
        <v>0</v>
      </c>
      <c r="P216" s="377">
        <f t="shared" si="27"/>
        <v>0</v>
      </c>
      <c r="Q216" s="416"/>
    </row>
    <row r="217" spans="1:17" ht="15.6" x14ac:dyDescent="0.3">
      <c r="A217" s="291">
        <v>213</v>
      </c>
      <c r="B217" s="4"/>
      <c r="C217" s="4"/>
      <c r="D217" s="4" t="s">
        <v>128</v>
      </c>
      <c r="E217" s="411" t="s">
        <v>256</v>
      </c>
      <c r="F217" s="38">
        <f t="shared" si="21"/>
        <v>0</v>
      </c>
      <c r="G217" s="38">
        <f t="shared" si="22"/>
        <v>0</v>
      </c>
      <c r="H217" s="38">
        <f t="shared" si="24"/>
        <v>0</v>
      </c>
      <c r="I217" s="295">
        <f t="shared" si="23"/>
        <v>0</v>
      </c>
      <c r="J217" s="356"/>
      <c r="K217" s="23"/>
      <c r="L217" s="325">
        <v>213</v>
      </c>
      <c r="M217" s="4" t="s">
        <v>128</v>
      </c>
      <c r="N217" s="377">
        <f t="shared" si="25"/>
        <v>0</v>
      </c>
      <c r="O217" s="377">
        <f t="shared" si="26"/>
        <v>0</v>
      </c>
      <c r="P217" s="377">
        <f t="shared" si="27"/>
        <v>0</v>
      </c>
      <c r="Q217" s="416"/>
    </row>
    <row r="218" spans="1:17" ht="15.6" x14ac:dyDescent="0.3">
      <c r="A218" s="291">
        <v>214</v>
      </c>
      <c r="B218" s="4"/>
      <c r="C218" s="4"/>
      <c r="D218" s="4" t="s">
        <v>128</v>
      </c>
      <c r="E218" s="411" t="s">
        <v>256</v>
      </c>
      <c r="F218" s="38">
        <f t="shared" si="21"/>
        <v>0</v>
      </c>
      <c r="G218" s="38">
        <f t="shared" si="22"/>
        <v>0</v>
      </c>
      <c r="H218" s="38">
        <f t="shared" si="24"/>
        <v>0</v>
      </c>
      <c r="I218" s="295">
        <f t="shared" si="23"/>
        <v>0</v>
      </c>
      <c r="J218" s="356"/>
      <c r="K218" s="23"/>
      <c r="L218" s="325">
        <v>214</v>
      </c>
      <c r="M218" s="4" t="s">
        <v>128</v>
      </c>
      <c r="N218" s="377">
        <f t="shared" si="25"/>
        <v>0</v>
      </c>
      <c r="O218" s="377">
        <f t="shared" si="26"/>
        <v>0</v>
      </c>
      <c r="P218" s="377">
        <f t="shared" si="27"/>
        <v>0</v>
      </c>
      <c r="Q218" s="416"/>
    </row>
    <row r="219" spans="1:17" ht="15.6" x14ac:dyDescent="0.3">
      <c r="A219" s="291">
        <v>215</v>
      </c>
      <c r="B219" s="4"/>
      <c r="C219" s="4"/>
      <c r="D219" s="4" t="s">
        <v>128</v>
      </c>
      <c r="E219" s="411" t="s">
        <v>256</v>
      </c>
      <c r="F219" s="38">
        <f t="shared" si="21"/>
        <v>0</v>
      </c>
      <c r="G219" s="38">
        <f t="shared" si="22"/>
        <v>0</v>
      </c>
      <c r="H219" s="38">
        <f t="shared" si="24"/>
        <v>0</v>
      </c>
      <c r="I219" s="295">
        <f t="shared" si="23"/>
        <v>0</v>
      </c>
      <c r="J219" s="356"/>
      <c r="K219" s="23"/>
      <c r="L219" s="325">
        <v>215</v>
      </c>
      <c r="M219" s="4" t="s">
        <v>128</v>
      </c>
      <c r="N219" s="377">
        <f t="shared" si="25"/>
        <v>0</v>
      </c>
      <c r="O219" s="377">
        <f t="shared" si="26"/>
        <v>0</v>
      </c>
      <c r="P219" s="377">
        <f t="shared" si="27"/>
        <v>0</v>
      </c>
      <c r="Q219" s="416"/>
    </row>
    <row r="220" spans="1:17" ht="15.6" x14ac:dyDescent="0.3">
      <c r="A220" s="291">
        <v>216</v>
      </c>
      <c r="B220" s="4"/>
      <c r="C220" s="4"/>
      <c r="D220" s="4" t="s">
        <v>128</v>
      </c>
      <c r="E220" s="411" t="s">
        <v>256</v>
      </c>
      <c r="F220" s="38">
        <f t="shared" ref="F220:F283" si="28">IF(I220&gt;0,1,0)</f>
        <v>0</v>
      </c>
      <c r="G220" s="38">
        <f t="shared" ref="G220:G283" si="29">IF(D220="Yes",F220,0)</f>
        <v>0</v>
      </c>
      <c r="H220" s="38">
        <f t="shared" si="24"/>
        <v>0</v>
      </c>
      <c r="I220" s="295">
        <f t="shared" ref="I220:I283" si="30">IF(E220="Square/Rectangle",B220*C220,B220*C220*0.785)</f>
        <v>0</v>
      </c>
      <c r="J220" s="356"/>
      <c r="K220" s="23"/>
      <c r="L220" s="325">
        <v>216</v>
      </c>
      <c r="M220" s="4" t="s">
        <v>128</v>
      </c>
      <c r="N220" s="377">
        <f t="shared" si="25"/>
        <v>0</v>
      </c>
      <c r="O220" s="377">
        <f t="shared" si="26"/>
        <v>0</v>
      </c>
      <c r="P220" s="377">
        <f t="shared" si="27"/>
        <v>0</v>
      </c>
      <c r="Q220" s="416"/>
    </row>
    <row r="221" spans="1:17" ht="15.6" x14ac:dyDescent="0.3">
      <c r="A221" s="291">
        <v>217</v>
      </c>
      <c r="B221" s="4"/>
      <c r="C221" s="4"/>
      <c r="D221" s="4" t="s">
        <v>128</v>
      </c>
      <c r="E221" s="411" t="s">
        <v>256</v>
      </c>
      <c r="F221" s="38">
        <f t="shared" si="28"/>
        <v>0</v>
      </c>
      <c r="G221" s="38">
        <f t="shared" si="29"/>
        <v>0</v>
      </c>
      <c r="H221" s="38">
        <f t="shared" ref="H221:H284" si="31">IF(D221="Yes",I221,0)</f>
        <v>0</v>
      </c>
      <c r="I221" s="295">
        <f t="shared" si="30"/>
        <v>0</v>
      </c>
      <c r="J221" s="356"/>
      <c r="K221" s="23"/>
      <c r="L221" s="325">
        <v>217</v>
      </c>
      <c r="M221" s="4" t="s">
        <v>128</v>
      </c>
      <c r="N221" s="377">
        <f t="shared" si="25"/>
        <v>0</v>
      </c>
      <c r="O221" s="377">
        <f t="shared" si="26"/>
        <v>0</v>
      </c>
      <c r="P221" s="377">
        <f t="shared" si="27"/>
        <v>0</v>
      </c>
      <c r="Q221" s="416"/>
    </row>
    <row r="222" spans="1:17" ht="15.6" x14ac:dyDescent="0.3">
      <c r="A222" s="291">
        <v>218</v>
      </c>
      <c r="B222" s="4"/>
      <c r="C222" s="4"/>
      <c r="D222" s="4" t="s">
        <v>128</v>
      </c>
      <c r="E222" s="411" t="s">
        <v>256</v>
      </c>
      <c r="F222" s="38">
        <f t="shared" si="28"/>
        <v>0</v>
      </c>
      <c r="G222" s="38">
        <f t="shared" si="29"/>
        <v>0</v>
      </c>
      <c r="H222" s="38">
        <f t="shared" si="31"/>
        <v>0</v>
      </c>
      <c r="I222" s="295">
        <f t="shared" si="30"/>
        <v>0</v>
      </c>
      <c r="J222" s="356"/>
      <c r="K222" s="23"/>
      <c r="L222" s="325">
        <v>218</v>
      </c>
      <c r="M222" s="4" t="s">
        <v>128</v>
      </c>
      <c r="N222" s="377">
        <f t="shared" si="25"/>
        <v>0</v>
      </c>
      <c r="O222" s="377">
        <f t="shared" si="26"/>
        <v>0</v>
      </c>
      <c r="P222" s="377">
        <f t="shared" si="27"/>
        <v>0</v>
      </c>
      <c r="Q222" s="416"/>
    </row>
    <row r="223" spans="1:17" ht="15.6" x14ac:dyDescent="0.3">
      <c r="A223" s="291">
        <v>219</v>
      </c>
      <c r="B223" s="4"/>
      <c r="C223" s="4"/>
      <c r="D223" s="4" t="s">
        <v>128</v>
      </c>
      <c r="E223" s="411" t="s">
        <v>256</v>
      </c>
      <c r="F223" s="38">
        <f t="shared" si="28"/>
        <v>0</v>
      </c>
      <c r="G223" s="38">
        <f t="shared" si="29"/>
        <v>0</v>
      </c>
      <c r="H223" s="38">
        <f t="shared" si="31"/>
        <v>0</v>
      </c>
      <c r="I223" s="295">
        <f t="shared" si="30"/>
        <v>0</v>
      </c>
      <c r="J223" s="356"/>
      <c r="K223" s="23"/>
      <c r="L223" s="325">
        <v>219</v>
      </c>
      <c r="M223" s="4" t="s">
        <v>128</v>
      </c>
      <c r="N223" s="377">
        <f t="shared" si="25"/>
        <v>0</v>
      </c>
      <c r="O223" s="377">
        <f t="shared" si="26"/>
        <v>0</v>
      </c>
      <c r="P223" s="377">
        <f t="shared" si="27"/>
        <v>0</v>
      </c>
      <c r="Q223" s="416"/>
    </row>
    <row r="224" spans="1:17" ht="15.6" x14ac:dyDescent="0.3">
      <c r="A224" s="291">
        <v>220</v>
      </c>
      <c r="B224" s="4"/>
      <c r="C224" s="4"/>
      <c r="D224" s="4" t="s">
        <v>128</v>
      </c>
      <c r="E224" s="411" t="s">
        <v>256</v>
      </c>
      <c r="F224" s="38">
        <f t="shared" si="28"/>
        <v>0</v>
      </c>
      <c r="G224" s="38">
        <f t="shared" si="29"/>
        <v>0</v>
      </c>
      <c r="H224" s="38">
        <f t="shared" si="31"/>
        <v>0</v>
      </c>
      <c r="I224" s="295">
        <f t="shared" si="30"/>
        <v>0</v>
      </c>
      <c r="J224" s="356"/>
      <c r="K224" s="23"/>
      <c r="L224" s="325">
        <v>220</v>
      </c>
      <c r="M224" s="4" t="s">
        <v>128</v>
      </c>
      <c r="N224" s="377">
        <f t="shared" si="25"/>
        <v>0</v>
      </c>
      <c r="O224" s="377">
        <f t="shared" si="26"/>
        <v>0</v>
      </c>
      <c r="P224" s="377">
        <f t="shared" si="27"/>
        <v>0</v>
      </c>
      <c r="Q224" s="416"/>
    </row>
    <row r="225" spans="1:17" ht="15.6" x14ac:dyDescent="0.3">
      <c r="A225" s="291">
        <v>221</v>
      </c>
      <c r="B225" s="4"/>
      <c r="C225" s="4"/>
      <c r="D225" s="4" t="s">
        <v>128</v>
      </c>
      <c r="E225" s="411" t="s">
        <v>256</v>
      </c>
      <c r="F225" s="38">
        <f t="shared" si="28"/>
        <v>0</v>
      </c>
      <c r="G225" s="38">
        <f t="shared" si="29"/>
        <v>0</v>
      </c>
      <c r="H225" s="38">
        <f t="shared" si="31"/>
        <v>0</v>
      </c>
      <c r="I225" s="295">
        <f t="shared" si="30"/>
        <v>0</v>
      </c>
      <c r="J225" s="356"/>
      <c r="K225" s="23"/>
      <c r="L225" s="325">
        <v>221</v>
      </c>
      <c r="M225" s="4" t="s">
        <v>128</v>
      </c>
      <c r="N225" s="377">
        <f t="shared" si="25"/>
        <v>0</v>
      </c>
      <c r="O225" s="377">
        <f t="shared" si="26"/>
        <v>0</v>
      </c>
      <c r="P225" s="377">
        <f t="shared" si="27"/>
        <v>0</v>
      </c>
      <c r="Q225" s="416"/>
    </row>
    <row r="226" spans="1:17" ht="15.6" x14ac:dyDescent="0.3">
      <c r="A226" s="291">
        <v>222</v>
      </c>
      <c r="B226" s="4"/>
      <c r="C226" s="4"/>
      <c r="D226" s="4" t="s">
        <v>128</v>
      </c>
      <c r="E226" s="411" t="s">
        <v>256</v>
      </c>
      <c r="F226" s="38">
        <f t="shared" si="28"/>
        <v>0</v>
      </c>
      <c r="G226" s="38">
        <f t="shared" si="29"/>
        <v>0</v>
      </c>
      <c r="H226" s="38">
        <f t="shared" si="31"/>
        <v>0</v>
      </c>
      <c r="I226" s="295">
        <f t="shared" si="30"/>
        <v>0</v>
      </c>
      <c r="J226" s="356"/>
      <c r="K226" s="23"/>
      <c r="L226" s="325">
        <v>222</v>
      </c>
      <c r="M226" s="4" t="s">
        <v>128</v>
      </c>
      <c r="N226" s="377">
        <f t="shared" si="25"/>
        <v>0</v>
      </c>
      <c r="O226" s="377">
        <f t="shared" si="26"/>
        <v>0</v>
      </c>
      <c r="P226" s="377">
        <f t="shared" si="27"/>
        <v>0</v>
      </c>
      <c r="Q226" s="416"/>
    </row>
    <row r="227" spans="1:17" ht="15.6" x14ac:dyDescent="0.3">
      <c r="A227" s="291">
        <v>223</v>
      </c>
      <c r="B227" s="4"/>
      <c r="C227" s="4"/>
      <c r="D227" s="4" t="s">
        <v>128</v>
      </c>
      <c r="E227" s="411" t="s">
        <v>256</v>
      </c>
      <c r="F227" s="38">
        <f t="shared" si="28"/>
        <v>0</v>
      </c>
      <c r="G227" s="38">
        <f t="shared" si="29"/>
        <v>0</v>
      </c>
      <c r="H227" s="38">
        <f t="shared" si="31"/>
        <v>0</v>
      </c>
      <c r="I227" s="295">
        <f t="shared" si="30"/>
        <v>0</v>
      </c>
      <c r="J227" s="356"/>
      <c r="K227" s="23"/>
      <c r="L227" s="325">
        <v>223</v>
      </c>
      <c r="M227" s="4" t="s">
        <v>128</v>
      </c>
      <c r="N227" s="377">
        <f t="shared" si="25"/>
        <v>0</v>
      </c>
      <c r="O227" s="377">
        <f t="shared" si="26"/>
        <v>0</v>
      </c>
      <c r="P227" s="377">
        <f t="shared" si="27"/>
        <v>0</v>
      </c>
      <c r="Q227" s="416"/>
    </row>
    <row r="228" spans="1:17" ht="15.6" x14ac:dyDescent="0.3">
      <c r="A228" s="291">
        <v>224</v>
      </c>
      <c r="B228" s="4"/>
      <c r="C228" s="4"/>
      <c r="D228" s="4" t="s">
        <v>128</v>
      </c>
      <c r="E228" s="411" t="s">
        <v>256</v>
      </c>
      <c r="F228" s="38">
        <f t="shared" si="28"/>
        <v>0</v>
      </c>
      <c r="G228" s="38">
        <f t="shared" si="29"/>
        <v>0</v>
      </c>
      <c r="H228" s="38">
        <f t="shared" si="31"/>
        <v>0</v>
      </c>
      <c r="I228" s="295">
        <f t="shared" si="30"/>
        <v>0</v>
      </c>
      <c r="J228" s="356"/>
      <c r="K228" s="23"/>
      <c r="L228" s="325">
        <v>224</v>
      </c>
      <c r="M228" s="4" t="s">
        <v>128</v>
      </c>
      <c r="N228" s="377">
        <f t="shared" si="25"/>
        <v>0</v>
      </c>
      <c r="O228" s="377">
        <f t="shared" si="26"/>
        <v>0</v>
      </c>
      <c r="P228" s="377">
        <f t="shared" si="27"/>
        <v>0</v>
      </c>
      <c r="Q228" s="416"/>
    </row>
    <row r="229" spans="1:17" ht="15.6" x14ac:dyDescent="0.3">
      <c r="A229" s="291">
        <v>225</v>
      </c>
      <c r="B229" s="4"/>
      <c r="C229" s="4"/>
      <c r="D229" s="4" t="s">
        <v>128</v>
      </c>
      <c r="E229" s="411" t="s">
        <v>256</v>
      </c>
      <c r="F229" s="38">
        <f t="shared" si="28"/>
        <v>0</v>
      </c>
      <c r="G229" s="38">
        <f t="shared" si="29"/>
        <v>0</v>
      </c>
      <c r="H229" s="38">
        <f t="shared" si="31"/>
        <v>0</v>
      </c>
      <c r="I229" s="295">
        <f t="shared" si="30"/>
        <v>0</v>
      </c>
      <c r="J229" s="356"/>
      <c r="K229" s="23"/>
      <c r="L229" s="325">
        <v>225</v>
      </c>
      <c r="M229" s="4" t="s">
        <v>128</v>
      </c>
      <c r="N229" s="377">
        <f t="shared" si="25"/>
        <v>0</v>
      </c>
      <c r="O229" s="377">
        <f t="shared" si="26"/>
        <v>0</v>
      </c>
      <c r="P229" s="377">
        <f t="shared" si="27"/>
        <v>0</v>
      </c>
      <c r="Q229" s="416"/>
    </row>
    <row r="230" spans="1:17" ht="15.6" x14ac:dyDescent="0.3">
      <c r="A230" s="291">
        <v>226</v>
      </c>
      <c r="B230" s="4"/>
      <c r="C230" s="4"/>
      <c r="D230" s="4" t="s">
        <v>128</v>
      </c>
      <c r="E230" s="411" t="s">
        <v>256</v>
      </c>
      <c r="F230" s="38">
        <f t="shared" si="28"/>
        <v>0</v>
      </c>
      <c r="G230" s="38">
        <f t="shared" si="29"/>
        <v>0</v>
      </c>
      <c r="H230" s="38">
        <f t="shared" si="31"/>
        <v>0</v>
      </c>
      <c r="I230" s="295">
        <f t="shared" si="30"/>
        <v>0</v>
      </c>
      <c r="J230" s="356"/>
      <c r="K230" s="23"/>
      <c r="L230" s="325">
        <v>226</v>
      </c>
      <c r="M230" s="4" t="s">
        <v>128</v>
      </c>
      <c r="N230" s="377">
        <f t="shared" si="25"/>
        <v>0</v>
      </c>
      <c r="O230" s="377">
        <f t="shared" si="26"/>
        <v>0</v>
      </c>
      <c r="P230" s="377">
        <f t="shared" si="27"/>
        <v>0</v>
      </c>
      <c r="Q230" s="416"/>
    </row>
    <row r="231" spans="1:17" ht="15.6" x14ac:dyDescent="0.3">
      <c r="A231" s="291">
        <v>227</v>
      </c>
      <c r="B231" s="4"/>
      <c r="C231" s="4"/>
      <c r="D231" s="4" t="s">
        <v>128</v>
      </c>
      <c r="E231" s="411" t="s">
        <v>256</v>
      </c>
      <c r="F231" s="38">
        <f t="shared" si="28"/>
        <v>0</v>
      </c>
      <c r="G231" s="38">
        <f t="shared" si="29"/>
        <v>0</v>
      </c>
      <c r="H231" s="38">
        <f t="shared" si="31"/>
        <v>0</v>
      </c>
      <c r="I231" s="295">
        <f t="shared" si="30"/>
        <v>0</v>
      </c>
      <c r="J231" s="356"/>
      <c r="K231" s="23"/>
      <c r="L231" s="325">
        <v>227</v>
      </c>
      <c r="M231" s="4" t="s">
        <v>128</v>
      </c>
      <c r="N231" s="377">
        <f t="shared" si="25"/>
        <v>0</v>
      </c>
      <c r="O231" s="377">
        <f t="shared" si="26"/>
        <v>0</v>
      </c>
      <c r="P231" s="377">
        <f t="shared" si="27"/>
        <v>0</v>
      </c>
      <c r="Q231" s="416"/>
    </row>
    <row r="232" spans="1:17" ht="15.6" x14ac:dyDescent="0.3">
      <c r="A232" s="291">
        <v>228</v>
      </c>
      <c r="B232" s="4"/>
      <c r="C232" s="4"/>
      <c r="D232" s="4" t="s">
        <v>128</v>
      </c>
      <c r="E232" s="411" t="s">
        <v>256</v>
      </c>
      <c r="F232" s="38">
        <f t="shared" si="28"/>
        <v>0</v>
      </c>
      <c r="G232" s="38">
        <f t="shared" si="29"/>
        <v>0</v>
      </c>
      <c r="H232" s="38">
        <f t="shared" si="31"/>
        <v>0</v>
      </c>
      <c r="I232" s="295">
        <f t="shared" si="30"/>
        <v>0</v>
      </c>
      <c r="J232" s="356"/>
      <c r="K232" s="23"/>
      <c r="L232" s="325">
        <v>228</v>
      </c>
      <c r="M232" s="4" t="s">
        <v>128</v>
      </c>
      <c r="N232" s="377">
        <f t="shared" si="25"/>
        <v>0</v>
      </c>
      <c r="O232" s="377">
        <f t="shared" si="26"/>
        <v>0</v>
      </c>
      <c r="P232" s="377">
        <f t="shared" si="27"/>
        <v>0</v>
      </c>
      <c r="Q232" s="416"/>
    </row>
    <row r="233" spans="1:17" ht="15.6" x14ac:dyDescent="0.3">
      <c r="A233" s="291">
        <v>229</v>
      </c>
      <c r="B233" s="4"/>
      <c r="C233" s="4"/>
      <c r="D233" s="4" t="s">
        <v>128</v>
      </c>
      <c r="E233" s="411" t="s">
        <v>256</v>
      </c>
      <c r="F233" s="38">
        <f t="shared" si="28"/>
        <v>0</v>
      </c>
      <c r="G233" s="38">
        <f t="shared" si="29"/>
        <v>0</v>
      </c>
      <c r="H233" s="38">
        <f t="shared" si="31"/>
        <v>0</v>
      </c>
      <c r="I233" s="295">
        <f t="shared" si="30"/>
        <v>0</v>
      </c>
      <c r="J233" s="356"/>
      <c r="K233" s="23"/>
      <c r="L233" s="325">
        <v>229</v>
      </c>
      <c r="M233" s="4" t="s">
        <v>128</v>
      </c>
      <c r="N233" s="377">
        <f t="shared" si="25"/>
        <v>0</v>
      </c>
      <c r="O233" s="377">
        <f t="shared" si="26"/>
        <v>0</v>
      </c>
      <c r="P233" s="377">
        <f t="shared" si="27"/>
        <v>0</v>
      </c>
      <c r="Q233" s="416"/>
    </row>
    <row r="234" spans="1:17" ht="15.6" x14ac:dyDescent="0.3">
      <c r="A234" s="291">
        <v>230</v>
      </c>
      <c r="B234" s="4"/>
      <c r="C234" s="4"/>
      <c r="D234" s="4" t="s">
        <v>128</v>
      </c>
      <c r="E234" s="411" t="s">
        <v>256</v>
      </c>
      <c r="F234" s="38">
        <f t="shared" si="28"/>
        <v>0</v>
      </c>
      <c r="G234" s="38">
        <f t="shared" si="29"/>
        <v>0</v>
      </c>
      <c r="H234" s="38">
        <f t="shared" si="31"/>
        <v>0</v>
      </c>
      <c r="I234" s="295">
        <f t="shared" si="30"/>
        <v>0</v>
      </c>
      <c r="J234" s="356"/>
      <c r="K234" s="23"/>
      <c r="L234" s="325">
        <v>230</v>
      </c>
      <c r="M234" s="4" t="s">
        <v>128</v>
      </c>
      <c r="N234" s="377">
        <f t="shared" si="25"/>
        <v>0</v>
      </c>
      <c r="O234" s="377">
        <f t="shared" si="26"/>
        <v>0</v>
      </c>
      <c r="P234" s="377">
        <f t="shared" si="27"/>
        <v>0</v>
      </c>
      <c r="Q234" s="416"/>
    </row>
    <row r="235" spans="1:17" ht="15.6" x14ac:dyDescent="0.3">
      <c r="A235" s="291">
        <v>231</v>
      </c>
      <c r="B235" s="4"/>
      <c r="C235" s="4"/>
      <c r="D235" s="4" t="s">
        <v>128</v>
      </c>
      <c r="E235" s="411" t="s">
        <v>256</v>
      </c>
      <c r="F235" s="38">
        <f t="shared" si="28"/>
        <v>0</v>
      </c>
      <c r="G235" s="38">
        <f t="shared" si="29"/>
        <v>0</v>
      </c>
      <c r="H235" s="38">
        <f t="shared" si="31"/>
        <v>0</v>
      </c>
      <c r="I235" s="295">
        <f t="shared" si="30"/>
        <v>0</v>
      </c>
      <c r="J235" s="356"/>
      <c r="K235" s="23"/>
      <c r="L235" s="325">
        <v>231</v>
      </c>
      <c r="M235" s="4" t="s">
        <v>128</v>
      </c>
      <c r="N235" s="377">
        <f t="shared" si="25"/>
        <v>0</v>
      </c>
      <c r="O235" s="377">
        <f t="shared" si="26"/>
        <v>0</v>
      </c>
      <c r="P235" s="377">
        <f t="shared" si="27"/>
        <v>0</v>
      </c>
      <c r="Q235" s="416"/>
    </row>
    <row r="236" spans="1:17" ht="15.6" x14ac:dyDescent="0.3">
      <c r="A236" s="291">
        <v>232</v>
      </c>
      <c r="B236" s="4"/>
      <c r="C236" s="4"/>
      <c r="D236" s="4" t="s">
        <v>128</v>
      </c>
      <c r="E236" s="411" t="s">
        <v>256</v>
      </c>
      <c r="F236" s="38">
        <f t="shared" si="28"/>
        <v>0</v>
      </c>
      <c r="G236" s="38">
        <f t="shared" si="29"/>
        <v>0</v>
      </c>
      <c r="H236" s="38">
        <f t="shared" si="31"/>
        <v>0</v>
      </c>
      <c r="I236" s="295">
        <f t="shared" si="30"/>
        <v>0</v>
      </c>
      <c r="J236" s="356"/>
      <c r="K236" s="23"/>
      <c r="L236" s="325">
        <v>232</v>
      </c>
      <c r="M236" s="4" t="s">
        <v>128</v>
      </c>
      <c r="N236" s="377">
        <f t="shared" si="25"/>
        <v>0</v>
      </c>
      <c r="O236" s="377">
        <f t="shared" si="26"/>
        <v>0</v>
      </c>
      <c r="P236" s="377">
        <f t="shared" si="27"/>
        <v>0</v>
      </c>
      <c r="Q236" s="416"/>
    </row>
    <row r="237" spans="1:17" ht="15.6" x14ac:dyDescent="0.3">
      <c r="A237" s="291">
        <v>233</v>
      </c>
      <c r="B237" s="4"/>
      <c r="C237" s="4"/>
      <c r="D237" s="4" t="s">
        <v>128</v>
      </c>
      <c r="E237" s="411" t="s">
        <v>256</v>
      </c>
      <c r="F237" s="38">
        <f t="shared" si="28"/>
        <v>0</v>
      </c>
      <c r="G237" s="38">
        <f t="shared" si="29"/>
        <v>0</v>
      </c>
      <c r="H237" s="38">
        <f t="shared" si="31"/>
        <v>0</v>
      </c>
      <c r="I237" s="295">
        <f t="shared" si="30"/>
        <v>0</v>
      </c>
      <c r="J237" s="356"/>
      <c r="K237" s="23"/>
      <c r="L237" s="325">
        <v>233</v>
      </c>
      <c r="M237" s="4" t="s">
        <v>128</v>
      </c>
      <c r="N237" s="377">
        <f t="shared" si="25"/>
        <v>0</v>
      </c>
      <c r="O237" s="377">
        <f t="shared" si="26"/>
        <v>0</v>
      </c>
      <c r="P237" s="377">
        <f t="shared" si="27"/>
        <v>0</v>
      </c>
      <c r="Q237" s="416"/>
    </row>
    <row r="238" spans="1:17" ht="15.6" x14ac:dyDescent="0.3">
      <c r="A238" s="291">
        <v>234</v>
      </c>
      <c r="B238" s="4"/>
      <c r="C238" s="4"/>
      <c r="D238" s="4" t="s">
        <v>128</v>
      </c>
      <c r="E238" s="411" t="s">
        <v>256</v>
      </c>
      <c r="F238" s="38">
        <f t="shared" si="28"/>
        <v>0</v>
      </c>
      <c r="G238" s="38">
        <f t="shared" si="29"/>
        <v>0</v>
      </c>
      <c r="H238" s="38">
        <f t="shared" si="31"/>
        <v>0</v>
      </c>
      <c r="I238" s="295">
        <f t="shared" si="30"/>
        <v>0</v>
      </c>
      <c r="J238" s="356"/>
      <c r="K238" s="23"/>
      <c r="L238" s="325">
        <v>234</v>
      </c>
      <c r="M238" s="4" t="s">
        <v>128</v>
      </c>
      <c r="N238" s="377">
        <f t="shared" si="25"/>
        <v>0</v>
      </c>
      <c r="O238" s="377">
        <f t="shared" si="26"/>
        <v>0</v>
      </c>
      <c r="P238" s="377">
        <f t="shared" si="27"/>
        <v>0</v>
      </c>
      <c r="Q238" s="416"/>
    </row>
    <row r="239" spans="1:17" ht="15.6" x14ac:dyDescent="0.3">
      <c r="A239" s="291">
        <v>235</v>
      </c>
      <c r="B239" s="4"/>
      <c r="C239" s="4"/>
      <c r="D239" s="4" t="s">
        <v>128</v>
      </c>
      <c r="E239" s="411" t="s">
        <v>256</v>
      </c>
      <c r="F239" s="38">
        <f t="shared" si="28"/>
        <v>0</v>
      </c>
      <c r="G239" s="38">
        <f t="shared" si="29"/>
        <v>0</v>
      </c>
      <c r="H239" s="38">
        <f t="shared" si="31"/>
        <v>0</v>
      </c>
      <c r="I239" s="295">
        <f t="shared" si="30"/>
        <v>0</v>
      </c>
      <c r="J239" s="356"/>
      <c r="K239" s="23"/>
      <c r="L239" s="325">
        <v>235</v>
      </c>
      <c r="M239" s="4" t="s">
        <v>128</v>
      </c>
      <c r="N239" s="377">
        <f t="shared" si="25"/>
        <v>0</v>
      </c>
      <c r="O239" s="377">
        <f t="shared" si="26"/>
        <v>0</v>
      </c>
      <c r="P239" s="377">
        <f t="shared" si="27"/>
        <v>0</v>
      </c>
      <c r="Q239" s="416"/>
    </row>
    <row r="240" spans="1:17" ht="15.6" x14ac:dyDescent="0.3">
      <c r="A240" s="291">
        <v>236</v>
      </c>
      <c r="B240" s="4"/>
      <c r="C240" s="4"/>
      <c r="D240" s="4" t="s">
        <v>128</v>
      </c>
      <c r="E240" s="411" t="s">
        <v>256</v>
      </c>
      <c r="F240" s="38">
        <f t="shared" si="28"/>
        <v>0</v>
      </c>
      <c r="G240" s="38">
        <f t="shared" si="29"/>
        <v>0</v>
      </c>
      <c r="H240" s="38">
        <f t="shared" si="31"/>
        <v>0</v>
      </c>
      <c r="I240" s="295">
        <f t="shared" si="30"/>
        <v>0</v>
      </c>
      <c r="J240" s="356"/>
      <c r="K240" s="23"/>
      <c r="L240" s="325">
        <v>236</v>
      </c>
      <c r="M240" s="4" t="s">
        <v>128</v>
      </c>
      <c r="N240" s="377">
        <f t="shared" si="25"/>
        <v>0</v>
      </c>
      <c r="O240" s="377">
        <f t="shared" si="26"/>
        <v>0</v>
      </c>
      <c r="P240" s="377">
        <f t="shared" si="27"/>
        <v>0</v>
      </c>
      <c r="Q240" s="416"/>
    </row>
    <row r="241" spans="1:17" ht="15.6" x14ac:dyDescent="0.3">
      <c r="A241" s="291">
        <v>237</v>
      </c>
      <c r="B241" s="4"/>
      <c r="C241" s="4"/>
      <c r="D241" s="4" t="s">
        <v>128</v>
      </c>
      <c r="E241" s="411" t="s">
        <v>256</v>
      </c>
      <c r="F241" s="38">
        <f t="shared" si="28"/>
        <v>0</v>
      </c>
      <c r="G241" s="38">
        <f t="shared" si="29"/>
        <v>0</v>
      </c>
      <c r="H241" s="38">
        <f t="shared" si="31"/>
        <v>0</v>
      </c>
      <c r="I241" s="295">
        <f t="shared" si="30"/>
        <v>0</v>
      </c>
      <c r="J241" s="356"/>
      <c r="K241" s="23"/>
      <c r="L241" s="325">
        <v>237</v>
      </c>
      <c r="M241" s="4" t="s">
        <v>128</v>
      </c>
      <c r="N241" s="377">
        <f t="shared" si="25"/>
        <v>0</v>
      </c>
      <c r="O241" s="377">
        <f t="shared" si="26"/>
        <v>0</v>
      </c>
      <c r="P241" s="377">
        <f t="shared" si="27"/>
        <v>0</v>
      </c>
      <c r="Q241" s="416"/>
    </row>
    <row r="242" spans="1:17" ht="15.6" x14ac:dyDescent="0.3">
      <c r="A242" s="291">
        <v>238</v>
      </c>
      <c r="B242" s="4"/>
      <c r="C242" s="4"/>
      <c r="D242" s="4" t="s">
        <v>128</v>
      </c>
      <c r="E242" s="411" t="s">
        <v>256</v>
      </c>
      <c r="F242" s="38">
        <f t="shared" si="28"/>
        <v>0</v>
      </c>
      <c r="G242" s="38">
        <f t="shared" si="29"/>
        <v>0</v>
      </c>
      <c r="H242" s="38">
        <f t="shared" si="31"/>
        <v>0</v>
      </c>
      <c r="I242" s="295">
        <f t="shared" si="30"/>
        <v>0</v>
      </c>
      <c r="J242" s="356"/>
      <c r="K242" s="23"/>
      <c r="L242" s="325">
        <v>238</v>
      </c>
      <c r="M242" s="4" t="s">
        <v>128</v>
      </c>
      <c r="N242" s="377">
        <f t="shared" si="25"/>
        <v>0</v>
      </c>
      <c r="O242" s="377">
        <f t="shared" si="26"/>
        <v>0</v>
      </c>
      <c r="P242" s="377">
        <f t="shared" si="27"/>
        <v>0</v>
      </c>
      <c r="Q242" s="416"/>
    </row>
    <row r="243" spans="1:17" ht="15.6" x14ac:dyDescent="0.3">
      <c r="A243" s="291">
        <v>239</v>
      </c>
      <c r="B243" s="4"/>
      <c r="C243" s="4"/>
      <c r="D243" s="4" t="s">
        <v>128</v>
      </c>
      <c r="E243" s="411" t="s">
        <v>256</v>
      </c>
      <c r="F243" s="38">
        <f t="shared" si="28"/>
        <v>0</v>
      </c>
      <c r="G243" s="38">
        <f t="shared" si="29"/>
        <v>0</v>
      </c>
      <c r="H243" s="38">
        <f t="shared" si="31"/>
        <v>0</v>
      </c>
      <c r="I243" s="295">
        <f t="shared" si="30"/>
        <v>0</v>
      </c>
      <c r="J243" s="356"/>
      <c r="K243" s="23"/>
      <c r="L243" s="325">
        <v>239</v>
      </c>
      <c r="M243" s="4" t="s">
        <v>128</v>
      </c>
      <c r="N243" s="377">
        <f t="shared" si="25"/>
        <v>0</v>
      </c>
      <c r="O243" s="377">
        <f t="shared" si="26"/>
        <v>0</v>
      </c>
      <c r="P243" s="377">
        <f t="shared" si="27"/>
        <v>0</v>
      </c>
      <c r="Q243" s="416"/>
    </row>
    <row r="244" spans="1:17" ht="15.6" x14ac:dyDescent="0.3">
      <c r="A244" s="291">
        <v>240</v>
      </c>
      <c r="B244" s="4"/>
      <c r="C244" s="4"/>
      <c r="D244" s="4" t="s">
        <v>128</v>
      </c>
      <c r="E244" s="411" t="s">
        <v>256</v>
      </c>
      <c r="F244" s="38">
        <f t="shared" si="28"/>
        <v>0</v>
      </c>
      <c r="G244" s="38">
        <f t="shared" si="29"/>
        <v>0</v>
      </c>
      <c r="H244" s="38">
        <f t="shared" si="31"/>
        <v>0</v>
      </c>
      <c r="I244" s="295">
        <f t="shared" si="30"/>
        <v>0</v>
      </c>
      <c r="J244" s="356"/>
      <c r="K244" s="23"/>
      <c r="L244" s="325">
        <v>240</v>
      </c>
      <c r="M244" s="4" t="s">
        <v>128</v>
      </c>
      <c r="N244" s="377">
        <f t="shared" si="25"/>
        <v>0</v>
      </c>
      <c r="O244" s="377">
        <f t="shared" si="26"/>
        <v>0</v>
      </c>
      <c r="P244" s="377">
        <f t="shared" si="27"/>
        <v>0</v>
      </c>
      <c r="Q244" s="416"/>
    </row>
    <row r="245" spans="1:17" ht="15.6" x14ac:dyDescent="0.3">
      <c r="A245" s="291">
        <v>241</v>
      </c>
      <c r="B245" s="4"/>
      <c r="C245" s="4"/>
      <c r="D245" s="4" t="s">
        <v>128</v>
      </c>
      <c r="E245" s="411" t="s">
        <v>256</v>
      </c>
      <c r="F245" s="38">
        <f t="shared" si="28"/>
        <v>0</v>
      </c>
      <c r="G245" s="38">
        <f t="shared" si="29"/>
        <v>0</v>
      </c>
      <c r="H245" s="38">
        <f t="shared" si="31"/>
        <v>0</v>
      </c>
      <c r="I245" s="295">
        <f t="shared" si="30"/>
        <v>0</v>
      </c>
      <c r="J245" s="356"/>
      <c r="K245" s="23"/>
      <c r="L245" s="325">
        <v>241</v>
      </c>
      <c r="M245" s="4" t="s">
        <v>128</v>
      </c>
      <c r="N245" s="377">
        <f t="shared" si="25"/>
        <v>0</v>
      </c>
      <c r="O245" s="377">
        <f t="shared" si="26"/>
        <v>0</v>
      </c>
      <c r="P245" s="377">
        <f t="shared" si="27"/>
        <v>0</v>
      </c>
      <c r="Q245" s="416"/>
    </row>
    <row r="246" spans="1:17" ht="15.6" x14ac:dyDescent="0.3">
      <c r="A246" s="291">
        <v>242</v>
      </c>
      <c r="B246" s="4"/>
      <c r="C246" s="4"/>
      <c r="D246" s="4" t="s">
        <v>128</v>
      </c>
      <c r="E246" s="411" t="s">
        <v>256</v>
      </c>
      <c r="F246" s="38">
        <f t="shared" si="28"/>
        <v>0</v>
      </c>
      <c r="G246" s="38">
        <f t="shared" si="29"/>
        <v>0</v>
      </c>
      <c r="H246" s="38">
        <f t="shared" si="31"/>
        <v>0</v>
      </c>
      <c r="I246" s="295">
        <f t="shared" si="30"/>
        <v>0</v>
      </c>
      <c r="J246" s="356"/>
      <c r="K246" s="23"/>
      <c r="L246" s="325">
        <v>242</v>
      </c>
      <c r="M246" s="4" t="s">
        <v>128</v>
      </c>
      <c r="N246" s="377">
        <f t="shared" si="25"/>
        <v>0</v>
      </c>
      <c r="O246" s="377">
        <f t="shared" si="26"/>
        <v>0</v>
      </c>
      <c r="P246" s="377">
        <f t="shared" si="27"/>
        <v>0</v>
      </c>
      <c r="Q246" s="416"/>
    </row>
    <row r="247" spans="1:17" ht="15.6" x14ac:dyDescent="0.3">
      <c r="A247" s="291">
        <v>243</v>
      </c>
      <c r="B247" s="4"/>
      <c r="C247" s="4"/>
      <c r="D247" s="4" t="s">
        <v>128</v>
      </c>
      <c r="E247" s="411" t="s">
        <v>256</v>
      </c>
      <c r="F247" s="38">
        <f t="shared" si="28"/>
        <v>0</v>
      </c>
      <c r="G247" s="38">
        <f t="shared" si="29"/>
        <v>0</v>
      </c>
      <c r="H247" s="38">
        <f t="shared" si="31"/>
        <v>0</v>
      </c>
      <c r="I247" s="295">
        <f t="shared" si="30"/>
        <v>0</v>
      </c>
      <c r="J247" s="356"/>
      <c r="K247" s="23"/>
      <c r="L247" s="325">
        <v>243</v>
      </c>
      <c r="M247" s="4" t="s">
        <v>128</v>
      </c>
      <c r="N247" s="377">
        <f t="shared" si="25"/>
        <v>0</v>
      </c>
      <c r="O247" s="377">
        <f t="shared" si="26"/>
        <v>0</v>
      </c>
      <c r="P247" s="377">
        <f t="shared" si="27"/>
        <v>0</v>
      </c>
      <c r="Q247" s="416"/>
    </row>
    <row r="248" spans="1:17" ht="15.6" x14ac:dyDescent="0.3">
      <c r="A248" s="291">
        <v>244</v>
      </c>
      <c r="B248" s="4"/>
      <c r="C248" s="4"/>
      <c r="D248" s="4" t="s">
        <v>128</v>
      </c>
      <c r="E248" s="411" t="s">
        <v>256</v>
      </c>
      <c r="F248" s="38">
        <f t="shared" si="28"/>
        <v>0</v>
      </c>
      <c r="G248" s="38">
        <f t="shared" si="29"/>
        <v>0</v>
      </c>
      <c r="H248" s="38">
        <f t="shared" si="31"/>
        <v>0</v>
      </c>
      <c r="I248" s="295">
        <f t="shared" si="30"/>
        <v>0</v>
      </c>
      <c r="J248" s="356"/>
      <c r="K248" s="23"/>
      <c r="L248" s="325">
        <v>244</v>
      </c>
      <c r="M248" s="4" t="s">
        <v>128</v>
      </c>
      <c r="N248" s="377">
        <f t="shared" si="25"/>
        <v>0</v>
      </c>
      <c r="O248" s="377">
        <f t="shared" si="26"/>
        <v>0</v>
      </c>
      <c r="P248" s="377">
        <f t="shared" si="27"/>
        <v>0</v>
      </c>
      <c r="Q248" s="416"/>
    </row>
    <row r="249" spans="1:17" ht="15.6" x14ac:dyDescent="0.3">
      <c r="A249" s="291">
        <v>245</v>
      </c>
      <c r="B249" s="4"/>
      <c r="C249" s="4"/>
      <c r="D249" s="4" t="s">
        <v>128</v>
      </c>
      <c r="E249" s="411" t="s">
        <v>256</v>
      </c>
      <c r="F249" s="38">
        <f t="shared" si="28"/>
        <v>0</v>
      </c>
      <c r="G249" s="38">
        <f t="shared" si="29"/>
        <v>0</v>
      </c>
      <c r="H249" s="38">
        <f t="shared" si="31"/>
        <v>0</v>
      </c>
      <c r="I249" s="295">
        <f t="shared" si="30"/>
        <v>0</v>
      </c>
      <c r="J249" s="356"/>
      <c r="K249" s="23"/>
      <c r="L249" s="325">
        <v>245</v>
      </c>
      <c r="M249" s="4" t="s">
        <v>128</v>
      </c>
      <c r="N249" s="377">
        <f t="shared" si="25"/>
        <v>0</v>
      </c>
      <c r="O249" s="377">
        <f t="shared" si="26"/>
        <v>0</v>
      </c>
      <c r="P249" s="377">
        <f t="shared" si="27"/>
        <v>0</v>
      </c>
      <c r="Q249" s="416"/>
    </row>
    <row r="250" spans="1:17" ht="15.6" x14ac:dyDescent="0.3">
      <c r="A250" s="291">
        <v>246</v>
      </c>
      <c r="B250" s="4"/>
      <c r="C250" s="4"/>
      <c r="D250" s="4" t="s">
        <v>128</v>
      </c>
      <c r="E250" s="411" t="s">
        <v>256</v>
      </c>
      <c r="F250" s="38">
        <f t="shared" si="28"/>
        <v>0</v>
      </c>
      <c r="G250" s="38">
        <f t="shared" si="29"/>
        <v>0</v>
      </c>
      <c r="H250" s="38">
        <f t="shared" si="31"/>
        <v>0</v>
      </c>
      <c r="I250" s="295">
        <f t="shared" si="30"/>
        <v>0</v>
      </c>
      <c r="J250" s="356"/>
      <c r="K250" s="23"/>
      <c r="L250" s="325">
        <v>246</v>
      </c>
      <c r="M250" s="4" t="s">
        <v>128</v>
      </c>
      <c r="N250" s="377">
        <f t="shared" si="25"/>
        <v>0</v>
      </c>
      <c r="O250" s="377">
        <f t="shared" si="26"/>
        <v>0</v>
      </c>
      <c r="P250" s="377">
        <f t="shared" si="27"/>
        <v>0</v>
      </c>
      <c r="Q250" s="416"/>
    </row>
    <row r="251" spans="1:17" ht="15.6" x14ac:dyDescent="0.3">
      <c r="A251" s="291">
        <v>247</v>
      </c>
      <c r="B251" s="4"/>
      <c r="C251" s="4"/>
      <c r="D251" s="4" t="s">
        <v>128</v>
      </c>
      <c r="E251" s="411" t="s">
        <v>256</v>
      </c>
      <c r="F251" s="38">
        <f t="shared" si="28"/>
        <v>0</v>
      </c>
      <c r="G251" s="38">
        <f t="shared" si="29"/>
        <v>0</v>
      </c>
      <c r="H251" s="38">
        <f t="shared" si="31"/>
        <v>0</v>
      </c>
      <c r="I251" s="295">
        <f t="shared" si="30"/>
        <v>0</v>
      </c>
      <c r="J251" s="356"/>
      <c r="K251" s="23"/>
      <c r="L251" s="325">
        <v>247</v>
      </c>
      <c r="M251" s="4" t="s">
        <v>128</v>
      </c>
      <c r="N251" s="377">
        <f t="shared" si="25"/>
        <v>0</v>
      </c>
      <c r="O251" s="377">
        <f t="shared" si="26"/>
        <v>0</v>
      </c>
      <c r="P251" s="377">
        <f t="shared" si="27"/>
        <v>0</v>
      </c>
      <c r="Q251" s="416"/>
    </row>
    <row r="252" spans="1:17" ht="15.6" x14ac:dyDescent="0.3">
      <c r="A252" s="291">
        <v>248</v>
      </c>
      <c r="B252" s="4"/>
      <c r="C252" s="4"/>
      <c r="D252" s="4" t="s">
        <v>128</v>
      </c>
      <c r="E252" s="411" t="s">
        <v>256</v>
      </c>
      <c r="F252" s="38">
        <f t="shared" si="28"/>
        <v>0</v>
      </c>
      <c r="G252" s="38">
        <f t="shared" si="29"/>
        <v>0</v>
      </c>
      <c r="H252" s="38">
        <f t="shared" si="31"/>
        <v>0</v>
      </c>
      <c r="I252" s="295">
        <f t="shared" si="30"/>
        <v>0</v>
      </c>
      <c r="J252" s="356"/>
      <c r="K252" s="23"/>
      <c r="L252" s="325">
        <v>248</v>
      </c>
      <c r="M252" s="4" t="s">
        <v>128</v>
      </c>
      <c r="N252" s="377">
        <f t="shared" si="25"/>
        <v>0</v>
      </c>
      <c r="O252" s="377">
        <f t="shared" si="26"/>
        <v>0</v>
      </c>
      <c r="P252" s="377">
        <f t="shared" si="27"/>
        <v>0</v>
      </c>
      <c r="Q252" s="416"/>
    </row>
    <row r="253" spans="1:17" ht="15.6" x14ac:dyDescent="0.3">
      <c r="A253" s="291">
        <v>249</v>
      </c>
      <c r="B253" s="4"/>
      <c r="C253" s="4"/>
      <c r="D253" s="4" t="s">
        <v>128</v>
      </c>
      <c r="E253" s="411" t="s">
        <v>256</v>
      </c>
      <c r="F253" s="38">
        <f t="shared" si="28"/>
        <v>0</v>
      </c>
      <c r="G253" s="38">
        <f t="shared" si="29"/>
        <v>0</v>
      </c>
      <c r="H253" s="38">
        <f t="shared" si="31"/>
        <v>0</v>
      </c>
      <c r="I253" s="295">
        <f t="shared" si="30"/>
        <v>0</v>
      </c>
      <c r="J253" s="356"/>
      <c r="K253" s="23"/>
      <c r="L253" s="325">
        <v>249</v>
      </c>
      <c r="M253" s="4" t="s">
        <v>128</v>
      </c>
      <c r="N253" s="377">
        <f t="shared" si="25"/>
        <v>0</v>
      </c>
      <c r="O253" s="377">
        <f t="shared" si="26"/>
        <v>0</v>
      </c>
      <c r="P253" s="377">
        <f t="shared" si="27"/>
        <v>0</v>
      </c>
      <c r="Q253" s="416"/>
    </row>
    <row r="254" spans="1:17" ht="15.6" x14ac:dyDescent="0.3">
      <c r="A254" s="291">
        <v>250</v>
      </c>
      <c r="B254" s="4"/>
      <c r="C254" s="4"/>
      <c r="D254" s="4" t="s">
        <v>128</v>
      </c>
      <c r="E254" s="411" t="s">
        <v>256</v>
      </c>
      <c r="F254" s="38">
        <f t="shared" si="28"/>
        <v>0</v>
      </c>
      <c r="G254" s="38">
        <f t="shared" si="29"/>
        <v>0</v>
      </c>
      <c r="H254" s="38">
        <f t="shared" si="31"/>
        <v>0</v>
      </c>
      <c r="I254" s="295">
        <f t="shared" si="30"/>
        <v>0</v>
      </c>
      <c r="J254" s="356"/>
      <c r="K254" s="23"/>
      <c r="L254" s="325">
        <v>250</v>
      </c>
      <c r="M254" s="4" t="s">
        <v>128</v>
      </c>
      <c r="N254" s="377">
        <f t="shared" si="25"/>
        <v>0</v>
      </c>
      <c r="O254" s="377">
        <f t="shared" si="26"/>
        <v>0</v>
      </c>
      <c r="P254" s="377">
        <f t="shared" si="27"/>
        <v>0</v>
      </c>
      <c r="Q254" s="416"/>
    </row>
    <row r="255" spans="1:17" ht="15.6" x14ac:dyDescent="0.3">
      <c r="A255" s="291">
        <v>251</v>
      </c>
      <c r="B255" s="4"/>
      <c r="C255" s="4"/>
      <c r="D255" s="4" t="s">
        <v>128</v>
      </c>
      <c r="E255" s="411" t="s">
        <v>256</v>
      </c>
      <c r="F255" s="38">
        <f t="shared" si="28"/>
        <v>0</v>
      </c>
      <c r="G255" s="38">
        <f t="shared" si="29"/>
        <v>0</v>
      </c>
      <c r="H255" s="38">
        <f t="shared" si="31"/>
        <v>0</v>
      </c>
      <c r="I255" s="295">
        <f t="shared" si="30"/>
        <v>0</v>
      </c>
      <c r="J255" s="356"/>
      <c r="K255" s="23"/>
      <c r="L255" s="325">
        <v>251</v>
      </c>
      <c r="M255" s="4" t="s">
        <v>128</v>
      </c>
      <c r="N255" s="377">
        <f t="shared" si="25"/>
        <v>0</v>
      </c>
      <c r="O255" s="377">
        <f t="shared" si="26"/>
        <v>0</v>
      </c>
      <c r="P255" s="377">
        <f t="shared" si="27"/>
        <v>0</v>
      </c>
      <c r="Q255" s="416"/>
    </row>
    <row r="256" spans="1:17" ht="15.6" x14ac:dyDescent="0.3">
      <c r="A256" s="291">
        <v>252</v>
      </c>
      <c r="B256" s="4"/>
      <c r="C256" s="4"/>
      <c r="D256" s="4" t="s">
        <v>128</v>
      </c>
      <c r="E256" s="411" t="s">
        <v>256</v>
      </c>
      <c r="F256" s="38">
        <f t="shared" si="28"/>
        <v>0</v>
      </c>
      <c r="G256" s="38">
        <f t="shared" si="29"/>
        <v>0</v>
      </c>
      <c r="H256" s="38">
        <f t="shared" si="31"/>
        <v>0</v>
      </c>
      <c r="I256" s="295">
        <f t="shared" si="30"/>
        <v>0</v>
      </c>
      <c r="J256" s="356"/>
      <c r="K256" s="23"/>
      <c r="L256" s="325">
        <v>252</v>
      </c>
      <c r="M256" s="4" t="s">
        <v>128</v>
      </c>
      <c r="N256" s="377">
        <f t="shared" si="25"/>
        <v>0</v>
      </c>
      <c r="O256" s="377">
        <f t="shared" si="26"/>
        <v>0</v>
      </c>
      <c r="P256" s="377">
        <f t="shared" si="27"/>
        <v>0</v>
      </c>
      <c r="Q256" s="416"/>
    </row>
    <row r="257" spans="1:17" ht="15.6" x14ac:dyDescent="0.3">
      <c r="A257" s="291">
        <v>253</v>
      </c>
      <c r="B257" s="4"/>
      <c r="C257" s="4"/>
      <c r="D257" s="4" t="s">
        <v>128</v>
      </c>
      <c r="E257" s="411" t="s">
        <v>256</v>
      </c>
      <c r="F257" s="38">
        <f t="shared" si="28"/>
        <v>0</v>
      </c>
      <c r="G257" s="38">
        <f t="shared" si="29"/>
        <v>0</v>
      </c>
      <c r="H257" s="38">
        <f t="shared" si="31"/>
        <v>0</v>
      </c>
      <c r="I257" s="295">
        <f t="shared" si="30"/>
        <v>0</v>
      </c>
      <c r="J257" s="356"/>
      <c r="K257" s="23"/>
      <c r="L257" s="325">
        <v>253</v>
      </c>
      <c r="M257" s="4" t="s">
        <v>128</v>
      </c>
      <c r="N257" s="377">
        <f t="shared" si="25"/>
        <v>0</v>
      </c>
      <c r="O257" s="377">
        <f t="shared" si="26"/>
        <v>0</v>
      </c>
      <c r="P257" s="377">
        <f t="shared" si="27"/>
        <v>0</v>
      </c>
      <c r="Q257" s="416"/>
    </row>
    <row r="258" spans="1:17" ht="15.6" x14ac:dyDescent="0.3">
      <c r="A258" s="291">
        <v>254</v>
      </c>
      <c r="B258" s="4"/>
      <c r="C258" s="4"/>
      <c r="D258" s="4" t="s">
        <v>128</v>
      </c>
      <c r="E258" s="411" t="s">
        <v>256</v>
      </c>
      <c r="F258" s="38">
        <f t="shared" si="28"/>
        <v>0</v>
      </c>
      <c r="G258" s="38">
        <f t="shared" si="29"/>
        <v>0</v>
      </c>
      <c r="H258" s="38">
        <f t="shared" si="31"/>
        <v>0</v>
      </c>
      <c r="I258" s="295">
        <f t="shared" si="30"/>
        <v>0</v>
      </c>
      <c r="J258" s="356"/>
      <c r="K258" s="23"/>
      <c r="L258" s="325">
        <v>254</v>
      </c>
      <c r="M258" s="4" t="s">
        <v>128</v>
      </c>
      <c r="N258" s="377">
        <f t="shared" si="25"/>
        <v>0</v>
      </c>
      <c r="O258" s="377">
        <f t="shared" si="26"/>
        <v>0</v>
      </c>
      <c r="P258" s="377">
        <f t="shared" si="27"/>
        <v>0</v>
      </c>
      <c r="Q258" s="416"/>
    </row>
    <row r="259" spans="1:17" ht="15.6" x14ac:dyDescent="0.3">
      <c r="A259" s="291">
        <v>255</v>
      </c>
      <c r="B259" s="4"/>
      <c r="C259" s="4"/>
      <c r="D259" s="4" t="s">
        <v>128</v>
      </c>
      <c r="E259" s="411" t="s">
        <v>256</v>
      </c>
      <c r="F259" s="38">
        <f t="shared" si="28"/>
        <v>0</v>
      </c>
      <c r="G259" s="38">
        <f t="shared" si="29"/>
        <v>0</v>
      </c>
      <c r="H259" s="38">
        <f t="shared" si="31"/>
        <v>0</v>
      </c>
      <c r="I259" s="295">
        <f t="shared" si="30"/>
        <v>0</v>
      </c>
      <c r="J259" s="356"/>
      <c r="K259" s="23"/>
      <c r="L259" s="325">
        <v>255</v>
      </c>
      <c r="M259" s="4" t="s">
        <v>128</v>
      </c>
      <c r="N259" s="377">
        <f t="shared" si="25"/>
        <v>0</v>
      </c>
      <c r="O259" s="377">
        <f t="shared" si="26"/>
        <v>0</v>
      </c>
      <c r="P259" s="377">
        <f t="shared" si="27"/>
        <v>0</v>
      </c>
      <c r="Q259" s="416"/>
    </row>
    <row r="260" spans="1:17" ht="15.6" x14ac:dyDescent="0.3">
      <c r="A260" s="291">
        <v>256</v>
      </c>
      <c r="B260" s="4"/>
      <c r="C260" s="4"/>
      <c r="D260" s="4" t="s">
        <v>128</v>
      </c>
      <c r="E260" s="411" t="s">
        <v>256</v>
      </c>
      <c r="F260" s="38">
        <f t="shared" si="28"/>
        <v>0</v>
      </c>
      <c r="G260" s="38">
        <f t="shared" si="29"/>
        <v>0</v>
      </c>
      <c r="H260" s="38">
        <f t="shared" si="31"/>
        <v>0</v>
      </c>
      <c r="I260" s="295">
        <f t="shared" si="30"/>
        <v>0</v>
      </c>
      <c r="J260" s="356"/>
      <c r="K260" s="23"/>
      <c r="L260" s="325">
        <v>256</v>
      </c>
      <c r="M260" s="4" t="s">
        <v>128</v>
      </c>
      <c r="N260" s="377">
        <f t="shared" si="25"/>
        <v>0</v>
      </c>
      <c r="O260" s="377">
        <f t="shared" si="26"/>
        <v>0</v>
      </c>
      <c r="P260" s="377">
        <f t="shared" si="27"/>
        <v>0</v>
      </c>
      <c r="Q260" s="416"/>
    </row>
    <row r="261" spans="1:17" ht="15.6" x14ac:dyDescent="0.3">
      <c r="A261" s="291">
        <v>257</v>
      </c>
      <c r="B261" s="4"/>
      <c r="C261" s="4"/>
      <c r="D261" s="4" t="s">
        <v>128</v>
      </c>
      <c r="E261" s="411" t="s">
        <v>256</v>
      </c>
      <c r="F261" s="38">
        <f t="shared" si="28"/>
        <v>0</v>
      </c>
      <c r="G261" s="38">
        <f t="shared" si="29"/>
        <v>0</v>
      </c>
      <c r="H261" s="38">
        <f t="shared" si="31"/>
        <v>0</v>
      </c>
      <c r="I261" s="295">
        <f t="shared" si="30"/>
        <v>0</v>
      </c>
      <c r="J261" s="356"/>
      <c r="K261" s="23"/>
      <c r="L261" s="325">
        <v>257</v>
      </c>
      <c r="M261" s="4" t="s">
        <v>128</v>
      </c>
      <c r="N261" s="377">
        <f t="shared" si="25"/>
        <v>0</v>
      </c>
      <c r="O261" s="377">
        <f t="shared" si="26"/>
        <v>0</v>
      </c>
      <c r="P261" s="377">
        <f t="shared" si="27"/>
        <v>0</v>
      </c>
      <c r="Q261" s="416"/>
    </row>
    <row r="262" spans="1:17" ht="15.6" x14ac:dyDescent="0.3">
      <c r="A262" s="291">
        <v>258</v>
      </c>
      <c r="B262" s="4"/>
      <c r="C262" s="4"/>
      <c r="D262" s="4" t="s">
        <v>128</v>
      </c>
      <c r="E262" s="411" t="s">
        <v>256</v>
      </c>
      <c r="F262" s="38">
        <f t="shared" si="28"/>
        <v>0</v>
      </c>
      <c r="G262" s="38">
        <f t="shared" si="29"/>
        <v>0</v>
      </c>
      <c r="H262" s="38">
        <f t="shared" si="31"/>
        <v>0</v>
      </c>
      <c r="I262" s="295">
        <f t="shared" si="30"/>
        <v>0</v>
      </c>
      <c r="J262" s="356"/>
      <c r="K262" s="23"/>
      <c r="L262" s="325">
        <v>258</v>
      </c>
      <c r="M262" s="4" t="s">
        <v>128</v>
      </c>
      <c r="N262" s="377">
        <f t="shared" ref="N262:N304" si="32">IF(Q262&gt;0,1,0)</f>
        <v>0</v>
      </c>
      <c r="O262" s="377">
        <f t="shared" ref="O262:O304" si="33">IF(M262="Yes",N262,0)</f>
        <v>0</v>
      </c>
      <c r="P262" s="377">
        <f t="shared" ref="P262:P304" si="34">IF(M262="Yes",Q262,0)</f>
        <v>0</v>
      </c>
      <c r="Q262" s="416"/>
    </row>
    <row r="263" spans="1:17" ht="15.6" x14ac:dyDescent="0.3">
      <c r="A263" s="291">
        <v>259</v>
      </c>
      <c r="B263" s="4"/>
      <c r="C263" s="4"/>
      <c r="D263" s="4" t="s">
        <v>128</v>
      </c>
      <c r="E263" s="411" t="s">
        <v>256</v>
      </c>
      <c r="F263" s="38">
        <f t="shared" si="28"/>
        <v>0</v>
      </c>
      <c r="G263" s="38">
        <f t="shared" si="29"/>
        <v>0</v>
      </c>
      <c r="H263" s="38">
        <f t="shared" si="31"/>
        <v>0</v>
      </c>
      <c r="I263" s="295">
        <f t="shared" si="30"/>
        <v>0</v>
      </c>
      <c r="J263" s="356"/>
      <c r="K263" s="23"/>
      <c r="L263" s="325">
        <v>259</v>
      </c>
      <c r="M263" s="4" t="s">
        <v>128</v>
      </c>
      <c r="N263" s="377">
        <f t="shared" si="32"/>
        <v>0</v>
      </c>
      <c r="O263" s="377">
        <f t="shared" si="33"/>
        <v>0</v>
      </c>
      <c r="P263" s="377">
        <f t="shared" si="34"/>
        <v>0</v>
      </c>
      <c r="Q263" s="416"/>
    </row>
    <row r="264" spans="1:17" ht="15.6" x14ac:dyDescent="0.3">
      <c r="A264" s="291">
        <v>260</v>
      </c>
      <c r="B264" s="4"/>
      <c r="C264" s="4"/>
      <c r="D264" s="4" t="s">
        <v>128</v>
      </c>
      <c r="E264" s="411" t="s">
        <v>256</v>
      </c>
      <c r="F264" s="38">
        <f t="shared" si="28"/>
        <v>0</v>
      </c>
      <c r="G264" s="38">
        <f t="shared" si="29"/>
        <v>0</v>
      </c>
      <c r="H264" s="38">
        <f t="shared" si="31"/>
        <v>0</v>
      </c>
      <c r="I264" s="295">
        <f t="shared" si="30"/>
        <v>0</v>
      </c>
      <c r="J264" s="356"/>
      <c r="K264" s="23"/>
      <c r="L264" s="325">
        <v>260</v>
      </c>
      <c r="M264" s="4" t="s">
        <v>128</v>
      </c>
      <c r="N264" s="377">
        <f t="shared" si="32"/>
        <v>0</v>
      </c>
      <c r="O264" s="377">
        <f t="shared" si="33"/>
        <v>0</v>
      </c>
      <c r="P264" s="377">
        <f t="shared" si="34"/>
        <v>0</v>
      </c>
      <c r="Q264" s="416"/>
    </row>
    <row r="265" spans="1:17" ht="15.6" x14ac:dyDescent="0.3">
      <c r="A265" s="291">
        <v>261</v>
      </c>
      <c r="B265" s="4"/>
      <c r="C265" s="4"/>
      <c r="D265" s="4" t="s">
        <v>128</v>
      </c>
      <c r="E265" s="411" t="s">
        <v>256</v>
      </c>
      <c r="F265" s="38">
        <f t="shared" si="28"/>
        <v>0</v>
      </c>
      <c r="G265" s="38">
        <f t="shared" si="29"/>
        <v>0</v>
      </c>
      <c r="H265" s="38">
        <f t="shared" si="31"/>
        <v>0</v>
      </c>
      <c r="I265" s="295">
        <f t="shared" si="30"/>
        <v>0</v>
      </c>
      <c r="J265" s="356"/>
      <c r="K265" s="23"/>
      <c r="L265" s="325">
        <v>261</v>
      </c>
      <c r="M265" s="4" t="s">
        <v>128</v>
      </c>
      <c r="N265" s="377">
        <f t="shared" si="32"/>
        <v>0</v>
      </c>
      <c r="O265" s="377">
        <f t="shared" si="33"/>
        <v>0</v>
      </c>
      <c r="P265" s="377">
        <f t="shared" si="34"/>
        <v>0</v>
      </c>
      <c r="Q265" s="416"/>
    </row>
    <row r="266" spans="1:17" ht="15.6" x14ac:dyDescent="0.3">
      <c r="A266" s="291">
        <v>262</v>
      </c>
      <c r="B266" s="4"/>
      <c r="C266" s="4"/>
      <c r="D266" s="4" t="s">
        <v>128</v>
      </c>
      <c r="E266" s="411" t="s">
        <v>256</v>
      </c>
      <c r="F266" s="38">
        <f t="shared" si="28"/>
        <v>0</v>
      </c>
      <c r="G266" s="38">
        <f t="shared" si="29"/>
        <v>0</v>
      </c>
      <c r="H266" s="38">
        <f t="shared" si="31"/>
        <v>0</v>
      </c>
      <c r="I266" s="295">
        <f t="shared" si="30"/>
        <v>0</v>
      </c>
      <c r="J266" s="356"/>
      <c r="K266" s="23"/>
      <c r="L266" s="325">
        <v>262</v>
      </c>
      <c r="M266" s="4" t="s">
        <v>128</v>
      </c>
      <c r="N266" s="377">
        <f t="shared" si="32"/>
        <v>0</v>
      </c>
      <c r="O266" s="377">
        <f t="shared" si="33"/>
        <v>0</v>
      </c>
      <c r="P266" s="377">
        <f t="shared" si="34"/>
        <v>0</v>
      </c>
      <c r="Q266" s="416"/>
    </row>
    <row r="267" spans="1:17" ht="15.6" x14ac:dyDescent="0.3">
      <c r="A267" s="291">
        <v>263</v>
      </c>
      <c r="B267" s="4"/>
      <c r="C267" s="4"/>
      <c r="D267" s="4" t="s">
        <v>128</v>
      </c>
      <c r="E267" s="411" t="s">
        <v>256</v>
      </c>
      <c r="F267" s="38">
        <f t="shared" si="28"/>
        <v>0</v>
      </c>
      <c r="G267" s="38">
        <f t="shared" si="29"/>
        <v>0</v>
      </c>
      <c r="H267" s="38">
        <f t="shared" si="31"/>
        <v>0</v>
      </c>
      <c r="I267" s="295">
        <f t="shared" si="30"/>
        <v>0</v>
      </c>
      <c r="J267" s="356"/>
      <c r="K267" s="23"/>
      <c r="L267" s="325">
        <v>263</v>
      </c>
      <c r="M267" s="4" t="s">
        <v>128</v>
      </c>
      <c r="N267" s="377">
        <f t="shared" si="32"/>
        <v>0</v>
      </c>
      <c r="O267" s="377">
        <f t="shared" si="33"/>
        <v>0</v>
      </c>
      <c r="P267" s="377">
        <f t="shared" si="34"/>
        <v>0</v>
      </c>
      <c r="Q267" s="416"/>
    </row>
    <row r="268" spans="1:17" ht="15.6" x14ac:dyDescent="0.3">
      <c r="A268" s="291">
        <v>264</v>
      </c>
      <c r="B268" s="4"/>
      <c r="C268" s="4"/>
      <c r="D268" s="4" t="s">
        <v>128</v>
      </c>
      <c r="E268" s="411" t="s">
        <v>256</v>
      </c>
      <c r="F268" s="38">
        <f t="shared" si="28"/>
        <v>0</v>
      </c>
      <c r="G268" s="38">
        <f t="shared" si="29"/>
        <v>0</v>
      </c>
      <c r="H268" s="38">
        <f t="shared" si="31"/>
        <v>0</v>
      </c>
      <c r="I268" s="295">
        <f t="shared" si="30"/>
        <v>0</v>
      </c>
      <c r="J268" s="356"/>
      <c r="K268" s="23"/>
      <c r="L268" s="325">
        <v>264</v>
      </c>
      <c r="M268" s="4" t="s">
        <v>128</v>
      </c>
      <c r="N268" s="377">
        <f t="shared" si="32"/>
        <v>0</v>
      </c>
      <c r="O268" s="377">
        <f t="shared" si="33"/>
        <v>0</v>
      </c>
      <c r="P268" s="377">
        <f t="shared" si="34"/>
        <v>0</v>
      </c>
      <c r="Q268" s="416"/>
    </row>
    <row r="269" spans="1:17" ht="15.6" x14ac:dyDescent="0.3">
      <c r="A269" s="291">
        <v>265</v>
      </c>
      <c r="B269" s="4"/>
      <c r="C269" s="4"/>
      <c r="D269" s="4" t="s">
        <v>128</v>
      </c>
      <c r="E269" s="411" t="s">
        <v>256</v>
      </c>
      <c r="F269" s="38">
        <f t="shared" si="28"/>
        <v>0</v>
      </c>
      <c r="G269" s="38">
        <f t="shared" si="29"/>
        <v>0</v>
      </c>
      <c r="H269" s="38">
        <f t="shared" si="31"/>
        <v>0</v>
      </c>
      <c r="I269" s="295">
        <f t="shared" si="30"/>
        <v>0</v>
      </c>
      <c r="J269" s="356"/>
      <c r="K269" s="23"/>
      <c r="L269" s="325">
        <v>265</v>
      </c>
      <c r="M269" s="4" t="s">
        <v>128</v>
      </c>
      <c r="N269" s="377">
        <f t="shared" si="32"/>
        <v>0</v>
      </c>
      <c r="O269" s="377">
        <f t="shared" si="33"/>
        <v>0</v>
      </c>
      <c r="P269" s="377">
        <f t="shared" si="34"/>
        <v>0</v>
      </c>
      <c r="Q269" s="416"/>
    </row>
    <row r="270" spans="1:17" ht="15.6" x14ac:dyDescent="0.3">
      <c r="A270" s="291">
        <v>266</v>
      </c>
      <c r="B270" s="4"/>
      <c r="C270" s="4"/>
      <c r="D270" s="4" t="s">
        <v>128</v>
      </c>
      <c r="E270" s="411" t="s">
        <v>256</v>
      </c>
      <c r="F270" s="38">
        <f t="shared" si="28"/>
        <v>0</v>
      </c>
      <c r="G270" s="38">
        <f t="shared" si="29"/>
        <v>0</v>
      </c>
      <c r="H270" s="38">
        <f t="shared" si="31"/>
        <v>0</v>
      </c>
      <c r="I270" s="295">
        <f t="shared" si="30"/>
        <v>0</v>
      </c>
      <c r="J270" s="356"/>
      <c r="K270" s="23"/>
      <c r="L270" s="325">
        <v>266</v>
      </c>
      <c r="M270" s="4" t="s">
        <v>128</v>
      </c>
      <c r="N270" s="377">
        <f t="shared" si="32"/>
        <v>0</v>
      </c>
      <c r="O270" s="377">
        <f t="shared" si="33"/>
        <v>0</v>
      </c>
      <c r="P270" s="377">
        <f t="shared" si="34"/>
        <v>0</v>
      </c>
      <c r="Q270" s="416"/>
    </row>
    <row r="271" spans="1:17" ht="15.6" x14ac:dyDescent="0.3">
      <c r="A271" s="291">
        <v>267</v>
      </c>
      <c r="B271" s="4"/>
      <c r="C271" s="4"/>
      <c r="D271" s="4" t="s">
        <v>128</v>
      </c>
      <c r="E271" s="411" t="s">
        <v>256</v>
      </c>
      <c r="F271" s="38">
        <f t="shared" si="28"/>
        <v>0</v>
      </c>
      <c r="G271" s="38">
        <f t="shared" si="29"/>
        <v>0</v>
      </c>
      <c r="H271" s="38">
        <f t="shared" si="31"/>
        <v>0</v>
      </c>
      <c r="I271" s="295">
        <f t="shared" si="30"/>
        <v>0</v>
      </c>
      <c r="J271" s="356"/>
      <c r="K271" s="23"/>
      <c r="L271" s="325">
        <v>267</v>
      </c>
      <c r="M271" s="4" t="s">
        <v>128</v>
      </c>
      <c r="N271" s="377">
        <f t="shared" si="32"/>
        <v>0</v>
      </c>
      <c r="O271" s="377">
        <f t="shared" si="33"/>
        <v>0</v>
      </c>
      <c r="P271" s="377">
        <f t="shared" si="34"/>
        <v>0</v>
      </c>
      <c r="Q271" s="416"/>
    </row>
    <row r="272" spans="1:17" ht="15.6" x14ac:dyDescent="0.3">
      <c r="A272" s="291">
        <v>268</v>
      </c>
      <c r="B272" s="4"/>
      <c r="C272" s="4"/>
      <c r="D272" s="4" t="s">
        <v>128</v>
      </c>
      <c r="E272" s="411" t="s">
        <v>256</v>
      </c>
      <c r="F272" s="38">
        <f t="shared" si="28"/>
        <v>0</v>
      </c>
      <c r="G272" s="38">
        <f t="shared" si="29"/>
        <v>0</v>
      </c>
      <c r="H272" s="38">
        <f t="shared" si="31"/>
        <v>0</v>
      </c>
      <c r="I272" s="295">
        <f t="shared" si="30"/>
        <v>0</v>
      </c>
      <c r="J272" s="356"/>
      <c r="K272" s="23"/>
      <c r="L272" s="325">
        <v>268</v>
      </c>
      <c r="M272" s="4" t="s">
        <v>128</v>
      </c>
      <c r="N272" s="377">
        <f t="shared" si="32"/>
        <v>0</v>
      </c>
      <c r="O272" s="377">
        <f t="shared" si="33"/>
        <v>0</v>
      </c>
      <c r="P272" s="377">
        <f t="shared" si="34"/>
        <v>0</v>
      </c>
      <c r="Q272" s="416"/>
    </row>
    <row r="273" spans="1:17" ht="15.6" x14ac:dyDescent="0.3">
      <c r="A273" s="291">
        <v>269</v>
      </c>
      <c r="B273" s="4"/>
      <c r="C273" s="4"/>
      <c r="D273" s="4" t="s">
        <v>128</v>
      </c>
      <c r="E273" s="411" t="s">
        <v>256</v>
      </c>
      <c r="F273" s="38">
        <f t="shared" si="28"/>
        <v>0</v>
      </c>
      <c r="G273" s="38">
        <f t="shared" si="29"/>
        <v>0</v>
      </c>
      <c r="H273" s="38">
        <f t="shared" si="31"/>
        <v>0</v>
      </c>
      <c r="I273" s="295">
        <f t="shared" si="30"/>
        <v>0</v>
      </c>
      <c r="J273" s="356"/>
      <c r="K273" s="23"/>
      <c r="L273" s="325">
        <v>269</v>
      </c>
      <c r="M273" s="4" t="s">
        <v>128</v>
      </c>
      <c r="N273" s="377">
        <f t="shared" si="32"/>
        <v>0</v>
      </c>
      <c r="O273" s="377">
        <f t="shared" si="33"/>
        <v>0</v>
      </c>
      <c r="P273" s="377">
        <f t="shared" si="34"/>
        <v>0</v>
      </c>
      <c r="Q273" s="416"/>
    </row>
    <row r="274" spans="1:17" ht="15.6" x14ac:dyDescent="0.3">
      <c r="A274" s="291">
        <v>270</v>
      </c>
      <c r="B274" s="4"/>
      <c r="C274" s="4"/>
      <c r="D274" s="4" t="s">
        <v>128</v>
      </c>
      <c r="E274" s="411" t="s">
        <v>256</v>
      </c>
      <c r="F274" s="38">
        <f t="shared" si="28"/>
        <v>0</v>
      </c>
      <c r="G274" s="38">
        <f t="shared" si="29"/>
        <v>0</v>
      </c>
      <c r="H274" s="38">
        <f t="shared" si="31"/>
        <v>0</v>
      </c>
      <c r="I274" s="295">
        <f t="shared" si="30"/>
        <v>0</v>
      </c>
      <c r="J274" s="356"/>
      <c r="K274" s="23"/>
      <c r="L274" s="325">
        <v>270</v>
      </c>
      <c r="M274" s="4" t="s">
        <v>128</v>
      </c>
      <c r="N274" s="377">
        <f t="shared" si="32"/>
        <v>0</v>
      </c>
      <c r="O274" s="377">
        <f t="shared" si="33"/>
        <v>0</v>
      </c>
      <c r="P274" s="377">
        <f t="shared" si="34"/>
        <v>0</v>
      </c>
      <c r="Q274" s="416"/>
    </row>
    <row r="275" spans="1:17" ht="15.6" x14ac:dyDescent="0.3">
      <c r="A275" s="291">
        <v>271</v>
      </c>
      <c r="B275" s="4"/>
      <c r="C275" s="4"/>
      <c r="D275" s="4" t="s">
        <v>128</v>
      </c>
      <c r="E275" s="411" t="s">
        <v>256</v>
      </c>
      <c r="F275" s="38">
        <f t="shared" si="28"/>
        <v>0</v>
      </c>
      <c r="G275" s="38">
        <f t="shared" si="29"/>
        <v>0</v>
      </c>
      <c r="H275" s="38">
        <f t="shared" si="31"/>
        <v>0</v>
      </c>
      <c r="I275" s="295">
        <f t="shared" si="30"/>
        <v>0</v>
      </c>
      <c r="J275" s="356"/>
      <c r="K275" s="23"/>
      <c r="L275" s="325">
        <v>271</v>
      </c>
      <c r="M275" s="4" t="s">
        <v>128</v>
      </c>
      <c r="N275" s="377">
        <f t="shared" si="32"/>
        <v>0</v>
      </c>
      <c r="O275" s="377">
        <f t="shared" si="33"/>
        <v>0</v>
      </c>
      <c r="P275" s="377">
        <f t="shared" si="34"/>
        <v>0</v>
      </c>
      <c r="Q275" s="416"/>
    </row>
    <row r="276" spans="1:17" ht="15.6" x14ac:dyDescent="0.3">
      <c r="A276" s="291">
        <v>272</v>
      </c>
      <c r="B276" s="4"/>
      <c r="C276" s="4"/>
      <c r="D276" s="4" t="s">
        <v>128</v>
      </c>
      <c r="E276" s="411" t="s">
        <v>256</v>
      </c>
      <c r="F276" s="38">
        <f t="shared" si="28"/>
        <v>0</v>
      </c>
      <c r="G276" s="38">
        <f t="shared" si="29"/>
        <v>0</v>
      </c>
      <c r="H276" s="38">
        <f t="shared" si="31"/>
        <v>0</v>
      </c>
      <c r="I276" s="295">
        <f t="shared" si="30"/>
        <v>0</v>
      </c>
      <c r="J276" s="356"/>
      <c r="K276" s="23"/>
      <c r="L276" s="325">
        <v>272</v>
      </c>
      <c r="M276" s="4" t="s">
        <v>128</v>
      </c>
      <c r="N276" s="377">
        <f t="shared" si="32"/>
        <v>0</v>
      </c>
      <c r="O276" s="377">
        <f t="shared" si="33"/>
        <v>0</v>
      </c>
      <c r="P276" s="377">
        <f t="shared" si="34"/>
        <v>0</v>
      </c>
      <c r="Q276" s="416"/>
    </row>
    <row r="277" spans="1:17" ht="15.6" x14ac:dyDescent="0.3">
      <c r="A277" s="291">
        <v>273</v>
      </c>
      <c r="B277" s="4"/>
      <c r="C277" s="4"/>
      <c r="D277" s="4" t="s">
        <v>128</v>
      </c>
      <c r="E277" s="411" t="s">
        <v>256</v>
      </c>
      <c r="F277" s="38">
        <f t="shared" si="28"/>
        <v>0</v>
      </c>
      <c r="G277" s="38">
        <f t="shared" si="29"/>
        <v>0</v>
      </c>
      <c r="H277" s="38">
        <f t="shared" si="31"/>
        <v>0</v>
      </c>
      <c r="I277" s="295">
        <f t="shared" si="30"/>
        <v>0</v>
      </c>
      <c r="J277" s="356"/>
      <c r="K277" s="23"/>
      <c r="L277" s="325">
        <v>273</v>
      </c>
      <c r="M277" s="4" t="s">
        <v>128</v>
      </c>
      <c r="N277" s="377">
        <f t="shared" si="32"/>
        <v>0</v>
      </c>
      <c r="O277" s="377">
        <f t="shared" si="33"/>
        <v>0</v>
      </c>
      <c r="P277" s="377">
        <f t="shared" si="34"/>
        <v>0</v>
      </c>
      <c r="Q277" s="416"/>
    </row>
    <row r="278" spans="1:17" ht="15.6" x14ac:dyDescent="0.3">
      <c r="A278" s="291">
        <v>274</v>
      </c>
      <c r="B278" s="4"/>
      <c r="C278" s="4"/>
      <c r="D278" s="4" t="s">
        <v>128</v>
      </c>
      <c r="E278" s="411" t="s">
        <v>256</v>
      </c>
      <c r="F278" s="38">
        <f t="shared" si="28"/>
        <v>0</v>
      </c>
      <c r="G278" s="38">
        <f t="shared" si="29"/>
        <v>0</v>
      </c>
      <c r="H278" s="38">
        <f t="shared" si="31"/>
        <v>0</v>
      </c>
      <c r="I278" s="295">
        <f t="shared" si="30"/>
        <v>0</v>
      </c>
      <c r="J278" s="356"/>
      <c r="K278" s="23"/>
      <c r="L278" s="325">
        <v>274</v>
      </c>
      <c r="M278" s="4" t="s">
        <v>128</v>
      </c>
      <c r="N278" s="377">
        <f t="shared" si="32"/>
        <v>0</v>
      </c>
      <c r="O278" s="377">
        <f t="shared" si="33"/>
        <v>0</v>
      </c>
      <c r="P278" s="377">
        <f t="shared" si="34"/>
        <v>0</v>
      </c>
      <c r="Q278" s="416"/>
    </row>
    <row r="279" spans="1:17" ht="15.6" x14ac:dyDescent="0.3">
      <c r="A279" s="291">
        <v>275</v>
      </c>
      <c r="B279" s="4"/>
      <c r="C279" s="4"/>
      <c r="D279" s="4" t="s">
        <v>128</v>
      </c>
      <c r="E279" s="411" t="s">
        <v>256</v>
      </c>
      <c r="F279" s="38">
        <f t="shared" si="28"/>
        <v>0</v>
      </c>
      <c r="G279" s="38">
        <f t="shared" si="29"/>
        <v>0</v>
      </c>
      <c r="H279" s="38">
        <f t="shared" si="31"/>
        <v>0</v>
      </c>
      <c r="I279" s="295">
        <f t="shared" si="30"/>
        <v>0</v>
      </c>
      <c r="J279" s="356"/>
      <c r="K279" s="23"/>
      <c r="L279" s="325">
        <v>275</v>
      </c>
      <c r="M279" s="4" t="s">
        <v>128</v>
      </c>
      <c r="N279" s="377">
        <f t="shared" si="32"/>
        <v>0</v>
      </c>
      <c r="O279" s="377">
        <f t="shared" si="33"/>
        <v>0</v>
      </c>
      <c r="P279" s="377">
        <f t="shared" si="34"/>
        <v>0</v>
      </c>
      <c r="Q279" s="416"/>
    </row>
    <row r="280" spans="1:17" ht="15.6" x14ac:dyDescent="0.3">
      <c r="A280" s="291">
        <v>276</v>
      </c>
      <c r="B280" s="4"/>
      <c r="C280" s="4"/>
      <c r="D280" s="4" t="s">
        <v>128</v>
      </c>
      <c r="E280" s="411" t="s">
        <v>256</v>
      </c>
      <c r="F280" s="38">
        <f t="shared" si="28"/>
        <v>0</v>
      </c>
      <c r="G280" s="38">
        <f t="shared" si="29"/>
        <v>0</v>
      </c>
      <c r="H280" s="38">
        <f t="shared" si="31"/>
        <v>0</v>
      </c>
      <c r="I280" s="295">
        <f t="shared" si="30"/>
        <v>0</v>
      </c>
      <c r="J280" s="356"/>
      <c r="K280" s="23"/>
      <c r="L280" s="325">
        <v>276</v>
      </c>
      <c r="M280" s="4" t="s">
        <v>128</v>
      </c>
      <c r="N280" s="377">
        <f t="shared" si="32"/>
        <v>0</v>
      </c>
      <c r="O280" s="377">
        <f t="shared" si="33"/>
        <v>0</v>
      </c>
      <c r="P280" s="377">
        <f t="shared" si="34"/>
        <v>0</v>
      </c>
      <c r="Q280" s="416"/>
    </row>
    <row r="281" spans="1:17" ht="15.6" x14ac:dyDescent="0.3">
      <c r="A281" s="291">
        <v>277</v>
      </c>
      <c r="B281" s="4"/>
      <c r="C281" s="4"/>
      <c r="D281" s="4" t="s">
        <v>128</v>
      </c>
      <c r="E281" s="411" t="s">
        <v>256</v>
      </c>
      <c r="F281" s="38">
        <f t="shared" si="28"/>
        <v>0</v>
      </c>
      <c r="G281" s="38">
        <f t="shared" si="29"/>
        <v>0</v>
      </c>
      <c r="H281" s="38">
        <f t="shared" si="31"/>
        <v>0</v>
      </c>
      <c r="I281" s="295">
        <f t="shared" si="30"/>
        <v>0</v>
      </c>
      <c r="J281" s="356"/>
      <c r="K281" s="23"/>
      <c r="L281" s="325">
        <v>277</v>
      </c>
      <c r="M281" s="4" t="s">
        <v>128</v>
      </c>
      <c r="N281" s="377">
        <f t="shared" si="32"/>
        <v>0</v>
      </c>
      <c r="O281" s="377">
        <f t="shared" si="33"/>
        <v>0</v>
      </c>
      <c r="P281" s="377">
        <f t="shared" si="34"/>
        <v>0</v>
      </c>
      <c r="Q281" s="416"/>
    </row>
    <row r="282" spans="1:17" ht="15.6" x14ac:dyDescent="0.3">
      <c r="A282" s="291">
        <v>278</v>
      </c>
      <c r="B282" s="4"/>
      <c r="C282" s="4"/>
      <c r="D282" s="4" t="s">
        <v>128</v>
      </c>
      <c r="E282" s="411" t="s">
        <v>256</v>
      </c>
      <c r="F282" s="38">
        <f t="shared" si="28"/>
        <v>0</v>
      </c>
      <c r="G282" s="38">
        <f t="shared" si="29"/>
        <v>0</v>
      </c>
      <c r="H282" s="38">
        <f t="shared" si="31"/>
        <v>0</v>
      </c>
      <c r="I282" s="295">
        <f t="shared" si="30"/>
        <v>0</v>
      </c>
      <c r="J282" s="356"/>
      <c r="K282" s="23"/>
      <c r="L282" s="325">
        <v>278</v>
      </c>
      <c r="M282" s="4" t="s">
        <v>128</v>
      </c>
      <c r="N282" s="377">
        <f t="shared" si="32"/>
        <v>0</v>
      </c>
      <c r="O282" s="377">
        <f t="shared" si="33"/>
        <v>0</v>
      </c>
      <c r="P282" s="377">
        <f t="shared" si="34"/>
        <v>0</v>
      </c>
      <c r="Q282" s="416"/>
    </row>
    <row r="283" spans="1:17" ht="15.6" x14ac:dyDescent="0.3">
      <c r="A283" s="291">
        <v>279</v>
      </c>
      <c r="B283" s="4"/>
      <c r="C283" s="4"/>
      <c r="D283" s="4" t="s">
        <v>128</v>
      </c>
      <c r="E283" s="411" t="s">
        <v>256</v>
      </c>
      <c r="F283" s="38">
        <f t="shared" si="28"/>
        <v>0</v>
      </c>
      <c r="G283" s="38">
        <f t="shared" si="29"/>
        <v>0</v>
      </c>
      <c r="H283" s="38">
        <f t="shared" si="31"/>
        <v>0</v>
      </c>
      <c r="I283" s="295">
        <f t="shared" si="30"/>
        <v>0</v>
      </c>
      <c r="J283" s="356"/>
      <c r="K283" s="23"/>
      <c r="L283" s="325">
        <v>279</v>
      </c>
      <c r="M283" s="4" t="s">
        <v>128</v>
      </c>
      <c r="N283" s="377">
        <f t="shared" si="32"/>
        <v>0</v>
      </c>
      <c r="O283" s="377">
        <f t="shared" si="33"/>
        <v>0</v>
      </c>
      <c r="P283" s="377">
        <f t="shared" si="34"/>
        <v>0</v>
      </c>
      <c r="Q283" s="416"/>
    </row>
    <row r="284" spans="1:17" ht="15.6" x14ac:dyDescent="0.3">
      <c r="A284" s="291">
        <v>280</v>
      </c>
      <c r="B284" s="4"/>
      <c r="C284" s="4"/>
      <c r="D284" s="4" t="s">
        <v>128</v>
      </c>
      <c r="E284" s="411" t="s">
        <v>256</v>
      </c>
      <c r="F284" s="38">
        <f t="shared" ref="F284:F304" si="35">IF(I284&gt;0,1,0)</f>
        <v>0</v>
      </c>
      <c r="G284" s="38">
        <f t="shared" ref="G284:G304" si="36">IF(D284="Yes",F284,0)</f>
        <v>0</v>
      </c>
      <c r="H284" s="38">
        <f t="shared" si="31"/>
        <v>0</v>
      </c>
      <c r="I284" s="295">
        <f t="shared" ref="I284:I304" si="37">IF(E284="Square/Rectangle",B284*C284,B284*C284*0.785)</f>
        <v>0</v>
      </c>
      <c r="J284" s="356"/>
      <c r="K284" s="23"/>
      <c r="L284" s="325">
        <v>280</v>
      </c>
      <c r="M284" s="4" t="s">
        <v>128</v>
      </c>
      <c r="N284" s="377">
        <f t="shared" si="32"/>
        <v>0</v>
      </c>
      <c r="O284" s="377">
        <f t="shared" si="33"/>
        <v>0</v>
      </c>
      <c r="P284" s="377">
        <f t="shared" si="34"/>
        <v>0</v>
      </c>
      <c r="Q284" s="416"/>
    </row>
    <row r="285" spans="1:17" ht="15.6" x14ac:dyDescent="0.3">
      <c r="A285" s="291">
        <v>281</v>
      </c>
      <c r="B285" s="4"/>
      <c r="C285" s="4"/>
      <c r="D285" s="4" t="s">
        <v>128</v>
      </c>
      <c r="E285" s="411" t="s">
        <v>256</v>
      </c>
      <c r="F285" s="38">
        <f t="shared" si="35"/>
        <v>0</v>
      </c>
      <c r="G285" s="38">
        <f t="shared" si="36"/>
        <v>0</v>
      </c>
      <c r="H285" s="38">
        <f t="shared" ref="H285:H304" si="38">IF(D285="Yes",I285,0)</f>
        <v>0</v>
      </c>
      <c r="I285" s="295">
        <f t="shared" si="37"/>
        <v>0</v>
      </c>
      <c r="J285" s="356"/>
      <c r="K285" s="23"/>
      <c r="L285" s="325">
        <v>281</v>
      </c>
      <c r="M285" s="4" t="s">
        <v>128</v>
      </c>
      <c r="N285" s="377">
        <f t="shared" si="32"/>
        <v>0</v>
      </c>
      <c r="O285" s="377">
        <f t="shared" si="33"/>
        <v>0</v>
      </c>
      <c r="P285" s="377">
        <f t="shared" si="34"/>
        <v>0</v>
      </c>
      <c r="Q285" s="416"/>
    </row>
    <row r="286" spans="1:17" ht="15.6" x14ac:dyDescent="0.3">
      <c r="A286" s="291">
        <v>282</v>
      </c>
      <c r="B286" s="4"/>
      <c r="C286" s="4"/>
      <c r="D286" s="4" t="s">
        <v>128</v>
      </c>
      <c r="E286" s="411" t="s">
        <v>256</v>
      </c>
      <c r="F286" s="38">
        <f t="shared" si="35"/>
        <v>0</v>
      </c>
      <c r="G286" s="38">
        <f t="shared" si="36"/>
        <v>0</v>
      </c>
      <c r="H286" s="38">
        <f t="shared" si="38"/>
        <v>0</v>
      </c>
      <c r="I286" s="295">
        <f t="shared" si="37"/>
        <v>0</v>
      </c>
      <c r="J286" s="356"/>
      <c r="K286" s="23"/>
      <c r="L286" s="325">
        <v>282</v>
      </c>
      <c r="M286" s="4" t="s">
        <v>128</v>
      </c>
      <c r="N286" s="377">
        <f t="shared" si="32"/>
        <v>0</v>
      </c>
      <c r="O286" s="377">
        <f t="shared" si="33"/>
        <v>0</v>
      </c>
      <c r="P286" s="377">
        <f t="shared" si="34"/>
        <v>0</v>
      </c>
      <c r="Q286" s="416"/>
    </row>
    <row r="287" spans="1:17" ht="15.6" x14ac:dyDescent="0.3">
      <c r="A287" s="291">
        <v>283</v>
      </c>
      <c r="B287" s="4"/>
      <c r="C287" s="4"/>
      <c r="D287" s="4" t="s">
        <v>128</v>
      </c>
      <c r="E287" s="411" t="s">
        <v>256</v>
      </c>
      <c r="F287" s="38">
        <f t="shared" si="35"/>
        <v>0</v>
      </c>
      <c r="G287" s="38">
        <f t="shared" si="36"/>
        <v>0</v>
      </c>
      <c r="H287" s="38">
        <f t="shared" si="38"/>
        <v>0</v>
      </c>
      <c r="I287" s="295">
        <f t="shared" si="37"/>
        <v>0</v>
      </c>
      <c r="J287" s="356"/>
      <c r="K287" s="23"/>
      <c r="L287" s="325">
        <v>283</v>
      </c>
      <c r="M287" s="4" t="s">
        <v>128</v>
      </c>
      <c r="N287" s="377">
        <f t="shared" si="32"/>
        <v>0</v>
      </c>
      <c r="O287" s="377">
        <f t="shared" si="33"/>
        <v>0</v>
      </c>
      <c r="P287" s="377">
        <f t="shared" si="34"/>
        <v>0</v>
      </c>
      <c r="Q287" s="416"/>
    </row>
    <row r="288" spans="1:17" ht="15.6" x14ac:dyDescent="0.3">
      <c r="A288" s="291">
        <v>284</v>
      </c>
      <c r="B288" s="4"/>
      <c r="C288" s="4"/>
      <c r="D288" s="4" t="s">
        <v>128</v>
      </c>
      <c r="E288" s="411" t="s">
        <v>256</v>
      </c>
      <c r="F288" s="38">
        <f t="shared" si="35"/>
        <v>0</v>
      </c>
      <c r="G288" s="38">
        <f t="shared" si="36"/>
        <v>0</v>
      </c>
      <c r="H288" s="38">
        <f t="shared" si="38"/>
        <v>0</v>
      </c>
      <c r="I288" s="295">
        <f t="shared" si="37"/>
        <v>0</v>
      </c>
      <c r="J288" s="356"/>
      <c r="K288" s="23"/>
      <c r="L288" s="325">
        <v>284</v>
      </c>
      <c r="M288" s="4" t="s">
        <v>128</v>
      </c>
      <c r="N288" s="377">
        <f t="shared" si="32"/>
        <v>0</v>
      </c>
      <c r="O288" s="377">
        <f t="shared" si="33"/>
        <v>0</v>
      </c>
      <c r="P288" s="377">
        <f t="shared" si="34"/>
        <v>0</v>
      </c>
      <c r="Q288" s="416"/>
    </row>
    <row r="289" spans="1:17" ht="15.6" x14ac:dyDescent="0.3">
      <c r="A289" s="291">
        <v>285</v>
      </c>
      <c r="B289" s="4"/>
      <c r="C289" s="4"/>
      <c r="D289" s="4" t="s">
        <v>128</v>
      </c>
      <c r="E289" s="411" t="s">
        <v>256</v>
      </c>
      <c r="F289" s="38">
        <f t="shared" si="35"/>
        <v>0</v>
      </c>
      <c r="G289" s="38">
        <f t="shared" si="36"/>
        <v>0</v>
      </c>
      <c r="H289" s="38">
        <f t="shared" si="38"/>
        <v>0</v>
      </c>
      <c r="I289" s="295">
        <f t="shared" si="37"/>
        <v>0</v>
      </c>
      <c r="J289" s="356"/>
      <c r="K289" s="23"/>
      <c r="L289" s="325">
        <v>285</v>
      </c>
      <c r="M289" s="4" t="s">
        <v>128</v>
      </c>
      <c r="N289" s="377">
        <f t="shared" si="32"/>
        <v>0</v>
      </c>
      <c r="O289" s="377">
        <f t="shared" si="33"/>
        <v>0</v>
      </c>
      <c r="P289" s="377">
        <f t="shared" si="34"/>
        <v>0</v>
      </c>
      <c r="Q289" s="416"/>
    </row>
    <row r="290" spans="1:17" ht="15.6" x14ac:dyDescent="0.3">
      <c r="A290" s="291">
        <v>286</v>
      </c>
      <c r="B290" s="4"/>
      <c r="C290" s="4"/>
      <c r="D290" s="4" t="s">
        <v>128</v>
      </c>
      <c r="E290" s="411" t="s">
        <v>256</v>
      </c>
      <c r="F290" s="38">
        <f t="shared" si="35"/>
        <v>0</v>
      </c>
      <c r="G290" s="38">
        <f t="shared" si="36"/>
        <v>0</v>
      </c>
      <c r="H290" s="38">
        <f t="shared" si="38"/>
        <v>0</v>
      </c>
      <c r="I290" s="295">
        <f t="shared" si="37"/>
        <v>0</v>
      </c>
      <c r="J290" s="356"/>
      <c r="K290" s="23"/>
      <c r="L290" s="325">
        <v>286</v>
      </c>
      <c r="M290" s="4" t="s">
        <v>128</v>
      </c>
      <c r="N290" s="377">
        <f t="shared" si="32"/>
        <v>0</v>
      </c>
      <c r="O290" s="377">
        <f t="shared" si="33"/>
        <v>0</v>
      </c>
      <c r="P290" s="377">
        <f t="shared" si="34"/>
        <v>0</v>
      </c>
      <c r="Q290" s="416"/>
    </row>
    <row r="291" spans="1:17" ht="15.6" x14ac:dyDescent="0.3">
      <c r="A291" s="291">
        <v>287</v>
      </c>
      <c r="B291" s="4"/>
      <c r="C291" s="4"/>
      <c r="D291" s="4" t="s">
        <v>128</v>
      </c>
      <c r="E291" s="411" t="s">
        <v>256</v>
      </c>
      <c r="F291" s="38">
        <f t="shared" si="35"/>
        <v>0</v>
      </c>
      <c r="G291" s="38">
        <f t="shared" si="36"/>
        <v>0</v>
      </c>
      <c r="H291" s="38">
        <f t="shared" si="38"/>
        <v>0</v>
      </c>
      <c r="I291" s="295">
        <f t="shared" si="37"/>
        <v>0</v>
      </c>
      <c r="J291" s="356"/>
      <c r="K291" s="23"/>
      <c r="L291" s="325">
        <v>287</v>
      </c>
      <c r="M291" s="4" t="s">
        <v>128</v>
      </c>
      <c r="N291" s="377">
        <f t="shared" si="32"/>
        <v>0</v>
      </c>
      <c r="O291" s="377">
        <f t="shared" si="33"/>
        <v>0</v>
      </c>
      <c r="P291" s="377">
        <f t="shared" si="34"/>
        <v>0</v>
      </c>
      <c r="Q291" s="416"/>
    </row>
    <row r="292" spans="1:17" ht="15.6" x14ac:dyDescent="0.3">
      <c r="A292" s="291">
        <v>288</v>
      </c>
      <c r="B292" s="4"/>
      <c r="C292" s="4"/>
      <c r="D292" s="4" t="s">
        <v>128</v>
      </c>
      <c r="E292" s="411" t="s">
        <v>256</v>
      </c>
      <c r="F292" s="38">
        <f t="shared" si="35"/>
        <v>0</v>
      </c>
      <c r="G292" s="38">
        <f t="shared" si="36"/>
        <v>0</v>
      </c>
      <c r="H292" s="38">
        <f t="shared" si="38"/>
        <v>0</v>
      </c>
      <c r="I292" s="295">
        <f t="shared" si="37"/>
        <v>0</v>
      </c>
      <c r="J292" s="356"/>
      <c r="K292" s="23"/>
      <c r="L292" s="325">
        <v>288</v>
      </c>
      <c r="M292" s="4" t="s">
        <v>128</v>
      </c>
      <c r="N292" s="377">
        <f t="shared" si="32"/>
        <v>0</v>
      </c>
      <c r="O292" s="377">
        <f t="shared" si="33"/>
        <v>0</v>
      </c>
      <c r="P292" s="377">
        <f t="shared" si="34"/>
        <v>0</v>
      </c>
      <c r="Q292" s="416"/>
    </row>
    <row r="293" spans="1:17" ht="15.6" x14ac:dyDescent="0.3">
      <c r="A293" s="291">
        <v>289</v>
      </c>
      <c r="B293" s="4"/>
      <c r="C293" s="4"/>
      <c r="D293" s="4" t="s">
        <v>128</v>
      </c>
      <c r="E293" s="411" t="s">
        <v>256</v>
      </c>
      <c r="F293" s="38">
        <f t="shared" si="35"/>
        <v>0</v>
      </c>
      <c r="G293" s="38">
        <f t="shared" si="36"/>
        <v>0</v>
      </c>
      <c r="H293" s="38">
        <f t="shared" si="38"/>
        <v>0</v>
      </c>
      <c r="I293" s="295">
        <f t="shared" si="37"/>
        <v>0</v>
      </c>
      <c r="J293" s="356"/>
      <c r="K293" s="23"/>
      <c r="L293" s="325">
        <v>289</v>
      </c>
      <c r="M293" s="4" t="s">
        <v>128</v>
      </c>
      <c r="N293" s="377">
        <f t="shared" si="32"/>
        <v>0</v>
      </c>
      <c r="O293" s="377">
        <f t="shared" si="33"/>
        <v>0</v>
      </c>
      <c r="P293" s="377">
        <f t="shared" si="34"/>
        <v>0</v>
      </c>
      <c r="Q293" s="416"/>
    </row>
    <row r="294" spans="1:17" ht="15.6" x14ac:dyDescent="0.3">
      <c r="A294" s="291">
        <v>290</v>
      </c>
      <c r="B294" s="4"/>
      <c r="C294" s="4"/>
      <c r="D294" s="4" t="s">
        <v>128</v>
      </c>
      <c r="E294" s="411" t="s">
        <v>256</v>
      </c>
      <c r="F294" s="38">
        <f t="shared" si="35"/>
        <v>0</v>
      </c>
      <c r="G294" s="38">
        <f t="shared" si="36"/>
        <v>0</v>
      </c>
      <c r="H294" s="38">
        <f t="shared" si="38"/>
        <v>0</v>
      </c>
      <c r="I294" s="295">
        <f t="shared" si="37"/>
        <v>0</v>
      </c>
      <c r="J294" s="356"/>
      <c r="K294" s="23"/>
      <c r="L294" s="325">
        <v>290</v>
      </c>
      <c r="M294" s="4" t="s">
        <v>128</v>
      </c>
      <c r="N294" s="377">
        <f t="shared" si="32"/>
        <v>0</v>
      </c>
      <c r="O294" s="377">
        <f t="shared" si="33"/>
        <v>0</v>
      </c>
      <c r="P294" s="377">
        <f t="shared" si="34"/>
        <v>0</v>
      </c>
      <c r="Q294" s="416"/>
    </row>
    <row r="295" spans="1:17" ht="15.6" x14ac:dyDescent="0.3">
      <c r="A295" s="291">
        <v>291</v>
      </c>
      <c r="B295" s="4"/>
      <c r="C295" s="4"/>
      <c r="D295" s="4" t="s">
        <v>128</v>
      </c>
      <c r="E295" s="411" t="s">
        <v>256</v>
      </c>
      <c r="F295" s="38">
        <f t="shared" si="35"/>
        <v>0</v>
      </c>
      <c r="G295" s="38">
        <f t="shared" si="36"/>
        <v>0</v>
      </c>
      <c r="H295" s="38">
        <f t="shared" si="38"/>
        <v>0</v>
      </c>
      <c r="I295" s="295">
        <f t="shared" si="37"/>
        <v>0</v>
      </c>
      <c r="J295" s="356"/>
      <c r="K295" s="23"/>
      <c r="L295" s="325">
        <v>291</v>
      </c>
      <c r="M295" s="4" t="s">
        <v>128</v>
      </c>
      <c r="N295" s="377">
        <f t="shared" si="32"/>
        <v>0</v>
      </c>
      <c r="O295" s="377">
        <f t="shared" si="33"/>
        <v>0</v>
      </c>
      <c r="P295" s="377">
        <f t="shared" si="34"/>
        <v>0</v>
      </c>
      <c r="Q295" s="416"/>
    </row>
    <row r="296" spans="1:17" ht="15.6" x14ac:dyDescent="0.3">
      <c r="A296" s="291">
        <v>292</v>
      </c>
      <c r="B296" s="4"/>
      <c r="C296" s="4"/>
      <c r="D296" s="4" t="s">
        <v>128</v>
      </c>
      <c r="E296" s="411" t="s">
        <v>256</v>
      </c>
      <c r="F296" s="38">
        <f t="shared" si="35"/>
        <v>0</v>
      </c>
      <c r="G296" s="38">
        <f t="shared" si="36"/>
        <v>0</v>
      </c>
      <c r="H296" s="38">
        <f t="shared" si="38"/>
        <v>0</v>
      </c>
      <c r="I296" s="295">
        <f t="shared" si="37"/>
        <v>0</v>
      </c>
      <c r="J296" s="356"/>
      <c r="K296" s="23"/>
      <c r="L296" s="325">
        <v>292</v>
      </c>
      <c r="M296" s="4" t="s">
        <v>128</v>
      </c>
      <c r="N296" s="377">
        <f t="shared" si="32"/>
        <v>0</v>
      </c>
      <c r="O296" s="377">
        <f t="shared" si="33"/>
        <v>0</v>
      </c>
      <c r="P296" s="377">
        <f t="shared" si="34"/>
        <v>0</v>
      </c>
      <c r="Q296" s="416"/>
    </row>
    <row r="297" spans="1:17" ht="15.6" x14ac:dyDescent="0.3">
      <c r="A297" s="291">
        <v>293</v>
      </c>
      <c r="B297" s="4"/>
      <c r="C297" s="4"/>
      <c r="D297" s="4" t="s">
        <v>128</v>
      </c>
      <c r="E297" s="411" t="s">
        <v>256</v>
      </c>
      <c r="F297" s="38">
        <f t="shared" si="35"/>
        <v>0</v>
      </c>
      <c r="G297" s="38">
        <f t="shared" si="36"/>
        <v>0</v>
      </c>
      <c r="H297" s="38">
        <f t="shared" si="38"/>
        <v>0</v>
      </c>
      <c r="I297" s="295">
        <f t="shared" si="37"/>
        <v>0</v>
      </c>
      <c r="J297" s="356"/>
      <c r="K297" s="23"/>
      <c r="L297" s="325">
        <v>293</v>
      </c>
      <c r="M297" s="4" t="s">
        <v>128</v>
      </c>
      <c r="N297" s="377">
        <f t="shared" si="32"/>
        <v>0</v>
      </c>
      <c r="O297" s="377">
        <f t="shared" si="33"/>
        <v>0</v>
      </c>
      <c r="P297" s="377">
        <f t="shared" si="34"/>
        <v>0</v>
      </c>
      <c r="Q297" s="416"/>
    </row>
    <row r="298" spans="1:17" ht="15.6" x14ac:dyDescent="0.3">
      <c r="A298" s="291">
        <v>294</v>
      </c>
      <c r="B298" s="4"/>
      <c r="C298" s="4"/>
      <c r="D298" s="4" t="s">
        <v>128</v>
      </c>
      <c r="E298" s="411" t="s">
        <v>256</v>
      </c>
      <c r="F298" s="38">
        <f t="shared" si="35"/>
        <v>0</v>
      </c>
      <c r="G298" s="38">
        <f t="shared" si="36"/>
        <v>0</v>
      </c>
      <c r="H298" s="38">
        <f t="shared" si="38"/>
        <v>0</v>
      </c>
      <c r="I298" s="295">
        <f t="shared" si="37"/>
        <v>0</v>
      </c>
      <c r="J298" s="356"/>
      <c r="K298" s="23"/>
      <c r="L298" s="325">
        <v>294</v>
      </c>
      <c r="M298" s="4" t="s">
        <v>128</v>
      </c>
      <c r="N298" s="377">
        <f t="shared" si="32"/>
        <v>0</v>
      </c>
      <c r="O298" s="377">
        <f t="shared" si="33"/>
        <v>0</v>
      </c>
      <c r="P298" s="377">
        <f t="shared" si="34"/>
        <v>0</v>
      </c>
      <c r="Q298" s="416"/>
    </row>
    <row r="299" spans="1:17" ht="15.6" x14ac:dyDescent="0.3">
      <c r="A299" s="291">
        <v>295</v>
      </c>
      <c r="B299" s="4"/>
      <c r="C299" s="4"/>
      <c r="D299" s="4" t="s">
        <v>128</v>
      </c>
      <c r="E299" s="411" t="s">
        <v>256</v>
      </c>
      <c r="F299" s="38">
        <f t="shared" si="35"/>
        <v>0</v>
      </c>
      <c r="G299" s="38">
        <f t="shared" si="36"/>
        <v>0</v>
      </c>
      <c r="H299" s="38">
        <f t="shared" si="38"/>
        <v>0</v>
      </c>
      <c r="I299" s="295">
        <f t="shared" si="37"/>
        <v>0</v>
      </c>
      <c r="J299" s="356"/>
      <c r="K299" s="23"/>
      <c r="L299" s="325">
        <v>295</v>
      </c>
      <c r="M299" s="4" t="s">
        <v>128</v>
      </c>
      <c r="N299" s="377">
        <f t="shared" si="32"/>
        <v>0</v>
      </c>
      <c r="O299" s="377">
        <f t="shared" si="33"/>
        <v>0</v>
      </c>
      <c r="P299" s="377">
        <f t="shared" si="34"/>
        <v>0</v>
      </c>
      <c r="Q299" s="416"/>
    </row>
    <row r="300" spans="1:17" ht="15.6" x14ac:dyDescent="0.3">
      <c r="A300" s="291">
        <v>296</v>
      </c>
      <c r="B300" s="4"/>
      <c r="C300" s="4"/>
      <c r="D300" s="4" t="s">
        <v>128</v>
      </c>
      <c r="E300" s="411" t="s">
        <v>256</v>
      </c>
      <c r="F300" s="38">
        <f t="shared" si="35"/>
        <v>0</v>
      </c>
      <c r="G300" s="38">
        <f t="shared" si="36"/>
        <v>0</v>
      </c>
      <c r="H300" s="38">
        <f t="shared" si="38"/>
        <v>0</v>
      </c>
      <c r="I300" s="295">
        <f t="shared" si="37"/>
        <v>0</v>
      </c>
      <c r="J300" s="356"/>
      <c r="K300" s="23"/>
      <c r="L300" s="325">
        <v>296</v>
      </c>
      <c r="M300" s="4" t="s">
        <v>128</v>
      </c>
      <c r="N300" s="377">
        <f t="shared" si="32"/>
        <v>0</v>
      </c>
      <c r="O300" s="377">
        <f t="shared" si="33"/>
        <v>0</v>
      </c>
      <c r="P300" s="377">
        <f t="shared" si="34"/>
        <v>0</v>
      </c>
      <c r="Q300" s="416"/>
    </row>
    <row r="301" spans="1:17" ht="15.6" x14ac:dyDescent="0.3">
      <c r="A301" s="291">
        <v>297</v>
      </c>
      <c r="B301" s="4"/>
      <c r="C301" s="4"/>
      <c r="D301" s="4" t="s">
        <v>128</v>
      </c>
      <c r="E301" s="411" t="s">
        <v>256</v>
      </c>
      <c r="F301" s="38">
        <f t="shared" si="35"/>
        <v>0</v>
      </c>
      <c r="G301" s="38">
        <f t="shared" si="36"/>
        <v>0</v>
      </c>
      <c r="H301" s="38">
        <f t="shared" si="38"/>
        <v>0</v>
      </c>
      <c r="I301" s="295">
        <f t="shared" si="37"/>
        <v>0</v>
      </c>
      <c r="J301" s="356"/>
      <c r="K301" s="23"/>
      <c r="L301" s="325">
        <v>297</v>
      </c>
      <c r="M301" s="4" t="s">
        <v>128</v>
      </c>
      <c r="N301" s="377">
        <f t="shared" si="32"/>
        <v>0</v>
      </c>
      <c r="O301" s="377">
        <f t="shared" si="33"/>
        <v>0</v>
      </c>
      <c r="P301" s="377">
        <f t="shared" si="34"/>
        <v>0</v>
      </c>
      <c r="Q301" s="416"/>
    </row>
    <row r="302" spans="1:17" ht="15.6" x14ac:dyDescent="0.3">
      <c r="A302" s="291">
        <v>298</v>
      </c>
      <c r="B302" s="4"/>
      <c r="C302" s="4"/>
      <c r="D302" s="4" t="s">
        <v>128</v>
      </c>
      <c r="E302" s="411" t="s">
        <v>256</v>
      </c>
      <c r="F302" s="38">
        <f t="shared" si="35"/>
        <v>0</v>
      </c>
      <c r="G302" s="38">
        <f t="shared" si="36"/>
        <v>0</v>
      </c>
      <c r="H302" s="38">
        <f t="shared" si="38"/>
        <v>0</v>
      </c>
      <c r="I302" s="295">
        <f t="shared" si="37"/>
        <v>0</v>
      </c>
      <c r="J302" s="356"/>
      <c r="K302" s="23"/>
      <c r="L302" s="325">
        <v>298</v>
      </c>
      <c r="M302" s="4" t="s">
        <v>128</v>
      </c>
      <c r="N302" s="377">
        <f t="shared" si="32"/>
        <v>0</v>
      </c>
      <c r="O302" s="377">
        <f t="shared" si="33"/>
        <v>0</v>
      </c>
      <c r="P302" s="377">
        <f t="shared" si="34"/>
        <v>0</v>
      </c>
      <c r="Q302" s="416"/>
    </row>
    <row r="303" spans="1:17" ht="15.6" x14ac:dyDescent="0.3">
      <c r="A303" s="291">
        <v>299</v>
      </c>
      <c r="B303" s="4"/>
      <c r="C303" s="4"/>
      <c r="D303" s="4" t="s">
        <v>128</v>
      </c>
      <c r="E303" s="411" t="s">
        <v>256</v>
      </c>
      <c r="F303" s="38">
        <f t="shared" si="35"/>
        <v>0</v>
      </c>
      <c r="G303" s="38">
        <f t="shared" si="36"/>
        <v>0</v>
      </c>
      <c r="H303" s="38">
        <f t="shared" si="38"/>
        <v>0</v>
      </c>
      <c r="I303" s="295">
        <f t="shared" si="37"/>
        <v>0</v>
      </c>
      <c r="J303" s="356"/>
      <c r="K303" s="23"/>
      <c r="L303" s="325">
        <v>299</v>
      </c>
      <c r="M303" s="4" t="s">
        <v>128</v>
      </c>
      <c r="N303" s="377">
        <f t="shared" si="32"/>
        <v>0</v>
      </c>
      <c r="O303" s="377">
        <f t="shared" si="33"/>
        <v>0</v>
      </c>
      <c r="P303" s="377">
        <f t="shared" si="34"/>
        <v>0</v>
      </c>
      <c r="Q303" s="416"/>
    </row>
    <row r="304" spans="1:17" ht="15.6" x14ac:dyDescent="0.3">
      <c r="A304" s="392">
        <v>300</v>
      </c>
      <c r="B304" s="101"/>
      <c r="C304" s="101"/>
      <c r="D304" s="101" t="s">
        <v>128</v>
      </c>
      <c r="E304" s="413" t="s">
        <v>256</v>
      </c>
      <c r="F304" s="398">
        <f t="shared" si="35"/>
        <v>0</v>
      </c>
      <c r="G304" s="398">
        <f t="shared" si="36"/>
        <v>0</v>
      </c>
      <c r="H304" s="398">
        <f t="shared" si="38"/>
        <v>0</v>
      </c>
      <c r="I304" s="399">
        <f t="shared" si="37"/>
        <v>0</v>
      </c>
      <c r="J304" s="356"/>
      <c r="K304" s="23"/>
      <c r="L304" s="400">
        <v>300</v>
      </c>
      <c r="M304" s="101" t="s">
        <v>128</v>
      </c>
      <c r="N304" s="418">
        <f t="shared" si="32"/>
        <v>0</v>
      </c>
      <c r="O304" s="418">
        <f t="shared" si="33"/>
        <v>0</v>
      </c>
      <c r="P304" s="418">
        <f t="shared" si="34"/>
        <v>0</v>
      </c>
      <c r="Q304" s="419"/>
    </row>
    <row r="305" spans="1:19" ht="15.6" x14ac:dyDescent="0.3">
      <c r="A305" s="291">
        <v>301</v>
      </c>
      <c r="B305" s="4"/>
      <c r="C305" s="4"/>
      <c r="D305" s="4" t="s">
        <v>128</v>
      </c>
      <c r="E305" s="411" t="s">
        <v>256</v>
      </c>
      <c r="F305" s="38">
        <f>IF(I305&gt;0,1,0)</f>
        <v>0</v>
      </c>
      <c r="G305" s="38">
        <f>IF(D305="Yes",F305,0)</f>
        <v>0</v>
      </c>
      <c r="H305" s="38">
        <f>IF(D305="Yes",I305,0)</f>
        <v>0</v>
      </c>
      <c r="I305" s="295">
        <f>IF(E305="Square/Rectangle",B305*C305,B305*C305*0.785)</f>
        <v>0</v>
      </c>
      <c r="J305" s="401"/>
      <c r="K305" s="402"/>
      <c r="L305" s="325">
        <v>301</v>
      </c>
      <c r="M305" s="4" t="s">
        <v>128</v>
      </c>
      <c r="N305" s="377">
        <f t="shared" ref="N305:N368" si="39">IF(Q305&gt;0,1,0)</f>
        <v>0</v>
      </c>
      <c r="O305" s="377">
        <f t="shared" ref="O305:O368" si="40">IF(L305="Yes",N305,0)</f>
        <v>0</v>
      </c>
      <c r="P305" s="377">
        <f t="shared" ref="P305:P368" si="41">IF(L305="Yes",Q305,0)</f>
        <v>0</v>
      </c>
      <c r="Q305" s="416"/>
    </row>
    <row r="306" spans="1:19" ht="15.6" x14ac:dyDescent="0.3">
      <c r="A306" s="291">
        <v>302</v>
      </c>
      <c r="B306" s="4"/>
      <c r="C306" s="4"/>
      <c r="D306" s="4" t="s">
        <v>128</v>
      </c>
      <c r="E306" s="411" t="s">
        <v>256</v>
      </c>
      <c r="F306" s="38">
        <f t="shared" ref="F306:F369" si="42">IF(I306&gt;0,1,0)</f>
        <v>0</v>
      </c>
      <c r="G306" s="38">
        <f t="shared" ref="G306:G369" si="43">IF(D306="Yes",F306,0)</f>
        <v>0</v>
      </c>
      <c r="H306" s="38">
        <f>IF(D306="Yes",I306,0)</f>
        <v>0</v>
      </c>
      <c r="I306" s="295">
        <f t="shared" ref="I306:I369" si="44">IF(E306="Square/Rectangle",B306*C306,B306*C306*0.785)</f>
        <v>0</v>
      </c>
      <c r="J306" s="356"/>
      <c r="K306" s="23"/>
      <c r="L306" s="325">
        <v>302</v>
      </c>
      <c r="M306" s="4" t="s">
        <v>128</v>
      </c>
      <c r="N306" s="377">
        <f t="shared" si="39"/>
        <v>0</v>
      </c>
      <c r="O306" s="377">
        <f t="shared" si="40"/>
        <v>0</v>
      </c>
      <c r="P306" s="377">
        <f t="shared" si="41"/>
        <v>0</v>
      </c>
      <c r="Q306" s="416"/>
    </row>
    <row r="307" spans="1:19" ht="15.6" x14ac:dyDescent="0.3">
      <c r="A307" s="291">
        <v>303</v>
      </c>
      <c r="B307" s="4"/>
      <c r="C307" s="4"/>
      <c r="D307" s="4" t="s">
        <v>128</v>
      </c>
      <c r="E307" s="411" t="s">
        <v>256</v>
      </c>
      <c r="F307" s="38">
        <f t="shared" si="42"/>
        <v>0</v>
      </c>
      <c r="G307" s="38">
        <f t="shared" si="43"/>
        <v>0</v>
      </c>
      <c r="H307" s="38">
        <f t="shared" ref="H307:H370" si="45">IF(D307="Yes",I307,0)</f>
        <v>0</v>
      </c>
      <c r="I307" s="295">
        <f t="shared" si="44"/>
        <v>0</v>
      </c>
      <c r="J307" s="356"/>
      <c r="K307" s="403"/>
      <c r="L307" s="325">
        <v>303</v>
      </c>
      <c r="M307" s="4" t="s">
        <v>128</v>
      </c>
      <c r="N307" s="377">
        <f t="shared" si="39"/>
        <v>0</v>
      </c>
      <c r="O307" s="377">
        <f t="shared" si="40"/>
        <v>0</v>
      </c>
      <c r="P307" s="377">
        <f t="shared" si="41"/>
        <v>0</v>
      </c>
      <c r="Q307" s="416"/>
      <c r="S307" s="44"/>
    </row>
    <row r="308" spans="1:19" ht="15.6" x14ac:dyDescent="0.3">
      <c r="A308" s="291">
        <v>304</v>
      </c>
      <c r="B308" s="4"/>
      <c r="C308" s="4"/>
      <c r="D308" s="4" t="s">
        <v>128</v>
      </c>
      <c r="E308" s="411" t="s">
        <v>256</v>
      </c>
      <c r="F308" s="38">
        <f t="shared" si="42"/>
        <v>0</v>
      </c>
      <c r="G308" s="38">
        <f t="shared" si="43"/>
        <v>0</v>
      </c>
      <c r="H308" s="38">
        <f t="shared" si="45"/>
        <v>0</v>
      </c>
      <c r="I308" s="295">
        <f t="shared" si="44"/>
        <v>0</v>
      </c>
      <c r="J308" s="356"/>
      <c r="K308" s="23"/>
      <c r="L308" s="325">
        <v>304</v>
      </c>
      <c r="M308" s="4" t="s">
        <v>128</v>
      </c>
      <c r="N308" s="377">
        <f t="shared" si="39"/>
        <v>0</v>
      </c>
      <c r="O308" s="377">
        <f t="shared" si="40"/>
        <v>0</v>
      </c>
      <c r="P308" s="377">
        <f t="shared" si="41"/>
        <v>0</v>
      </c>
      <c r="Q308" s="416"/>
      <c r="S308" s="45"/>
    </row>
    <row r="309" spans="1:19" ht="15.6" x14ac:dyDescent="0.3">
      <c r="A309" s="291">
        <v>305</v>
      </c>
      <c r="B309" s="4"/>
      <c r="C309" s="4"/>
      <c r="D309" s="4" t="s">
        <v>128</v>
      </c>
      <c r="E309" s="411" t="s">
        <v>256</v>
      </c>
      <c r="F309" s="38">
        <f t="shared" si="42"/>
        <v>0</v>
      </c>
      <c r="G309" s="38">
        <f t="shared" si="43"/>
        <v>0</v>
      </c>
      <c r="H309" s="38">
        <f t="shared" si="45"/>
        <v>0</v>
      </c>
      <c r="I309" s="295">
        <f t="shared" si="44"/>
        <v>0</v>
      </c>
      <c r="J309" s="356"/>
      <c r="K309" s="23"/>
      <c r="L309" s="325">
        <v>305</v>
      </c>
      <c r="M309" s="4" t="s">
        <v>128</v>
      </c>
      <c r="N309" s="377">
        <f t="shared" si="39"/>
        <v>0</v>
      </c>
      <c r="O309" s="377">
        <f t="shared" si="40"/>
        <v>0</v>
      </c>
      <c r="P309" s="377">
        <f t="shared" si="41"/>
        <v>0</v>
      </c>
      <c r="Q309" s="416"/>
      <c r="S309" s="45"/>
    </row>
    <row r="310" spans="1:19" ht="15.6" x14ac:dyDescent="0.3">
      <c r="A310" s="291">
        <v>306</v>
      </c>
      <c r="B310" s="4"/>
      <c r="C310" s="4"/>
      <c r="D310" s="4" t="s">
        <v>128</v>
      </c>
      <c r="E310" s="411" t="s">
        <v>256</v>
      </c>
      <c r="F310" s="38">
        <f t="shared" si="42"/>
        <v>0</v>
      </c>
      <c r="G310" s="38">
        <f t="shared" si="43"/>
        <v>0</v>
      </c>
      <c r="H310" s="38">
        <f t="shared" si="45"/>
        <v>0</v>
      </c>
      <c r="I310" s="295">
        <f t="shared" si="44"/>
        <v>0</v>
      </c>
      <c r="J310" s="356"/>
      <c r="K310" s="23"/>
      <c r="L310" s="325">
        <v>306</v>
      </c>
      <c r="M310" s="4" t="s">
        <v>128</v>
      </c>
      <c r="N310" s="377">
        <f t="shared" si="39"/>
        <v>0</v>
      </c>
      <c r="O310" s="377">
        <f t="shared" si="40"/>
        <v>0</v>
      </c>
      <c r="P310" s="377">
        <f t="shared" si="41"/>
        <v>0</v>
      </c>
      <c r="Q310" s="416"/>
    </row>
    <row r="311" spans="1:19" ht="15.6" x14ac:dyDescent="0.3">
      <c r="A311" s="291">
        <v>307</v>
      </c>
      <c r="B311" s="4"/>
      <c r="C311" s="4"/>
      <c r="D311" s="4" t="s">
        <v>128</v>
      </c>
      <c r="E311" s="411" t="s">
        <v>256</v>
      </c>
      <c r="F311" s="38">
        <f t="shared" si="42"/>
        <v>0</v>
      </c>
      <c r="G311" s="38">
        <f t="shared" si="43"/>
        <v>0</v>
      </c>
      <c r="H311" s="38">
        <f t="shared" si="45"/>
        <v>0</v>
      </c>
      <c r="I311" s="295">
        <f t="shared" si="44"/>
        <v>0</v>
      </c>
      <c r="J311" s="356"/>
      <c r="K311" s="23"/>
      <c r="L311" s="325">
        <v>307</v>
      </c>
      <c r="M311" s="4" t="s">
        <v>128</v>
      </c>
      <c r="N311" s="377">
        <f t="shared" si="39"/>
        <v>0</v>
      </c>
      <c r="O311" s="377">
        <f t="shared" si="40"/>
        <v>0</v>
      </c>
      <c r="P311" s="377">
        <f t="shared" si="41"/>
        <v>0</v>
      </c>
      <c r="Q311" s="416"/>
    </row>
    <row r="312" spans="1:19" ht="15.6" x14ac:dyDescent="0.3">
      <c r="A312" s="291">
        <v>308</v>
      </c>
      <c r="B312" s="4"/>
      <c r="C312" s="4"/>
      <c r="D312" s="4" t="s">
        <v>128</v>
      </c>
      <c r="E312" s="411" t="s">
        <v>256</v>
      </c>
      <c r="F312" s="38">
        <f t="shared" si="42"/>
        <v>0</v>
      </c>
      <c r="G312" s="38">
        <f t="shared" si="43"/>
        <v>0</v>
      </c>
      <c r="H312" s="38">
        <f t="shared" si="45"/>
        <v>0</v>
      </c>
      <c r="I312" s="295">
        <f t="shared" si="44"/>
        <v>0</v>
      </c>
      <c r="J312" s="356"/>
      <c r="K312" s="23"/>
      <c r="L312" s="325">
        <v>308</v>
      </c>
      <c r="M312" s="4" t="s">
        <v>128</v>
      </c>
      <c r="N312" s="377">
        <f t="shared" si="39"/>
        <v>0</v>
      </c>
      <c r="O312" s="377">
        <f t="shared" si="40"/>
        <v>0</v>
      </c>
      <c r="P312" s="377">
        <f t="shared" si="41"/>
        <v>0</v>
      </c>
      <c r="Q312" s="416"/>
    </row>
    <row r="313" spans="1:19" ht="15.6" x14ac:dyDescent="0.3">
      <c r="A313" s="291">
        <v>309</v>
      </c>
      <c r="B313" s="4"/>
      <c r="C313" s="4"/>
      <c r="D313" s="4" t="s">
        <v>128</v>
      </c>
      <c r="E313" s="411" t="s">
        <v>256</v>
      </c>
      <c r="F313" s="38">
        <f t="shared" si="42"/>
        <v>0</v>
      </c>
      <c r="G313" s="38">
        <f t="shared" si="43"/>
        <v>0</v>
      </c>
      <c r="H313" s="38">
        <f t="shared" si="45"/>
        <v>0</v>
      </c>
      <c r="I313" s="295">
        <f t="shared" si="44"/>
        <v>0</v>
      </c>
      <c r="J313" s="356"/>
      <c r="K313" s="23"/>
      <c r="L313" s="325">
        <v>309</v>
      </c>
      <c r="M313" s="4" t="s">
        <v>128</v>
      </c>
      <c r="N313" s="377">
        <f t="shared" si="39"/>
        <v>0</v>
      </c>
      <c r="O313" s="377">
        <f t="shared" si="40"/>
        <v>0</v>
      </c>
      <c r="P313" s="377">
        <f t="shared" si="41"/>
        <v>0</v>
      </c>
      <c r="Q313" s="416"/>
    </row>
    <row r="314" spans="1:19" ht="15.6" x14ac:dyDescent="0.3">
      <c r="A314" s="291">
        <v>310</v>
      </c>
      <c r="B314" s="4"/>
      <c r="C314" s="4"/>
      <c r="D314" s="4" t="s">
        <v>128</v>
      </c>
      <c r="E314" s="411" t="s">
        <v>256</v>
      </c>
      <c r="F314" s="38">
        <f t="shared" si="42"/>
        <v>0</v>
      </c>
      <c r="G314" s="38">
        <f t="shared" si="43"/>
        <v>0</v>
      </c>
      <c r="H314" s="38">
        <f t="shared" si="45"/>
        <v>0</v>
      </c>
      <c r="I314" s="295">
        <f t="shared" si="44"/>
        <v>0</v>
      </c>
      <c r="J314" s="356"/>
      <c r="K314" s="23"/>
      <c r="L314" s="325">
        <v>310</v>
      </c>
      <c r="M314" s="4" t="s">
        <v>128</v>
      </c>
      <c r="N314" s="377">
        <f t="shared" si="39"/>
        <v>0</v>
      </c>
      <c r="O314" s="377">
        <f t="shared" si="40"/>
        <v>0</v>
      </c>
      <c r="P314" s="377">
        <f t="shared" si="41"/>
        <v>0</v>
      </c>
      <c r="Q314" s="416"/>
    </row>
    <row r="315" spans="1:19" ht="15.6" x14ac:dyDescent="0.3">
      <c r="A315" s="291">
        <v>311</v>
      </c>
      <c r="B315" s="4"/>
      <c r="C315" s="4"/>
      <c r="D315" s="4" t="s">
        <v>128</v>
      </c>
      <c r="E315" s="411" t="s">
        <v>256</v>
      </c>
      <c r="F315" s="38">
        <f t="shared" si="42"/>
        <v>0</v>
      </c>
      <c r="G315" s="38">
        <f t="shared" si="43"/>
        <v>0</v>
      </c>
      <c r="H315" s="38">
        <f t="shared" si="45"/>
        <v>0</v>
      </c>
      <c r="I315" s="295">
        <f t="shared" si="44"/>
        <v>0</v>
      </c>
      <c r="J315" s="356"/>
      <c r="K315" s="23"/>
      <c r="L315" s="325">
        <v>311</v>
      </c>
      <c r="M315" s="4" t="s">
        <v>128</v>
      </c>
      <c r="N315" s="377">
        <f t="shared" si="39"/>
        <v>0</v>
      </c>
      <c r="O315" s="377">
        <f t="shared" si="40"/>
        <v>0</v>
      </c>
      <c r="P315" s="377">
        <f t="shared" si="41"/>
        <v>0</v>
      </c>
      <c r="Q315" s="416"/>
    </row>
    <row r="316" spans="1:19" ht="15.6" x14ac:dyDescent="0.3">
      <c r="A316" s="291">
        <v>312</v>
      </c>
      <c r="B316" s="4"/>
      <c r="C316" s="4"/>
      <c r="D316" s="4" t="s">
        <v>128</v>
      </c>
      <c r="E316" s="411" t="s">
        <v>256</v>
      </c>
      <c r="F316" s="38">
        <f t="shared" si="42"/>
        <v>0</v>
      </c>
      <c r="G316" s="38">
        <f t="shared" si="43"/>
        <v>0</v>
      </c>
      <c r="H316" s="38">
        <f t="shared" si="45"/>
        <v>0</v>
      </c>
      <c r="I316" s="295">
        <f t="shared" si="44"/>
        <v>0</v>
      </c>
      <c r="J316" s="356"/>
      <c r="K316" s="23"/>
      <c r="L316" s="325">
        <v>312</v>
      </c>
      <c r="M316" s="4" t="s">
        <v>128</v>
      </c>
      <c r="N316" s="377">
        <f t="shared" si="39"/>
        <v>0</v>
      </c>
      <c r="O316" s="377">
        <f t="shared" si="40"/>
        <v>0</v>
      </c>
      <c r="P316" s="377">
        <f t="shared" si="41"/>
        <v>0</v>
      </c>
      <c r="Q316" s="416"/>
    </row>
    <row r="317" spans="1:19" ht="15.6" x14ac:dyDescent="0.3">
      <c r="A317" s="291">
        <v>313</v>
      </c>
      <c r="B317" s="4"/>
      <c r="C317" s="4"/>
      <c r="D317" s="4" t="s">
        <v>128</v>
      </c>
      <c r="E317" s="411" t="s">
        <v>256</v>
      </c>
      <c r="F317" s="38">
        <f t="shared" si="42"/>
        <v>0</v>
      </c>
      <c r="G317" s="38">
        <f t="shared" si="43"/>
        <v>0</v>
      </c>
      <c r="H317" s="38">
        <f t="shared" si="45"/>
        <v>0</v>
      </c>
      <c r="I317" s="295">
        <f t="shared" si="44"/>
        <v>0</v>
      </c>
      <c r="J317" s="356"/>
      <c r="K317" s="23"/>
      <c r="L317" s="325">
        <v>313</v>
      </c>
      <c r="M317" s="4" t="s">
        <v>128</v>
      </c>
      <c r="N317" s="377">
        <f t="shared" si="39"/>
        <v>0</v>
      </c>
      <c r="O317" s="377">
        <f t="shared" si="40"/>
        <v>0</v>
      </c>
      <c r="P317" s="377">
        <f t="shared" si="41"/>
        <v>0</v>
      </c>
      <c r="Q317" s="416"/>
    </row>
    <row r="318" spans="1:19" ht="15.6" x14ac:dyDescent="0.3">
      <c r="A318" s="291">
        <v>314</v>
      </c>
      <c r="B318" s="4"/>
      <c r="C318" s="4"/>
      <c r="D318" s="4" t="s">
        <v>128</v>
      </c>
      <c r="E318" s="411" t="s">
        <v>256</v>
      </c>
      <c r="F318" s="38">
        <f t="shared" si="42"/>
        <v>0</v>
      </c>
      <c r="G318" s="38">
        <f t="shared" si="43"/>
        <v>0</v>
      </c>
      <c r="H318" s="38">
        <f t="shared" si="45"/>
        <v>0</v>
      </c>
      <c r="I318" s="295">
        <f t="shared" si="44"/>
        <v>0</v>
      </c>
      <c r="J318" s="356"/>
      <c r="K318" s="23"/>
      <c r="L318" s="325">
        <v>314</v>
      </c>
      <c r="M318" s="4" t="s">
        <v>128</v>
      </c>
      <c r="N318" s="377">
        <f t="shared" si="39"/>
        <v>0</v>
      </c>
      <c r="O318" s="377">
        <f t="shared" si="40"/>
        <v>0</v>
      </c>
      <c r="P318" s="377">
        <f t="shared" si="41"/>
        <v>0</v>
      </c>
      <c r="Q318" s="416"/>
    </row>
    <row r="319" spans="1:19" ht="15.6" x14ac:dyDescent="0.3">
      <c r="A319" s="291">
        <v>315</v>
      </c>
      <c r="B319" s="4"/>
      <c r="C319" s="4"/>
      <c r="D319" s="4" t="s">
        <v>128</v>
      </c>
      <c r="E319" s="411" t="s">
        <v>256</v>
      </c>
      <c r="F319" s="38">
        <f t="shared" si="42"/>
        <v>0</v>
      </c>
      <c r="G319" s="38">
        <f t="shared" si="43"/>
        <v>0</v>
      </c>
      <c r="H319" s="38">
        <f t="shared" si="45"/>
        <v>0</v>
      </c>
      <c r="I319" s="295">
        <f t="shared" si="44"/>
        <v>0</v>
      </c>
      <c r="J319" s="356"/>
      <c r="K319" s="23"/>
      <c r="L319" s="325">
        <v>315</v>
      </c>
      <c r="M319" s="4" t="s">
        <v>128</v>
      </c>
      <c r="N319" s="377">
        <f t="shared" si="39"/>
        <v>0</v>
      </c>
      <c r="O319" s="377">
        <f t="shared" si="40"/>
        <v>0</v>
      </c>
      <c r="P319" s="377">
        <f t="shared" si="41"/>
        <v>0</v>
      </c>
      <c r="Q319" s="416"/>
    </row>
    <row r="320" spans="1:19" ht="15.6" x14ac:dyDescent="0.3">
      <c r="A320" s="291">
        <v>316</v>
      </c>
      <c r="B320" s="4"/>
      <c r="C320" s="4"/>
      <c r="D320" s="4" t="s">
        <v>128</v>
      </c>
      <c r="E320" s="411" t="s">
        <v>256</v>
      </c>
      <c r="F320" s="38">
        <f t="shared" si="42"/>
        <v>0</v>
      </c>
      <c r="G320" s="38">
        <f t="shared" si="43"/>
        <v>0</v>
      </c>
      <c r="H320" s="38">
        <f t="shared" si="45"/>
        <v>0</v>
      </c>
      <c r="I320" s="295">
        <f t="shared" si="44"/>
        <v>0</v>
      </c>
      <c r="J320" s="356"/>
      <c r="K320" s="23"/>
      <c r="L320" s="325">
        <v>316</v>
      </c>
      <c r="M320" s="4" t="s">
        <v>128</v>
      </c>
      <c r="N320" s="377">
        <f t="shared" si="39"/>
        <v>0</v>
      </c>
      <c r="O320" s="377">
        <f t="shared" si="40"/>
        <v>0</v>
      </c>
      <c r="P320" s="377">
        <f t="shared" si="41"/>
        <v>0</v>
      </c>
      <c r="Q320" s="416"/>
    </row>
    <row r="321" spans="1:17" ht="15.6" x14ac:dyDescent="0.3">
      <c r="A321" s="291">
        <v>317</v>
      </c>
      <c r="B321" s="4"/>
      <c r="C321" s="4"/>
      <c r="D321" s="4" t="s">
        <v>128</v>
      </c>
      <c r="E321" s="411" t="s">
        <v>256</v>
      </c>
      <c r="F321" s="38">
        <f t="shared" si="42"/>
        <v>0</v>
      </c>
      <c r="G321" s="38">
        <f t="shared" si="43"/>
        <v>0</v>
      </c>
      <c r="H321" s="38">
        <f t="shared" si="45"/>
        <v>0</v>
      </c>
      <c r="I321" s="295">
        <f t="shared" si="44"/>
        <v>0</v>
      </c>
      <c r="J321" s="356"/>
      <c r="K321" s="23"/>
      <c r="L321" s="325">
        <v>317</v>
      </c>
      <c r="M321" s="4" t="s">
        <v>128</v>
      </c>
      <c r="N321" s="377">
        <f t="shared" si="39"/>
        <v>0</v>
      </c>
      <c r="O321" s="377">
        <f t="shared" si="40"/>
        <v>0</v>
      </c>
      <c r="P321" s="377">
        <f t="shared" si="41"/>
        <v>0</v>
      </c>
      <c r="Q321" s="416"/>
    </row>
    <row r="322" spans="1:17" ht="15.6" x14ac:dyDescent="0.3">
      <c r="A322" s="291">
        <v>318</v>
      </c>
      <c r="B322" s="4"/>
      <c r="C322" s="4"/>
      <c r="D322" s="4" t="s">
        <v>128</v>
      </c>
      <c r="E322" s="411" t="s">
        <v>256</v>
      </c>
      <c r="F322" s="38">
        <f t="shared" si="42"/>
        <v>0</v>
      </c>
      <c r="G322" s="38">
        <f t="shared" si="43"/>
        <v>0</v>
      </c>
      <c r="H322" s="38">
        <f t="shared" si="45"/>
        <v>0</v>
      </c>
      <c r="I322" s="295">
        <f t="shared" si="44"/>
        <v>0</v>
      </c>
      <c r="J322" s="356"/>
      <c r="K322" s="23"/>
      <c r="L322" s="325">
        <v>318</v>
      </c>
      <c r="M322" s="4" t="s">
        <v>128</v>
      </c>
      <c r="N322" s="377">
        <f t="shared" si="39"/>
        <v>0</v>
      </c>
      <c r="O322" s="377">
        <f t="shared" si="40"/>
        <v>0</v>
      </c>
      <c r="P322" s="377">
        <f t="shared" si="41"/>
        <v>0</v>
      </c>
      <c r="Q322" s="416"/>
    </row>
    <row r="323" spans="1:17" ht="15.6" x14ac:dyDescent="0.3">
      <c r="A323" s="291">
        <v>319</v>
      </c>
      <c r="B323" s="4"/>
      <c r="C323" s="4"/>
      <c r="D323" s="4" t="s">
        <v>128</v>
      </c>
      <c r="E323" s="411" t="s">
        <v>256</v>
      </c>
      <c r="F323" s="38">
        <f t="shared" si="42"/>
        <v>0</v>
      </c>
      <c r="G323" s="38">
        <f t="shared" si="43"/>
        <v>0</v>
      </c>
      <c r="H323" s="38">
        <f t="shared" si="45"/>
        <v>0</v>
      </c>
      <c r="I323" s="295">
        <f t="shared" si="44"/>
        <v>0</v>
      </c>
      <c r="J323" s="356"/>
      <c r="K323" s="23"/>
      <c r="L323" s="325">
        <v>319</v>
      </c>
      <c r="M323" s="4" t="s">
        <v>128</v>
      </c>
      <c r="N323" s="377">
        <f t="shared" si="39"/>
        <v>0</v>
      </c>
      <c r="O323" s="377">
        <f t="shared" si="40"/>
        <v>0</v>
      </c>
      <c r="P323" s="377">
        <f t="shared" si="41"/>
        <v>0</v>
      </c>
      <c r="Q323" s="416"/>
    </row>
    <row r="324" spans="1:17" ht="15.6" x14ac:dyDescent="0.3">
      <c r="A324" s="291">
        <v>320</v>
      </c>
      <c r="B324" s="4"/>
      <c r="C324" s="4"/>
      <c r="D324" s="4" t="s">
        <v>128</v>
      </c>
      <c r="E324" s="411" t="s">
        <v>256</v>
      </c>
      <c r="F324" s="38">
        <f t="shared" si="42"/>
        <v>0</v>
      </c>
      <c r="G324" s="38">
        <f t="shared" si="43"/>
        <v>0</v>
      </c>
      <c r="H324" s="38">
        <f t="shared" si="45"/>
        <v>0</v>
      </c>
      <c r="I324" s="295">
        <f t="shared" si="44"/>
        <v>0</v>
      </c>
      <c r="J324" s="356"/>
      <c r="K324" s="23"/>
      <c r="L324" s="325">
        <v>320</v>
      </c>
      <c r="M324" s="4" t="s">
        <v>128</v>
      </c>
      <c r="N324" s="377">
        <f t="shared" si="39"/>
        <v>0</v>
      </c>
      <c r="O324" s="377">
        <f t="shared" si="40"/>
        <v>0</v>
      </c>
      <c r="P324" s="377">
        <f t="shared" si="41"/>
        <v>0</v>
      </c>
      <c r="Q324" s="416"/>
    </row>
    <row r="325" spans="1:17" ht="15.6" x14ac:dyDescent="0.3">
      <c r="A325" s="291">
        <v>321</v>
      </c>
      <c r="B325" s="4"/>
      <c r="C325" s="4"/>
      <c r="D325" s="4" t="s">
        <v>128</v>
      </c>
      <c r="E325" s="411" t="s">
        <v>256</v>
      </c>
      <c r="F325" s="38">
        <f t="shared" si="42"/>
        <v>0</v>
      </c>
      <c r="G325" s="38">
        <f t="shared" si="43"/>
        <v>0</v>
      </c>
      <c r="H325" s="38">
        <f t="shared" si="45"/>
        <v>0</v>
      </c>
      <c r="I325" s="295">
        <f t="shared" si="44"/>
        <v>0</v>
      </c>
      <c r="J325" s="356"/>
      <c r="K325" s="23"/>
      <c r="L325" s="325">
        <v>321</v>
      </c>
      <c r="M325" s="4" t="s">
        <v>128</v>
      </c>
      <c r="N325" s="377">
        <f t="shared" si="39"/>
        <v>0</v>
      </c>
      <c r="O325" s="377">
        <f t="shared" si="40"/>
        <v>0</v>
      </c>
      <c r="P325" s="377">
        <f t="shared" si="41"/>
        <v>0</v>
      </c>
      <c r="Q325" s="416"/>
    </row>
    <row r="326" spans="1:17" ht="15.6" x14ac:dyDescent="0.3">
      <c r="A326" s="291">
        <v>322</v>
      </c>
      <c r="B326" s="4"/>
      <c r="C326" s="4"/>
      <c r="D326" s="4" t="s">
        <v>128</v>
      </c>
      <c r="E326" s="411" t="s">
        <v>256</v>
      </c>
      <c r="F326" s="38">
        <f t="shared" si="42"/>
        <v>0</v>
      </c>
      <c r="G326" s="38">
        <f t="shared" si="43"/>
        <v>0</v>
      </c>
      <c r="H326" s="38">
        <f t="shared" si="45"/>
        <v>0</v>
      </c>
      <c r="I326" s="295">
        <f t="shared" si="44"/>
        <v>0</v>
      </c>
      <c r="J326" s="356"/>
      <c r="K326" s="23"/>
      <c r="L326" s="325">
        <v>322</v>
      </c>
      <c r="M326" s="4" t="s">
        <v>128</v>
      </c>
      <c r="N326" s="377">
        <f t="shared" si="39"/>
        <v>0</v>
      </c>
      <c r="O326" s="377">
        <f t="shared" si="40"/>
        <v>0</v>
      </c>
      <c r="P326" s="377">
        <f t="shared" si="41"/>
        <v>0</v>
      </c>
      <c r="Q326" s="416"/>
    </row>
    <row r="327" spans="1:17" ht="15.6" x14ac:dyDescent="0.3">
      <c r="A327" s="291">
        <v>323</v>
      </c>
      <c r="B327" s="4"/>
      <c r="C327" s="4"/>
      <c r="D327" s="4" t="s">
        <v>128</v>
      </c>
      <c r="E327" s="411" t="s">
        <v>256</v>
      </c>
      <c r="F327" s="38">
        <f t="shared" si="42"/>
        <v>0</v>
      </c>
      <c r="G327" s="38">
        <f t="shared" si="43"/>
        <v>0</v>
      </c>
      <c r="H327" s="38">
        <f t="shared" si="45"/>
        <v>0</v>
      </c>
      <c r="I327" s="295">
        <f t="shared" si="44"/>
        <v>0</v>
      </c>
      <c r="J327" s="356"/>
      <c r="K327" s="23"/>
      <c r="L327" s="325">
        <v>323</v>
      </c>
      <c r="M327" s="4" t="s">
        <v>128</v>
      </c>
      <c r="N327" s="377">
        <f t="shared" si="39"/>
        <v>0</v>
      </c>
      <c r="O327" s="377">
        <f t="shared" si="40"/>
        <v>0</v>
      </c>
      <c r="P327" s="377">
        <f t="shared" si="41"/>
        <v>0</v>
      </c>
      <c r="Q327" s="416"/>
    </row>
    <row r="328" spans="1:17" ht="15.6" x14ac:dyDescent="0.3">
      <c r="A328" s="291">
        <v>324</v>
      </c>
      <c r="B328" s="4"/>
      <c r="C328" s="4"/>
      <c r="D328" s="4" t="s">
        <v>128</v>
      </c>
      <c r="E328" s="411" t="s">
        <v>256</v>
      </c>
      <c r="F328" s="38">
        <f t="shared" si="42"/>
        <v>0</v>
      </c>
      <c r="G328" s="38">
        <f t="shared" si="43"/>
        <v>0</v>
      </c>
      <c r="H328" s="38">
        <f t="shared" si="45"/>
        <v>0</v>
      </c>
      <c r="I328" s="295">
        <f t="shared" si="44"/>
        <v>0</v>
      </c>
      <c r="J328" s="356"/>
      <c r="K328" s="23"/>
      <c r="L328" s="325">
        <v>324</v>
      </c>
      <c r="M328" s="4" t="s">
        <v>128</v>
      </c>
      <c r="N328" s="377">
        <f t="shared" si="39"/>
        <v>0</v>
      </c>
      <c r="O328" s="377">
        <f t="shared" si="40"/>
        <v>0</v>
      </c>
      <c r="P328" s="377">
        <f t="shared" si="41"/>
        <v>0</v>
      </c>
      <c r="Q328" s="416"/>
    </row>
    <row r="329" spans="1:17" ht="15.6" x14ac:dyDescent="0.3">
      <c r="A329" s="291">
        <v>325</v>
      </c>
      <c r="B329" s="4"/>
      <c r="C329" s="4"/>
      <c r="D329" s="4" t="s">
        <v>128</v>
      </c>
      <c r="E329" s="411" t="s">
        <v>256</v>
      </c>
      <c r="F329" s="38">
        <f t="shared" si="42"/>
        <v>0</v>
      </c>
      <c r="G329" s="38">
        <f t="shared" si="43"/>
        <v>0</v>
      </c>
      <c r="H329" s="38">
        <f t="shared" si="45"/>
        <v>0</v>
      </c>
      <c r="I329" s="295">
        <f t="shared" si="44"/>
        <v>0</v>
      </c>
      <c r="J329" s="356"/>
      <c r="K329" s="23"/>
      <c r="L329" s="325">
        <v>325</v>
      </c>
      <c r="M329" s="4" t="s">
        <v>128</v>
      </c>
      <c r="N329" s="377">
        <f t="shared" si="39"/>
        <v>0</v>
      </c>
      <c r="O329" s="377">
        <f t="shared" si="40"/>
        <v>0</v>
      </c>
      <c r="P329" s="377">
        <f t="shared" si="41"/>
        <v>0</v>
      </c>
      <c r="Q329" s="416"/>
    </row>
    <row r="330" spans="1:17" ht="15.6" x14ac:dyDescent="0.3">
      <c r="A330" s="291">
        <v>326</v>
      </c>
      <c r="B330" s="4"/>
      <c r="C330" s="4"/>
      <c r="D330" s="4" t="s">
        <v>128</v>
      </c>
      <c r="E330" s="411" t="s">
        <v>256</v>
      </c>
      <c r="F330" s="38">
        <f t="shared" si="42"/>
        <v>0</v>
      </c>
      <c r="G330" s="38">
        <f t="shared" si="43"/>
        <v>0</v>
      </c>
      <c r="H330" s="38">
        <f t="shared" si="45"/>
        <v>0</v>
      </c>
      <c r="I330" s="295">
        <f t="shared" si="44"/>
        <v>0</v>
      </c>
      <c r="J330" s="356"/>
      <c r="K330" s="23"/>
      <c r="L330" s="325">
        <v>326</v>
      </c>
      <c r="M330" s="4" t="s">
        <v>128</v>
      </c>
      <c r="N330" s="377">
        <f t="shared" si="39"/>
        <v>0</v>
      </c>
      <c r="O330" s="377">
        <f t="shared" si="40"/>
        <v>0</v>
      </c>
      <c r="P330" s="377">
        <f t="shared" si="41"/>
        <v>0</v>
      </c>
      <c r="Q330" s="416"/>
    </row>
    <row r="331" spans="1:17" ht="15.6" x14ac:dyDescent="0.3">
      <c r="A331" s="291">
        <v>327</v>
      </c>
      <c r="B331" s="4"/>
      <c r="C331" s="4"/>
      <c r="D331" s="4" t="s">
        <v>128</v>
      </c>
      <c r="E331" s="411" t="s">
        <v>256</v>
      </c>
      <c r="F331" s="38">
        <f t="shared" si="42"/>
        <v>0</v>
      </c>
      <c r="G331" s="38">
        <f t="shared" si="43"/>
        <v>0</v>
      </c>
      <c r="H331" s="38">
        <f t="shared" si="45"/>
        <v>0</v>
      </c>
      <c r="I331" s="295">
        <f t="shared" si="44"/>
        <v>0</v>
      </c>
      <c r="J331" s="356"/>
      <c r="K331" s="23"/>
      <c r="L331" s="325">
        <v>327</v>
      </c>
      <c r="M331" s="4" t="s">
        <v>128</v>
      </c>
      <c r="N331" s="377">
        <f t="shared" si="39"/>
        <v>0</v>
      </c>
      <c r="O331" s="377">
        <f t="shared" si="40"/>
        <v>0</v>
      </c>
      <c r="P331" s="377">
        <f t="shared" si="41"/>
        <v>0</v>
      </c>
      <c r="Q331" s="416"/>
    </row>
    <row r="332" spans="1:17" ht="15.6" x14ac:dyDescent="0.3">
      <c r="A332" s="291">
        <v>328</v>
      </c>
      <c r="B332" s="4"/>
      <c r="C332" s="4"/>
      <c r="D332" s="4" t="s">
        <v>128</v>
      </c>
      <c r="E332" s="411" t="s">
        <v>256</v>
      </c>
      <c r="F332" s="38">
        <f t="shared" si="42"/>
        <v>0</v>
      </c>
      <c r="G332" s="38">
        <f t="shared" si="43"/>
        <v>0</v>
      </c>
      <c r="H332" s="38">
        <f t="shared" si="45"/>
        <v>0</v>
      </c>
      <c r="I332" s="295">
        <f t="shared" si="44"/>
        <v>0</v>
      </c>
      <c r="J332" s="356"/>
      <c r="K332" s="23"/>
      <c r="L332" s="325">
        <v>328</v>
      </c>
      <c r="M332" s="4" t="s">
        <v>128</v>
      </c>
      <c r="N332" s="377">
        <f t="shared" si="39"/>
        <v>0</v>
      </c>
      <c r="O332" s="377">
        <f t="shared" si="40"/>
        <v>0</v>
      </c>
      <c r="P332" s="377">
        <f t="shared" si="41"/>
        <v>0</v>
      </c>
      <c r="Q332" s="416"/>
    </row>
    <row r="333" spans="1:17" ht="15.6" x14ac:dyDescent="0.3">
      <c r="A333" s="291">
        <v>329</v>
      </c>
      <c r="B333" s="4"/>
      <c r="C333" s="4"/>
      <c r="D333" s="4" t="s">
        <v>128</v>
      </c>
      <c r="E333" s="411" t="s">
        <v>256</v>
      </c>
      <c r="F333" s="38">
        <f t="shared" si="42"/>
        <v>0</v>
      </c>
      <c r="G333" s="38">
        <f t="shared" si="43"/>
        <v>0</v>
      </c>
      <c r="H333" s="38">
        <f t="shared" si="45"/>
        <v>0</v>
      </c>
      <c r="I333" s="295">
        <f t="shared" si="44"/>
        <v>0</v>
      </c>
      <c r="J333" s="356"/>
      <c r="K333" s="23"/>
      <c r="L333" s="325">
        <v>329</v>
      </c>
      <c r="M333" s="4" t="s">
        <v>128</v>
      </c>
      <c r="N333" s="377">
        <f t="shared" si="39"/>
        <v>0</v>
      </c>
      <c r="O333" s="377">
        <f t="shared" si="40"/>
        <v>0</v>
      </c>
      <c r="P333" s="377">
        <f t="shared" si="41"/>
        <v>0</v>
      </c>
      <c r="Q333" s="416"/>
    </row>
    <row r="334" spans="1:17" ht="15.6" x14ac:dyDescent="0.3">
      <c r="A334" s="291">
        <v>330</v>
      </c>
      <c r="B334" s="4"/>
      <c r="C334" s="4"/>
      <c r="D334" s="4" t="s">
        <v>128</v>
      </c>
      <c r="E334" s="411" t="s">
        <v>256</v>
      </c>
      <c r="F334" s="38">
        <f t="shared" si="42"/>
        <v>0</v>
      </c>
      <c r="G334" s="38">
        <f t="shared" si="43"/>
        <v>0</v>
      </c>
      <c r="H334" s="38">
        <f t="shared" si="45"/>
        <v>0</v>
      </c>
      <c r="I334" s="295">
        <f t="shared" si="44"/>
        <v>0</v>
      </c>
      <c r="J334" s="356"/>
      <c r="K334" s="23"/>
      <c r="L334" s="325">
        <v>330</v>
      </c>
      <c r="M334" s="4" t="s">
        <v>128</v>
      </c>
      <c r="N334" s="377">
        <f t="shared" si="39"/>
        <v>0</v>
      </c>
      <c r="O334" s="377">
        <f t="shared" si="40"/>
        <v>0</v>
      </c>
      <c r="P334" s="377">
        <f t="shared" si="41"/>
        <v>0</v>
      </c>
      <c r="Q334" s="416"/>
    </row>
    <row r="335" spans="1:17" ht="15.6" x14ac:dyDescent="0.3">
      <c r="A335" s="291">
        <v>331</v>
      </c>
      <c r="B335" s="4"/>
      <c r="C335" s="4"/>
      <c r="D335" s="4" t="s">
        <v>128</v>
      </c>
      <c r="E335" s="411" t="s">
        <v>256</v>
      </c>
      <c r="F335" s="38">
        <f t="shared" si="42"/>
        <v>0</v>
      </c>
      <c r="G335" s="38">
        <f t="shared" si="43"/>
        <v>0</v>
      </c>
      <c r="H335" s="38">
        <f t="shared" si="45"/>
        <v>0</v>
      </c>
      <c r="I335" s="295">
        <f t="shared" si="44"/>
        <v>0</v>
      </c>
      <c r="J335" s="356"/>
      <c r="K335" s="23"/>
      <c r="L335" s="325">
        <v>331</v>
      </c>
      <c r="M335" s="4" t="s">
        <v>128</v>
      </c>
      <c r="N335" s="377">
        <f t="shared" si="39"/>
        <v>0</v>
      </c>
      <c r="O335" s="377">
        <f t="shared" si="40"/>
        <v>0</v>
      </c>
      <c r="P335" s="377">
        <f t="shared" si="41"/>
        <v>0</v>
      </c>
      <c r="Q335" s="416"/>
    </row>
    <row r="336" spans="1:17" ht="15.6" x14ac:dyDescent="0.3">
      <c r="A336" s="291">
        <v>332</v>
      </c>
      <c r="B336" s="4"/>
      <c r="C336" s="4"/>
      <c r="D336" s="4" t="s">
        <v>128</v>
      </c>
      <c r="E336" s="411" t="s">
        <v>256</v>
      </c>
      <c r="F336" s="38">
        <f t="shared" si="42"/>
        <v>0</v>
      </c>
      <c r="G336" s="38">
        <f t="shared" si="43"/>
        <v>0</v>
      </c>
      <c r="H336" s="38">
        <f t="shared" si="45"/>
        <v>0</v>
      </c>
      <c r="I336" s="295">
        <f t="shared" si="44"/>
        <v>0</v>
      </c>
      <c r="J336" s="356"/>
      <c r="K336" s="23"/>
      <c r="L336" s="325">
        <v>332</v>
      </c>
      <c r="M336" s="4" t="s">
        <v>128</v>
      </c>
      <c r="N336" s="377">
        <f t="shared" si="39"/>
        <v>0</v>
      </c>
      <c r="O336" s="377">
        <f t="shared" si="40"/>
        <v>0</v>
      </c>
      <c r="P336" s="377">
        <f t="shared" si="41"/>
        <v>0</v>
      </c>
      <c r="Q336" s="416"/>
    </row>
    <row r="337" spans="1:17" ht="15.6" x14ac:dyDescent="0.3">
      <c r="A337" s="291">
        <v>333</v>
      </c>
      <c r="B337" s="4"/>
      <c r="C337" s="4"/>
      <c r="D337" s="4" t="s">
        <v>128</v>
      </c>
      <c r="E337" s="411" t="s">
        <v>256</v>
      </c>
      <c r="F337" s="38">
        <f t="shared" si="42"/>
        <v>0</v>
      </c>
      <c r="G337" s="38">
        <f t="shared" si="43"/>
        <v>0</v>
      </c>
      <c r="H337" s="38">
        <f t="shared" si="45"/>
        <v>0</v>
      </c>
      <c r="I337" s="295">
        <f t="shared" si="44"/>
        <v>0</v>
      </c>
      <c r="J337" s="356"/>
      <c r="K337" s="23"/>
      <c r="L337" s="325">
        <v>333</v>
      </c>
      <c r="M337" s="4" t="s">
        <v>128</v>
      </c>
      <c r="N337" s="377">
        <f t="shared" si="39"/>
        <v>0</v>
      </c>
      <c r="O337" s="377">
        <f t="shared" si="40"/>
        <v>0</v>
      </c>
      <c r="P337" s="377">
        <f t="shared" si="41"/>
        <v>0</v>
      </c>
      <c r="Q337" s="416"/>
    </row>
    <row r="338" spans="1:17" ht="15.6" x14ac:dyDescent="0.3">
      <c r="A338" s="291">
        <v>334</v>
      </c>
      <c r="B338" s="4"/>
      <c r="C338" s="4"/>
      <c r="D338" s="4" t="s">
        <v>128</v>
      </c>
      <c r="E338" s="411" t="s">
        <v>256</v>
      </c>
      <c r="F338" s="38">
        <f t="shared" si="42"/>
        <v>0</v>
      </c>
      <c r="G338" s="38">
        <f t="shared" si="43"/>
        <v>0</v>
      </c>
      <c r="H338" s="38">
        <f t="shared" si="45"/>
        <v>0</v>
      </c>
      <c r="I338" s="295">
        <f t="shared" si="44"/>
        <v>0</v>
      </c>
      <c r="J338" s="356"/>
      <c r="K338" s="23"/>
      <c r="L338" s="325">
        <v>334</v>
      </c>
      <c r="M338" s="4" t="s">
        <v>128</v>
      </c>
      <c r="N338" s="377">
        <f t="shared" si="39"/>
        <v>0</v>
      </c>
      <c r="O338" s="377">
        <f t="shared" si="40"/>
        <v>0</v>
      </c>
      <c r="P338" s="377">
        <f t="shared" si="41"/>
        <v>0</v>
      </c>
      <c r="Q338" s="416"/>
    </row>
    <row r="339" spans="1:17" ht="15.6" x14ac:dyDescent="0.3">
      <c r="A339" s="291">
        <v>335</v>
      </c>
      <c r="B339" s="4"/>
      <c r="C339" s="4"/>
      <c r="D339" s="4" t="s">
        <v>128</v>
      </c>
      <c r="E339" s="411" t="s">
        <v>256</v>
      </c>
      <c r="F339" s="38">
        <f t="shared" si="42"/>
        <v>0</v>
      </c>
      <c r="G339" s="38">
        <f t="shared" si="43"/>
        <v>0</v>
      </c>
      <c r="H339" s="38">
        <f t="shared" si="45"/>
        <v>0</v>
      </c>
      <c r="I339" s="295">
        <f t="shared" si="44"/>
        <v>0</v>
      </c>
      <c r="J339" s="356"/>
      <c r="K339" s="23"/>
      <c r="L339" s="325">
        <v>335</v>
      </c>
      <c r="M339" s="4" t="s">
        <v>128</v>
      </c>
      <c r="N339" s="377">
        <f t="shared" si="39"/>
        <v>0</v>
      </c>
      <c r="O339" s="377">
        <f t="shared" si="40"/>
        <v>0</v>
      </c>
      <c r="P339" s="377">
        <f t="shared" si="41"/>
        <v>0</v>
      </c>
      <c r="Q339" s="416"/>
    </row>
    <row r="340" spans="1:17" ht="15.6" x14ac:dyDescent="0.3">
      <c r="A340" s="291">
        <v>336</v>
      </c>
      <c r="B340" s="4"/>
      <c r="C340" s="4"/>
      <c r="D340" s="4" t="s">
        <v>128</v>
      </c>
      <c r="E340" s="411" t="s">
        <v>256</v>
      </c>
      <c r="F340" s="38">
        <f t="shared" si="42"/>
        <v>0</v>
      </c>
      <c r="G340" s="38">
        <f t="shared" si="43"/>
        <v>0</v>
      </c>
      <c r="H340" s="38">
        <f t="shared" si="45"/>
        <v>0</v>
      </c>
      <c r="I340" s="295">
        <f t="shared" si="44"/>
        <v>0</v>
      </c>
      <c r="J340" s="356"/>
      <c r="K340" s="23"/>
      <c r="L340" s="325">
        <v>336</v>
      </c>
      <c r="M340" s="4" t="s">
        <v>128</v>
      </c>
      <c r="N340" s="377">
        <f t="shared" si="39"/>
        <v>0</v>
      </c>
      <c r="O340" s="377">
        <f t="shared" si="40"/>
        <v>0</v>
      </c>
      <c r="P340" s="377">
        <f t="shared" si="41"/>
        <v>0</v>
      </c>
      <c r="Q340" s="416"/>
    </row>
    <row r="341" spans="1:17" ht="15.6" x14ac:dyDescent="0.3">
      <c r="A341" s="291">
        <v>337</v>
      </c>
      <c r="B341" s="4"/>
      <c r="C341" s="4"/>
      <c r="D341" s="4" t="s">
        <v>128</v>
      </c>
      <c r="E341" s="411" t="s">
        <v>256</v>
      </c>
      <c r="F341" s="38">
        <f t="shared" si="42"/>
        <v>0</v>
      </c>
      <c r="G341" s="38">
        <f t="shared" si="43"/>
        <v>0</v>
      </c>
      <c r="H341" s="38">
        <f t="shared" si="45"/>
        <v>0</v>
      </c>
      <c r="I341" s="295">
        <f t="shared" si="44"/>
        <v>0</v>
      </c>
      <c r="J341" s="356"/>
      <c r="K341" s="23"/>
      <c r="L341" s="325">
        <v>337</v>
      </c>
      <c r="M341" s="4" t="s">
        <v>128</v>
      </c>
      <c r="N341" s="377">
        <f t="shared" si="39"/>
        <v>0</v>
      </c>
      <c r="O341" s="377">
        <f t="shared" si="40"/>
        <v>0</v>
      </c>
      <c r="P341" s="377">
        <f t="shared" si="41"/>
        <v>0</v>
      </c>
      <c r="Q341" s="416"/>
    </row>
    <row r="342" spans="1:17" ht="15.6" x14ac:dyDescent="0.3">
      <c r="A342" s="291">
        <v>338</v>
      </c>
      <c r="B342" s="4"/>
      <c r="C342" s="4"/>
      <c r="D342" s="4" t="s">
        <v>128</v>
      </c>
      <c r="E342" s="411" t="s">
        <v>256</v>
      </c>
      <c r="F342" s="38">
        <f t="shared" si="42"/>
        <v>0</v>
      </c>
      <c r="G342" s="38">
        <f t="shared" si="43"/>
        <v>0</v>
      </c>
      <c r="H342" s="38">
        <f t="shared" si="45"/>
        <v>0</v>
      </c>
      <c r="I342" s="295">
        <f t="shared" si="44"/>
        <v>0</v>
      </c>
      <c r="J342" s="356"/>
      <c r="K342" s="23"/>
      <c r="L342" s="325">
        <v>338</v>
      </c>
      <c r="M342" s="4" t="s">
        <v>128</v>
      </c>
      <c r="N342" s="377">
        <f t="shared" si="39"/>
        <v>0</v>
      </c>
      <c r="O342" s="377">
        <f t="shared" si="40"/>
        <v>0</v>
      </c>
      <c r="P342" s="377">
        <f t="shared" si="41"/>
        <v>0</v>
      </c>
      <c r="Q342" s="416"/>
    </row>
    <row r="343" spans="1:17" ht="15.6" x14ac:dyDescent="0.3">
      <c r="A343" s="291">
        <v>339</v>
      </c>
      <c r="B343" s="4"/>
      <c r="C343" s="4"/>
      <c r="D343" s="4" t="s">
        <v>128</v>
      </c>
      <c r="E343" s="411" t="s">
        <v>256</v>
      </c>
      <c r="F343" s="38">
        <f t="shared" si="42"/>
        <v>0</v>
      </c>
      <c r="G343" s="38">
        <f t="shared" si="43"/>
        <v>0</v>
      </c>
      <c r="H343" s="38">
        <f t="shared" si="45"/>
        <v>0</v>
      </c>
      <c r="I343" s="295">
        <f t="shared" si="44"/>
        <v>0</v>
      </c>
      <c r="J343" s="356"/>
      <c r="K343" s="23"/>
      <c r="L343" s="325">
        <v>339</v>
      </c>
      <c r="M343" s="4" t="s">
        <v>128</v>
      </c>
      <c r="N343" s="377">
        <f t="shared" si="39"/>
        <v>0</v>
      </c>
      <c r="O343" s="377">
        <f t="shared" si="40"/>
        <v>0</v>
      </c>
      <c r="P343" s="377">
        <f t="shared" si="41"/>
        <v>0</v>
      </c>
      <c r="Q343" s="416"/>
    </row>
    <row r="344" spans="1:17" ht="15.6" x14ac:dyDescent="0.3">
      <c r="A344" s="291">
        <v>340</v>
      </c>
      <c r="B344" s="4"/>
      <c r="C344" s="4"/>
      <c r="D344" s="4" t="s">
        <v>128</v>
      </c>
      <c r="E344" s="411" t="s">
        <v>256</v>
      </c>
      <c r="F344" s="38">
        <f t="shared" si="42"/>
        <v>0</v>
      </c>
      <c r="G344" s="38">
        <f t="shared" si="43"/>
        <v>0</v>
      </c>
      <c r="H344" s="38">
        <f t="shared" si="45"/>
        <v>0</v>
      </c>
      <c r="I344" s="295">
        <f t="shared" si="44"/>
        <v>0</v>
      </c>
      <c r="J344" s="356"/>
      <c r="K344" s="23"/>
      <c r="L344" s="325">
        <v>340</v>
      </c>
      <c r="M344" s="4" t="s">
        <v>128</v>
      </c>
      <c r="N344" s="377">
        <f t="shared" si="39"/>
        <v>0</v>
      </c>
      <c r="O344" s="377">
        <f t="shared" si="40"/>
        <v>0</v>
      </c>
      <c r="P344" s="377">
        <f t="shared" si="41"/>
        <v>0</v>
      </c>
      <c r="Q344" s="416"/>
    </row>
    <row r="345" spans="1:17" ht="15.6" x14ac:dyDescent="0.3">
      <c r="A345" s="291">
        <v>341</v>
      </c>
      <c r="B345" s="4"/>
      <c r="C345" s="4"/>
      <c r="D345" s="4" t="s">
        <v>128</v>
      </c>
      <c r="E345" s="411" t="s">
        <v>256</v>
      </c>
      <c r="F345" s="38">
        <f t="shared" si="42"/>
        <v>0</v>
      </c>
      <c r="G345" s="38">
        <f t="shared" si="43"/>
        <v>0</v>
      </c>
      <c r="H345" s="38">
        <f t="shared" si="45"/>
        <v>0</v>
      </c>
      <c r="I345" s="295">
        <f t="shared" si="44"/>
        <v>0</v>
      </c>
      <c r="J345" s="356"/>
      <c r="K345" s="23"/>
      <c r="L345" s="325">
        <v>341</v>
      </c>
      <c r="M345" s="4" t="s">
        <v>128</v>
      </c>
      <c r="N345" s="377">
        <f t="shared" si="39"/>
        <v>0</v>
      </c>
      <c r="O345" s="377">
        <f t="shared" si="40"/>
        <v>0</v>
      </c>
      <c r="P345" s="377">
        <f t="shared" si="41"/>
        <v>0</v>
      </c>
      <c r="Q345" s="416"/>
    </row>
    <row r="346" spans="1:17" ht="15.6" x14ac:dyDescent="0.3">
      <c r="A346" s="291">
        <v>342</v>
      </c>
      <c r="B346" s="4"/>
      <c r="C346" s="4"/>
      <c r="D346" s="4" t="s">
        <v>128</v>
      </c>
      <c r="E346" s="411" t="s">
        <v>256</v>
      </c>
      <c r="F346" s="38">
        <f t="shared" si="42"/>
        <v>0</v>
      </c>
      <c r="G346" s="38">
        <f t="shared" si="43"/>
        <v>0</v>
      </c>
      <c r="H346" s="38">
        <f t="shared" si="45"/>
        <v>0</v>
      </c>
      <c r="I346" s="295">
        <f t="shared" si="44"/>
        <v>0</v>
      </c>
      <c r="J346" s="356"/>
      <c r="K346" s="23"/>
      <c r="L346" s="325">
        <v>342</v>
      </c>
      <c r="M346" s="4" t="s">
        <v>128</v>
      </c>
      <c r="N346" s="377">
        <f t="shared" si="39"/>
        <v>0</v>
      </c>
      <c r="O346" s="377">
        <f t="shared" si="40"/>
        <v>0</v>
      </c>
      <c r="P346" s="377">
        <f t="shared" si="41"/>
        <v>0</v>
      </c>
      <c r="Q346" s="416"/>
    </row>
    <row r="347" spans="1:17" ht="15.6" x14ac:dyDescent="0.3">
      <c r="A347" s="291">
        <v>343</v>
      </c>
      <c r="B347" s="4"/>
      <c r="C347" s="4"/>
      <c r="D347" s="4" t="s">
        <v>128</v>
      </c>
      <c r="E347" s="411" t="s">
        <v>256</v>
      </c>
      <c r="F347" s="38">
        <f t="shared" si="42"/>
        <v>0</v>
      </c>
      <c r="G347" s="38">
        <f t="shared" si="43"/>
        <v>0</v>
      </c>
      <c r="H347" s="38">
        <f t="shared" si="45"/>
        <v>0</v>
      </c>
      <c r="I347" s="295">
        <f t="shared" si="44"/>
        <v>0</v>
      </c>
      <c r="J347" s="356"/>
      <c r="K347" s="23"/>
      <c r="L347" s="325">
        <v>343</v>
      </c>
      <c r="M347" s="4" t="s">
        <v>128</v>
      </c>
      <c r="N347" s="377">
        <f t="shared" si="39"/>
        <v>0</v>
      </c>
      <c r="O347" s="377">
        <f t="shared" si="40"/>
        <v>0</v>
      </c>
      <c r="P347" s="377">
        <f t="shared" si="41"/>
        <v>0</v>
      </c>
      <c r="Q347" s="416"/>
    </row>
    <row r="348" spans="1:17" ht="15.6" x14ac:dyDescent="0.3">
      <c r="A348" s="291">
        <v>344</v>
      </c>
      <c r="B348" s="4"/>
      <c r="C348" s="4"/>
      <c r="D348" s="4" t="s">
        <v>128</v>
      </c>
      <c r="E348" s="411" t="s">
        <v>256</v>
      </c>
      <c r="F348" s="38">
        <f t="shared" si="42"/>
        <v>0</v>
      </c>
      <c r="G348" s="38">
        <f t="shared" si="43"/>
        <v>0</v>
      </c>
      <c r="H348" s="38">
        <f t="shared" si="45"/>
        <v>0</v>
      </c>
      <c r="I348" s="295">
        <f t="shared" si="44"/>
        <v>0</v>
      </c>
      <c r="J348" s="356"/>
      <c r="K348" s="23"/>
      <c r="L348" s="325">
        <v>344</v>
      </c>
      <c r="M348" s="4" t="s">
        <v>128</v>
      </c>
      <c r="N348" s="377">
        <f t="shared" si="39"/>
        <v>0</v>
      </c>
      <c r="O348" s="377">
        <f t="shared" si="40"/>
        <v>0</v>
      </c>
      <c r="P348" s="377">
        <f t="shared" si="41"/>
        <v>0</v>
      </c>
      <c r="Q348" s="416"/>
    </row>
    <row r="349" spans="1:17" ht="15.6" x14ac:dyDescent="0.3">
      <c r="A349" s="291">
        <v>345</v>
      </c>
      <c r="B349" s="4"/>
      <c r="C349" s="4"/>
      <c r="D349" s="4" t="s">
        <v>128</v>
      </c>
      <c r="E349" s="411" t="s">
        <v>256</v>
      </c>
      <c r="F349" s="38">
        <f t="shared" si="42"/>
        <v>0</v>
      </c>
      <c r="G349" s="38">
        <f t="shared" si="43"/>
        <v>0</v>
      </c>
      <c r="H349" s="38">
        <f t="shared" si="45"/>
        <v>0</v>
      </c>
      <c r="I349" s="295">
        <f t="shared" si="44"/>
        <v>0</v>
      </c>
      <c r="J349" s="356"/>
      <c r="K349" s="23"/>
      <c r="L349" s="325">
        <v>345</v>
      </c>
      <c r="M349" s="4" t="s">
        <v>128</v>
      </c>
      <c r="N349" s="377">
        <f t="shared" si="39"/>
        <v>0</v>
      </c>
      <c r="O349" s="377">
        <f t="shared" si="40"/>
        <v>0</v>
      </c>
      <c r="P349" s="377">
        <f t="shared" si="41"/>
        <v>0</v>
      </c>
      <c r="Q349" s="416"/>
    </row>
    <row r="350" spans="1:17" ht="15.6" x14ac:dyDescent="0.3">
      <c r="A350" s="291">
        <v>346</v>
      </c>
      <c r="B350" s="4"/>
      <c r="C350" s="4"/>
      <c r="D350" s="4" t="s">
        <v>128</v>
      </c>
      <c r="E350" s="411" t="s">
        <v>256</v>
      </c>
      <c r="F350" s="38">
        <f t="shared" si="42"/>
        <v>0</v>
      </c>
      <c r="G350" s="38">
        <f t="shared" si="43"/>
        <v>0</v>
      </c>
      <c r="H350" s="38">
        <f t="shared" si="45"/>
        <v>0</v>
      </c>
      <c r="I350" s="295">
        <f t="shared" si="44"/>
        <v>0</v>
      </c>
      <c r="J350" s="356"/>
      <c r="K350" s="23"/>
      <c r="L350" s="325">
        <v>346</v>
      </c>
      <c r="M350" s="4" t="s">
        <v>128</v>
      </c>
      <c r="N350" s="377">
        <f t="shared" si="39"/>
        <v>0</v>
      </c>
      <c r="O350" s="377">
        <f t="shared" si="40"/>
        <v>0</v>
      </c>
      <c r="P350" s="377">
        <f t="shared" si="41"/>
        <v>0</v>
      </c>
      <c r="Q350" s="416"/>
    </row>
    <row r="351" spans="1:17" ht="15.6" x14ac:dyDescent="0.3">
      <c r="A351" s="291">
        <v>347</v>
      </c>
      <c r="B351" s="4"/>
      <c r="C351" s="4"/>
      <c r="D351" s="4" t="s">
        <v>128</v>
      </c>
      <c r="E351" s="411" t="s">
        <v>256</v>
      </c>
      <c r="F351" s="38">
        <f t="shared" si="42"/>
        <v>0</v>
      </c>
      <c r="G351" s="38">
        <f t="shared" si="43"/>
        <v>0</v>
      </c>
      <c r="H351" s="38">
        <f t="shared" si="45"/>
        <v>0</v>
      </c>
      <c r="I351" s="295">
        <f t="shared" si="44"/>
        <v>0</v>
      </c>
      <c r="J351" s="356"/>
      <c r="K351" s="23"/>
      <c r="L351" s="325">
        <v>347</v>
      </c>
      <c r="M351" s="4" t="s">
        <v>128</v>
      </c>
      <c r="N351" s="377">
        <f t="shared" si="39"/>
        <v>0</v>
      </c>
      <c r="O351" s="377">
        <f t="shared" si="40"/>
        <v>0</v>
      </c>
      <c r="P351" s="377">
        <f t="shared" si="41"/>
        <v>0</v>
      </c>
      <c r="Q351" s="416"/>
    </row>
    <row r="352" spans="1:17" ht="15.6" x14ac:dyDescent="0.3">
      <c r="A352" s="291">
        <v>348</v>
      </c>
      <c r="B352" s="4"/>
      <c r="C352" s="4"/>
      <c r="D352" s="4" t="s">
        <v>128</v>
      </c>
      <c r="E352" s="411" t="s">
        <v>256</v>
      </c>
      <c r="F352" s="38">
        <f t="shared" si="42"/>
        <v>0</v>
      </c>
      <c r="G352" s="38">
        <f t="shared" si="43"/>
        <v>0</v>
      </c>
      <c r="H352" s="38">
        <f t="shared" si="45"/>
        <v>0</v>
      </c>
      <c r="I352" s="295">
        <f t="shared" si="44"/>
        <v>0</v>
      </c>
      <c r="J352" s="356"/>
      <c r="K352" s="23"/>
      <c r="L352" s="325">
        <v>348</v>
      </c>
      <c r="M352" s="4" t="s">
        <v>128</v>
      </c>
      <c r="N352" s="377">
        <f t="shared" si="39"/>
        <v>0</v>
      </c>
      <c r="O352" s="377">
        <f t="shared" si="40"/>
        <v>0</v>
      </c>
      <c r="P352" s="377">
        <f t="shared" si="41"/>
        <v>0</v>
      </c>
      <c r="Q352" s="416"/>
    </row>
    <row r="353" spans="1:17" ht="15.6" x14ac:dyDescent="0.3">
      <c r="A353" s="291">
        <v>349</v>
      </c>
      <c r="B353" s="4"/>
      <c r="C353" s="4"/>
      <c r="D353" s="4" t="s">
        <v>128</v>
      </c>
      <c r="E353" s="411" t="s">
        <v>256</v>
      </c>
      <c r="F353" s="38">
        <f t="shared" si="42"/>
        <v>0</v>
      </c>
      <c r="G353" s="38">
        <f t="shared" si="43"/>
        <v>0</v>
      </c>
      <c r="H353" s="38">
        <f t="shared" si="45"/>
        <v>0</v>
      </c>
      <c r="I353" s="295">
        <f t="shared" si="44"/>
        <v>0</v>
      </c>
      <c r="J353" s="356"/>
      <c r="K353" s="23"/>
      <c r="L353" s="325">
        <v>349</v>
      </c>
      <c r="M353" s="4" t="s">
        <v>128</v>
      </c>
      <c r="N353" s="377">
        <f t="shared" si="39"/>
        <v>0</v>
      </c>
      <c r="O353" s="377">
        <f t="shared" si="40"/>
        <v>0</v>
      </c>
      <c r="P353" s="377">
        <f t="shared" si="41"/>
        <v>0</v>
      </c>
      <c r="Q353" s="416"/>
    </row>
    <row r="354" spans="1:17" ht="15.6" x14ac:dyDescent="0.3">
      <c r="A354" s="291">
        <v>350</v>
      </c>
      <c r="B354" s="4"/>
      <c r="C354" s="4"/>
      <c r="D354" s="4" t="s">
        <v>128</v>
      </c>
      <c r="E354" s="411" t="s">
        <v>256</v>
      </c>
      <c r="F354" s="38">
        <f t="shared" si="42"/>
        <v>0</v>
      </c>
      <c r="G354" s="38">
        <f t="shared" si="43"/>
        <v>0</v>
      </c>
      <c r="H354" s="38">
        <f t="shared" si="45"/>
        <v>0</v>
      </c>
      <c r="I354" s="295">
        <f t="shared" si="44"/>
        <v>0</v>
      </c>
      <c r="J354" s="356"/>
      <c r="K354" s="23"/>
      <c r="L354" s="325">
        <v>350</v>
      </c>
      <c r="M354" s="4" t="s">
        <v>128</v>
      </c>
      <c r="N354" s="377">
        <f t="shared" si="39"/>
        <v>0</v>
      </c>
      <c r="O354" s="377">
        <f t="shared" si="40"/>
        <v>0</v>
      </c>
      <c r="P354" s="377">
        <f t="shared" si="41"/>
        <v>0</v>
      </c>
      <c r="Q354" s="416"/>
    </row>
    <row r="355" spans="1:17" ht="15.6" x14ac:dyDescent="0.3">
      <c r="A355" s="291">
        <v>351</v>
      </c>
      <c r="B355" s="4"/>
      <c r="C355" s="4"/>
      <c r="D355" s="4" t="s">
        <v>128</v>
      </c>
      <c r="E355" s="411" t="s">
        <v>256</v>
      </c>
      <c r="F355" s="38">
        <f t="shared" si="42"/>
        <v>0</v>
      </c>
      <c r="G355" s="38">
        <f t="shared" si="43"/>
        <v>0</v>
      </c>
      <c r="H355" s="38">
        <f t="shared" si="45"/>
        <v>0</v>
      </c>
      <c r="I355" s="295">
        <f t="shared" si="44"/>
        <v>0</v>
      </c>
      <c r="J355" s="356"/>
      <c r="K355" s="23"/>
      <c r="L355" s="325">
        <v>351</v>
      </c>
      <c r="M355" s="4" t="s">
        <v>128</v>
      </c>
      <c r="N355" s="377">
        <f t="shared" si="39"/>
        <v>0</v>
      </c>
      <c r="O355" s="377">
        <f t="shared" si="40"/>
        <v>0</v>
      </c>
      <c r="P355" s="377">
        <f t="shared" si="41"/>
        <v>0</v>
      </c>
      <c r="Q355" s="416"/>
    </row>
    <row r="356" spans="1:17" ht="15.6" x14ac:dyDescent="0.3">
      <c r="A356" s="291">
        <v>352</v>
      </c>
      <c r="B356" s="4"/>
      <c r="C356" s="4"/>
      <c r="D356" s="4" t="s">
        <v>128</v>
      </c>
      <c r="E356" s="411" t="s">
        <v>256</v>
      </c>
      <c r="F356" s="38">
        <f t="shared" si="42"/>
        <v>0</v>
      </c>
      <c r="G356" s="38">
        <f t="shared" si="43"/>
        <v>0</v>
      </c>
      <c r="H356" s="38">
        <f t="shared" si="45"/>
        <v>0</v>
      </c>
      <c r="I356" s="295">
        <f t="shared" si="44"/>
        <v>0</v>
      </c>
      <c r="J356" s="356"/>
      <c r="K356" s="23"/>
      <c r="L356" s="325">
        <v>352</v>
      </c>
      <c r="M356" s="4" t="s">
        <v>128</v>
      </c>
      <c r="N356" s="377">
        <f t="shared" si="39"/>
        <v>0</v>
      </c>
      <c r="O356" s="377">
        <f t="shared" si="40"/>
        <v>0</v>
      </c>
      <c r="P356" s="377">
        <f t="shared" si="41"/>
        <v>0</v>
      </c>
      <c r="Q356" s="416"/>
    </row>
    <row r="357" spans="1:17" ht="15.6" x14ac:dyDescent="0.3">
      <c r="A357" s="291">
        <v>353</v>
      </c>
      <c r="B357" s="4"/>
      <c r="C357" s="4"/>
      <c r="D357" s="4" t="s">
        <v>128</v>
      </c>
      <c r="E357" s="411" t="s">
        <v>256</v>
      </c>
      <c r="F357" s="38">
        <f t="shared" si="42"/>
        <v>0</v>
      </c>
      <c r="G357" s="38">
        <f t="shared" si="43"/>
        <v>0</v>
      </c>
      <c r="H357" s="38">
        <f t="shared" si="45"/>
        <v>0</v>
      </c>
      <c r="I357" s="295">
        <f t="shared" si="44"/>
        <v>0</v>
      </c>
      <c r="J357" s="356"/>
      <c r="K357" s="23"/>
      <c r="L357" s="325">
        <v>353</v>
      </c>
      <c r="M357" s="4" t="s">
        <v>128</v>
      </c>
      <c r="N357" s="377">
        <f t="shared" si="39"/>
        <v>0</v>
      </c>
      <c r="O357" s="377">
        <f t="shared" si="40"/>
        <v>0</v>
      </c>
      <c r="P357" s="377">
        <f t="shared" si="41"/>
        <v>0</v>
      </c>
      <c r="Q357" s="416"/>
    </row>
    <row r="358" spans="1:17" ht="15.6" x14ac:dyDescent="0.3">
      <c r="A358" s="291">
        <v>354</v>
      </c>
      <c r="B358" s="4"/>
      <c r="C358" s="4"/>
      <c r="D358" s="4" t="s">
        <v>128</v>
      </c>
      <c r="E358" s="411" t="s">
        <v>256</v>
      </c>
      <c r="F358" s="38">
        <f t="shared" si="42"/>
        <v>0</v>
      </c>
      <c r="G358" s="38">
        <f t="shared" si="43"/>
        <v>0</v>
      </c>
      <c r="H358" s="38">
        <f t="shared" si="45"/>
        <v>0</v>
      </c>
      <c r="I358" s="295">
        <f t="shared" si="44"/>
        <v>0</v>
      </c>
      <c r="J358" s="356"/>
      <c r="K358" s="23"/>
      <c r="L358" s="325">
        <v>354</v>
      </c>
      <c r="M358" s="4" t="s">
        <v>128</v>
      </c>
      <c r="N358" s="377">
        <f t="shared" si="39"/>
        <v>0</v>
      </c>
      <c r="O358" s="377">
        <f t="shared" si="40"/>
        <v>0</v>
      </c>
      <c r="P358" s="377">
        <f t="shared" si="41"/>
        <v>0</v>
      </c>
      <c r="Q358" s="416"/>
    </row>
    <row r="359" spans="1:17" ht="15.6" x14ac:dyDescent="0.3">
      <c r="A359" s="291">
        <v>355</v>
      </c>
      <c r="B359" s="4"/>
      <c r="C359" s="4"/>
      <c r="D359" s="4" t="s">
        <v>128</v>
      </c>
      <c r="E359" s="411" t="s">
        <v>256</v>
      </c>
      <c r="F359" s="38">
        <f t="shared" si="42"/>
        <v>0</v>
      </c>
      <c r="G359" s="38">
        <f t="shared" si="43"/>
        <v>0</v>
      </c>
      <c r="H359" s="38">
        <f t="shared" si="45"/>
        <v>0</v>
      </c>
      <c r="I359" s="295">
        <f t="shared" si="44"/>
        <v>0</v>
      </c>
      <c r="J359" s="356"/>
      <c r="K359" s="23"/>
      <c r="L359" s="325">
        <v>355</v>
      </c>
      <c r="M359" s="4" t="s">
        <v>128</v>
      </c>
      <c r="N359" s="377">
        <f t="shared" si="39"/>
        <v>0</v>
      </c>
      <c r="O359" s="377">
        <f t="shared" si="40"/>
        <v>0</v>
      </c>
      <c r="P359" s="377">
        <f t="shared" si="41"/>
        <v>0</v>
      </c>
      <c r="Q359" s="416"/>
    </row>
    <row r="360" spans="1:17" ht="15.6" x14ac:dyDescent="0.3">
      <c r="A360" s="291">
        <v>356</v>
      </c>
      <c r="B360" s="4"/>
      <c r="C360" s="4"/>
      <c r="D360" s="4" t="s">
        <v>128</v>
      </c>
      <c r="E360" s="411" t="s">
        <v>256</v>
      </c>
      <c r="F360" s="38">
        <f t="shared" si="42"/>
        <v>0</v>
      </c>
      <c r="G360" s="38">
        <f t="shared" si="43"/>
        <v>0</v>
      </c>
      <c r="H360" s="38">
        <f t="shared" si="45"/>
        <v>0</v>
      </c>
      <c r="I360" s="295">
        <f t="shared" si="44"/>
        <v>0</v>
      </c>
      <c r="J360" s="356"/>
      <c r="K360" s="23"/>
      <c r="L360" s="325">
        <v>356</v>
      </c>
      <c r="M360" s="4" t="s">
        <v>128</v>
      </c>
      <c r="N360" s="377">
        <f t="shared" si="39"/>
        <v>0</v>
      </c>
      <c r="O360" s="377">
        <f t="shared" si="40"/>
        <v>0</v>
      </c>
      <c r="P360" s="377">
        <f t="shared" si="41"/>
        <v>0</v>
      </c>
      <c r="Q360" s="416"/>
    </row>
    <row r="361" spans="1:17" ht="15.6" x14ac:dyDescent="0.3">
      <c r="A361" s="291">
        <v>357</v>
      </c>
      <c r="B361" s="4"/>
      <c r="C361" s="4"/>
      <c r="D361" s="4" t="s">
        <v>128</v>
      </c>
      <c r="E361" s="411" t="s">
        <v>256</v>
      </c>
      <c r="F361" s="38">
        <f t="shared" si="42"/>
        <v>0</v>
      </c>
      <c r="G361" s="38">
        <f t="shared" si="43"/>
        <v>0</v>
      </c>
      <c r="H361" s="38">
        <f t="shared" si="45"/>
        <v>0</v>
      </c>
      <c r="I361" s="295">
        <f t="shared" si="44"/>
        <v>0</v>
      </c>
      <c r="J361" s="356"/>
      <c r="K361" s="23"/>
      <c r="L361" s="325">
        <v>357</v>
      </c>
      <c r="M361" s="4" t="s">
        <v>128</v>
      </c>
      <c r="N361" s="377">
        <f t="shared" si="39"/>
        <v>0</v>
      </c>
      <c r="O361" s="377">
        <f t="shared" si="40"/>
        <v>0</v>
      </c>
      <c r="P361" s="377">
        <f t="shared" si="41"/>
        <v>0</v>
      </c>
      <c r="Q361" s="416"/>
    </row>
    <row r="362" spans="1:17" ht="15.6" x14ac:dyDescent="0.3">
      <c r="A362" s="291">
        <v>358</v>
      </c>
      <c r="B362" s="4"/>
      <c r="C362" s="4"/>
      <c r="D362" s="4" t="s">
        <v>128</v>
      </c>
      <c r="E362" s="411" t="s">
        <v>256</v>
      </c>
      <c r="F362" s="38">
        <f t="shared" si="42"/>
        <v>0</v>
      </c>
      <c r="G362" s="38">
        <f t="shared" si="43"/>
        <v>0</v>
      </c>
      <c r="H362" s="38">
        <f t="shared" si="45"/>
        <v>0</v>
      </c>
      <c r="I362" s="295">
        <f t="shared" si="44"/>
        <v>0</v>
      </c>
      <c r="J362" s="356"/>
      <c r="K362" s="23"/>
      <c r="L362" s="325">
        <v>358</v>
      </c>
      <c r="M362" s="4" t="s">
        <v>128</v>
      </c>
      <c r="N362" s="377">
        <f t="shared" si="39"/>
        <v>0</v>
      </c>
      <c r="O362" s="377">
        <f t="shared" si="40"/>
        <v>0</v>
      </c>
      <c r="P362" s="377">
        <f t="shared" si="41"/>
        <v>0</v>
      </c>
      <c r="Q362" s="416"/>
    </row>
    <row r="363" spans="1:17" ht="15.6" x14ac:dyDescent="0.3">
      <c r="A363" s="291">
        <v>359</v>
      </c>
      <c r="B363" s="4"/>
      <c r="C363" s="4"/>
      <c r="D363" s="4" t="s">
        <v>128</v>
      </c>
      <c r="E363" s="411" t="s">
        <v>256</v>
      </c>
      <c r="F363" s="38">
        <f t="shared" si="42"/>
        <v>0</v>
      </c>
      <c r="G363" s="38">
        <f t="shared" si="43"/>
        <v>0</v>
      </c>
      <c r="H363" s="38">
        <f t="shared" si="45"/>
        <v>0</v>
      </c>
      <c r="I363" s="295">
        <f t="shared" si="44"/>
        <v>0</v>
      </c>
      <c r="J363" s="356"/>
      <c r="K363" s="23"/>
      <c r="L363" s="325">
        <v>359</v>
      </c>
      <c r="M363" s="4" t="s">
        <v>128</v>
      </c>
      <c r="N363" s="377">
        <f t="shared" si="39"/>
        <v>0</v>
      </c>
      <c r="O363" s="377">
        <f t="shared" si="40"/>
        <v>0</v>
      </c>
      <c r="P363" s="377">
        <f t="shared" si="41"/>
        <v>0</v>
      </c>
      <c r="Q363" s="416"/>
    </row>
    <row r="364" spans="1:17" ht="15.6" x14ac:dyDescent="0.3">
      <c r="A364" s="291">
        <v>360</v>
      </c>
      <c r="B364" s="4"/>
      <c r="C364" s="4"/>
      <c r="D364" s="4" t="s">
        <v>128</v>
      </c>
      <c r="E364" s="411" t="s">
        <v>256</v>
      </c>
      <c r="F364" s="38">
        <f t="shared" si="42"/>
        <v>0</v>
      </c>
      <c r="G364" s="38">
        <f t="shared" si="43"/>
        <v>0</v>
      </c>
      <c r="H364" s="38">
        <f t="shared" si="45"/>
        <v>0</v>
      </c>
      <c r="I364" s="295">
        <f t="shared" si="44"/>
        <v>0</v>
      </c>
      <c r="J364" s="356"/>
      <c r="K364" s="23"/>
      <c r="L364" s="325">
        <v>360</v>
      </c>
      <c r="M364" s="4" t="s">
        <v>128</v>
      </c>
      <c r="N364" s="377">
        <f t="shared" si="39"/>
        <v>0</v>
      </c>
      <c r="O364" s="377">
        <f t="shared" si="40"/>
        <v>0</v>
      </c>
      <c r="P364" s="377">
        <f t="shared" si="41"/>
        <v>0</v>
      </c>
      <c r="Q364" s="416"/>
    </row>
    <row r="365" spans="1:17" ht="15.6" x14ac:dyDescent="0.3">
      <c r="A365" s="291">
        <v>361</v>
      </c>
      <c r="B365" s="4"/>
      <c r="C365" s="4"/>
      <c r="D365" s="4" t="s">
        <v>128</v>
      </c>
      <c r="E365" s="411" t="s">
        <v>256</v>
      </c>
      <c r="F365" s="38">
        <f t="shared" si="42"/>
        <v>0</v>
      </c>
      <c r="G365" s="38">
        <f t="shared" si="43"/>
        <v>0</v>
      </c>
      <c r="H365" s="38">
        <f t="shared" si="45"/>
        <v>0</v>
      </c>
      <c r="I365" s="295">
        <f t="shared" si="44"/>
        <v>0</v>
      </c>
      <c r="J365" s="356"/>
      <c r="K365" s="23"/>
      <c r="L365" s="325">
        <v>361</v>
      </c>
      <c r="M365" s="4" t="s">
        <v>128</v>
      </c>
      <c r="N365" s="377">
        <f t="shared" si="39"/>
        <v>0</v>
      </c>
      <c r="O365" s="377">
        <f t="shared" si="40"/>
        <v>0</v>
      </c>
      <c r="P365" s="377">
        <f t="shared" si="41"/>
        <v>0</v>
      </c>
      <c r="Q365" s="416"/>
    </row>
    <row r="366" spans="1:17" ht="15.6" x14ac:dyDescent="0.3">
      <c r="A366" s="291">
        <v>362</v>
      </c>
      <c r="B366" s="4"/>
      <c r="C366" s="4"/>
      <c r="D366" s="4" t="s">
        <v>128</v>
      </c>
      <c r="E366" s="411" t="s">
        <v>256</v>
      </c>
      <c r="F366" s="38">
        <f t="shared" si="42"/>
        <v>0</v>
      </c>
      <c r="G366" s="38">
        <f t="shared" si="43"/>
        <v>0</v>
      </c>
      <c r="H366" s="38">
        <f t="shared" si="45"/>
        <v>0</v>
      </c>
      <c r="I366" s="295">
        <f t="shared" si="44"/>
        <v>0</v>
      </c>
      <c r="J366" s="356"/>
      <c r="K366" s="23"/>
      <c r="L366" s="325">
        <v>362</v>
      </c>
      <c r="M366" s="4" t="s">
        <v>128</v>
      </c>
      <c r="N366" s="377">
        <f t="shared" si="39"/>
        <v>0</v>
      </c>
      <c r="O366" s="377">
        <f t="shared" si="40"/>
        <v>0</v>
      </c>
      <c r="P366" s="377">
        <f t="shared" si="41"/>
        <v>0</v>
      </c>
      <c r="Q366" s="416"/>
    </row>
    <row r="367" spans="1:17" ht="15.6" x14ac:dyDescent="0.3">
      <c r="A367" s="291">
        <v>363</v>
      </c>
      <c r="B367" s="4"/>
      <c r="C367" s="4"/>
      <c r="D367" s="4" t="s">
        <v>128</v>
      </c>
      <c r="E367" s="411" t="s">
        <v>256</v>
      </c>
      <c r="F367" s="38">
        <f t="shared" si="42"/>
        <v>0</v>
      </c>
      <c r="G367" s="38">
        <f t="shared" si="43"/>
        <v>0</v>
      </c>
      <c r="H367" s="38">
        <f t="shared" si="45"/>
        <v>0</v>
      </c>
      <c r="I367" s="295">
        <f t="shared" si="44"/>
        <v>0</v>
      </c>
      <c r="J367" s="356"/>
      <c r="K367" s="23"/>
      <c r="L367" s="325">
        <v>363</v>
      </c>
      <c r="M367" s="4" t="s">
        <v>128</v>
      </c>
      <c r="N367" s="377">
        <f t="shared" si="39"/>
        <v>0</v>
      </c>
      <c r="O367" s="377">
        <f t="shared" si="40"/>
        <v>0</v>
      </c>
      <c r="P367" s="377">
        <f t="shared" si="41"/>
        <v>0</v>
      </c>
      <c r="Q367" s="416"/>
    </row>
    <row r="368" spans="1:17" ht="15.6" x14ac:dyDescent="0.3">
      <c r="A368" s="291">
        <v>364</v>
      </c>
      <c r="B368" s="4"/>
      <c r="C368" s="4"/>
      <c r="D368" s="4" t="s">
        <v>128</v>
      </c>
      <c r="E368" s="411" t="s">
        <v>256</v>
      </c>
      <c r="F368" s="38">
        <f t="shared" si="42"/>
        <v>0</v>
      </c>
      <c r="G368" s="38">
        <f t="shared" si="43"/>
        <v>0</v>
      </c>
      <c r="H368" s="38">
        <f t="shared" si="45"/>
        <v>0</v>
      </c>
      <c r="I368" s="295">
        <f t="shared" si="44"/>
        <v>0</v>
      </c>
      <c r="J368" s="356"/>
      <c r="K368" s="23"/>
      <c r="L368" s="325">
        <v>364</v>
      </c>
      <c r="M368" s="4" t="s">
        <v>128</v>
      </c>
      <c r="N368" s="377">
        <f t="shared" si="39"/>
        <v>0</v>
      </c>
      <c r="O368" s="377">
        <f t="shared" si="40"/>
        <v>0</v>
      </c>
      <c r="P368" s="377">
        <f t="shared" si="41"/>
        <v>0</v>
      </c>
      <c r="Q368" s="416"/>
    </row>
    <row r="369" spans="1:17" ht="15.6" x14ac:dyDescent="0.3">
      <c r="A369" s="291">
        <v>365</v>
      </c>
      <c r="B369" s="4"/>
      <c r="C369" s="4"/>
      <c r="D369" s="4" t="s">
        <v>128</v>
      </c>
      <c r="E369" s="411" t="s">
        <v>256</v>
      </c>
      <c r="F369" s="38">
        <f t="shared" si="42"/>
        <v>0</v>
      </c>
      <c r="G369" s="38">
        <f t="shared" si="43"/>
        <v>0</v>
      </c>
      <c r="H369" s="38">
        <f t="shared" si="45"/>
        <v>0</v>
      </c>
      <c r="I369" s="295">
        <f t="shared" si="44"/>
        <v>0</v>
      </c>
      <c r="J369" s="356"/>
      <c r="K369" s="23"/>
      <c r="L369" s="325">
        <v>365</v>
      </c>
      <c r="M369" s="4" t="s">
        <v>128</v>
      </c>
      <c r="N369" s="377">
        <f t="shared" ref="N369:N432" si="46">IF(Q369&gt;0,1,0)</f>
        <v>0</v>
      </c>
      <c r="O369" s="377">
        <f t="shared" ref="O369:O432" si="47">IF(L369="Yes",N369,0)</f>
        <v>0</v>
      </c>
      <c r="P369" s="377">
        <f t="shared" ref="P369:P432" si="48">IF(L369="Yes",Q369,0)</f>
        <v>0</v>
      </c>
      <c r="Q369" s="416"/>
    </row>
    <row r="370" spans="1:17" ht="15.6" x14ac:dyDescent="0.3">
      <c r="A370" s="291">
        <v>366</v>
      </c>
      <c r="B370" s="4"/>
      <c r="C370" s="4"/>
      <c r="D370" s="4" t="s">
        <v>128</v>
      </c>
      <c r="E370" s="411" t="s">
        <v>256</v>
      </c>
      <c r="F370" s="38">
        <f t="shared" ref="F370:F433" si="49">IF(I370&gt;0,1,0)</f>
        <v>0</v>
      </c>
      <c r="G370" s="38">
        <f t="shared" ref="G370:G433" si="50">IF(D370="Yes",F370,0)</f>
        <v>0</v>
      </c>
      <c r="H370" s="38">
        <f t="shared" si="45"/>
        <v>0</v>
      </c>
      <c r="I370" s="295">
        <f t="shared" ref="I370:I433" si="51">IF(E370="Square/Rectangle",B370*C370,B370*C370*0.785)</f>
        <v>0</v>
      </c>
      <c r="J370" s="356"/>
      <c r="K370" s="23"/>
      <c r="L370" s="325">
        <v>366</v>
      </c>
      <c r="M370" s="4" t="s">
        <v>128</v>
      </c>
      <c r="N370" s="377">
        <f t="shared" si="46"/>
        <v>0</v>
      </c>
      <c r="O370" s="377">
        <f t="shared" si="47"/>
        <v>0</v>
      </c>
      <c r="P370" s="377">
        <f t="shared" si="48"/>
        <v>0</v>
      </c>
      <c r="Q370" s="416"/>
    </row>
    <row r="371" spans="1:17" ht="15.6" x14ac:dyDescent="0.3">
      <c r="A371" s="291">
        <v>367</v>
      </c>
      <c r="B371" s="4"/>
      <c r="C371" s="4"/>
      <c r="D371" s="4" t="s">
        <v>128</v>
      </c>
      <c r="E371" s="411" t="s">
        <v>256</v>
      </c>
      <c r="F371" s="38">
        <f t="shared" si="49"/>
        <v>0</v>
      </c>
      <c r="G371" s="38">
        <f t="shared" si="50"/>
        <v>0</v>
      </c>
      <c r="H371" s="38">
        <f t="shared" ref="H371:H434" si="52">IF(D371="Yes",I371,0)</f>
        <v>0</v>
      </c>
      <c r="I371" s="295">
        <f t="shared" si="51"/>
        <v>0</v>
      </c>
      <c r="J371" s="356"/>
      <c r="K371" s="23"/>
      <c r="L371" s="325">
        <v>367</v>
      </c>
      <c r="M371" s="4" t="s">
        <v>128</v>
      </c>
      <c r="N371" s="377">
        <f t="shared" si="46"/>
        <v>0</v>
      </c>
      <c r="O371" s="377">
        <f t="shared" si="47"/>
        <v>0</v>
      </c>
      <c r="P371" s="377">
        <f t="shared" si="48"/>
        <v>0</v>
      </c>
      <c r="Q371" s="416"/>
    </row>
    <row r="372" spans="1:17" ht="15.6" x14ac:dyDescent="0.3">
      <c r="A372" s="291">
        <v>368</v>
      </c>
      <c r="B372" s="4"/>
      <c r="C372" s="4"/>
      <c r="D372" s="4" t="s">
        <v>128</v>
      </c>
      <c r="E372" s="411" t="s">
        <v>256</v>
      </c>
      <c r="F372" s="38">
        <f t="shared" si="49"/>
        <v>0</v>
      </c>
      <c r="G372" s="38">
        <f t="shared" si="50"/>
        <v>0</v>
      </c>
      <c r="H372" s="38">
        <f t="shared" si="52"/>
        <v>0</v>
      </c>
      <c r="I372" s="295">
        <f t="shared" si="51"/>
        <v>0</v>
      </c>
      <c r="J372" s="356"/>
      <c r="K372" s="23"/>
      <c r="L372" s="325">
        <v>368</v>
      </c>
      <c r="M372" s="4" t="s">
        <v>128</v>
      </c>
      <c r="N372" s="377">
        <f t="shared" si="46"/>
        <v>0</v>
      </c>
      <c r="O372" s="377">
        <f t="shared" si="47"/>
        <v>0</v>
      </c>
      <c r="P372" s="377">
        <f t="shared" si="48"/>
        <v>0</v>
      </c>
      <c r="Q372" s="416"/>
    </row>
    <row r="373" spans="1:17" ht="15.6" x14ac:dyDescent="0.3">
      <c r="A373" s="291">
        <v>369</v>
      </c>
      <c r="B373" s="4"/>
      <c r="C373" s="4"/>
      <c r="D373" s="4" t="s">
        <v>128</v>
      </c>
      <c r="E373" s="411" t="s">
        <v>256</v>
      </c>
      <c r="F373" s="38">
        <f t="shared" si="49"/>
        <v>0</v>
      </c>
      <c r="G373" s="38">
        <f t="shared" si="50"/>
        <v>0</v>
      </c>
      <c r="H373" s="38">
        <f t="shared" si="52"/>
        <v>0</v>
      </c>
      <c r="I373" s="295">
        <f t="shared" si="51"/>
        <v>0</v>
      </c>
      <c r="J373" s="356"/>
      <c r="K373" s="23"/>
      <c r="L373" s="325">
        <v>369</v>
      </c>
      <c r="M373" s="4" t="s">
        <v>128</v>
      </c>
      <c r="N373" s="377">
        <f t="shared" si="46"/>
        <v>0</v>
      </c>
      <c r="O373" s="377">
        <f t="shared" si="47"/>
        <v>0</v>
      </c>
      <c r="P373" s="377">
        <f t="shared" si="48"/>
        <v>0</v>
      </c>
      <c r="Q373" s="416"/>
    </row>
    <row r="374" spans="1:17" ht="15.6" x14ac:dyDescent="0.3">
      <c r="A374" s="291">
        <v>370</v>
      </c>
      <c r="B374" s="4"/>
      <c r="C374" s="4"/>
      <c r="D374" s="4" t="s">
        <v>128</v>
      </c>
      <c r="E374" s="411" t="s">
        <v>256</v>
      </c>
      <c r="F374" s="38">
        <f t="shared" si="49"/>
        <v>0</v>
      </c>
      <c r="G374" s="38">
        <f t="shared" si="50"/>
        <v>0</v>
      </c>
      <c r="H374" s="38">
        <f t="shared" si="52"/>
        <v>0</v>
      </c>
      <c r="I374" s="295">
        <f t="shared" si="51"/>
        <v>0</v>
      </c>
      <c r="J374" s="356"/>
      <c r="K374" s="23"/>
      <c r="L374" s="325">
        <v>370</v>
      </c>
      <c r="M374" s="4" t="s">
        <v>128</v>
      </c>
      <c r="N374" s="377">
        <f t="shared" si="46"/>
        <v>0</v>
      </c>
      <c r="O374" s="377">
        <f t="shared" si="47"/>
        <v>0</v>
      </c>
      <c r="P374" s="377">
        <f t="shared" si="48"/>
        <v>0</v>
      </c>
      <c r="Q374" s="416"/>
    </row>
    <row r="375" spans="1:17" ht="15.6" x14ac:dyDescent="0.3">
      <c r="A375" s="291">
        <v>371</v>
      </c>
      <c r="B375" s="4"/>
      <c r="C375" s="4"/>
      <c r="D375" s="4" t="s">
        <v>128</v>
      </c>
      <c r="E375" s="411" t="s">
        <v>256</v>
      </c>
      <c r="F375" s="38">
        <f t="shared" si="49"/>
        <v>0</v>
      </c>
      <c r="G375" s="38">
        <f t="shared" si="50"/>
        <v>0</v>
      </c>
      <c r="H375" s="38">
        <f t="shared" si="52"/>
        <v>0</v>
      </c>
      <c r="I375" s="295">
        <f t="shared" si="51"/>
        <v>0</v>
      </c>
      <c r="J375" s="356"/>
      <c r="K375" s="23"/>
      <c r="L375" s="325">
        <v>371</v>
      </c>
      <c r="M375" s="4" t="s">
        <v>128</v>
      </c>
      <c r="N375" s="377">
        <f t="shared" si="46"/>
        <v>0</v>
      </c>
      <c r="O375" s="377">
        <f t="shared" si="47"/>
        <v>0</v>
      </c>
      <c r="P375" s="377">
        <f t="shared" si="48"/>
        <v>0</v>
      </c>
      <c r="Q375" s="416"/>
    </row>
    <row r="376" spans="1:17" ht="15.6" x14ac:dyDescent="0.3">
      <c r="A376" s="291">
        <v>372</v>
      </c>
      <c r="B376" s="4"/>
      <c r="C376" s="4"/>
      <c r="D376" s="4" t="s">
        <v>128</v>
      </c>
      <c r="E376" s="411" t="s">
        <v>256</v>
      </c>
      <c r="F376" s="38">
        <f t="shared" si="49"/>
        <v>0</v>
      </c>
      <c r="G376" s="38">
        <f t="shared" si="50"/>
        <v>0</v>
      </c>
      <c r="H376" s="38">
        <f t="shared" si="52"/>
        <v>0</v>
      </c>
      <c r="I376" s="295">
        <f t="shared" si="51"/>
        <v>0</v>
      </c>
      <c r="J376" s="356"/>
      <c r="K376" s="23"/>
      <c r="L376" s="325">
        <v>372</v>
      </c>
      <c r="M376" s="4" t="s">
        <v>128</v>
      </c>
      <c r="N376" s="377">
        <f t="shared" si="46"/>
        <v>0</v>
      </c>
      <c r="O376" s="377">
        <f t="shared" si="47"/>
        <v>0</v>
      </c>
      <c r="P376" s="377">
        <f t="shared" si="48"/>
        <v>0</v>
      </c>
      <c r="Q376" s="416"/>
    </row>
    <row r="377" spans="1:17" ht="15.6" x14ac:dyDescent="0.3">
      <c r="A377" s="291">
        <v>373</v>
      </c>
      <c r="B377" s="4"/>
      <c r="C377" s="4"/>
      <c r="D377" s="4" t="s">
        <v>128</v>
      </c>
      <c r="E377" s="411" t="s">
        <v>256</v>
      </c>
      <c r="F377" s="38">
        <f t="shared" si="49"/>
        <v>0</v>
      </c>
      <c r="G377" s="38">
        <f t="shared" si="50"/>
        <v>0</v>
      </c>
      <c r="H377" s="38">
        <f t="shared" si="52"/>
        <v>0</v>
      </c>
      <c r="I377" s="295">
        <f t="shared" si="51"/>
        <v>0</v>
      </c>
      <c r="J377" s="356"/>
      <c r="K377" s="23"/>
      <c r="L377" s="325">
        <v>373</v>
      </c>
      <c r="M377" s="4" t="s">
        <v>128</v>
      </c>
      <c r="N377" s="377">
        <f t="shared" si="46"/>
        <v>0</v>
      </c>
      <c r="O377" s="377">
        <f t="shared" si="47"/>
        <v>0</v>
      </c>
      <c r="P377" s="377">
        <f t="shared" si="48"/>
        <v>0</v>
      </c>
      <c r="Q377" s="416"/>
    </row>
    <row r="378" spans="1:17" ht="15.6" x14ac:dyDescent="0.3">
      <c r="A378" s="291">
        <v>374</v>
      </c>
      <c r="B378" s="4"/>
      <c r="C378" s="4"/>
      <c r="D378" s="4" t="s">
        <v>128</v>
      </c>
      <c r="E378" s="411" t="s">
        <v>256</v>
      </c>
      <c r="F378" s="38">
        <f t="shared" si="49"/>
        <v>0</v>
      </c>
      <c r="G378" s="38">
        <f t="shared" si="50"/>
        <v>0</v>
      </c>
      <c r="H378" s="38">
        <f t="shared" si="52"/>
        <v>0</v>
      </c>
      <c r="I378" s="295">
        <f t="shared" si="51"/>
        <v>0</v>
      </c>
      <c r="J378" s="356"/>
      <c r="K378" s="23"/>
      <c r="L378" s="325">
        <v>374</v>
      </c>
      <c r="M378" s="4" t="s">
        <v>128</v>
      </c>
      <c r="N378" s="377">
        <f t="shared" si="46"/>
        <v>0</v>
      </c>
      <c r="O378" s="377">
        <f t="shared" si="47"/>
        <v>0</v>
      </c>
      <c r="P378" s="377">
        <f t="shared" si="48"/>
        <v>0</v>
      </c>
      <c r="Q378" s="416"/>
    </row>
    <row r="379" spans="1:17" ht="15.6" x14ac:dyDescent="0.3">
      <c r="A379" s="291">
        <v>375</v>
      </c>
      <c r="B379" s="4"/>
      <c r="C379" s="4"/>
      <c r="D379" s="4" t="s">
        <v>128</v>
      </c>
      <c r="E379" s="411" t="s">
        <v>256</v>
      </c>
      <c r="F379" s="38">
        <f t="shared" si="49"/>
        <v>0</v>
      </c>
      <c r="G379" s="38">
        <f t="shared" si="50"/>
        <v>0</v>
      </c>
      <c r="H379" s="38">
        <f t="shared" si="52"/>
        <v>0</v>
      </c>
      <c r="I379" s="295">
        <f t="shared" si="51"/>
        <v>0</v>
      </c>
      <c r="J379" s="356"/>
      <c r="K379" s="23"/>
      <c r="L379" s="325">
        <v>375</v>
      </c>
      <c r="M379" s="4" t="s">
        <v>128</v>
      </c>
      <c r="N379" s="377">
        <f t="shared" si="46"/>
        <v>0</v>
      </c>
      <c r="O379" s="377">
        <f t="shared" si="47"/>
        <v>0</v>
      </c>
      <c r="P379" s="377">
        <f t="shared" si="48"/>
        <v>0</v>
      </c>
      <c r="Q379" s="416"/>
    </row>
    <row r="380" spans="1:17" ht="15.6" x14ac:dyDescent="0.3">
      <c r="A380" s="291">
        <v>376</v>
      </c>
      <c r="B380" s="4"/>
      <c r="C380" s="4"/>
      <c r="D380" s="4" t="s">
        <v>128</v>
      </c>
      <c r="E380" s="411" t="s">
        <v>256</v>
      </c>
      <c r="F380" s="38">
        <f t="shared" si="49"/>
        <v>0</v>
      </c>
      <c r="G380" s="38">
        <f t="shared" si="50"/>
        <v>0</v>
      </c>
      <c r="H380" s="38">
        <f t="shared" si="52"/>
        <v>0</v>
      </c>
      <c r="I380" s="295">
        <f t="shared" si="51"/>
        <v>0</v>
      </c>
      <c r="J380" s="356"/>
      <c r="K380" s="23"/>
      <c r="L380" s="325">
        <v>376</v>
      </c>
      <c r="M380" s="4" t="s">
        <v>128</v>
      </c>
      <c r="N380" s="377">
        <f t="shared" si="46"/>
        <v>0</v>
      </c>
      <c r="O380" s="377">
        <f t="shared" si="47"/>
        <v>0</v>
      </c>
      <c r="P380" s="377">
        <f t="shared" si="48"/>
        <v>0</v>
      </c>
      <c r="Q380" s="416"/>
    </row>
    <row r="381" spans="1:17" ht="15.6" x14ac:dyDescent="0.3">
      <c r="A381" s="291">
        <v>377</v>
      </c>
      <c r="B381" s="4"/>
      <c r="C381" s="4"/>
      <c r="D381" s="4" t="s">
        <v>128</v>
      </c>
      <c r="E381" s="411" t="s">
        <v>256</v>
      </c>
      <c r="F381" s="38">
        <f t="shared" si="49"/>
        <v>0</v>
      </c>
      <c r="G381" s="38">
        <f t="shared" si="50"/>
        <v>0</v>
      </c>
      <c r="H381" s="38">
        <f t="shared" si="52"/>
        <v>0</v>
      </c>
      <c r="I381" s="295">
        <f t="shared" si="51"/>
        <v>0</v>
      </c>
      <c r="J381" s="356"/>
      <c r="K381" s="23"/>
      <c r="L381" s="325">
        <v>377</v>
      </c>
      <c r="M381" s="4" t="s">
        <v>128</v>
      </c>
      <c r="N381" s="377">
        <f t="shared" si="46"/>
        <v>0</v>
      </c>
      <c r="O381" s="377">
        <f t="shared" si="47"/>
        <v>0</v>
      </c>
      <c r="P381" s="377">
        <f t="shared" si="48"/>
        <v>0</v>
      </c>
      <c r="Q381" s="416"/>
    </row>
    <row r="382" spans="1:17" ht="15.6" x14ac:dyDescent="0.3">
      <c r="A382" s="291">
        <v>378</v>
      </c>
      <c r="B382" s="4"/>
      <c r="C382" s="4"/>
      <c r="D382" s="4" t="s">
        <v>128</v>
      </c>
      <c r="E382" s="411" t="s">
        <v>256</v>
      </c>
      <c r="F382" s="38">
        <f t="shared" si="49"/>
        <v>0</v>
      </c>
      <c r="G382" s="38">
        <f t="shared" si="50"/>
        <v>0</v>
      </c>
      <c r="H382" s="38">
        <f t="shared" si="52"/>
        <v>0</v>
      </c>
      <c r="I382" s="295">
        <f t="shared" si="51"/>
        <v>0</v>
      </c>
      <c r="J382" s="356"/>
      <c r="K382" s="23"/>
      <c r="L382" s="325">
        <v>378</v>
      </c>
      <c r="M382" s="4" t="s">
        <v>128</v>
      </c>
      <c r="N382" s="377">
        <f t="shared" si="46"/>
        <v>0</v>
      </c>
      <c r="O382" s="377">
        <f t="shared" si="47"/>
        <v>0</v>
      </c>
      <c r="P382" s="377">
        <f t="shared" si="48"/>
        <v>0</v>
      </c>
      <c r="Q382" s="416"/>
    </row>
    <row r="383" spans="1:17" ht="15.6" x14ac:dyDescent="0.3">
      <c r="A383" s="291">
        <v>379</v>
      </c>
      <c r="B383" s="4"/>
      <c r="C383" s="4"/>
      <c r="D383" s="4" t="s">
        <v>128</v>
      </c>
      <c r="E383" s="411" t="s">
        <v>256</v>
      </c>
      <c r="F383" s="38">
        <f t="shared" si="49"/>
        <v>0</v>
      </c>
      <c r="G383" s="38">
        <f t="shared" si="50"/>
        <v>0</v>
      </c>
      <c r="H383" s="38">
        <f t="shared" si="52"/>
        <v>0</v>
      </c>
      <c r="I383" s="295">
        <f t="shared" si="51"/>
        <v>0</v>
      </c>
      <c r="J383" s="356"/>
      <c r="K383" s="23"/>
      <c r="L383" s="325">
        <v>379</v>
      </c>
      <c r="M383" s="4" t="s">
        <v>128</v>
      </c>
      <c r="N383" s="377">
        <f t="shared" si="46"/>
        <v>0</v>
      </c>
      <c r="O383" s="377">
        <f t="shared" si="47"/>
        <v>0</v>
      </c>
      <c r="P383" s="377">
        <f t="shared" si="48"/>
        <v>0</v>
      </c>
      <c r="Q383" s="416"/>
    </row>
    <row r="384" spans="1:17" ht="15.6" x14ac:dyDescent="0.3">
      <c r="A384" s="291">
        <v>380</v>
      </c>
      <c r="B384" s="4"/>
      <c r="C384" s="4"/>
      <c r="D384" s="4" t="s">
        <v>128</v>
      </c>
      <c r="E384" s="411" t="s">
        <v>256</v>
      </c>
      <c r="F384" s="38">
        <f t="shared" si="49"/>
        <v>0</v>
      </c>
      <c r="G384" s="38">
        <f t="shared" si="50"/>
        <v>0</v>
      </c>
      <c r="H384" s="38">
        <f t="shared" si="52"/>
        <v>0</v>
      </c>
      <c r="I384" s="295">
        <f t="shared" si="51"/>
        <v>0</v>
      </c>
      <c r="J384" s="356"/>
      <c r="K384" s="23"/>
      <c r="L384" s="325">
        <v>380</v>
      </c>
      <c r="M384" s="4" t="s">
        <v>128</v>
      </c>
      <c r="N384" s="377">
        <f t="shared" si="46"/>
        <v>0</v>
      </c>
      <c r="O384" s="377">
        <f t="shared" si="47"/>
        <v>0</v>
      </c>
      <c r="P384" s="377">
        <f t="shared" si="48"/>
        <v>0</v>
      </c>
      <c r="Q384" s="416"/>
    </row>
    <row r="385" spans="1:17" ht="15.6" x14ac:dyDescent="0.3">
      <c r="A385" s="291">
        <v>381</v>
      </c>
      <c r="B385" s="4"/>
      <c r="C385" s="4"/>
      <c r="D385" s="4" t="s">
        <v>128</v>
      </c>
      <c r="E385" s="411" t="s">
        <v>256</v>
      </c>
      <c r="F385" s="38">
        <f t="shared" si="49"/>
        <v>0</v>
      </c>
      <c r="G385" s="38">
        <f t="shared" si="50"/>
        <v>0</v>
      </c>
      <c r="H385" s="38">
        <f t="shared" si="52"/>
        <v>0</v>
      </c>
      <c r="I385" s="295">
        <f t="shared" si="51"/>
        <v>0</v>
      </c>
      <c r="J385" s="356"/>
      <c r="K385" s="23"/>
      <c r="L385" s="325">
        <v>381</v>
      </c>
      <c r="M385" s="4" t="s">
        <v>128</v>
      </c>
      <c r="N385" s="377">
        <f t="shared" si="46"/>
        <v>0</v>
      </c>
      <c r="O385" s="377">
        <f t="shared" si="47"/>
        <v>0</v>
      </c>
      <c r="P385" s="377">
        <f t="shared" si="48"/>
        <v>0</v>
      </c>
      <c r="Q385" s="416"/>
    </row>
    <row r="386" spans="1:17" ht="15.6" x14ac:dyDescent="0.3">
      <c r="A386" s="291">
        <v>382</v>
      </c>
      <c r="B386" s="4"/>
      <c r="C386" s="4"/>
      <c r="D386" s="4" t="s">
        <v>128</v>
      </c>
      <c r="E386" s="411" t="s">
        <v>256</v>
      </c>
      <c r="F386" s="38">
        <f t="shared" si="49"/>
        <v>0</v>
      </c>
      <c r="G386" s="38">
        <f t="shared" si="50"/>
        <v>0</v>
      </c>
      <c r="H386" s="38">
        <f t="shared" si="52"/>
        <v>0</v>
      </c>
      <c r="I386" s="295">
        <f t="shared" si="51"/>
        <v>0</v>
      </c>
      <c r="J386" s="356"/>
      <c r="K386" s="23"/>
      <c r="L386" s="325">
        <v>382</v>
      </c>
      <c r="M386" s="4" t="s">
        <v>128</v>
      </c>
      <c r="N386" s="377">
        <f t="shared" si="46"/>
        <v>0</v>
      </c>
      <c r="O386" s="377">
        <f t="shared" si="47"/>
        <v>0</v>
      </c>
      <c r="P386" s="377">
        <f t="shared" si="48"/>
        <v>0</v>
      </c>
      <c r="Q386" s="416"/>
    </row>
    <row r="387" spans="1:17" ht="15.6" x14ac:dyDescent="0.3">
      <c r="A387" s="291">
        <v>383</v>
      </c>
      <c r="B387" s="4"/>
      <c r="C387" s="4"/>
      <c r="D387" s="4" t="s">
        <v>128</v>
      </c>
      <c r="E387" s="411" t="s">
        <v>256</v>
      </c>
      <c r="F387" s="38">
        <f t="shared" si="49"/>
        <v>0</v>
      </c>
      <c r="G387" s="38">
        <f t="shared" si="50"/>
        <v>0</v>
      </c>
      <c r="H387" s="38">
        <f t="shared" si="52"/>
        <v>0</v>
      </c>
      <c r="I387" s="295">
        <f t="shared" si="51"/>
        <v>0</v>
      </c>
      <c r="J387" s="356"/>
      <c r="K387" s="23"/>
      <c r="L387" s="325">
        <v>383</v>
      </c>
      <c r="M387" s="4" t="s">
        <v>128</v>
      </c>
      <c r="N387" s="377">
        <f t="shared" si="46"/>
        <v>0</v>
      </c>
      <c r="O387" s="377">
        <f t="shared" si="47"/>
        <v>0</v>
      </c>
      <c r="P387" s="377">
        <f t="shared" si="48"/>
        <v>0</v>
      </c>
      <c r="Q387" s="416"/>
    </row>
    <row r="388" spans="1:17" ht="15.6" x14ac:dyDescent="0.3">
      <c r="A388" s="291">
        <v>384</v>
      </c>
      <c r="B388" s="4"/>
      <c r="C388" s="4"/>
      <c r="D388" s="4" t="s">
        <v>128</v>
      </c>
      <c r="E388" s="411" t="s">
        <v>256</v>
      </c>
      <c r="F388" s="38">
        <f t="shared" si="49"/>
        <v>0</v>
      </c>
      <c r="G388" s="38">
        <f t="shared" si="50"/>
        <v>0</v>
      </c>
      <c r="H388" s="38">
        <f t="shared" si="52"/>
        <v>0</v>
      </c>
      <c r="I388" s="295">
        <f t="shared" si="51"/>
        <v>0</v>
      </c>
      <c r="J388" s="356"/>
      <c r="K388" s="23"/>
      <c r="L388" s="325">
        <v>384</v>
      </c>
      <c r="M388" s="4" t="s">
        <v>128</v>
      </c>
      <c r="N388" s="377">
        <f t="shared" si="46"/>
        <v>0</v>
      </c>
      <c r="O388" s="377">
        <f t="shared" si="47"/>
        <v>0</v>
      </c>
      <c r="P388" s="377">
        <f t="shared" si="48"/>
        <v>0</v>
      </c>
      <c r="Q388" s="416"/>
    </row>
    <row r="389" spans="1:17" ht="15.6" x14ac:dyDescent="0.3">
      <c r="A389" s="291">
        <v>385</v>
      </c>
      <c r="B389" s="4"/>
      <c r="C389" s="4"/>
      <c r="D389" s="4" t="s">
        <v>128</v>
      </c>
      <c r="E389" s="411" t="s">
        <v>256</v>
      </c>
      <c r="F389" s="38">
        <f t="shared" si="49"/>
        <v>0</v>
      </c>
      <c r="G389" s="38">
        <f t="shared" si="50"/>
        <v>0</v>
      </c>
      <c r="H389" s="38">
        <f t="shared" si="52"/>
        <v>0</v>
      </c>
      <c r="I389" s="295">
        <f t="shared" si="51"/>
        <v>0</v>
      </c>
      <c r="J389" s="356"/>
      <c r="K389" s="23"/>
      <c r="L389" s="325">
        <v>385</v>
      </c>
      <c r="M389" s="4" t="s">
        <v>128</v>
      </c>
      <c r="N389" s="377">
        <f t="shared" si="46"/>
        <v>0</v>
      </c>
      <c r="O389" s="377">
        <f t="shared" si="47"/>
        <v>0</v>
      </c>
      <c r="P389" s="377">
        <f t="shared" si="48"/>
        <v>0</v>
      </c>
      <c r="Q389" s="416"/>
    </row>
    <row r="390" spans="1:17" ht="15.6" x14ac:dyDescent="0.3">
      <c r="A390" s="291">
        <v>386</v>
      </c>
      <c r="B390" s="4"/>
      <c r="C390" s="4"/>
      <c r="D390" s="4" t="s">
        <v>128</v>
      </c>
      <c r="E390" s="411" t="s">
        <v>256</v>
      </c>
      <c r="F390" s="38">
        <f t="shared" si="49"/>
        <v>0</v>
      </c>
      <c r="G390" s="38">
        <f t="shared" si="50"/>
        <v>0</v>
      </c>
      <c r="H390" s="38">
        <f t="shared" si="52"/>
        <v>0</v>
      </c>
      <c r="I390" s="295">
        <f t="shared" si="51"/>
        <v>0</v>
      </c>
      <c r="J390" s="356"/>
      <c r="K390" s="23"/>
      <c r="L390" s="325">
        <v>386</v>
      </c>
      <c r="M390" s="4" t="s">
        <v>128</v>
      </c>
      <c r="N390" s="377">
        <f t="shared" si="46"/>
        <v>0</v>
      </c>
      <c r="O390" s="377">
        <f t="shared" si="47"/>
        <v>0</v>
      </c>
      <c r="P390" s="377">
        <f t="shared" si="48"/>
        <v>0</v>
      </c>
      <c r="Q390" s="416"/>
    </row>
    <row r="391" spans="1:17" ht="15.6" x14ac:dyDescent="0.3">
      <c r="A391" s="291">
        <v>387</v>
      </c>
      <c r="B391" s="4"/>
      <c r="C391" s="4"/>
      <c r="D391" s="4" t="s">
        <v>128</v>
      </c>
      <c r="E391" s="411" t="s">
        <v>256</v>
      </c>
      <c r="F391" s="38">
        <f t="shared" si="49"/>
        <v>0</v>
      </c>
      <c r="G391" s="38">
        <f t="shared" si="50"/>
        <v>0</v>
      </c>
      <c r="H391" s="38">
        <f t="shared" si="52"/>
        <v>0</v>
      </c>
      <c r="I391" s="295">
        <f t="shared" si="51"/>
        <v>0</v>
      </c>
      <c r="J391" s="356"/>
      <c r="K391" s="23"/>
      <c r="L391" s="325">
        <v>387</v>
      </c>
      <c r="M391" s="4" t="s">
        <v>128</v>
      </c>
      <c r="N391" s="377">
        <f t="shared" si="46"/>
        <v>0</v>
      </c>
      <c r="O391" s="377">
        <f t="shared" si="47"/>
        <v>0</v>
      </c>
      <c r="P391" s="377">
        <f t="shared" si="48"/>
        <v>0</v>
      </c>
      <c r="Q391" s="416"/>
    </row>
    <row r="392" spans="1:17" ht="15.6" x14ac:dyDescent="0.3">
      <c r="A392" s="291">
        <v>388</v>
      </c>
      <c r="B392" s="4"/>
      <c r="C392" s="4"/>
      <c r="D392" s="4" t="s">
        <v>128</v>
      </c>
      <c r="E392" s="411" t="s">
        <v>256</v>
      </c>
      <c r="F392" s="38">
        <f t="shared" si="49"/>
        <v>0</v>
      </c>
      <c r="G392" s="38">
        <f t="shared" si="50"/>
        <v>0</v>
      </c>
      <c r="H392" s="38">
        <f t="shared" si="52"/>
        <v>0</v>
      </c>
      <c r="I392" s="295">
        <f t="shared" si="51"/>
        <v>0</v>
      </c>
      <c r="J392" s="356"/>
      <c r="K392" s="23"/>
      <c r="L392" s="325">
        <v>388</v>
      </c>
      <c r="M392" s="4" t="s">
        <v>128</v>
      </c>
      <c r="N392" s="377">
        <f t="shared" si="46"/>
        <v>0</v>
      </c>
      <c r="O392" s="377">
        <f t="shared" si="47"/>
        <v>0</v>
      </c>
      <c r="P392" s="377">
        <f t="shared" si="48"/>
        <v>0</v>
      </c>
      <c r="Q392" s="416"/>
    </row>
    <row r="393" spans="1:17" ht="15.6" x14ac:dyDescent="0.3">
      <c r="A393" s="291">
        <v>389</v>
      </c>
      <c r="B393" s="4"/>
      <c r="C393" s="4"/>
      <c r="D393" s="4" t="s">
        <v>128</v>
      </c>
      <c r="E393" s="411" t="s">
        <v>256</v>
      </c>
      <c r="F393" s="38">
        <f t="shared" si="49"/>
        <v>0</v>
      </c>
      <c r="G393" s="38">
        <f t="shared" si="50"/>
        <v>0</v>
      </c>
      <c r="H393" s="38">
        <f t="shared" si="52"/>
        <v>0</v>
      </c>
      <c r="I393" s="295">
        <f t="shared" si="51"/>
        <v>0</v>
      </c>
      <c r="J393" s="356"/>
      <c r="K393" s="23"/>
      <c r="L393" s="325">
        <v>389</v>
      </c>
      <c r="M393" s="4" t="s">
        <v>128</v>
      </c>
      <c r="N393" s="377">
        <f t="shared" si="46"/>
        <v>0</v>
      </c>
      <c r="O393" s="377">
        <f t="shared" si="47"/>
        <v>0</v>
      </c>
      <c r="P393" s="377">
        <f t="shared" si="48"/>
        <v>0</v>
      </c>
      <c r="Q393" s="416"/>
    </row>
    <row r="394" spans="1:17" ht="15.6" x14ac:dyDescent="0.3">
      <c r="A394" s="291">
        <v>390</v>
      </c>
      <c r="B394" s="4"/>
      <c r="C394" s="4"/>
      <c r="D394" s="4" t="s">
        <v>128</v>
      </c>
      <c r="E394" s="411" t="s">
        <v>256</v>
      </c>
      <c r="F394" s="38">
        <f t="shared" si="49"/>
        <v>0</v>
      </c>
      <c r="G394" s="38">
        <f t="shared" si="50"/>
        <v>0</v>
      </c>
      <c r="H394" s="38">
        <f t="shared" si="52"/>
        <v>0</v>
      </c>
      <c r="I394" s="295">
        <f t="shared" si="51"/>
        <v>0</v>
      </c>
      <c r="J394" s="356"/>
      <c r="K394" s="23"/>
      <c r="L394" s="325">
        <v>390</v>
      </c>
      <c r="M394" s="4" t="s">
        <v>128</v>
      </c>
      <c r="N394" s="377">
        <f t="shared" si="46"/>
        <v>0</v>
      </c>
      <c r="O394" s="377">
        <f t="shared" si="47"/>
        <v>0</v>
      </c>
      <c r="P394" s="377">
        <f t="shared" si="48"/>
        <v>0</v>
      </c>
      <c r="Q394" s="416"/>
    </row>
    <row r="395" spans="1:17" ht="15.6" x14ac:dyDescent="0.3">
      <c r="A395" s="291">
        <v>391</v>
      </c>
      <c r="B395" s="4"/>
      <c r="C395" s="4"/>
      <c r="D395" s="4" t="s">
        <v>128</v>
      </c>
      <c r="E395" s="411" t="s">
        <v>256</v>
      </c>
      <c r="F395" s="38">
        <f t="shared" si="49"/>
        <v>0</v>
      </c>
      <c r="G395" s="38">
        <f t="shared" si="50"/>
        <v>0</v>
      </c>
      <c r="H395" s="38">
        <f t="shared" si="52"/>
        <v>0</v>
      </c>
      <c r="I395" s="295">
        <f t="shared" si="51"/>
        <v>0</v>
      </c>
      <c r="J395" s="356"/>
      <c r="K395" s="23"/>
      <c r="L395" s="325">
        <v>391</v>
      </c>
      <c r="M395" s="4" t="s">
        <v>128</v>
      </c>
      <c r="N395" s="377">
        <f t="shared" si="46"/>
        <v>0</v>
      </c>
      <c r="O395" s="377">
        <f t="shared" si="47"/>
        <v>0</v>
      </c>
      <c r="P395" s="377">
        <f t="shared" si="48"/>
        <v>0</v>
      </c>
      <c r="Q395" s="416"/>
    </row>
    <row r="396" spans="1:17" ht="15.6" x14ac:dyDescent="0.3">
      <c r="A396" s="291">
        <v>392</v>
      </c>
      <c r="B396" s="4"/>
      <c r="C396" s="4"/>
      <c r="D396" s="4" t="s">
        <v>128</v>
      </c>
      <c r="E396" s="411" t="s">
        <v>256</v>
      </c>
      <c r="F396" s="38">
        <f t="shared" si="49"/>
        <v>0</v>
      </c>
      <c r="G396" s="38">
        <f t="shared" si="50"/>
        <v>0</v>
      </c>
      <c r="H396" s="38">
        <f t="shared" si="52"/>
        <v>0</v>
      </c>
      <c r="I396" s="295">
        <f t="shared" si="51"/>
        <v>0</v>
      </c>
      <c r="J396" s="356"/>
      <c r="K396" s="23"/>
      <c r="L396" s="325">
        <v>392</v>
      </c>
      <c r="M396" s="4" t="s">
        <v>128</v>
      </c>
      <c r="N396" s="377">
        <f t="shared" si="46"/>
        <v>0</v>
      </c>
      <c r="O396" s="377">
        <f t="shared" si="47"/>
        <v>0</v>
      </c>
      <c r="P396" s="377">
        <f t="shared" si="48"/>
        <v>0</v>
      </c>
      <c r="Q396" s="416"/>
    </row>
    <row r="397" spans="1:17" ht="15.6" x14ac:dyDescent="0.3">
      <c r="A397" s="291">
        <v>393</v>
      </c>
      <c r="B397" s="4"/>
      <c r="C397" s="4"/>
      <c r="D397" s="4" t="s">
        <v>128</v>
      </c>
      <c r="E397" s="411" t="s">
        <v>256</v>
      </c>
      <c r="F397" s="38">
        <f t="shared" si="49"/>
        <v>0</v>
      </c>
      <c r="G397" s="38">
        <f t="shared" si="50"/>
        <v>0</v>
      </c>
      <c r="H397" s="38">
        <f t="shared" si="52"/>
        <v>0</v>
      </c>
      <c r="I397" s="295">
        <f t="shared" si="51"/>
        <v>0</v>
      </c>
      <c r="J397" s="356"/>
      <c r="K397" s="23"/>
      <c r="L397" s="325">
        <v>393</v>
      </c>
      <c r="M397" s="4" t="s">
        <v>128</v>
      </c>
      <c r="N397" s="377">
        <f t="shared" si="46"/>
        <v>0</v>
      </c>
      <c r="O397" s="377">
        <f t="shared" si="47"/>
        <v>0</v>
      </c>
      <c r="P397" s="377">
        <f t="shared" si="48"/>
        <v>0</v>
      </c>
      <c r="Q397" s="416"/>
    </row>
    <row r="398" spans="1:17" ht="15.6" x14ac:dyDescent="0.3">
      <c r="A398" s="291">
        <v>394</v>
      </c>
      <c r="B398" s="4"/>
      <c r="C398" s="4"/>
      <c r="D398" s="4" t="s">
        <v>128</v>
      </c>
      <c r="E398" s="411" t="s">
        <v>256</v>
      </c>
      <c r="F398" s="38">
        <f t="shared" si="49"/>
        <v>0</v>
      </c>
      <c r="G398" s="38">
        <f t="shared" si="50"/>
        <v>0</v>
      </c>
      <c r="H398" s="38">
        <f t="shared" si="52"/>
        <v>0</v>
      </c>
      <c r="I398" s="295">
        <f t="shared" si="51"/>
        <v>0</v>
      </c>
      <c r="J398" s="356"/>
      <c r="K398" s="23"/>
      <c r="L398" s="325">
        <v>394</v>
      </c>
      <c r="M398" s="4" t="s">
        <v>128</v>
      </c>
      <c r="N398" s="377">
        <f t="shared" si="46"/>
        <v>0</v>
      </c>
      <c r="O398" s="377">
        <f t="shared" si="47"/>
        <v>0</v>
      </c>
      <c r="P398" s="377">
        <f t="shared" si="48"/>
        <v>0</v>
      </c>
      <c r="Q398" s="416"/>
    </row>
    <row r="399" spans="1:17" ht="15.6" x14ac:dyDescent="0.3">
      <c r="A399" s="291">
        <v>395</v>
      </c>
      <c r="B399" s="4"/>
      <c r="C399" s="4"/>
      <c r="D399" s="4" t="s">
        <v>128</v>
      </c>
      <c r="E399" s="411" t="s">
        <v>256</v>
      </c>
      <c r="F399" s="38">
        <f t="shared" si="49"/>
        <v>0</v>
      </c>
      <c r="G399" s="38">
        <f t="shared" si="50"/>
        <v>0</v>
      </c>
      <c r="H399" s="38">
        <f t="shared" si="52"/>
        <v>0</v>
      </c>
      <c r="I399" s="295">
        <f t="shared" si="51"/>
        <v>0</v>
      </c>
      <c r="J399" s="356"/>
      <c r="K399" s="23"/>
      <c r="L399" s="325">
        <v>395</v>
      </c>
      <c r="M399" s="4" t="s">
        <v>128</v>
      </c>
      <c r="N399" s="377">
        <f t="shared" si="46"/>
        <v>0</v>
      </c>
      <c r="O399" s="377">
        <f t="shared" si="47"/>
        <v>0</v>
      </c>
      <c r="P399" s="377">
        <f t="shared" si="48"/>
        <v>0</v>
      </c>
      <c r="Q399" s="416"/>
    </row>
    <row r="400" spans="1:17" ht="15.6" x14ac:dyDescent="0.3">
      <c r="A400" s="291">
        <v>396</v>
      </c>
      <c r="B400" s="4"/>
      <c r="C400" s="4"/>
      <c r="D400" s="4" t="s">
        <v>128</v>
      </c>
      <c r="E400" s="411" t="s">
        <v>256</v>
      </c>
      <c r="F400" s="38">
        <f t="shared" si="49"/>
        <v>0</v>
      </c>
      <c r="G400" s="38">
        <f t="shared" si="50"/>
        <v>0</v>
      </c>
      <c r="H400" s="38">
        <f t="shared" si="52"/>
        <v>0</v>
      </c>
      <c r="I400" s="295">
        <f t="shared" si="51"/>
        <v>0</v>
      </c>
      <c r="J400" s="356"/>
      <c r="K400" s="23"/>
      <c r="L400" s="325">
        <v>396</v>
      </c>
      <c r="M400" s="4" t="s">
        <v>128</v>
      </c>
      <c r="N400" s="377">
        <f t="shared" si="46"/>
        <v>0</v>
      </c>
      <c r="O400" s="377">
        <f t="shared" si="47"/>
        <v>0</v>
      </c>
      <c r="P400" s="377">
        <f t="shared" si="48"/>
        <v>0</v>
      </c>
      <c r="Q400" s="416"/>
    </row>
    <row r="401" spans="1:17" ht="15.6" x14ac:dyDescent="0.3">
      <c r="A401" s="291">
        <v>397</v>
      </c>
      <c r="B401" s="4"/>
      <c r="C401" s="4"/>
      <c r="D401" s="4" t="s">
        <v>128</v>
      </c>
      <c r="E401" s="411" t="s">
        <v>256</v>
      </c>
      <c r="F401" s="38">
        <f t="shared" si="49"/>
        <v>0</v>
      </c>
      <c r="G401" s="38">
        <f t="shared" si="50"/>
        <v>0</v>
      </c>
      <c r="H401" s="38">
        <f t="shared" si="52"/>
        <v>0</v>
      </c>
      <c r="I401" s="295">
        <f t="shared" si="51"/>
        <v>0</v>
      </c>
      <c r="J401" s="356"/>
      <c r="K401" s="23"/>
      <c r="L401" s="325">
        <v>397</v>
      </c>
      <c r="M401" s="4" t="s">
        <v>128</v>
      </c>
      <c r="N401" s="377">
        <f t="shared" si="46"/>
        <v>0</v>
      </c>
      <c r="O401" s="377">
        <f t="shared" si="47"/>
        <v>0</v>
      </c>
      <c r="P401" s="377">
        <f t="shared" si="48"/>
        <v>0</v>
      </c>
      <c r="Q401" s="416"/>
    </row>
    <row r="402" spans="1:17" ht="15.6" x14ac:dyDescent="0.3">
      <c r="A402" s="291">
        <v>398</v>
      </c>
      <c r="B402" s="4"/>
      <c r="C402" s="4"/>
      <c r="D402" s="4" t="s">
        <v>128</v>
      </c>
      <c r="E402" s="411" t="s">
        <v>256</v>
      </c>
      <c r="F402" s="38">
        <f t="shared" si="49"/>
        <v>0</v>
      </c>
      <c r="G402" s="38">
        <f t="shared" si="50"/>
        <v>0</v>
      </c>
      <c r="H402" s="38">
        <f t="shared" si="52"/>
        <v>0</v>
      </c>
      <c r="I402" s="295">
        <f t="shared" si="51"/>
        <v>0</v>
      </c>
      <c r="J402" s="356"/>
      <c r="K402" s="23"/>
      <c r="L402" s="325">
        <v>398</v>
      </c>
      <c r="M402" s="4" t="s">
        <v>128</v>
      </c>
      <c r="N402" s="377">
        <f t="shared" si="46"/>
        <v>0</v>
      </c>
      <c r="O402" s="377">
        <f t="shared" si="47"/>
        <v>0</v>
      </c>
      <c r="P402" s="377">
        <f t="shared" si="48"/>
        <v>0</v>
      </c>
      <c r="Q402" s="416"/>
    </row>
    <row r="403" spans="1:17" ht="15.6" x14ac:dyDescent="0.3">
      <c r="A403" s="291">
        <v>399</v>
      </c>
      <c r="B403" s="4"/>
      <c r="C403" s="4"/>
      <c r="D403" s="4" t="s">
        <v>128</v>
      </c>
      <c r="E403" s="411" t="s">
        <v>256</v>
      </c>
      <c r="F403" s="38">
        <f t="shared" si="49"/>
        <v>0</v>
      </c>
      <c r="G403" s="38">
        <f t="shared" si="50"/>
        <v>0</v>
      </c>
      <c r="H403" s="38">
        <f t="shared" si="52"/>
        <v>0</v>
      </c>
      <c r="I403" s="295">
        <f t="shared" si="51"/>
        <v>0</v>
      </c>
      <c r="J403" s="356"/>
      <c r="K403" s="23"/>
      <c r="L403" s="325">
        <v>399</v>
      </c>
      <c r="M403" s="4" t="s">
        <v>128</v>
      </c>
      <c r="N403" s="377">
        <f t="shared" si="46"/>
        <v>0</v>
      </c>
      <c r="O403" s="377">
        <f t="shared" si="47"/>
        <v>0</v>
      </c>
      <c r="P403" s="377">
        <f t="shared" si="48"/>
        <v>0</v>
      </c>
      <c r="Q403" s="416"/>
    </row>
    <row r="404" spans="1:17" ht="15.6" x14ac:dyDescent="0.3">
      <c r="A404" s="291">
        <v>400</v>
      </c>
      <c r="B404" s="4"/>
      <c r="C404" s="4"/>
      <c r="D404" s="4" t="s">
        <v>128</v>
      </c>
      <c r="E404" s="411" t="s">
        <v>256</v>
      </c>
      <c r="F404" s="38">
        <f t="shared" si="49"/>
        <v>0</v>
      </c>
      <c r="G404" s="38">
        <f t="shared" si="50"/>
        <v>0</v>
      </c>
      <c r="H404" s="38">
        <f t="shared" si="52"/>
        <v>0</v>
      </c>
      <c r="I404" s="295">
        <f t="shared" si="51"/>
        <v>0</v>
      </c>
      <c r="J404" s="356"/>
      <c r="K404" s="23"/>
      <c r="L404" s="325">
        <v>400</v>
      </c>
      <c r="M404" s="4" t="s">
        <v>128</v>
      </c>
      <c r="N404" s="377">
        <f t="shared" si="46"/>
        <v>0</v>
      </c>
      <c r="O404" s="377">
        <f t="shared" si="47"/>
        <v>0</v>
      </c>
      <c r="P404" s="377">
        <f t="shared" si="48"/>
        <v>0</v>
      </c>
      <c r="Q404" s="416"/>
    </row>
    <row r="405" spans="1:17" ht="15.6" x14ac:dyDescent="0.3">
      <c r="A405" s="291">
        <v>401</v>
      </c>
      <c r="B405" s="4"/>
      <c r="C405" s="4"/>
      <c r="D405" s="4" t="s">
        <v>128</v>
      </c>
      <c r="E405" s="411" t="s">
        <v>256</v>
      </c>
      <c r="F405" s="38">
        <f t="shared" si="49"/>
        <v>0</v>
      </c>
      <c r="G405" s="38">
        <f t="shared" si="50"/>
        <v>0</v>
      </c>
      <c r="H405" s="38">
        <f t="shared" si="52"/>
        <v>0</v>
      </c>
      <c r="I405" s="295">
        <f t="shared" si="51"/>
        <v>0</v>
      </c>
      <c r="J405" s="356"/>
      <c r="K405" s="23"/>
      <c r="L405" s="325">
        <v>401</v>
      </c>
      <c r="M405" s="4" t="s">
        <v>128</v>
      </c>
      <c r="N405" s="377">
        <f t="shared" si="46"/>
        <v>0</v>
      </c>
      <c r="O405" s="377">
        <f t="shared" si="47"/>
        <v>0</v>
      </c>
      <c r="P405" s="377">
        <f t="shared" si="48"/>
        <v>0</v>
      </c>
      <c r="Q405" s="416"/>
    </row>
    <row r="406" spans="1:17" ht="15.6" x14ac:dyDescent="0.3">
      <c r="A406" s="291">
        <v>402</v>
      </c>
      <c r="B406" s="4"/>
      <c r="C406" s="4"/>
      <c r="D406" s="4" t="s">
        <v>128</v>
      </c>
      <c r="E406" s="411" t="s">
        <v>256</v>
      </c>
      <c r="F406" s="38">
        <f t="shared" si="49"/>
        <v>0</v>
      </c>
      <c r="G406" s="38">
        <f t="shared" si="50"/>
        <v>0</v>
      </c>
      <c r="H406" s="38">
        <f t="shared" si="52"/>
        <v>0</v>
      </c>
      <c r="I406" s="295">
        <f t="shared" si="51"/>
        <v>0</v>
      </c>
      <c r="J406" s="356"/>
      <c r="K406" s="23"/>
      <c r="L406" s="325">
        <v>402</v>
      </c>
      <c r="M406" s="4" t="s">
        <v>128</v>
      </c>
      <c r="N406" s="377">
        <f t="shared" si="46"/>
        <v>0</v>
      </c>
      <c r="O406" s="377">
        <f t="shared" si="47"/>
        <v>0</v>
      </c>
      <c r="P406" s="377">
        <f t="shared" si="48"/>
        <v>0</v>
      </c>
      <c r="Q406" s="416"/>
    </row>
    <row r="407" spans="1:17" ht="15.6" x14ac:dyDescent="0.3">
      <c r="A407" s="291">
        <v>403</v>
      </c>
      <c r="B407" s="4"/>
      <c r="C407" s="4"/>
      <c r="D407" s="4" t="s">
        <v>128</v>
      </c>
      <c r="E407" s="411" t="s">
        <v>256</v>
      </c>
      <c r="F407" s="38">
        <f t="shared" si="49"/>
        <v>0</v>
      </c>
      <c r="G407" s="38">
        <f t="shared" si="50"/>
        <v>0</v>
      </c>
      <c r="H407" s="38">
        <f t="shared" si="52"/>
        <v>0</v>
      </c>
      <c r="I407" s="295">
        <f t="shared" si="51"/>
        <v>0</v>
      </c>
      <c r="J407" s="356"/>
      <c r="K407" s="23"/>
      <c r="L407" s="325">
        <v>403</v>
      </c>
      <c r="M407" s="4" t="s">
        <v>128</v>
      </c>
      <c r="N407" s="377">
        <f t="shared" si="46"/>
        <v>0</v>
      </c>
      <c r="O407" s="377">
        <f t="shared" si="47"/>
        <v>0</v>
      </c>
      <c r="P407" s="377">
        <f t="shared" si="48"/>
        <v>0</v>
      </c>
      <c r="Q407" s="416"/>
    </row>
    <row r="408" spans="1:17" ht="15.6" x14ac:dyDescent="0.3">
      <c r="A408" s="291">
        <v>404</v>
      </c>
      <c r="B408" s="4"/>
      <c r="C408" s="4"/>
      <c r="D408" s="4" t="s">
        <v>128</v>
      </c>
      <c r="E408" s="411" t="s">
        <v>256</v>
      </c>
      <c r="F408" s="38">
        <f t="shared" si="49"/>
        <v>0</v>
      </c>
      <c r="G408" s="38">
        <f t="shared" si="50"/>
        <v>0</v>
      </c>
      <c r="H408" s="38">
        <f t="shared" si="52"/>
        <v>0</v>
      </c>
      <c r="I408" s="295">
        <f t="shared" si="51"/>
        <v>0</v>
      </c>
      <c r="J408" s="356"/>
      <c r="K408" s="23"/>
      <c r="L408" s="325">
        <v>404</v>
      </c>
      <c r="M408" s="4" t="s">
        <v>128</v>
      </c>
      <c r="N408" s="377">
        <f t="shared" si="46"/>
        <v>0</v>
      </c>
      <c r="O408" s="377">
        <f t="shared" si="47"/>
        <v>0</v>
      </c>
      <c r="P408" s="377">
        <f t="shared" si="48"/>
        <v>0</v>
      </c>
      <c r="Q408" s="416"/>
    </row>
    <row r="409" spans="1:17" ht="15.6" x14ac:dyDescent="0.3">
      <c r="A409" s="291">
        <v>405</v>
      </c>
      <c r="B409" s="4"/>
      <c r="C409" s="4"/>
      <c r="D409" s="4" t="s">
        <v>128</v>
      </c>
      <c r="E409" s="411" t="s">
        <v>256</v>
      </c>
      <c r="F409" s="38">
        <f t="shared" si="49"/>
        <v>0</v>
      </c>
      <c r="G409" s="38">
        <f t="shared" si="50"/>
        <v>0</v>
      </c>
      <c r="H409" s="38">
        <f t="shared" si="52"/>
        <v>0</v>
      </c>
      <c r="I409" s="295">
        <f t="shared" si="51"/>
        <v>0</v>
      </c>
      <c r="J409" s="356"/>
      <c r="K409" s="23"/>
      <c r="L409" s="325">
        <v>405</v>
      </c>
      <c r="M409" s="4" t="s">
        <v>128</v>
      </c>
      <c r="N409" s="377">
        <f t="shared" si="46"/>
        <v>0</v>
      </c>
      <c r="O409" s="377">
        <f t="shared" si="47"/>
        <v>0</v>
      </c>
      <c r="P409" s="377">
        <f t="shared" si="48"/>
        <v>0</v>
      </c>
      <c r="Q409" s="416"/>
    </row>
    <row r="410" spans="1:17" ht="15.6" x14ac:dyDescent="0.3">
      <c r="A410" s="291">
        <v>406</v>
      </c>
      <c r="B410" s="4"/>
      <c r="C410" s="4"/>
      <c r="D410" s="4" t="s">
        <v>128</v>
      </c>
      <c r="E410" s="411" t="s">
        <v>256</v>
      </c>
      <c r="F410" s="38">
        <f t="shared" si="49"/>
        <v>0</v>
      </c>
      <c r="G410" s="38">
        <f t="shared" si="50"/>
        <v>0</v>
      </c>
      <c r="H410" s="38">
        <f t="shared" si="52"/>
        <v>0</v>
      </c>
      <c r="I410" s="295">
        <f t="shared" si="51"/>
        <v>0</v>
      </c>
      <c r="J410" s="356"/>
      <c r="K410" s="23"/>
      <c r="L410" s="325">
        <v>406</v>
      </c>
      <c r="M410" s="4" t="s">
        <v>128</v>
      </c>
      <c r="N410" s="377">
        <f t="shared" si="46"/>
        <v>0</v>
      </c>
      <c r="O410" s="377">
        <f t="shared" si="47"/>
        <v>0</v>
      </c>
      <c r="P410" s="377">
        <f t="shared" si="48"/>
        <v>0</v>
      </c>
      <c r="Q410" s="416"/>
    </row>
    <row r="411" spans="1:17" ht="15.6" x14ac:dyDescent="0.3">
      <c r="A411" s="291">
        <v>407</v>
      </c>
      <c r="B411" s="4"/>
      <c r="C411" s="4"/>
      <c r="D411" s="4" t="s">
        <v>128</v>
      </c>
      <c r="E411" s="411" t="s">
        <v>256</v>
      </c>
      <c r="F411" s="38">
        <f t="shared" si="49"/>
        <v>0</v>
      </c>
      <c r="G411" s="38">
        <f t="shared" si="50"/>
        <v>0</v>
      </c>
      <c r="H411" s="38">
        <f t="shared" si="52"/>
        <v>0</v>
      </c>
      <c r="I411" s="295">
        <f t="shared" si="51"/>
        <v>0</v>
      </c>
      <c r="J411" s="356"/>
      <c r="K411" s="23"/>
      <c r="L411" s="325">
        <v>407</v>
      </c>
      <c r="M411" s="4" t="s">
        <v>128</v>
      </c>
      <c r="N411" s="377">
        <f t="shared" si="46"/>
        <v>0</v>
      </c>
      <c r="O411" s="377">
        <f t="shared" si="47"/>
        <v>0</v>
      </c>
      <c r="P411" s="377">
        <f t="shared" si="48"/>
        <v>0</v>
      </c>
      <c r="Q411" s="416"/>
    </row>
    <row r="412" spans="1:17" ht="15.6" x14ac:dyDescent="0.3">
      <c r="A412" s="291">
        <v>408</v>
      </c>
      <c r="B412" s="4"/>
      <c r="C412" s="4"/>
      <c r="D412" s="4" t="s">
        <v>128</v>
      </c>
      <c r="E412" s="411" t="s">
        <v>256</v>
      </c>
      <c r="F412" s="38">
        <f t="shared" si="49"/>
        <v>0</v>
      </c>
      <c r="G412" s="38">
        <f t="shared" si="50"/>
        <v>0</v>
      </c>
      <c r="H412" s="38">
        <f t="shared" si="52"/>
        <v>0</v>
      </c>
      <c r="I412" s="295">
        <f t="shared" si="51"/>
        <v>0</v>
      </c>
      <c r="J412" s="356"/>
      <c r="K412" s="23"/>
      <c r="L412" s="325">
        <v>408</v>
      </c>
      <c r="M412" s="4" t="s">
        <v>128</v>
      </c>
      <c r="N412" s="377">
        <f t="shared" si="46"/>
        <v>0</v>
      </c>
      <c r="O412" s="377">
        <f t="shared" si="47"/>
        <v>0</v>
      </c>
      <c r="P412" s="377">
        <f t="shared" si="48"/>
        <v>0</v>
      </c>
      <c r="Q412" s="416"/>
    </row>
    <row r="413" spans="1:17" ht="15.6" x14ac:dyDescent="0.3">
      <c r="A413" s="291">
        <v>409</v>
      </c>
      <c r="B413" s="4"/>
      <c r="C413" s="4"/>
      <c r="D413" s="4" t="s">
        <v>128</v>
      </c>
      <c r="E413" s="411" t="s">
        <v>256</v>
      </c>
      <c r="F413" s="38">
        <f t="shared" si="49"/>
        <v>0</v>
      </c>
      <c r="G413" s="38">
        <f t="shared" si="50"/>
        <v>0</v>
      </c>
      <c r="H413" s="38">
        <f t="shared" si="52"/>
        <v>0</v>
      </c>
      <c r="I413" s="295">
        <f t="shared" si="51"/>
        <v>0</v>
      </c>
      <c r="J413" s="356"/>
      <c r="K413" s="23"/>
      <c r="L413" s="325">
        <v>409</v>
      </c>
      <c r="M413" s="4" t="s">
        <v>128</v>
      </c>
      <c r="N413" s="377">
        <f t="shared" si="46"/>
        <v>0</v>
      </c>
      <c r="O413" s="377">
        <f t="shared" si="47"/>
        <v>0</v>
      </c>
      <c r="P413" s="377">
        <f t="shared" si="48"/>
        <v>0</v>
      </c>
      <c r="Q413" s="416"/>
    </row>
    <row r="414" spans="1:17" ht="15.6" x14ac:dyDescent="0.3">
      <c r="A414" s="291">
        <v>410</v>
      </c>
      <c r="B414" s="4"/>
      <c r="C414" s="4"/>
      <c r="D414" s="4" t="s">
        <v>128</v>
      </c>
      <c r="E414" s="411" t="s">
        <v>256</v>
      </c>
      <c r="F414" s="38">
        <f t="shared" si="49"/>
        <v>0</v>
      </c>
      <c r="G414" s="38">
        <f t="shared" si="50"/>
        <v>0</v>
      </c>
      <c r="H414" s="38">
        <f t="shared" si="52"/>
        <v>0</v>
      </c>
      <c r="I414" s="295">
        <f t="shared" si="51"/>
        <v>0</v>
      </c>
      <c r="J414" s="356"/>
      <c r="K414" s="23"/>
      <c r="L414" s="325">
        <v>410</v>
      </c>
      <c r="M414" s="4" t="s">
        <v>128</v>
      </c>
      <c r="N414" s="377">
        <f t="shared" si="46"/>
        <v>0</v>
      </c>
      <c r="O414" s="377">
        <f t="shared" si="47"/>
        <v>0</v>
      </c>
      <c r="P414" s="377">
        <f t="shared" si="48"/>
        <v>0</v>
      </c>
      <c r="Q414" s="416"/>
    </row>
    <row r="415" spans="1:17" ht="15.6" x14ac:dyDescent="0.3">
      <c r="A415" s="291">
        <v>411</v>
      </c>
      <c r="B415" s="4"/>
      <c r="C415" s="4"/>
      <c r="D415" s="4" t="s">
        <v>128</v>
      </c>
      <c r="E415" s="411" t="s">
        <v>256</v>
      </c>
      <c r="F415" s="38">
        <f t="shared" si="49"/>
        <v>0</v>
      </c>
      <c r="G415" s="38">
        <f t="shared" si="50"/>
        <v>0</v>
      </c>
      <c r="H415" s="38">
        <f t="shared" si="52"/>
        <v>0</v>
      </c>
      <c r="I415" s="295">
        <f t="shared" si="51"/>
        <v>0</v>
      </c>
      <c r="J415" s="356"/>
      <c r="K415" s="23"/>
      <c r="L415" s="325">
        <v>411</v>
      </c>
      <c r="M415" s="4" t="s">
        <v>128</v>
      </c>
      <c r="N415" s="377">
        <f t="shared" si="46"/>
        <v>0</v>
      </c>
      <c r="O415" s="377">
        <f t="shared" si="47"/>
        <v>0</v>
      </c>
      <c r="P415" s="377">
        <f t="shared" si="48"/>
        <v>0</v>
      </c>
      <c r="Q415" s="416"/>
    </row>
    <row r="416" spans="1:17" ht="15.6" x14ac:dyDescent="0.3">
      <c r="A416" s="291">
        <v>412</v>
      </c>
      <c r="B416" s="4"/>
      <c r="C416" s="4"/>
      <c r="D416" s="4" t="s">
        <v>128</v>
      </c>
      <c r="E416" s="411" t="s">
        <v>256</v>
      </c>
      <c r="F416" s="38">
        <f t="shared" si="49"/>
        <v>0</v>
      </c>
      <c r="G416" s="38">
        <f t="shared" si="50"/>
        <v>0</v>
      </c>
      <c r="H416" s="38">
        <f t="shared" si="52"/>
        <v>0</v>
      </c>
      <c r="I416" s="295">
        <f t="shared" si="51"/>
        <v>0</v>
      </c>
      <c r="J416" s="356"/>
      <c r="K416" s="23"/>
      <c r="L416" s="325">
        <v>412</v>
      </c>
      <c r="M416" s="4" t="s">
        <v>128</v>
      </c>
      <c r="N416" s="377">
        <f t="shared" si="46"/>
        <v>0</v>
      </c>
      <c r="O416" s="377">
        <f t="shared" si="47"/>
        <v>0</v>
      </c>
      <c r="P416" s="377">
        <f t="shared" si="48"/>
        <v>0</v>
      </c>
      <c r="Q416" s="416"/>
    </row>
    <row r="417" spans="1:17" ht="15.6" x14ac:dyDescent="0.3">
      <c r="A417" s="291">
        <v>413</v>
      </c>
      <c r="B417" s="4"/>
      <c r="C417" s="4"/>
      <c r="D417" s="4" t="s">
        <v>128</v>
      </c>
      <c r="E417" s="411" t="s">
        <v>256</v>
      </c>
      <c r="F417" s="38">
        <f t="shared" si="49"/>
        <v>0</v>
      </c>
      <c r="G417" s="38">
        <f t="shared" si="50"/>
        <v>0</v>
      </c>
      <c r="H417" s="38">
        <f t="shared" si="52"/>
        <v>0</v>
      </c>
      <c r="I417" s="295">
        <f t="shared" si="51"/>
        <v>0</v>
      </c>
      <c r="J417" s="356"/>
      <c r="K417" s="23"/>
      <c r="L417" s="325">
        <v>413</v>
      </c>
      <c r="M417" s="4" t="s">
        <v>128</v>
      </c>
      <c r="N417" s="377">
        <f t="shared" si="46"/>
        <v>0</v>
      </c>
      <c r="O417" s="377">
        <f t="shared" si="47"/>
        <v>0</v>
      </c>
      <c r="P417" s="377">
        <f t="shared" si="48"/>
        <v>0</v>
      </c>
      <c r="Q417" s="416"/>
    </row>
    <row r="418" spans="1:17" ht="15.6" x14ac:dyDescent="0.3">
      <c r="A418" s="291">
        <v>414</v>
      </c>
      <c r="B418" s="4"/>
      <c r="C418" s="4"/>
      <c r="D418" s="4" t="s">
        <v>128</v>
      </c>
      <c r="E418" s="411" t="s">
        <v>256</v>
      </c>
      <c r="F418" s="38">
        <f t="shared" si="49"/>
        <v>0</v>
      </c>
      <c r="G418" s="38">
        <f t="shared" si="50"/>
        <v>0</v>
      </c>
      <c r="H418" s="38">
        <f t="shared" si="52"/>
        <v>0</v>
      </c>
      <c r="I418" s="295">
        <f t="shared" si="51"/>
        <v>0</v>
      </c>
      <c r="J418" s="356"/>
      <c r="K418" s="23"/>
      <c r="L418" s="325">
        <v>414</v>
      </c>
      <c r="M418" s="4" t="s">
        <v>128</v>
      </c>
      <c r="N418" s="377">
        <f t="shared" si="46"/>
        <v>0</v>
      </c>
      <c r="O418" s="377">
        <f t="shared" si="47"/>
        <v>0</v>
      </c>
      <c r="P418" s="377">
        <f t="shared" si="48"/>
        <v>0</v>
      </c>
      <c r="Q418" s="416"/>
    </row>
    <row r="419" spans="1:17" ht="15.6" x14ac:dyDescent="0.3">
      <c r="A419" s="291">
        <v>415</v>
      </c>
      <c r="B419" s="4"/>
      <c r="C419" s="4"/>
      <c r="D419" s="4" t="s">
        <v>128</v>
      </c>
      <c r="E419" s="411" t="s">
        <v>256</v>
      </c>
      <c r="F419" s="38">
        <f t="shared" si="49"/>
        <v>0</v>
      </c>
      <c r="G419" s="38">
        <f t="shared" si="50"/>
        <v>0</v>
      </c>
      <c r="H419" s="38">
        <f t="shared" si="52"/>
        <v>0</v>
      </c>
      <c r="I419" s="295">
        <f t="shared" si="51"/>
        <v>0</v>
      </c>
      <c r="J419" s="356"/>
      <c r="K419" s="23"/>
      <c r="L419" s="325">
        <v>415</v>
      </c>
      <c r="M419" s="4" t="s">
        <v>128</v>
      </c>
      <c r="N419" s="377">
        <f t="shared" si="46"/>
        <v>0</v>
      </c>
      <c r="O419" s="377">
        <f t="shared" si="47"/>
        <v>0</v>
      </c>
      <c r="P419" s="377">
        <f t="shared" si="48"/>
        <v>0</v>
      </c>
      <c r="Q419" s="416"/>
    </row>
    <row r="420" spans="1:17" ht="15.6" x14ac:dyDescent="0.3">
      <c r="A420" s="291">
        <v>416</v>
      </c>
      <c r="B420" s="4"/>
      <c r="C420" s="4"/>
      <c r="D420" s="4" t="s">
        <v>128</v>
      </c>
      <c r="E420" s="411" t="s">
        <v>256</v>
      </c>
      <c r="F420" s="38">
        <f t="shared" si="49"/>
        <v>0</v>
      </c>
      <c r="G420" s="38">
        <f t="shared" si="50"/>
        <v>0</v>
      </c>
      <c r="H420" s="38">
        <f t="shared" si="52"/>
        <v>0</v>
      </c>
      <c r="I420" s="295">
        <f t="shared" si="51"/>
        <v>0</v>
      </c>
      <c r="J420" s="356"/>
      <c r="K420" s="23"/>
      <c r="L420" s="325">
        <v>416</v>
      </c>
      <c r="M420" s="4" t="s">
        <v>128</v>
      </c>
      <c r="N420" s="377">
        <f t="shared" si="46"/>
        <v>0</v>
      </c>
      <c r="O420" s="377">
        <f t="shared" si="47"/>
        <v>0</v>
      </c>
      <c r="P420" s="377">
        <f t="shared" si="48"/>
        <v>0</v>
      </c>
      <c r="Q420" s="416"/>
    </row>
    <row r="421" spans="1:17" ht="15.6" x14ac:dyDescent="0.3">
      <c r="A421" s="291">
        <v>417</v>
      </c>
      <c r="B421" s="4"/>
      <c r="C421" s="4"/>
      <c r="D421" s="4" t="s">
        <v>128</v>
      </c>
      <c r="E421" s="411" t="s">
        <v>256</v>
      </c>
      <c r="F421" s="38">
        <f t="shared" si="49"/>
        <v>0</v>
      </c>
      <c r="G421" s="38">
        <f t="shared" si="50"/>
        <v>0</v>
      </c>
      <c r="H421" s="38">
        <f t="shared" si="52"/>
        <v>0</v>
      </c>
      <c r="I421" s="295">
        <f t="shared" si="51"/>
        <v>0</v>
      </c>
      <c r="J421" s="356"/>
      <c r="K421" s="23"/>
      <c r="L421" s="325">
        <v>417</v>
      </c>
      <c r="M421" s="4" t="s">
        <v>128</v>
      </c>
      <c r="N421" s="377">
        <f t="shared" si="46"/>
        <v>0</v>
      </c>
      <c r="O421" s="377">
        <f t="shared" si="47"/>
        <v>0</v>
      </c>
      <c r="P421" s="377">
        <f t="shared" si="48"/>
        <v>0</v>
      </c>
      <c r="Q421" s="416"/>
    </row>
    <row r="422" spans="1:17" ht="15.6" x14ac:dyDescent="0.3">
      <c r="A422" s="291">
        <v>418</v>
      </c>
      <c r="B422" s="4"/>
      <c r="C422" s="4"/>
      <c r="D422" s="4" t="s">
        <v>128</v>
      </c>
      <c r="E422" s="411" t="s">
        <v>256</v>
      </c>
      <c r="F422" s="38">
        <f t="shared" si="49"/>
        <v>0</v>
      </c>
      <c r="G422" s="38">
        <f t="shared" si="50"/>
        <v>0</v>
      </c>
      <c r="H422" s="38">
        <f t="shared" si="52"/>
        <v>0</v>
      </c>
      <c r="I422" s="295">
        <f t="shared" si="51"/>
        <v>0</v>
      </c>
      <c r="J422" s="356"/>
      <c r="K422" s="23"/>
      <c r="L422" s="325">
        <v>418</v>
      </c>
      <c r="M422" s="4" t="s">
        <v>128</v>
      </c>
      <c r="N422" s="377">
        <f t="shared" si="46"/>
        <v>0</v>
      </c>
      <c r="O422" s="377">
        <f t="shared" si="47"/>
        <v>0</v>
      </c>
      <c r="P422" s="377">
        <f t="shared" si="48"/>
        <v>0</v>
      </c>
      <c r="Q422" s="416"/>
    </row>
    <row r="423" spans="1:17" ht="15.6" x14ac:dyDescent="0.3">
      <c r="A423" s="291">
        <v>419</v>
      </c>
      <c r="B423" s="4"/>
      <c r="C423" s="4"/>
      <c r="D423" s="4" t="s">
        <v>128</v>
      </c>
      <c r="E423" s="411" t="s">
        <v>256</v>
      </c>
      <c r="F423" s="38">
        <f t="shared" si="49"/>
        <v>0</v>
      </c>
      <c r="G423" s="38">
        <f t="shared" si="50"/>
        <v>0</v>
      </c>
      <c r="H423" s="38">
        <f t="shared" si="52"/>
        <v>0</v>
      </c>
      <c r="I423" s="295">
        <f t="shared" si="51"/>
        <v>0</v>
      </c>
      <c r="J423" s="356"/>
      <c r="K423" s="23"/>
      <c r="L423" s="325">
        <v>419</v>
      </c>
      <c r="M423" s="4" t="s">
        <v>128</v>
      </c>
      <c r="N423" s="377">
        <f t="shared" si="46"/>
        <v>0</v>
      </c>
      <c r="O423" s="377">
        <f t="shared" si="47"/>
        <v>0</v>
      </c>
      <c r="P423" s="377">
        <f t="shared" si="48"/>
        <v>0</v>
      </c>
      <c r="Q423" s="416"/>
    </row>
    <row r="424" spans="1:17" ht="15.6" x14ac:dyDescent="0.3">
      <c r="A424" s="291">
        <v>420</v>
      </c>
      <c r="B424" s="4"/>
      <c r="C424" s="4"/>
      <c r="D424" s="4" t="s">
        <v>128</v>
      </c>
      <c r="E424" s="411" t="s">
        <v>256</v>
      </c>
      <c r="F424" s="38">
        <f t="shared" si="49"/>
        <v>0</v>
      </c>
      <c r="G424" s="38">
        <f t="shared" si="50"/>
        <v>0</v>
      </c>
      <c r="H424" s="38">
        <f t="shared" si="52"/>
        <v>0</v>
      </c>
      <c r="I424" s="295">
        <f t="shared" si="51"/>
        <v>0</v>
      </c>
      <c r="J424" s="356"/>
      <c r="K424" s="23"/>
      <c r="L424" s="325">
        <v>420</v>
      </c>
      <c r="M424" s="4" t="s">
        <v>128</v>
      </c>
      <c r="N424" s="377">
        <f t="shared" si="46"/>
        <v>0</v>
      </c>
      <c r="O424" s="377">
        <f t="shared" si="47"/>
        <v>0</v>
      </c>
      <c r="P424" s="377">
        <f t="shared" si="48"/>
        <v>0</v>
      </c>
      <c r="Q424" s="416"/>
    </row>
    <row r="425" spans="1:17" ht="15.6" x14ac:dyDescent="0.3">
      <c r="A425" s="291">
        <v>421</v>
      </c>
      <c r="B425" s="4"/>
      <c r="C425" s="4"/>
      <c r="D425" s="4" t="s">
        <v>128</v>
      </c>
      <c r="E425" s="411" t="s">
        <v>256</v>
      </c>
      <c r="F425" s="38">
        <f t="shared" si="49"/>
        <v>0</v>
      </c>
      <c r="G425" s="38">
        <f t="shared" si="50"/>
        <v>0</v>
      </c>
      <c r="H425" s="38">
        <f t="shared" si="52"/>
        <v>0</v>
      </c>
      <c r="I425" s="295">
        <f t="shared" si="51"/>
        <v>0</v>
      </c>
      <c r="J425" s="356"/>
      <c r="K425" s="23"/>
      <c r="L425" s="325">
        <v>421</v>
      </c>
      <c r="M425" s="4" t="s">
        <v>128</v>
      </c>
      <c r="N425" s="377">
        <f t="shared" si="46"/>
        <v>0</v>
      </c>
      <c r="O425" s="377">
        <f t="shared" si="47"/>
        <v>0</v>
      </c>
      <c r="P425" s="377">
        <f t="shared" si="48"/>
        <v>0</v>
      </c>
      <c r="Q425" s="416"/>
    </row>
    <row r="426" spans="1:17" ht="15.6" x14ac:dyDescent="0.3">
      <c r="A426" s="291">
        <v>422</v>
      </c>
      <c r="B426" s="4"/>
      <c r="C426" s="4"/>
      <c r="D426" s="4" t="s">
        <v>128</v>
      </c>
      <c r="E426" s="411" t="s">
        <v>256</v>
      </c>
      <c r="F426" s="38">
        <f t="shared" si="49"/>
        <v>0</v>
      </c>
      <c r="G426" s="38">
        <f t="shared" si="50"/>
        <v>0</v>
      </c>
      <c r="H426" s="38">
        <f t="shared" si="52"/>
        <v>0</v>
      </c>
      <c r="I426" s="295">
        <f t="shared" si="51"/>
        <v>0</v>
      </c>
      <c r="J426" s="356"/>
      <c r="K426" s="23"/>
      <c r="L426" s="325">
        <v>422</v>
      </c>
      <c r="M426" s="4" t="s">
        <v>128</v>
      </c>
      <c r="N426" s="377">
        <f t="shared" si="46"/>
        <v>0</v>
      </c>
      <c r="O426" s="377">
        <f t="shared" si="47"/>
        <v>0</v>
      </c>
      <c r="P426" s="377">
        <f t="shared" si="48"/>
        <v>0</v>
      </c>
      <c r="Q426" s="416"/>
    </row>
    <row r="427" spans="1:17" ht="15.6" x14ac:dyDescent="0.3">
      <c r="A427" s="291">
        <v>423</v>
      </c>
      <c r="B427" s="4"/>
      <c r="C427" s="4"/>
      <c r="D427" s="4" t="s">
        <v>128</v>
      </c>
      <c r="E427" s="411" t="s">
        <v>256</v>
      </c>
      <c r="F427" s="38">
        <f t="shared" si="49"/>
        <v>0</v>
      </c>
      <c r="G427" s="38">
        <f t="shared" si="50"/>
        <v>0</v>
      </c>
      <c r="H427" s="38">
        <f t="shared" si="52"/>
        <v>0</v>
      </c>
      <c r="I427" s="295">
        <f t="shared" si="51"/>
        <v>0</v>
      </c>
      <c r="J427" s="356"/>
      <c r="K427" s="23"/>
      <c r="L427" s="325">
        <v>423</v>
      </c>
      <c r="M427" s="4" t="s">
        <v>128</v>
      </c>
      <c r="N427" s="377">
        <f t="shared" si="46"/>
        <v>0</v>
      </c>
      <c r="O427" s="377">
        <f t="shared" si="47"/>
        <v>0</v>
      </c>
      <c r="P427" s="377">
        <f t="shared" si="48"/>
        <v>0</v>
      </c>
      <c r="Q427" s="416"/>
    </row>
    <row r="428" spans="1:17" ht="15.6" x14ac:dyDescent="0.3">
      <c r="A428" s="291">
        <v>424</v>
      </c>
      <c r="B428" s="4"/>
      <c r="C428" s="4"/>
      <c r="D428" s="4" t="s">
        <v>128</v>
      </c>
      <c r="E428" s="411" t="s">
        <v>256</v>
      </c>
      <c r="F428" s="38">
        <f t="shared" si="49"/>
        <v>0</v>
      </c>
      <c r="G428" s="38">
        <f t="shared" si="50"/>
        <v>0</v>
      </c>
      <c r="H428" s="38">
        <f t="shared" si="52"/>
        <v>0</v>
      </c>
      <c r="I428" s="295">
        <f t="shared" si="51"/>
        <v>0</v>
      </c>
      <c r="J428" s="356"/>
      <c r="K428" s="23"/>
      <c r="L428" s="325">
        <v>424</v>
      </c>
      <c r="M428" s="4" t="s">
        <v>128</v>
      </c>
      <c r="N428" s="377">
        <f t="shared" si="46"/>
        <v>0</v>
      </c>
      <c r="O428" s="377">
        <f t="shared" si="47"/>
        <v>0</v>
      </c>
      <c r="P428" s="377">
        <f t="shared" si="48"/>
        <v>0</v>
      </c>
      <c r="Q428" s="416"/>
    </row>
    <row r="429" spans="1:17" ht="15.6" x14ac:dyDescent="0.3">
      <c r="A429" s="291">
        <v>425</v>
      </c>
      <c r="B429" s="4"/>
      <c r="C429" s="4"/>
      <c r="D429" s="4" t="s">
        <v>128</v>
      </c>
      <c r="E429" s="411" t="s">
        <v>256</v>
      </c>
      <c r="F429" s="38">
        <f t="shared" si="49"/>
        <v>0</v>
      </c>
      <c r="G429" s="38">
        <f t="shared" si="50"/>
        <v>0</v>
      </c>
      <c r="H429" s="38">
        <f t="shared" si="52"/>
        <v>0</v>
      </c>
      <c r="I429" s="295">
        <f t="shared" si="51"/>
        <v>0</v>
      </c>
      <c r="J429" s="356"/>
      <c r="K429" s="23"/>
      <c r="L429" s="325">
        <v>425</v>
      </c>
      <c r="M429" s="4" t="s">
        <v>128</v>
      </c>
      <c r="N429" s="377">
        <f t="shared" si="46"/>
        <v>0</v>
      </c>
      <c r="O429" s="377">
        <f t="shared" si="47"/>
        <v>0</v>
      </c>
      <c r="P429" s="377">
        <f t="shared" si="48"/>
        <v>0</v>
      </c>
      <c r="Q429" s="416"/>
    </row>
    <row r="430" spans="1:17" ht="15.6" x14ac:dyDescent="0.3">
      <c r="A430" s="291">
        <v>426</v>
      </c>
      <c r="B430" s="4"/>
      <c r="C430" s="4"/>
      <c r="D430" s="4" t="s">
        <v>128</v>
      </c>
      <c r="E430" s="411" t="s">
        <v>256</v>
      </c>
      <c r="F430" s="38">
        <f t="shared" si="49"/>
        <v>0</v>
      </c>
      <c r="G430" s="38">
        <f t="shared" si="50"/>
        <v>0</v>
      </c>
      <c r="H430" s="38">
        <f t="shared" si="52"/>
        <v>0</v>
      </c>
      <c r="I430" s="295">
        <f t="shared" si="51"/>
        <v>0</v>
      </c>
      <c r="J430" s="356"/>
      <c r="K430" s="23"/>
      <c r="L430" s="325">
        <v>426</v>
      </c>
      <c r="M430" s="4" t="s">
        <v>128</v>
      </c>
      <c r="N430" s="377">
        <f t="shared" si="46"/>
        <v>0</v>
      </c>
      <c r="O430" s="377">
        <f t="shared" si="47"/>
        <v>0</v>
      </c>
      <c r="P430" s="377">
        <f t="shared" si="48"/>
        <v>0</v>
      </c>
      <c r="Q430" s="416"/>
    </row>
    <row r="431" spans="1:17" ht="15.6" x14ac:dyDescent="0.3">
      <c r="A431" s="291">
        <v>427</v>
      </c>
      <c r="B431" s="4"/>
      <c r="C431" s="4"/>
      <c r="D431" s="4" t="s">
        <v>128</v>
      </c>
      <c r="E431" s="411" t="s">
        <v>256</v>
      </c>
      <c r="F431" s="38">
        <f t="shared" si="49"/>
        <v>0</v>
      </c>
      <c r="G431" s="38">
        <f t="shared" si="50"/>
        <v>0</v>
      </c>
      <c r="H431" s="38">
        <f t="shared" si="52"/>
        <v>0</v>
      </c>
      <c r="I431" s="295">
        <f t="shared" si="51"/>
        <v>0</v>
      </c>
      <c r="J431" s="356"/>
      <c r="K431" s="23"/>
      <c r="L431" s="325">
        <v>427</v>
      </c>
      <c r="M431" s="4" t="s">
        <v>128</v>
      </c>
      <c r="N431" s="377">
        <f t="shared" si="46"/>
        <v>0</v>
      </c>
      <c r="O431" s="377">
        <f t="shared" si="47"/>
        <v>0</v>
      </c>
      <c r="P431" s="377">
        <f t="shared" si="48"/>
        <v>0</v>
      </c>
      <c r="Q431" s="416"/>
    </row>
    <row r="432" spans="1:17" ht="15.6" x14ac:dyDescent="0.3">
      <c r="A432" s="291">
        <v>428</v>
      </c>
      <c r="B432" s="4"/>
      <c r="C432" s="4"/>
      <c r="D432" s="4" t="s">
        <v>128</v>
      </c>
      <c r="E432" s="411" t="s">
        <v>256</v>
      </c>
      <c r="F432" s="38">
        <f t="shared" si="49"/>
        <v>0</v>
      </c>
      <c r="G432" s="38">
        <f t="shared" si="50"/>
        <v>0</v>
      </c>
      <c r="H432" s="38">
        <f t="shared" si="52"/>
        <v>0</v>
      </c>
      <c r="I432" s="295">
        <f t="shared" si="51"/>
        <v>0</v>
      </c>
      <c r="J432" s="356"/>
      <c r="K432" s="23"/>
      <c r="L432" s="325">
        <v>428</v>
      </c>
      <c r="M432" s="4" t="s">
        <v>128</v>
      </c>
      <c r="N432" s="377">
        <f t="shared" si="46"/>
        <v>0</v>
      </c>
      <c r="O432" s="377">
        <f t="shared" si="47"/>
        <v>0</v>
      </c>
      <c r="P432" s="377">
        <f t="shared" si="48"/>
        <v>0</v>
      </c>
      <c r="Q432" s="416"/>
    </row>
    <row r="433" spans="1:17" ht="15.6" x14ac:dyDescent="0.3">
      <c r="A433" s="291">
        <v>429</v>
      </c>
      <c r="B433" s="4"/>
      <c r="C433" s="4"/>
      <c r="D433" s="4" t="s">
        <v>128</v>
      </c>
      <c r="E433" s="411" t="s">
        <v>256</v>
      </c>
      <c r="F433" s="38">
        <f t="shared" si="49"/>
        <v>0</v>
      </c>
      <c r="G433" s="38">
        <f t="shared" si="50"/>
        <v>0</v>
      </c>
      <c r="H433" s="38">
        <f t="shared" si="52"/>
        <v>0</v>
      </c>
      <c r="I433" s="295">
        <f t="shared" si="51"/>
        <v>0</v>
      </c>
      <c r="J433" s="356"/>
      <c r="K433" s="23"/>
      <c r="L433" s="325">
        <v>429</v>
      </c>
      <c r="M433" s="4" t="s">
        <v>128</v>
      </c>
      <c r="N433" s="377">
        <f t="shared" ref="N433:N496" si="53">IF(Q433&gt;0,1,0)</f>
        <v>0</v>
      </c>
      <c r="O433" s="377">
        <f t="shared" ref="O433:O496" si="54">IF(L433="Yes",N433,0)</f>
        <v>0</v>
      </c>
      <c r="P433" s="377">
        <f t="shared" ref="P433:P496" si="55">IF(L433="Yes",Q433,0)</f>
        <v>0</v>
      </c>
      <c r="Q433" s="416"/>
    </row>
    <row r="434" spans="1:17" ht="15.6" x14ac:dyDescent="0.3">
      <c r="A434" s="291">
        <v>430</v>
      </c>
      <c r="B434" s="4"/>
      <c r="C434" s="4"/>
      <c r="D434" s="4" t="s">
        <v>128</v>
      </c>
      <c r="E434" s="411" t="s">
        <v>256</v>
      </c>
      <c r="F434" s="38">
        <f t="shared" ref="F434:F454" si="56">IF(I434&gt;0,1,0)</f>
        <v>0</v>
      </c>
      <c r="G434" s="38">
        <f t="shared" ref="G434:G454" si="57">IF(D434="Yes",F434,0)</f>
        <v>0</v>
      </c>
      <c r="H434" s="38">
        <f t="shared" si="52"/>
        <v>0</v>
      </c>
      <c r="I434" s="295">
        <f t="shared" ref="I434:I454" si="58">IF(E434="Square/Rectangle",B434*C434,B434*C434*0.785)</f>
        <v>0</v>
      </c>
      <c r="J434" s="356"/>
      <c r="K434" s="23"/>
      <c r="L434" s="325">
        <v>430</v>
      </c>
      <c r="M434" s="4" t="s">
        <v>128</v>
      </c>
      <c r="N434" s="377">
        <f t="shared" si="53"/>
        <v>0</v>
      </c>
      <c r="O434" s="377">
        <f t="shared" si="54"/>
        <v>0</v>
      </c>
      <c r="P434" s="377">
        <f t="shared" si="55"/>
        <v>0</v>
      </c>
      <c r="Q434" s="416"/>
    </row>
    <row r="435" spans="1:17" ht="15.6" x14ac:dyDescent="0.3">
      <c r="A435" s="291">
        <v>431</v>
      </c>
      <c r="B435" s="4"/>
      <c r="C435" s="4"/>
      <c r="D435" s="4" t="s">
        <v>128</v>
      </c>
      <c r="E435" s="411" t="s">
        <v>256</v>
      </c>
      <c r="F435" s="38">
        <f t="shared" si="56"/>
        <v>0</v>
      </c>
      <c r="G435" s="38">
        <f t="shared" si="57"/>
        <v>0</v>
      </c>
      <c r="H435" s="38">
        <f t="shared" ref="H435:H454" si="59">IF(D435="Yes",I435,0)</f>
        <v>0</v>
      </c>
      <c r="I435" s="295">
        <f t="shared" si="58"/>
        <v>0</v>
      </c>
      <c r="J435" s="356"/>
      <c r="K435" s="23"/>
      <c r="L435" s="325">
        <v>431</v>
      </c>
      <c r="M435" s="4" t="s">
        <v>128</v>
      </c>
      <c r="N435" s="377">
        <f t="shared" si="53"/>
        <v>0</v>
      </c>
      <c r="O435" s="377">
        <f t="shared" si="54"/>
        <v>0</v>
      </c>
      <c r="P435" s="377">
        <f t="shared" si="55"/>
        <v>0</v>
      </c>
      <c r="Q435" s="416"/>
    </row>
    <row r="436" spans="1:17" ht="15.6" x14ac:dyDescent="0.3">
      <c r="A436" s="291">
        <v>432</v>
      </c>
      <c r="B436" s="4"/>
      <c r="C436" s="4"/>
      <c r="D436" s="4" t="s">
        <v>128</v>
      </c>
      <c r="E436" s="411" t="s">
        <v>256</v>
      </c>
      <c r="F436" s="38">
        <f t="shared" si="56"/>
        <v>0</v>
      </c>
      <c r="G436" s="38">
        <f t="shared" si="57"/>
        <v>0</v>
      </c>
      <c r="H436" s="38">
        <f t="shared" si="59"/>
        <v>0</v>
      </c>
      <c r="I436" s="295">
        <f t="shared" si="58"/>
        <v>0</v>
      </c>
      <c r="J436" s="356"/>
      <c r="K436" s="23"/>
      <c r="L436" s="325">
        <v>432</v>
      </c>
      <c r="M436" s="4" t="s">
        <v>128</v>
      </c>
      <c r="N436" s="377">
        <f t="shared" si="53"/>
        <v>0</v>
      </c>
      <c r="O436" s="377">
        <f t="shared" si="54"/>
        <v>0</v>
      </c>
      <c r="P436" s="377">
        <f t="shared" si="55"/>
        <v>0</v>
      </c>
      <c r="Q436" s="416"/>
    </row>
    <row r="437" spans="1:17" ht="15.6" x14ac:dyDescent="0.3">
      <c r="A437" s="291">
        <v>433</v>
      </c>
      <c r="B437" s="4"/>
      <c r="C437" s="4"/>
      <c r="D437" s="4" t="s">
        <v>128</v>
      </c>
      <c r="E437" s="411" t="s">
        <v>256</v>
      </c>
      <c r="F437" s="38">
        <f t="shared" si="56"/>
        <v>0</v>
      </c>
      <c r="G437" s="38">
        <f t="shared" si="57"/>
        <v>0</v>
      </c>
      <c r="H437" s="38">
        <f t="shared" si="59"/>
        <v>0</v>
      </c>
      <c r="I437" s="295">
        <f t="shared" si="58"/>
        <v>0</v>
      </c>
      <c r="J437" s="356"/>
      <c r="K437" s="23"/>
      <c r="L437" s="325">
        <v>433</v>
      </c>
      <c r="M437" s="4" t="s">
        <v>128</v>
      </c>
      <c r="N437" s="377">
        <f t="shared" si="53"/>
        <v>0</v>
      </c>
      <c r="O437" s="377">
        <f t="shared" si="54"/>
        <v>0</v>
      </c>
      <c r="P437" s="377">
        <f t="shared" si="55"/>
        <v>0</v>
      </c>
      <c r="Q437" s="416"/>
    </row>
    <row r="438" spans="1:17" ht="15.6" x14ac:dyDescent="0.3">
      <c r="A438" s="291">
        <v>434</v>
      </c>
      <c r="B438" s="4"/>
      <c r="C438" s="4"/>
      <c r="D438" s="4" t="s">
        <v>128</v>
      </c>
      <c r="E438" s="411" t="s">
        <v>256</v>
      </c>
      <c r="F438" s="38">
        <f t="shared" si="56"/>
        <v>0</v>
      </c>
      <c r="G438" s="38">
        <f t="shared" si="57"/>
        <v>0</v>
      </c>
      <c r="H438" s="38">
        <f t="shared" si="59"/>
        <v>0</v>
      </c>
      <c r="I438" s="295">
        <f t="shared" si="58"/>
        <v>0</v>
      </c>
      <c r="J438" s="356"/>
      <c r="K438" s="23"/>
      <c r="L438" s="325">
        <v>434</v>
      </c>
      <c r="M438" s="4" t="s">
        <v>128</v>
      </c>
      <c r="N438" s="377">
        <f t="shared" si="53"/>
        <v>0</v>
      </c>
      <c r="O438" s="377">
        <f t="shared" si="54"/>
        <v>0</v>
      </c>
      <c r="P438" s="377">
        <f t="shared" si="55"/>
        <v>0</v>
      </c>
      <c r="Q438" s="416"/>
    </row>
    <row r="439" spans="1:17" ht="15.6" x14ac:dyDescent="0.3">
      <c r="A439" s="291">
        <v>435</v>
      </c>
      <c r="B439" s="4"/>
      <c r="C439" s="4"/>
      <c r="D439" s="4" t="s">
        <v>128</v>
      </c>
      <c r="E439" s="411" t="s">
        <v>256</v>
      </c>
      <c r="F439" s="38">
        <f t="shared" si="56"/>
        <v>0</v>
      </c>
      <c r="G439" s="38">
        <f t="shared" si="57"/>
        <v>0</v>
      </c>
      <c r="H439" s="38">
        <f t="shared" si="59"/>
        <v>0</v>
      </c>
      <c r="I439" s="295">
        <f t="shared" si="58"/>
        <v>0</v>
      </c>
      <c r="J439" s="356"/>
      <c r="K439" s="23"/>
      <c r="L439" s="325">
        <v>435</v>
      </c>
      <c r="M439" s="4" t="s">
        <v>128</v>
      </c>
      <c r="N439" s="377">
        <f t="shared" si="53"/>
        <v>0</v>
      </c>
      <c r="O439" s="377">
        <f t="shared" si="54"/>
        <v>0</v>
      </c>
      <c r="P439" s="377">
        <f t="shared" si="55"/>
        <v>0</v>
      </c>
      <c r="Q439" s="416"/>
    </row>
    <row r="440" spans="1:17" ht="15.6" x14ac:dyDescent="0.3">
      <c r="A440" s="291">
        <v>436</v>
      </c>
      <c r="B440" s="4"/>
      <c r="C440" s="4"/>
      <c r="D440" s="4" t="s">
        <v>128</v>
      </c>
      <c r="E440" s="411" t="s">
        <v>256</v>
      </c>
      <c r="F440" s="38">
        <f t="shared" si="56"/>
        <v>0</v>
      </c>
      <c r="G440" s="38">
        <f t="shared" si="57"/>
        <v>0</v>
      </c>
      <c r="H440" s="38">
        <f t="shared" si="59"/>
        <v>0</v>
      </c>
      <c r="I440" s="295">
        <f t="shared" si="58"/>
        <v>0</v>
      </c>
      <c r="J440" s="356"/>
      <c r="K440" s="23"/>
      <c r="L440" s="325">
        <v>436</v>
      </c>
      <c r="M440" s="4" t="s">
        <v>128</v>
      </c>
      <c r="N440" s="377">
        <f t="shared" si="53"/>
        <v>0</v>
      </c>
      <c r="O440" s="377">
        <f t="shared" si="54"/>
        <v>0</v>
      </c>
      <c r="P440" s="377">
        <f t="shared" si="55"/>
        <v>0</v>
      </c>
      <c r="Q440" s="416"/>
    </row>
    <row r="441" spans="1:17" ht="15.6" x14ac:dyDescent="0.3">
      <c r="A441" s="291">
        <v>437</v>
      </c>
      <c r="B441" s="4"/>
      <c r="C441" s="4"/>
      <c r="D441" s="4" t="s">
        <v>128</v>
      </c>
      <c r="E441" s="411" t="s">
        <v>256</v>
      </c>
      <c r="F441" s="38">
        <f t="shared" si="56"/>
        <v>0</v>
      </c>
      <c r="G441" s="38">
        <f t="shared" si="57"/>
        <v>0</v>
      </c>
      <c r="H441" s="38">
        <f t="shared" si="59"/>
        <v>0</v>
      </c>
      <c r="I441" s="295">
        <f t="shared" si="58"/>
        <v>0</v>
      </c>
      <c r="J441" s="356"/>
      <c r="K441" s="23"/>
      <c r="L441" s="325">
        <v>437</v>
      </c>
      <c r="M441" s="4" t="s">
        <v>128</v>
      </c>
      <c r="N441" s="377">
        <f t="shared" si="53"/>
        <v>0</v>
      </c>
      <c r="O441" s="377">
        <f t="shared" si="54"/>
        <v>0</v>
      </c>
      <c r="P441" s="377">
        <f t="shared" si="55"/>
        <v>0</v>
      </c>
      <c r="Q441" s="416"/>
    </row>
    <row r="442" spans="1:17" ht="15.6" x14ac:dyDescent="0.3">
      <c r="A442" s="291">
        <v>438</v>
      </c>
      <c r="B442" s="4"/>
      <c r="C442" s="4"/>
      <c r="D442" s="4" t="s">
        <v>128</v>
      </c>
      <c r="E442" s="411" t="s">
        <v>256</v>
      </c>
      <c r="F442" s="38">
        <f t="shared" si="56"/>
        <v>0</v>
      </c>
      <c r="G442" s="38">
        <f t="shared" si="57"/>
        <v>0</v>
      </c>
      <c r="H442" s="38">
        <f t="shared" si="59"/>
        <v>0</v>
      </c>
      <c r="I442" s="295">
        <f t="shared" si="58"/>
        <v>0</v>
      </c>
      <c r="J442" s="356"/>
      <c r="K442" s="23"/>
      <c r="L442" s="325">
        <v>438</v>
      </c>
      <c r="M442" s="4" t="s">
        <v>128</v>
      </c>
      <c r="N442" s="377">
        <f t="shared" si="53"/>
        <v>0</v>
      </c>
      <c r="O442" s="377">
        <f t="shared" si="54"/>
        <v>0</v>
      </c>
      <c r="P442" s="377">
        <f t="shared" si="55"/>
        <v>0</v>
      </c>
      <c r="Q442" s="416"/>
    </row>
    <row r="443" spans="1:17" ht="15.6" x14ac:dyDescent="0.3">
      <c r="A443" s="291">
        <v>439</v>
      </c>
      <c r="B443" s="4"/>
      <c r="C443" s="4"/>
      <c r="D443" s="4" t="s">
        <v>128</v>
      </c>
      <c r="E443" s="411" t="s">
        <v>256</v>
      </c>
      <c r="F443" s="38">
        <f t="shared" si="56"/>
        <v>0</v>
      </c>
      <c r="G443" s="38">
        <f t="shared" si="57"/>
        <v>0</v>
      </c>
      <c r="H443" s="38">
        <f t="shared" si="59"/>
        <v>0</v>
      </c>
      <c r="I443" s="295">
        <f t="shared" si="58"/>
        <v>0</v>
      </c>
      <c r="J443" s="356"/>
      <c r="K443" s="23"/>
      <c r="L443" s="325">
        <v>439</v>
      </c>
      <c r="M443" s="4" t="s">
        <v>128</v>
      </c>
      <c r="N443" s="377">
        <f t="shared" si="53"/>
        <v>0</v>
      </c>
      <c r="O443" s="377">
        <f t="shared" si="54"/>
        <v>0</v>
      </c>
      <c r="P443" s="377">
        <f t="shared" si="55"/>
        <v>0</v>
      </c>
      <c r="Q443" s="416"/>
    </row>
    <row r="444" spans="1:17" ht="15.6" x14ac:dyDescent="0.3">
      <c r="A444" s="291">
        <v>440</v>
      </c>
      <c r="B444" s="4"/>
      <c r="C444" s="4"/>
      <c r="D444" s="4" t="s">
        <v>128</v>
      </c>
      <c r="E444" s="411" t="s">
        <v>256</v>
      </c>
      <c r="F444" s="38">
        <f t="shared" si="56"/>
        <v>0</v>
      </c>
      <c r="G444" s="38">
        <f t="shared" si="57"/>
        <v>0</v>
      </c>
      <c r="H444" s="38">
        <f t="shared" si="59"/>
        <v>0</v>
      </c>
      <c r="I444" s="295">
        <f t="shared" si="58"/>
        <v>0</v>
      </c>
      <c r="J444" s="356"/>
      <c r="K444" s="23"/>
      <c r="L444" s="325">
        <v>440</v>
      </c>
      <c r="M444" s="4" t="s">
        <v>128</v>
      </c>
      <c r="N444" s="377">
        <f t="shared" si="53"/>
        <v>0</v>
      </c>
      <c r="O444" s="377">
        <f t="shared" si="54"/>
        <v>0</v>
      </c>
      <c r="P444" s="377">
        <f t="shared" si="55"/>
        <v>0</v>
      </c>
      <c r="Q444" s="416"/>
    </row>
    <row r="445" spans="1:17" ht="15.6" x14ac:dyDescent="0.3">
      <c r="A445" s="291">
        <v>441</v>
      </c>
      <c r="B445" s="4"/>
      <c r="C445" s="4"/>
      <c r="D445" s="4" t="s">
        <v>128</v>
      </c>
      <c r="E445" s="411" t="s">
        <v>256</v>
      </c>
      <c r="F445" s="38">
        <f t="shared" si="56"/>
        <v>0</v>
      </c>
      <c r="G445" s="38">
        <f t="shared" si="57"/>
        <v>0</v>
      </c>
      <c r="H445" s="38">
        <f t="shared" si="59"/>
        <v>0</v>
      </c>
      <c r="I445" s="295">
        <f t="shared" si="58"/>
        <v>0</v>
      </c>
      <c r="J445" s="356"/>
      <c r="K445" s="23"/>
      <c r="L445" s="325">
        <v>441</v>
      </c>
      <c r="M445" s="4" t="s">
        <v>128</v>
      </c>
      <c r="N445" s="377">
        <f t="shared" si="53"/>
        <v>0</v>
      </c>
      <c r="O445" s="377">
        <f t="shared" si="54"/>
        <v>0</v>
      </c>
      <c r="P445" s="377">
        <f t="shared" si="55"/>
        <v>0</v>
      </c>
      <c r="Q445" s="416"/>
    </row>
    <row r="446" spans="1:17" ht="15.6" x14ac:dyDescent="0.3">
      <c r="A446" s="291">
        <v>442</v>
      </c>
      <c r="B446" s="4"/>
      <c r="C446" s="4"/>
      <c r="D446" s="4" t="s">
        <v>128</v>
      </c>
      <c r="E446" s="411" t="s">
        <v>256</v>
      </c>
      <c r="F446" s="38">
        <f t="shared" si="56"/>
        <v>0</v>
      </c>
      <c r="G446" s="38">
        <f t="shared" si="57"/>
        <v>0</v>
      </c>
      <c r="H446" s="38">
        <f t="shared" si="59"/>
        <v>0</v>
      </c>
      <c r="I446" s="295">
        <f t="shared" si="58"/>
        <v>0</v>
      </c>
      <c r="J446" s="356"/>
      <c r="K446" s="23"/>
      <c r="L446" s="325">
        <v>442</v>
      </c>
      <c r="M446" s="4" t="s">
        <v>128</v>
      </c>
      <c r="N446" s="377">
        <f t="shared" si="53"/>
        <v>0</v>
      </c>
      <c r="O446" s="377">
        <f t="shared" si="54"/>
        <v>0</v>
      </c>
      <c r="P446" s="377">
        <f t="shared" si="55"/>
        <v>0</v>
      </c>
      <c r="Q446" s="416"/>
    </row>
    <row r="447" spans="1:17" ht="15.6" x14ac:dyDescent="0.3">
      <c r="A447" s="291">
        <v>443</v>
      </c>
      <c r="B447" s="4"/>
      <c r="C447" s="4"/>
      <c r="D447" s="4" t="s">
        <v>128</v>
      </c>
      <c r="E447" s="411" t="s">
        <v>256</v>
      </c>
      <c r="F447" s="38">
        <f t="shared" si="56"/>
        <v>0</v>
      </c>
      <c r="G447" s="38">
        <f t="shared" si="57"/>
        <v>0</v>
      </c>
      <c r="H447" s="38">
        <f t="shared" si="59"/>
        <v>0</v>
      </c>
      <c r="I447" s="295">
        <f t="shared" si="58"/>
        <v>0</v>
      </c>
      <c r="J447" s="356"/>
      <c r="K447" s="23"/>
      <c r="L447" s="325">
        <v>443</v>
      </c>
      <c r="M447" s="4" t="s">
        <v>128</v>
      </c>
      <c r="N447" s="377">
        <f t="shared" si="53"/>
        <v>0</v>
      </c>
      <c r="O447" s="377">
        <f t="shared" si="54"/>
        <v>0</v>
      </c>
      <c r="P447" s="377">
        <f t="shared" si="55"/>
        <v>0</v>
      </c>
      <c r="Q447" s="416"/>
    </row>
    <row r="448" spans="1:17" ht="15.6" x14ac:dyDescent="0.3">
      <c r="A448" s="291">
        <v>444</v>
      </c>
      <c r="B448" s="4"/>
      <c r="C448" s="4"/>
      <c r="D448" s="4" t="s">
        <v>128</v>
      </c>
      <c r="E448" s="411" t="s">
        <v>256</v>
      </c>
      <c r="F448" s="38">
        <f t="shared" si="56"/>
        <v>0</v>
      </c>
      <c r="G448" s="38">
        <f t="shared" si="57"/>
        <v>0</v>
      </c>
      <c r="H448" s="38">
        <f t="shared" si="59"/>
        <v>0</v>
      </c>
      <c r="I448" s="295">
        <f t="shared" si="58"/>
        <v>0</v>
      </c>
      <c r="J448" s="356"/>
      <c r="K448" s="23"/>
      <c r="L448" s="325">
        <v>444</v>
      </c>
      <c r="M448" s="4" t="s">
        <v>128</v>
      </c>
      <c r="N448" s="377">
        <f t="shared" si="53"/>
        <v>0</v>
      </c>
      <c r="O448" s="377">
        <f t="shared" si="54"/>
        <v>0</v>
      </c>
      <c r="P448" s="377">
        <f t="shared" si="55"/>
        <v>0</v>
      </c>
      <c r="Q448" s="416"/>
    </row>
    <row r="449" spans="1:17" ht="15.6" x14ac:dyDescent="0.3">
      <c r="A449" s="291">
        <v>445</v>
      </c>
      <c r="B449" s="4"/>
      <c r="C449" s="4"/>
      <c r="D449" s="4" t="s">
        <v>128</v>
      </c>
      <c r="E449" s="411" t="s">
        <v>256</v>
      </c>
      <c r="F449" s="38">
        <f t="shared" si="56"/>
        <v>0</v>
      </c>
      <c r="G449" s="38">
        <f t="shared" si="57"/>
        <v>0</v>
      </c>
      <c r="H449" s="38">
        <f t="shared" si="59"/>
        <v>0</v>
      </c>
      <c r="I449" s="295">
        <f t="shared" si="58"/>
        <v>0</v>
      </c>
      <c r="J449" s="356"/>
      <c r="K449" s="23"/>
      <c r="L449" s="325">
        <v>445</v>
      </c>
      <c r="M449" s="4" t="s">
        <v>128</v>
      </c>
      <c r="N449" s="377">
        <f t="shared" si="53"/>
        <v>0</v>
      </c>
      <c r="O449" s="377">
        <f t="shared" si="54"/>
        <v>0</v>
      </c>
      <c r="P449" s="377">
        <f t="shared" si="55"/>
        <v>0</v>
      </c>
      <c r="Q449" s="416"/>
    </row>
    <row r="450" spans="1:17" ht="15.6" x14ac:dyDescent="0.3">
      <c r="A450" s="291">
        <v>446</v>
      </c>
      <c r="B450" s="4"/>
      <c r="C450" s="4"/>
      <c r="D450" s="4" t="s">
        <v>128</v>
      </c>
      <c r="E450" s="411" t="s">
        <v>256</v>
      </c>
      <c r="F450" s="38">
        <f t="shared" si="56"/>
        <v>0</v>
      </c>
      <c r="G450" s="38">
        <f t="shared" si="57"/>
        <v>0</v>
      </c>
      <c r="H450" s="38">
        <f t="shared" si="59"/>
        <v>0</v>
      </c>
      <c r="I450" s="295">
        <f t="shared" si="58"/>
        <v>0</v>
      </c>
      <c r="J450" s="356"/>
      <c r="K450" s="23"/>
      <c r="L450" s="325">
        <v>446</v>
      </c>
      <c r="M450" s="4" t="s">
        <v>128</v>
      </c>
      <c r="N450" s="377">
        <f t="shared" si="53"/>
        <v>0</v>
      </c>
      <c r="O450" s="377">
        <f t="shared" si="54"/>
        <v>0</v>
      </c>
      <c r="P450" s="377">
        <f t="shared" si="55"/>
        <v>0</v>
      </c>
      <c r="Q450" s="416"/>
    </row>
    <row r="451" spans="1:17" ht="15.6" x14ac:dyDescent="0.3">
      <c r="A451" s="291">
        <v>447</v>
      </c>
      <c r="B451" s="4"/>
      <c r="C451" s="4"/>
      <c r="D451" s="4" t="s">
        <v>128</v>
      </c>
      <c r="E451" s="411" t="s">
        <v>256</v>
      </c>
      <c r="F451" s="38">
        <f t="shared" si="56"/>
        <v>0</v>
      </c>
      <c r="G451" s="38">
        <f t="shared" si="57"/>
        <v>0</v>
      </c>
      <c r="H451" s="38">
        <f t="shared" si="59"/>
        <v>0</v>
      </c>
      <c r="I451" s="295">
        <f t="shared" si="58"/>
        <v>0</v>
      </c>
      <c r="J451" s="356"/>
      <c r="K451" s="23"/>
      <c r="L451" s="325">
        <v>447</v>
      </c>
      <c r="M451" s="4" t="s">
        <v>128</v>
      </c>
      <c r="N451" s="377">
        <f t="shared" si="53"/>
        <v>0</v>
      </c>
      <c r="O451" s="377">
        <f t="shared" si="54"/>
        <v>0</v>
      </c>
      <c r="P451" s="377">
        <f t="shared" si="55"/>
        <v>0</v>
      </c>
      <c r="Q451" s="416"/>
    </row>
    <row r="452" spans="1:17" ht="15.6" x14ac:dyDescent="0.3">
      <c r="A452" s="291">
        <v>448</v>
      </c>
      <c r="B452" s="4"/>
      <c r="C452" s="4"/>
      <c r="D452" s="4" t="s">
        <v>128</v>
      </c>
      <c r="E452" s="411" t="s">
        <v>256</v>
      </c>
      <c r="F452" s="38">
        <f t="shared" si="56"/>
        <v>0</v>
      </c>
      <c r="G452" s="38">
        <f t="shared" si="57"/>
        <v>0</v>
      </c>
      <c r="H452" s="38">
        <f t="shared" si="59"/>
        <v>0</v>
      </c>
      <c r="I452" s="295">
        <f t="shared" si="58"/>
        <v>0</v>
      </c>
      <c r="J452" s="356"/>
      <c r="K452" s="23"/>
      <c r="L452" s="325">
        <v>448</v>
      </c>
      <c r="M452" s="4" t="s">
        <v>128</v>
      </c>
      <c r="N452" s="377">
        <f t="shared" si="53"/>
        <v>0</v>
      </c>
      <c r="O452" s="377">
        <f t="shared" si="54"/>
        <v>0</v>
      </c>
      <c r="P452" s="377">
        <f t="shared" si="55"/>
        <v>0</v>
      </c>
      <c r="Q452" s="416"/>
    </row>
    <row r="453" spans="1:17" ht="15.6" x14ac:dyDescent="0.3">
      <c r="A453" s="291">
        <v>449</v>
      </c>
      <c r="B453" s="4"/>
      <c r="C453" s="4"/>
      <c r="D453" s="4" t="s">
        <v>128</v>
      </c>
      <c r="E453" s="411" t="s">
        <v>256</v>
      </c>
      <c r="F453" s="38">
        <f t="shared" si="56"/>
        <v>0</v>
      </c>
      <c r="G453" s="38">
        <f t="shared" si="57"/>
        <v>0</v>
      </c>
      <c r="H453" s="38">
        <f t="shared" si="59"/>
        <v>0</v>
      </c>
      <c r="I453" s="295">
        <f t="shared" si="58"/>
        <v>0</v>
      </c>
      <c r="J453" s="356"/>
      <c r="K453" s="23"/>
      <c r="L453" s="325">
        <v>449</v>
      </c>
      <c r="M453" s="4" t="s">
        <v>128</v>
      </c>
      <c r="N453" s="377">
        <f t="shared" si="53"/>
        <v>0</v>
      </c>
      <c r="O453" s="377">
        <f t="shared" si="54"/>
        <v>0</v>
      </c>
      <c r="P453" s="377">
        <f t="shared" si="55"/>
        <v>0</v>
      </c>
      <c r="Q453" s="416"/>
    </row>
    <row r="454" spans="1:17" ht="16.2" thickBot="1" x14ac:dyDescent="0.35">
      <c r="A454" s="291">
        <v>450</v>
      </c>
      <c r="B454" s="4"/>
      <c r="C454" s="4"/>
      <c r="D454" s="4" t="s">
        <v>128</v>
      </c>
      <c r="E454" s="411" t="s">
        <v>256</v>
      </c>
      <c r="F454" s="38">
        <f t="shared" si="56"/>
        <v>0</v>
      </c>
      <c r="G454" s="38">
        <f t="shared" si="57"/>
        <v>0</v>
      </c>
      <c r="H454" s="38">
        <f t="shared" si="59"/>
        <v>0</v>
      </c>
      <c r="I454" s="295">
        <f t="shared" si="58"/>
        <v>0</v>
      </c>
      <c r="J454" s="356"/>
      <c r="K454" s="23"/>
      <c r="L454" s="325">
        <v>450</v>
      </c>
      <c r="M454" s="4" t="s">
        <v>128</v>
      </c>
      <c r="N454" s="383">
        <f t="shared" si="53"/>
        <v>0</v>
      </c>
      <c r="O454" s="383">
        <f t="shared" si="54"/>
        <v>0</v>
      </c>
      <c r="P454" s="383">
        <f t="shared" si="55"/>
        <v>0</v>
      </c>
      <c r="Q454" s="416"/>
    </row>
    <row r="455" spans="1:17" ht="15.6" x14ac:dyDescent="0.3">
      <c r="A455" s="217">
        <v>451</v>
      </c>
      <c r="B455" s="102"/>
      <c r="C455" s="102"/>
      <c r="D455" s="102" t="s">
        <v>128</v>
      </c>
      <c r="E455" s="412" t="s">
        <v>256</v>
      </c>
      <c r="F455" s="202">
        <f>IF(I455&gt;0,1,0)</f>
        <v>0</v>
      </c>
      <c r="G455" s="202">
        <f>IF(D455="Yes",F455,0)</f>
        <v>0</v>
      </c>
      <c r="H455" s="202">
        <f>IF(D455="Yes",I455,0)</f>
        <v>0</v>
      </c>
      <c r="I455" s="298">
        <f>IF(E455="Square/Rectangle",B455*C455,B455*C455*0.785)</f>
        <v>0</v>
      </c>
      <c r="J455" s="356"/>
      <c r="K455" s="23"/>
      <c r="L455" s="328">
        <v>451</v>
      </c>
      <c r="M455" s="102" t="s">
        <v>128</v>
      </c>
      <c r="N455" s="374">
        <f t="shared" si="53"/>
        <v>0</v>
      </c>
      <c r="O455" s="374">
        <f t="shared" si="54"/>
        <v>0</v>
      </c>
      <c r="P455" s="374">
        <f t="shared" si="55"/>
        <v>0</v>
      </c>
      <c r="Q455" s="416"/>
    </row>
    <row r="456" spans="1:17" ht="15.6" x14ac:dyDescent="0.3">
      <c r="A456" s="218">
        <v>452</v>
      </c>
      <c r="B456" s="4"/>
      <c r="C456" s="4"/>
      <c r="D456" s="4" t="s">
        <v>128</v>
      </c>
      <c r="E456" s="411" t="s">
        <v>256</v>
      </c>
      <c r="F456" s="38">
        <f t="shared" ref="F456:F519" si="60">IF(I456&gt;0,1,0)</f>
        <v>0</v>
      </c>
      <c r="G456" s="38">
        <f t="shared" ref="G456:G519" si="61">IF(D456="Yes",F456,0)</f>
        <v>0</v>
      </c>
      <c r="H456" s="38">
        <f>IF(D456="Yes",I456,0)</f>
        <v>0</v>
      </c>
      <c r="I456" s="299">
        <f t="shared" ref="I456:I519" si="62">IF(E456="Square/Rectangle",B456*C456,B456*C456*0.785)</f>
        <v>0</v>
      </c>
      <c r="J456" s="356"/>
      <c r="K456" s="23"/>
      <c r="L456" s="329">
        <v>452</v>
      </c>
      <c r="M456" s="4" t="s">
        <v>128</v>
      </c>
      <c r="N456" s="377">
        <f t="shared" si="53"/>
        <v>0</v>
      </c>
      <c r="O456" s="377">
        <f t="shared" si="54"/>
        <v>0</v>
      </c>
      <c r="P456" s="377">
        <f t="shared" si="55"/>
        <v>0</v>
      </c>
      <c r="Q456" s="416"/>
    </row>
    <row r="457" spans="1:17" ht="15.6" x14ac:dyDescent="0.3">
      <c r="A457" s="218">
        <v>453</v>
      </c>
      <c r="B457" s="4"/>
      <c r="C457" s="4"/>
      <c r="D457" s="4" t="s">
        <v>128</v>
      </c>
      <c r="E457" s="411" t="s">
        <v>256</v>
      </c>
      <c r="F457" s="38">
        <f t="shared" si="60"/>
        <v>0</v>
      </c>
      <c r="G457" s="38">
        <f t="shared" si="61"/>
        <v>0</v>
      </c>
      <c r="H457" s="38">
        <f t="shared" ref="H457:H520" si="63">IF(D457="Yes",I457,0)</f>
        <v>0</v>
      </c>
      <c r="I457" s="299">
        <f t="shared" si="62"/>
        <v>0</v>
      </c>
      <c r="J457" s="356"/>
      <c r="K457" s="23"/>
      <c r="L457" s="329">
        <v>453</v>
      </c>
      <c r="M457" s="4" t="s">
        <v>128</v>
      </c>
      <c r="N457" s="377">
        <f t="shared" si="53"/>
        <v>0</v>
      </c>
      <c r="O457" s="377">
        <f t="shared" si="54"/>
        <v>0</v>
      </c>
      <c r="P457" s="377">
        <f t="shared" si="55"/>
        <v>0</v>
      </c>
      <c r="Q457" s="416"/>
    </row>
    <row r="458" spans="1:17" ht="15.6" x14ac:dyDescent="0.3">
      <c r="A458" s="218">
        <v>454</v>
      </c>
      <c r="B458" s="4"/>
      <c r="C458" s="4"/>
      <c r="D458" s="4" t="s">
        <v>128</v>
      </c>
      <c r="E458" s="411" t="s">
        <v>256</v>
      </c>
      <c r="F458" s="38">
        <f t="shared" si="60"/>
        <v>0</v>
      </c>
      <c r="G458" s="38">
        <f t="shared" si="61"/>
        <v>0</v>
      </c>
      <c r="H458" s="38">
        <f t="shared" si="63"/>
        <v>0</v>
      </c>
      <c r="I458" s="299">
        <f t="shared" si="62"/>
        <v>0</v>
      </c>
      <c r="J458" s="356"/>
      <c r="K458" s="23"/>
      <c r="L458" s="329">
        <v>454</v>
      </c>
      <c r="M458" s="4" t="s">
        <v>128</v>
      </c>
      <c r="N458" s="377">
        <f t="shared" si="53"/>
        <v>0</v>
      </c>
      <c r="O458" s="377">
        <f t="shared" si="54"/>
        <v>0</v>
      </c>
      <c r="P458" s="377">
        <f t="shared" si="55"/>
        <v>0</v>
      </c>
      <c r="Q458" s="416"/>
    </row>
    <row r="459" spans="1:17" ht="15.6" x14ac:dyDescent="0.3">
      <c r="A459" s="218">
        <v>455</v>
      </c>
      <c r="B459" s="4"/>
      <c r="C459" s="4"/>
      <c r="D459" s="4" t="s">
        <v>128</v>
      </c>
      <c r="E459" s="411" t="s">
        <v>256</v>
      </c>
      <c r="F459" s="38">
        <f t="shared" si="60"/>
        <v>0</v>
      </c>
      <c r="G459" s="38">
        <f t="shared" si="61"/>
        <v>0</v>
      </c>
      <c r="H459" s="38">
        <f t="shared" si="63"/>
        <v>0</v>
      </c>
      <c r="I459" s="299">
        <f t="shared" si="62"/>
        <v>0</v>
      </c>
      <c r="J459" s="356"/>
      <c r="K459" s="23"/>
      <c r="L459" s="329">
        <v>455</v>
      </c>
      <c r="M459" s="4" t="s">
        <v>128</v>
      </c>
      <c r="N459" s="377">
        <f t="shared" si="53"/>
        <v>0</v>
      </c>
      <c r="O459" s="377">
        <f t="shared" si="54"/>
        <v>0</v>
      </c>
      <c r="P459" s="377">
        <f t="shared" si="55"/>
        <v>0</v>
      </c>
      <c r="Q459" s="416"/>
    </row>
    <row r="460" spans="1:17" ht="15.6" x14ac:dyDescent="0.3">
      <c r="A460" s="218">
        <v>456</v>
      </c>
      <c r="B460" s="4"/>
      <c r="C460" s="4"/>
      <c r="D460" s="4" t="s">
        <v>128</v>
      </c>
      <c r="E460" s="411" t="s">
        <v>256</v>
      </c>
      <c r="F460" s="38">
        <f t="shared" si="60"/>
        <v>0</v>
      </c>
      <c r="G460" s="38">
        <f t="shared" si="61"/>
        <v>0</v>
      </c>
      <c r="H460" s="38">
        <f t="shared" si="63"/>
        <v>0</v>
      </c>
      <c r="I460" s="299">
        <f t="shared" si="62"/>
        <v>0</v>
      </c>
      <c r="J460" s="356"/>
      <c r="K460" s="23"/>
      <c r="L460" s="329">
        <v>456</v>
      </c>
      <c r="M460" s="4" t="s">
        <v>128</v>
      </c>
      <c r="N460" s="377">
        <f t="shared" si="53"/>
        <v>0</v>
      </c>
      <c r="O460" s="377">
        <f t="shared" si="54"/>
        <v>0</v>
      </c>
      <c r="P460" s="377">
        <f t="shared" si="55"/>
        <v>0</v>
      </c>
      <c r="Q460" s="416"/>
    </row>
    <row r="461" spans="1:17" ht="15.6" x14ac:dyDescent="0.3">
      <c r="A461" s="218">
        <v>457</v>
      </c>
      <c r="B461" s="4"/>
      <c r="C461" s="4"/>
      <c r="D461" s="4" t="s">
        <v>128</v>
      </c>
      <c r="E461" s="411" t="s">
        <v>256</v>
      </c>
      <c r="F461" s="38">
        <f t="shared" si="60"/>
        <v>0</v>
      </c>
      <c r="G461" s="38">
        <f t="shared" si="61"/>
        <v>0</v>
      </c>
      <c r="H461" s="38">
        <f t="shared" si="63"/>
        <v>0</v>
      </c>
      <c r="I461" s="299">
        <f t="shared" si="62"/>
        <v>0</v>
      </c>
      <c r="J461" s="356"/>
      <c r="K461" s="23"/>
      <c r="L461" s="329">
        <v>457</v>
      </c>
      <c r="M461" s="4" t="s">
        <v>128</v>
      </c>
      <c r="N461" s="377">
        <f t="shared" si="53"/>
        <v>0</v>
      </c>
      <c r="O461" s="377">
        <f t="shared" si="54"/>
        <v>0</v>
      </c>
      <c r="P461" s="377">
        <f t="shared" si="55"/>
        <v>0</v>
      </c>
      <c r="Q461" s="416"/>
    </row>
    <row r="462" spans="1:17" ht="15.6" x14ac:dyDescent="0.3">
      <c r="A462" s="218">
        <v>458</v>
      </c>
      <c r="B462" s="4"/>
      <c r="C462" s="4"/>
      <c r="D462" s="4" t="s">
        <v>128</v>
      </c>
      <c r="E462" s="411" t="s">
        <v>256</v>
      </c>
      <c r="F462" s="38">
        <f t="shared" si="60"/>
        <v>0</v>
      </c>
      <c r="G462" s="38">
        <f t="shared" si="61"/>
        <v>0</v>
      </c>
      <c r="H462" s="38">
        <f t="shared" si="63"/>
        <v>0</v>
      </c>
      <c r="I462" s="299">
        <f t="shared" si="62"/>
        <v>0</v>
      </c>
      <c r="J462" s="356"/>
      <c r="K462" s="23"/>
      <c r="L462" s="329">
        <v>458</v>
      </c>
      <c r="M462" s="4" t="s">
        <v>128</v>
      </c>
      <c r="N462" s="377">
        <f t="shared" si="53"/>
        <v>0</v>
      </c>
      <c r="O462" s="377">
        <f t="shared" si="54"/>
        <v>0</v>
      </c>
      <c r="P462" s="377">
        <f t="shared" si="55"/>
        <v>0</v>
      </c>
      <c r="Q462" s="416"/>
    </row>
    <row r="463" spans="1:17" ht="15.6" x14ac:dyDescent="0.3">
      <c r="A463" s="218">
        <v>459</v>
      </c>
      <c r="B463" s="4"/>
      <c r="C463" s="4"/>
      <c r="D463" s="4" t="s">
        <v>128</v>
      </c>
      <c r="E463" s="411" t="s">
        <v>256</v>
      </c>
      <c r="F463" s="38">
        <f t="shared" si="60"/>
        <v>0</v>
      </c>
      <c r="G463" s="38">
        <f t="shared" si="61"/>
        <v>0</v>
      </c>
      <c r="H463" s="38">
        <f t="shared" si="63"/>
        <v>0</v>
      </c>
      <c r="I463" s="299">
        <f t="shared" si="62"/>
        <v>0</v>
      </c>
      <c r="J463" s="356"/>
      <c r="K463" s="23"/>
      <c r="L463" s="329">
        <v>459</v>
      </c>
      <c r="M463" s="4" t="s">
        <v>128</v>
      </c>
      <c r="N463" s="377">
        <f t="shared" si="53"/>
        <v>0</v>
      </c>
      <c r="O463" s="377">
        <f t="shared" si="54"/>
        <v>0</v>
      </c>
      <c r="P463" s="377">
        <f t="shared" si="55"/>
        <v>0</v>
      </c>
      <c r="Q463" s="416"/>
    </row>
    <row r="464" spans="1:17" ht="15.6" x14ac:dyDescent="0.3">
      <c r="A464" s="218">
        <v>460</v>
      </c>
      <c r="B464" s="4"/>
      <c r="C464" s="4"/>
      <c r="D464" s="4" t="s">
        <v>128</v>
      </c>
      <c r="E464" s="411" t="s">
        <v>256</v>
      </c>
      <c r="F464" s="38">
        <f t="shared" si="60"/>
        <v>0</v>
      </c>
      <c r="G464" s="38">
        <f t="shared" si="61"/>
        <v>0</v>
      </c>
      <c r="H464" s="38">
        <f t="shared" si="63"/>
        <v>0</v>
      </c>
      <c r="I464" s="299">
        <f t="shared" si="62"/>
        <v>0</v>
      </c>
      <c r="J464" s="356"/>
      <c r="K464" s="23"/>
      <c r="L464" s="329">
        <v>460</v>
      </c>
      <c r="M464" s="4" t="s">
        <v>128</v>
      </c>
      <c r="N464" s="377">
        <f t="shared" si="53"/>
        <v>0</v>
      </c>
      <c r="O464" s="377">
        <f t="shared" si="54"/>
        <v>0</v>
      </c>
      <c r="P464" s="377">
        <f t="shared" si="55"/>
        <v>0</v>
      </c>
      <c r="Q464" s="416"/>
    </row>
    <row r="465" spans="1:17" ht="15.6" x14ac:dyDescent="0.3">
      <c r="A465" s="218">
        <v>461</v>
      </c>
      <c r="B465" s="4"/>
      <c r="C465" s="4"/>
      <c r="D465" s="4" t="s">
        <v>128</v>
      </c>
      <c r="E465" s="411" t="s">
        <v>256</v>
      </c>
      <c r="F465" s="38">
        <f t="shared" si="60"/>
        <v>0</v>
      </c>
      <c r="G465" s="38">
        <f t="shared" si="61"/>
        <v>0</v>
      </c>
      <c r="H465" s="38">
        <f t="shared" si="63"/>
        <v>0</v>
      </c>
      <c r="I465" s="299">
        <f t="shared" si="62"/>
        <v>0</v>
      </c>
      <c r="J465" s="356"/>
      <c r="K465" s="23"/>
      <c r="L465" s="329">
        <v>461</v>
      </c>
      <c r="M465" s="4" t="s">
        <v>128</v>
      </c>
      <c r="N465" s="377">
        <f t="shared" si="53"/>
        <v>0</v>
      </c>
      <c r="O465" s="377">
        <f t="shared" si="54"/>
        <v>0</v>
      </c>
      <c r="P465" s="377">
        <f t="shared" si="55"/>
        <v>0</v>
      </c>
      <c r="Q465" s="416"/>
    </row>
    <row r="466" spans="1:17" ht="15.6" x14ac:dyDescent="0.3">
      <c r="A466" s="218">
        <v>462</v>
      </c>
      <c r="B466" s="4"/>
      <c r="C466" s="4"/>
      <c r="D466" s="4" t="s">
        <v>128</v>
      </c>
      <c r="E466" s="411" t="s">
        <v>256</v>
      </c>
      <c r="F466" s="38">
        <f t="shared" si="60"/>
        <v>0</v>
      </c>
      <c r="G466" s="38">
        <f t="shared" si="61"/>
        <v>0</v>
      </c>
      <c r="H466" s="38">
        <f t="shared" si="63"/>
        <v>0</v>
      </c>
      <c r="I466" s="299">
        <f t="shared" si="62"/>
        <v>0</v>
      </c>
      <c r="J466" s="356"/>
      <c r="K466" s="23"/>
      <c r="L466" s="329">
        <v>462</v>
      </c>
      <c r="M466" s="4" t="s">
        <v>128</v>
      </c>
      <c r="N466" s="377">
        <f t="shared" si="53"/>
        <v>0</v>
      </c>
      <c r="O466" s="377">
        <f t="shared" si="54"/>
        <v>0</v>
      </c>
      <c r="P466" s="377">
        <f t="shared" si="55"/>
        <v>0</v>
      </c>
      <c r="Q466" s="416"/>
    </row>
    <row r="467" spans="1:17" ht="15.6" x14ac:dyDescent="0.3">
      <c r="A467" s="218">
        <v>463</v>
      </c>
      <c r="B467" s="4"/>
      <c r="C467" s="4"/>
      <c r="D467" s="4" t="s">
        <v>128</v>
      </c>
      <c r="E467" s="411" t="s">
        <v>256</v>
      </c>
      <c r="F467" s="38">
        <f t="shared" si="60"/>
        <v>0</v>
      </c>
      <c r="G467" s="38">
        <f t="shared" si="61"/>
        <v>0</v>
      </c>
      <c r="H467" s="38">
        <f t="shared" si="63"/>
        <v>0</v>
      </c>
      <c r="I467" s="299">
        <f t="shared" si="62"/>
        <v>0</v>
      </c>
      <c r="J467" s="356"/>
      <c r="K467" s="23"/>
      <c r="L467" s="329">
        <v>463</v>
      </c>
      <c r="M467" s="4" t="s">
        <v>128</v>
      </c>
      <c r="N467" s="377">
        <f t="shared" si="53"/>
        <v>0</v>
      </c>
      <c r="O467" s="377">
        <f t="shared" si="54"/>
        <v>0</v>
      </c>
      <c r="P467" s="377">
        <f t="shared" si="55"/>
        <v>0</v>
      </c>
      <c r="Q467" s="416"/>
    </row>
    <row r="468" spans="1:17" ht="15.6" x14ac:dyDescent="0.3">
      <c r="A468" s="218">
        <v>464</v>
      </c>
      <c r="B468" s="4"/>
      <c r="C468" s="4"/>
      <c r="D468" s="4" t="s">
        <v>128</v>
      </c>
      <c r="E468" s="411" t="s">
        <v>256</v>
      </c>
      <c r="F468" s="38">
        <f t="shared" si="60"/>
        <v>0</v>
      </c>
      <c r="G468" s="38">
        <f t="shared" si="61"/>
        <v>0</v>
      </c>
      <c r="H468" s="38">
        <f t="shared" si="63"/>
        <v>0</v>
      </c>
      <c r="I468" s="299">
        <f t="shared" si="62"/>
        <v>0</v>
      </c>
      <c r="J468" s="356"/>
      <c r="K468" s="23"/>
      <c r="L468" s="329">
        <v>464</v>
      </c>
      <c r="M468" s="4" t="s">
        <v>128</v>
      </c>
      <c r="N468" s="377">
        <f t="shared" si="53"/>
        <v>0</v>
      </c>
      <c r="O468" s="377">
        <f t="shared" si="54"/>
        <v>0</v>
      </c>
      <c r="P468" s="377">
        <f t="shared" si="55"/>
        <v>0</v>
      </c>
      <c r="Q468" s="416"/>
    </row>
    <row r="469" spans="1:17" ht="15.6" x14ac:dyDescent="0.3">
      <c r="A469" s="218">
        <v>465</v>
      </c>
      <c r="B469" s="4"/>
      <c r="C469" s="4"/>
      <c r="D469" s="4" t="s">
        <v>128</v>
      </c>
      <c r="E469" s="411" t="s">
        <v>256</v>
      </c>
      <c r="F469" s="38">
        <f t="shared" si="60"/>
        <v>0</v>
      </c>
      <c r="G469" s="38">
        <f t="shared" si="61"/>
        <v>0</v>
      </c>
      <c r="H469" s="38">
        <f t="shared" si="63"/>
        <v>0</v>
      </c>
      <c r="I469" s="299">
        <f t="shared" si="62"/>
        <v>0</v>
      </c>
      <c r="J469" s="356"/>
      <c r="K469" s="23"/>
      <c r="L469" s="329">
        <v>465</v>
      </c>
      <c r="M469" s="4" t="s">
        <v>128</v>
      </c>
      <c r="N469" s="377">
        <f t="shared" si="53"/>
        <v>0</v>
      </c>
      <c r="O469" s="377">
        <f t="shared" si="54"/>
        <v>0</v>
      </c>
      <c r="P469" s="377">
        <f t="shared" si="55"/>
        <v>0</v>
      </c>
      <c r="Q469" s="416"/>
    </row>
    <row r="470" spans="1:17" ht="15.6" x14ac:dyDescent="0.3">
      <c r="A470" s="218">
        <v>466</v>
      </c>
      <c r="B470" s="4"/>
      <c r="C470" s="4"/>
      <c r="D470" s="4" t="s">
        <v>128</v>
      </c>
      <c r="E470" s="411" t="s">
        <v>256</v>
      </c>
      <c r="F470" s="38">
        <f t="shared" si="60"/>
        <v>0</v>
      </c>
      <c r="G470" s="38">
        <f t="shared" si="61"/>
        <v>0</v>
      </c>
      <c r="H470" s="38">
        <f t="shared" si="63"/>
        <v>0</v>
      </c>
      <c r="I470" s="299">
        <f t="shared" si="62"/>
        <v>0</v>
      </c>
      <c r="J470" s="356"/>
      <c r="K470" s="23"/>
      <c r="L470" s="329">
        <v>466</v>
      </c>
      <c r="M470" s="4" t="s">
        <v>128</v>
      </c>
      <c r="N470" s="377">
        <f t="shared" si="53"/>
        <v>0</v>
      </c>
      <c r="O470" s="377">
        <f t="shared" si="54"/>
        <v>0</v>
      </c>
      <c r="P470" s="377">
        <f t="shared" si="55"/>
        <v>0</v>
      </c>
      <c r="Q470" s="416"/>
    </row>
    <row r="471" spans="1:17" ht="15.6" x14ac:dyDescent="0.3">
      <c r="A471" s="218">
        <v>467</v>
      </c>
      <c r="B471" s="4"/>
      <c r="C471" s="4"/>
      <c r="D471" s="4" t="s">
        <v>128</v>
      </c>
      <c r="E471" s="411" t="s">
        <v>256</v>
      </c>
      <c r="F471" s="38">
        <f t="shared" si="60"/>
        <v>0</v>
      </c>
      <c r="G471" s="38">
        <f t="shared" si="61"/>
        <v>0</v>
      </c>
      <c r="H471" s="38">
        <f t="shared" si="63"/>
        <v>0</v>
      </c>
      <c r="I471" s="299">
        <f t="shared" si="62"/>
        <v>0</v>
      </c>
      <c r="J471" s="356"/>
      <c r="K471" s="23"/>
      <c r="L471" s="329">
        <v>467</v>
      </c>
      <c r="M471" s="4" t="s">
        <v>128</v>
      </c>
      <c r="N471" s="377">
        <f t="shared" si="53"/>
        <v>0</v>
      </c>
      <c r="O471" s="377">
        <f t="shared" si="54"/>
        <v>0</v>
      </c>
      <c r="P471" s="377">
        <f t="shared" si="55"/>
        <v>0</v>
      </c>
      <c r="Q471" s="416"/>
    </row>
    <row r="472" spans="1:17" ht="15.6" x14ac:dyDescent="0.3">
      <c r="A472" s="218">
        <v>468</v>
      </c>
      <c r="B472" s="4"/>
      <c r="C472" s="4"/>
      <c r="D472" s="4" t="s">
        <v>128</v>
      </c>
      <c r="E472" s="411" t="s">
        <v>256</v>
      </c>
      <c r="F472" s="38">
        <f t="shared" si="60"/>
        <v>0</v>
      </c>
      <c r="G472" s="38">
        <f t="shared" si="61"/>
        <v>0</v>
      </c>
      <c r="H472" s="38">
        <f t="shared" si="63"/>
        <v>0</v>
      </c>
      <c r="I472" s="299">
        <f t="shared" si="62"/>
        <v>0</v>
      </c>
      <c r="J472" s="356"/>
      <c r="K472" s="23"/>
      <c r="L472" s="329">
        <v>468</v>
      </c>
      <c r="M472" s="4" t="s">
        <v>128</v>
      </c>
      <c r="N472" s="377">
        <f t="shared" si="53"/>
        <v>0</v>
      </c>
      <c r="O472" s="377">
        <f t="shared" si="54"/>
        <v>0</v>
      </c>
      <c r="P472" s="377">
        <f t="shared" si="55"/>
        <v>0</v>
      </c>
      <c r="Q472" s="416"/>
    </row>
    <row r="473" spans="1:17" ht="15.6" x14ac:dyDescent="0.3">
      <c r="A473" s="218">
        <v>469</v>
      </c>
      <c r="B473" s="4"/>
      <c r="C473" s="4"/>
      <c r="D473" s="4" t="s">
        <v>128</v>
      </c>
      <c r="E473" s="411" t="s">
        <v>256</v>
      </c>
      <c r="F473" s="38">
        <f t="shared" si="60"/>
        <v>0</v>
      </c>
      <c r="G473" s="38">
        <f t="shared" si="61"/>
        <v>0</v>
      </c>
      <c r="H473" s="38">
        <f t="shared" si="63"/>
        <v>0</v>
      </c>
      <c r="I473" s="299">
        <f t="shared" si="62"/>
        <v>0</v>
      </c>
      <c r="J473" s="356"/>
      <c r="K473" s="23"/>
      <c r="L473" s="329">
        <v>469</v>
      </c>
      <c r="M473" s="4" t="s">
        <v>128</v>
      </c>
      <c r="N473" s="377">
        <f t="shared" si="53"/>
        <v>0</v>
      </c>
      <c r="O473" s="377">
        <f t="shared" si="54"/>
        <v>0</v>
      </c>
      <c r="P473" s="377">
        <f t="shared" si="55"/>
        <v>0</v>
      </c>
      <c r="Q473" s="416"/>
    </row>
    <row r="474" spans="1:17" ht="15.6" x14ac:dyDescent="0.3">
      <c r="A474" s="218">
        <v>470</v>
      </c>
      <c r="B474" s="4"/>
      <c r="C474" s="4"/>
      <c r="D474" s="4" t="s">
        <v>128</v>
      </c>
      <c r="E474" s="411" t="s">
        <v>256</v>
      </c>
      <c r="F474" s="38">
        <f t="shared" si="60"/>
        <v>0</v>
      </c>
      <c r="G474" s="38">
        <f t="shared" si="61"/>
        <v>0</v>
      </c>
      <c r="H474" s="38">
        <f t="shared" si="63"/>
        <v>0</v>
      </c>
      <c r="I474" s="299">
        <f t="shared" si="62"/>
        <v>0</v>
      </c>
      <c r="J474" s="356"/>
      <c r="K474" s="23"/>
      <c r="L474" s="329">
        <v>470</v>
      </c>
      <c r="M474" s="4" t="s">
        <v>128</v>
      </c>
      <c r="N474" s="377">
        <f t="shared" si="53"/>
        <v>0</v>
      </c>
      <c r="O474" s="377">
        <f t="shared" si="54"/>
        <v>0</v>
      </c>
      <c r="P474" s="377">
        <f t="shared" si="55"/>
        <v>0</v>
      </c>
      <c r="Q474" s="416"/>
    </row>
    <row r="475" spans="1:17" ht="15.6" x14ac:dyDescent="0.3">
      <c r="A475" s="218">
        <v>471</v>
      </c>
      <c r="B475" s="4"/>
      <c r="C475" s="4"/>
      <c r="D475" s="4" t="s">
        <v>128</v>
      </c>
      <c r="E475" s="411" t="s">
        <v>256</v>
      </c>
      <c r="F475" s="38">
        <f t="shared" si="60"/>
        <v>0</v>
      </c>
      <c r="G475" s="38">
        <f t="shared" si="61"/>
        <v>0</v>
      </c>
      <c r="H475" s="38">
        <f t="shared" si="63"/>
        <v>0</v>
      </c>
      <c r="I475" s="299">
        <f t="shared" si="62"/>
        <v>0</v>
      </c>
      <c r="J475" s="356"/>
      <c r="K475" s="23"/>
      <c r="L475" s="329">
        <v>471</v>
      </c>
      <c r="M475" s="4" t="s">
        <v>128</v>
      </c>
      <c r="N475" s="377">
        <f t="shared" si="53"/>
        <v>0</v>
      </c>
      <c r="O475" s="377">
        <f t="shared" si="54"/>
        <v>0</v>
      </c>
      <c r="P475" s="377">
        <f t="shared" si="55"/>
        <v>0</v>
      </c>
      <c r="Q475" s="416"/>
    </row>
    <row r="476" spans="1:17" ht="15.6" x14ac:dyDescent="0.3">
      <c r="A476" s="218">
        <v>472</v>
      </c>
      <c r="B476" s="4"/>
      <c r="C476" s="4"/>
      <c r="D476" s="4" t="s">
        <v>128</v>
      </c>
      <c r="E476" s="411" t="s">
        <v>256</v>
      </c>
      <c r="F476" s="38">
        <f t="shared" si="60"/>
        <v>0</v>
      </c>
      <c r="G476" s="38">
        <f t="shared" si="61"/>
        <v>0</v>
      </c>
      <c r="H476" s="38">
        <f t="shared" si="63"/>
        <v>0</v>
      </c>
      <c r="I476" s="299">
        <f t="shared" si="62"/>
        <v>0</v>
      </c>
      <c r="J476" s="356"/>
      <c r="K476" s="23"/>
      <c r="L476" s="329">
        <v>472</v>
      </c>
      <c r="M476" s="4" t="s">
        <v>128</v>
      </c>
      <c r="N476" s="377">
        <f t="shared" si="53"/>
        <v>0</v>
      </c>
      <c r="O476" s="377">
        <f t="shared" si="54"/>
        <v>0</v>
      </c>
      <c r="P476" s="377">
        <f t="shared" si="55"/>
        <v>0</v>
      </c>
      <c r="Q476" s="416"/>
    </row>
    <row r="477" spans="1:17" ht="15.6" x14ac:dyDescent="0.3">
      <c r="A477" s="218">
        <v>473</v>
      </c>
      <c r="B477" s="4"/>
      <c r="C477" s="4"/>
      <c r="D477" s="4" t="s">
        <v>128</v>
      </c>
      <c r="E477" s="411" t="s">
        <v>256</v>
      </c>
      <c r="F477" s="38">
        <f t="shared" si="60"/>
        <v>0</v>
      </c>
      <c r="G477" s="38">
        <f t="shared" si="61"/>
        <v>0</v>
      </c>
      <c r="H477" s="38">
        <f t="shared" si="63"/>
        <v>0</v>
      </c>
      <c r="I477" s="299">
        <f t="shared" si="62"/>
        <v>0</v>
      </c>
      <c r="J477" s="356"/>
      <c r="K477" s="23"/>
      <c r="L477" s="329">
        <v>473</v>
      </c>
      <c r="M477" s="4" t="s">
        <v>128</v>
      </c>
      <c r="N477" s="377">
        <f t="shared" si="53"/>
        <v>0</v>
      </c>
      <c r="O477" s="377">
        <f t="shared" si="54"/>
        <v>0</v>
      </c>
      <c r="P477" s="377">
        <f t="shared" si="55"/>
        <v>0</v>
      </c>
      <c r="Q477" s="416"/>
    </row>
    <row r="478" spans="1:17" ht="15.6" x14ac:dyDescent="0.3">
      <c r="A478" s="218">
        <v>474</v>
      </c>
      <c r="B478" s="4"/>
      <c r="C478" s="4"/>
      <c r="D478" s="4" t="s">
        <v>128</v>
      </c>
      <c r="E478" s="411" t="s">
        <v>256</v>
      </c>
      <c r="F478" s="38">
        <f t="shared" si="60"/>
        <v>0</v>
      </c>
      <c r="G478" s="38">
        <f t="shared" si="61"/>
        <v>0</v>
      </c>
      <c r="H478" s="38">
        <f t="shared" si="63"/>
        <v>0</v>
      </c>
      <c r="I478" s="299">
        <f t="shared" si="62"/>
        <v>0</v>
      </c>
      <c r="J478" s="356"/>
      <c r="K478" s="23"/>
      <c r="L478" s="329">
        <v>474</v>
      </c>
      <c r="M478" s="4" t="s">
        <v>128</v>
      </c>
      <c r="N478" s="377">
        <f t="shared" si="53"/>
        <v>0</v>
      </c>
      <c r="O478" s="377">
        <f t="shared" si="54"/>
        <v>0</v>
      </c>
      <c r="P478" s="377">
        <f t="shared" si="55"/>
        <v>0</v>
      </c>
      <c r="Q478" s="416"/>
    </row>
    <row r="479" spans="1:17" ht="15.6" x14ac:dyDescent="0.3">
      <c r="A479" s="218">
        <v>475</v>
      </c>
      <c r="B479" s="4"/>
      <c r="C479" s="4"/>
      <c r="D479" s="4" t="s">
        <v>128</v>
      </c>
      <c r="E479" s="411" t="s">
        <v>256</v>
      </c>
      <c r="F479" s="38">
        <f t="shared" si="60"/>
        <v>0</v>
      </c>
      <c r="G479" s="38">
        <f t="shared" si="61"/>
        <v>0</v>
      </c>
      <c r="H479" s="38">
        <f t="shared" si="63"/>
        <v>0</v>
      </c>
      <c r="I479" s="299">
        <f t="shared" si="62"/>
        <v>0</v>
      </c>
      <c r="J479" s="356"/>
      <c r="K479" s="23"/>
      <c r="L479" s="329">
        <v>475</v>
      </c>
      <c r="M479" s="4" t="s">
        <v>128</v>
      </c>
      <c r="N479" s="377">
        <f t="shared" si="53"/>
        <v>0</v>
      </c>
      <c r="O479" s="377">
        <f t="shared" si="54"/>
        <v>0</v>
      </c>
      <c r="P479" s="377">
        <f t="shared" si="55"/>
        <v>0</v>
      </c>
      <c r="Q479" s="416"/>
    </row>
    <row r="480" spans="1:17" ht="15.6" x14ac:dyDescent="0.3">
      <c r="A480" s="218">
        <v>476</v>
      </c>
      <c r="B480" s="4"/>
      <c r="C480" s="4"/>
      <c r="D480" s="4" t="s">
        <v>128</v>
      </c>
      <c r="E480" s="411" t="s">
        <v>256</v>
      </c>
      <c r="F480" s="38">
        <f t="shared" si="60"/>
        <v>0</v>
      </c>
      <c r="G480" s="38">
        <f t="shared" si="61"/>
        <v>0</v>
      </c>
      <c r="H480" s="38">
        <f t="shared" si="63"/>
        <v>0</v>
      </c>
      <c r="I480" s="299">
        <f t="shared" si="62"/>
        <v>0</v>
      </c>
      <c r="J480" s="356"/>
      <c r="K480" s="23"/>
      <c r="L480" s="329">
        <v>476</v>
      </c>
      <c r="M480" s="4" t="s">
        <v>128</v>
      </c>
      <c r="N480" s="377">
        <f t="shared" si="53"/>
        <v>0</v>
      </c>
      <c r="O480" s="377">
        <f t="shared" si="54"/>
        <v>0</v>
      </c>
      <c r="P480" s="377">
        <f t="shared" si="55"/>
        <v>0</v>
      </c>
      <c r="Q480" s="416"/>
    </row>
    <row r="481" spans="1:17" ht="15.6" x14ac:dyDescent="0.3">
      <c r="A481" s="218">
        <v>477</v>
      </c>
      <c r="B481" s="4"/>
      <c r="C481" s="4"/>
      <c r="D481" s="4" t="s">
        <v>128</v>
      </c>
      <c r="E481" s="411" t="s">
        <v>256</v>
      </c>
      <c r="F481" s="38">
        <f t="shared" si="60"/>
        <v>0</v>
      </c>
      <c r="G481" s="38">
        <f t="shared" si="61"/>
        <v>0</v>
      </c>
      <c r="H481" s="38">
        <f t="shared" si="63"/>
        <v>0</v>
      </c>
      <c r="I481" s="299">
        <f t="shared" si="62"/>
        <v>0</v>
      </c>
      <c r="J481" s="356"/>
      <c r="K481" s="23"/>
      <c r="L481" s="329">
        <v>477</v>
      </c>
      <c r="M481" s="4" t="s">
        <v>128</v>
      </c>
      <c r="N481" s="377">
        <f t="shared" si="53"/>
        <v>0</v>
      </c>
      <c r="O481" s="377">
        <f t="shared" si="54"/>
        <v>0</v>
      </c>
      <c r="P481" s="377">
        <f t="shared" si="55"/>
        <v>0</v>
      </c>
      <c r="Q481" s="416"/>
    </row>
    <row r="482" spans="1:17" ht="15.6" x14ac:dyDescent="0.3">
      <c r="A482" s="218">
        <v>478</v>
      </c>
      <c r="B482" s="4"/>
      <c r="C482" s="4"/>
      <c r="D482" s="4" t="s">
        <v>128</v>
      </c>
      <c r="E482" s="411" t="s">
        <v>256</v>
      </c>
      <c r="F482" s="38">
        <f t="shared" si="60"/>
        <v>0</v>
      </c>
      <c r="G482" s="38">
        <f t="shared" si="61"/>
        <v>0</v>
      </c>
      <c r="H482" s="38">
        <f t="shared" si="63"/>
        <v>0</v>
      </c>
      <c r="I482" s="299">
        <f t="shared" si="62"/>
        <v>0</v>
      </c>
      <c r="J482" s="356"/>
      <c r="K482" s="23"/>
      <c r="L482" s="329">
        <v>478</v>
      </c>
      <c r="M482" s="4" t="s">
        <v>128</v>
      </c>
      <c r="N482" s="377">
        <f t="shared" si="53"/>
        <v>0</v>
      </c>
      <c r="O482" s="377">
        <f t="shared" si="54"/>
        <v>0</v>
      </c>
      <c r="P482" s="377">
        <f t="shared" si="55"/>
        <v>0</v>
      </c>
      <c r="Q482" s="416"/>
    </row>
    <row r="483" spans="1:17" ht="15.6" x14ac:dyDescent="0.3">
      <c r="A483" s="218">
        <v>479</v>
      </c>
      <c r="B483" s="4"/>
      <c r="C483" s="4"/>
      <c r="D483" s="4" t="s">
        <v>128</v>
      </c>
      <c r="E483" s="411" t="s">
        <v>256</v>
      </c>
      <c r="F483" s="38">
        <f t="shared" si="60"/>
        <v>0</v>
      </c>
      <c r="G483" s="38">
        <f t="shared" si="61"/>
        <v>0</v>
      </c>
      <c r="H483" s="38">
        <f t="shared" si="63"/>
        <v>0</v>
      </c>
      <c r="I483" s="299">
        <f t="shared" si="62"/>
        <v>0</v>
      </c>
      <c r="J483" s="356"/>
      <c r="K483" s="23"/>
      <c r="L483" s="329">
        <v>479</v>
      </c>
      <c r="M483" s="4" t="s">
        <v>128</v>
      </c>
      <c r="N483" s="377">
        <f t="shared" si="53"/>
        <v>0</v>
      </c>
      <c r="O483" s="377">
        <f t="shared" si="54"/>
        <v>0</v>
      </c>
      <c r="P483" s="377">
        <f t="shared" si="55"/>
        <v>0</v>
      </c>
      <c r="Q483" s="416"/>
    </row>
    <row r="484" spans="1:17" ht="15.6" x14ac:dyDescent="0.3">
      <c r="A484" s="218">
        <v>480</v>
      </c>
      <c r="B484" s="4"/>
      <c r="C484" s="4"/>
      <c r="D484" s="4" t="s">
        <v>128</v>
      </c>
      <c r="E484" s="411" t="s">
        <v>256</v>
      </c>
      <c r="F484" s="38">
        <f t="shared" si="60"/>
        <v>0</v>
      </c>
      <c r="G484" s="38">
        <f t="shared" si="61"/>
        <v>0</v>
      </c>
      <c r="H484" s="38">
        <f t="shared" si="63"/>
        <v>0</v>
      </c>
      <c r="I484" s="299">
        <f t="shared" si="62"/>
        <v>0</v>
      </c>
      <c r="J484" s="356"/>
      <c r="K484" s="23"/>
      <c r="L484" s="329">
        <v>480</v>
      </c>
      <c r="M484" s="4" t="s">
        <v>128</v>
      </c>
      <c r="N484" s="377">
        <f t="shared" si="53"/>
        <v>0</v>
      </c>
      <c r="O484" s="377">
        <f t="shared" si="54"/>
        <v>0</v>
      </c>
      <c r="P484" s="377">
        <f t="shared" si="55"/>
        <v>0</v>
      </c>
      <c r="Q484" s="416"/>
    </row>
    <row r="485" spans="1:17" ht="15.6" x14ac:dyDescent="0.3">
      <c r="A485" s="218">
        <v>481</v>
      </c>
      <c r="B485" s="4"/>
      <c r="C485" s="4"/>
      <c r="D485" s="4" t="s">
        <v>128</v>
      </c>
      <c r="E485" s="411" t="s">
        <v>256</v>
      </c>
      <c r="F485" s="38">
        <f t="shared" si="60"/>
        <v>0</v>
      </c>
      <c r="G485" s="38">
        <f t="shared" si="61"/>
        <v>0</v>
      </c>
      <c r="H485" s="38">
        <f t="shared" si="63"/>
        <v>0</v>
      </c>
      <c r="I485" s="299">
        <f t="shared" si="62"/>
        <v>0</v>
      </c>
      <c r="J485" s="356"/>
      <c r="K485" s="23"/>
      <c r="L485" s="329">
        <v>481</v>
      </c>
      <c r="M485" s="4" t="s">
        <v>128</v>
      </c>
      <c r="N485" s="377">
        <f t="shared" si="53"/>
        <v>0</v>
      </c>
      <c r="O485" s="377">
        <f t="shared" si="54"/>
        <v>0</v>
      </c>
      <c r="P485" s="377">
        <f t="shared" si="55"/>
        <v>0</v>
      </c>
      <c r="Q485" s="416"/>
    </row>
    <row r="486" spans="1:17" ht="15.6" x14ac:dyDescent="0.3">
      <c r="A486" s="218">
        <v>482</v>
      </c>
      <c r="B486" s="4"/>
      <c r="C486" s="4"/>
      <c r="D486" s="4" t="s">
        <v>128</v>
      </c>
      <c r="E486" s="411" t="s">
        <v>256</v>
      </c>
      <c r="F486" s="38">
        <f t="shared" si="60"/>
        <v>0</v>
      </c>
      <c r="G486" s="38">
        <f t="shared" si="61"/>
        <v>0</v>
      </c>
      <c r="H486" s="38">
        <f t="shared" si="63"/>
        <v>0</v>
      </c>
      <c r="I486" s="299">
        <f t="shared" si="62"/>
        <v>0</v>
      </c>
      <c r="J486" s="356"/>
      <c r="K486" s="23"/>
      <c r="L486" s="329">
        <v>482</v>
      </c>
      <c r="M486" s="4" t="s">
        <v>128</v>
      </c>
      <c r="N486" s="377">
        <f t="shared" si="53"/>
        <v>0</v>
      </c>
      <c r="O486" s="377">
        <f t="shared" si="54"/>
        <v>0</v>
      </c>
      <c r="P486" s="377">
        <f t="shared" si="55"/>
        <v>0</v>
      </c>
      <c r="Q486" s="416"/>
    </row>
    <row r="487" spans="1:17" ht="15.6" x14ac:dyDescent="0.3">
      <c r="A487" s="218">
        <v>483</v>
      </c>
      <c r="B487" s="4"/>
      <c r="C487" s="4"/>
      <c r="D487" s="4" t="s">
        <v>128</v>
      </c>
      <c r="E487" s="411" t="s">
        <v>256</v>
      </c>
      <c r="F487" s="38">
        <f t="shared" si="60"/>
        <v>0</v>
      </c>
      <c r="G487" s="38">
        <f t="shared" si="61"/>
        <v>0</v>
      </c>
      <c r="H487" s="38">
        <f t="shared" si="63"/>
        <v>0</v>
      </c>
      <c r="I487" s="299">
        <f t="shared" si="62"/>
        <v>0</v>
      </c>
      <c r="J487" s="356"/>
      <c r="K487" s="23"/>
      <c r="L487" s="329">
        <v>483</v>
      </c>
      <c r="M487" s="4" t="s">
        <v>128</v>
      </c>
      <c r="N487" s="377">
        <f t="shared" si="53"/>
        <v>0</v>
      </c>
      <c r="O487" s="377">
        <f t="shared" si="54"/>
        <v>0</v>
      </c>
      <c r="P487" s="377">
        <f t="shared" si="55"/>
        <v>0</v>
      </c>
      <c r="Q487" s="416"/>
    </row>
    <row r="488" spans="1:17" ht="15.6" x14ac:dyDescent="0.3">
      <c r="A488" s="218">
        <v>484</v>
      </c>
      <c r="B488" s="4"/>
      <c r="C488" s="4"/>
      <c r="D488" s="4" t="s">
        <v>128</v>
      </c>
      <c r="E488" s="411" t="s">
        <v>256</v>
      </c>
      <c r="F488" s="38">
        <f t="shared" si="60"/>
        <v>0</v>
      </c>
      <c r="G488" s="38">
        <f t="shared" si="61"/>
        <v>0</v>
      </c>
      <c r="H488" s="38">
        <f t="shared" si="63"/>
        <v>0</v>
      </c>
      <c r="I488" s="299">
        <f t="shared" si="62"/>
        <v>0</v>
      </c>
      <c r="J488" s="356"/>
      <c r="K488" s="23"/>
      <c r="L488" s="329">
        <v>484</v>
      </c>
      <c r="M488" s="4" t="s">
        <v>128</v>
      </c>
      <c r="N488" s="377">
        <f t="shared" si="53"/>
        <v>0</v>
      </c>
      <c r="O488" s="377">
        <f t="shared" si="54"/>
        <v>0</v>
      </c>
      <c r="P488" s="377">
        <f t="shared" si="55"/>
        <v>0</v>
      </c>
      <c r="Q488" s="416"/>
    </row>
    <row r="489" spans="1:17" ht="15.6" x14ac:dyDescent="0.3">
      <c r="A489" s="218">
        <v>485</v>
      </c>
      <c r="B489" s="4"/>
      <c r="C489" s="4"/>
      <c r="D489" s="4" t="s">
        <v>128</v>
      </c>
      <c r="E489" s="411" t="s">
        <v>256</v>
      </c>
      <c r="F489" s="38">
        <f t="shared" si="60"/>
        <v>0</v>
      </c>
      <c r="G489" s="38">
        <f t="shared" si="61"/>
        <v>0</v>
      </c>
      <c r="H489" s="38">
        <f t="shared" si="63"/>
        <v>0</v>
      </c>
      <c r="I489" s="299">
        <f t="shared" si="62"/>
        <v>0</v>
      </c>
      <c r="J489" s="356"/>
      <c r="K489" s="23"/>
      <c r="L489" s="329">
        <v>485</v>
      </c>
      <c r="M489" s="4" t="s">
        <v>128</v>
      </c>
      <c r="N489" s="377">
        <f t="shared" si="53"/>
        <v>0</v>
      </c>
      <c r="O489" s="377">
        <f t="shared" si="54"/>
        <v>0</v>
      </c>
      <c r="P489" s="377">
        <f t="shared" si="55"/>
        <v>0</v>
      </c>
      <c r="Q489" s="416"/>
    </row>
    <row r="490" spans="1:17" ht="15.6" x14ac:dyDescent="0.3">
      <c r="A490" s="218">
        <v>486</v>
      </c>
      <c r="B490" s="4"/>
      <c r="C490" s="4"/>
      <c r="D490" s="4" t="s">
        <v>128</v>
      </c>
      <c r="E490" s="411" t="s">
        <v>256</v>
      </c>
      <c r="F490" s="38">
        <f t="shared" si="60"/>
        <v>0</v>
      </c>
      <c r="G490" s="38">
        <f t="shared" si="61"/>
        <v>0</v>
      </c>
      <c r="H490" s="38">
        <f t="shared" si="63"/>
        <v>0</v>
      </c>
      <c r="I490" s="299">
        <f t="shared" si="62"/>
        <v>0</v>
      </c>
      <c r="J490" s="356"/>
      <c r="K490" s="23"/>
      <c r="L490" s="329">
        <v>486</v>
      </c>
      <c r="M490" s="4" t="s">
        <v>128</v>
      </c>
      <c r="N490" s="377">
        <f t="shared" si="53"/>
        <v>0</v>
      </c>
      <c r="O490" s="377">
        <f t="shared" si="54"/>
        <v>0</v>
      </c>
      <c r="P490" s="377">
        <f t="shared" si="55"/>
        <v>0</v>
      </c>
      <c r="Q490" s="416"/>
    </row>
    <row r="491" spans="1:17" ht="15.6" x14ac:dyDescent="0.3">
      <c r="A491" s="218">
        <v>487</v>
      </c>
      <c r="B491" s="4"/>
      <c r="C491" s="4"/>
      <c r="D491" s="4" t="s">
        <v>128</v>
      </c>
      <c r="E491" s="411" t="s">
        <v>256</v>
      </c>
      <c r="F491" s="38">
        <f t="shared" si="60"/>
        <v>0</v>
      </c>
      <c r="G491" s="38">
        <f t="shared" si="61"/>
        <v>0</v>
      </c>
      <c r="H491" s="38">
        <f t="shared" si="63"/>
        <v>0</v>
      </c>
      <c r="I491" s="299">
        <f t="shared" si="62"/>
        <v>0</v>
      </c>
      <c r="J491" s="356"/>
      <c r="K491" s="23"/>
      <c r="L491" s="329">
        <v>487</v>
      </c>
      <c r="M491" s="4" t="s">
        <v>128</v>
      </c>
      <c r="N491" s="377">
        <f t="shared" si="53"/>
        <v>0</v>
      </c>
      <c r="O491" s="377">
        <f t="shared" si="54"/>
        <v>0</v>
      </c>
      <c r="P491" s="377">
        <f t="shared" si="55"/>
        <v>0</v>
      </c>
      <c r="Q491" s="416"/>
    </row>
    <row r="492" spans="1:17" ht="15.6" x14ac:dyDescent="0.3">
      <c r="A492" s="218">
        <v>488</v>
      </c>
      <c r="B492" s="4"/>
      <c r="C492" s="4"/>
      <c r="D492" s="4" t="s">
        <v>128</v>
      </c>
      <c r="E492" s="411" t="s">
        <v>256</v>
      </c>
      <c r="F492" s="38">
        <f t="shared" si="60"/>
        <v>0</v>
      </c>
      <c r="G492" s="38">
        <f t="shared" si="61"/>
        <v>0</v>
      </c>
      <c r="H492" s="38">
        <f t="shared" si="63"/>
        <v>0</v>
      </c>
      <c r="I492" s="299">
        <f t="shared" si="62"/>
        <v>0</v>
      </c>
      <c r="J492" s="356"/>
      <c r="K492" s="23"/>
      <c r="L492" s="329">
        <v>488</v>
      </c>
      <c r="M492" s="4" t="s">
        <v>128</v>
      </c>
      <c r="N492" s="377">
        <f t="shared" si="53"/>
        <v>0</v>
      </c>
      <c r="O492" s="377">
        <f t="shared" si="54"/>
        <v>0</v>
      </c>
      <c r="P492" s="377">
        <f t="shared" si="55"/>
        <v>0</v>
      </c>
      <c r="Q492" s="416"/>
    </row>
    <row r="493" spans="1:17" ht="15.6" x14ac:dyDescent="0.3">
      <c r="A493" s="218">
        <v>489</v>
      </c>
      <c r="B493" s="4"/>
      <c r="C493" s="4"/>
      <c r="D493" s="4" t="s">
        <v>128</v>
      </c>
      <c r="E493" s="411" t="s">
        <v>256</v>
      </c>
      <c r="F493" s="38">
        <f t="shared" si="60"/>
        <v>0</v>
      </c>
      <c r="G493" s="38">
        <f t="shared" si="61"/>
        <v>0</v>
      </c>
      <c r="H493" s="38">
        <f t="shared" si="63"/>
        <v>0</v>
      </c>
      <c r="I493" s="299">
        <f t="shared" si="62"/>
        <v>0</v>
      </c>
      <c r="J493" s="356"/>
      <c r="K493" s="23"/>
      <c r="L493" s="329">
        <v>489</v>
      </c>
      <c r="M493" s="4" t="s">
        <v>128</v>
      </c>
      <c r="N493" s="377">
        <f t="shared" si="53"/>
        <v>0</v>
      </c>
      <c r="O493" s="377">
        <f t="shared" si="54"/>
        <v>0</v>
      </c>
      <c r="P493" s="377">
        <f t="shared" si="55"/>
        <v>0</v>
      </c>
      <c r="Q493" s="416"/>
    </row>
    <row r="494" spans="1:17" ht="15.6" x14ac:dyDescent="0.3">
      <c r="A494" s="218">
        <v>490</v>
      </c>
      <c r="B494" s="4"/>
      <c r="C494" s="4"/>
      <c r="D494" s="4" t="s">
        <v>128</v>
      </c>
      <c r="E494" s="411" t="s">
        <v>256</v>
      </c>
      <c r="F494" s="38">
        <f t="shared" si="60"/>
        <v>0</v>
      </c>
      <c r="G494" s="38">
        <f t="shared" si="61"/>
        <v>0</v>
      </c>
      <c r="H494" s="38">
        <f t="shared" si="63"/>
        <v>0</v>
      </c>
      <c r="I494" s="299">
        <f t="shared" si="62"/>
        <v>0</v>
      </c>
      <c r="J494" s="356"/>
      <c r="K494" s="23"/>
      <c r="L494" s="329">
        <v>490</v>
      </c>
      <c r="M494" s="4" t="s">
        <v>128</v>
      </c>
      <c r="N494" s="377">
        <f t="shared" si="53"/>
        <v>0</v>
      </c>
      <c r="O494" s="377">
        <f t="shared" si="54"/>
        <v>0</v>
      </c>
      <c r="P494" s="377">
        <f t="shared" si="55"/>
        <v>0</v>
      </c>
      <c r="Q494" s="416"/>
    </row>
    <row r="495" spans="1:17" ht="15.6" x14ac:dyDescent="0.3">
      <c r="A495" s="218">
        <v>491</v>
      </c>
      <c r="B495" s="4"/>
      <c r="C495" s="4"/>
      <c r="D495" s="4" t="s">
        <v>128</v>
      </c>
      <c r="E495" s="411" t="s">
        <v>256</v>
      </c>
      <c r="F495" s="38">
        <f t="shared" si="60"/>
        <v>0</v>
      </c>
      <c r="G495" s="38">
        <f t="shared" si="61"/>
        <v>0</v>
      </c>
      <c r="H495" s="38">
        <f t="shared" si="63"/>
        <v>0</v>
      </c>
      <c r="I495" s="299">
        <f t="shared" si="62"/>
        <v>0</v>
      </c>
      <c r="J495" s="356"/>
      <c r="K495" s="23"/>
      <c r="L495" s="329">
        <v>491</v>
      </c>
      <c r="M495" s="4" t="s">
        <v>128</v>
      </c>
      <c r="N495" s="377">
        <f t="shared" si="53"/>
        <v>0</v>
      </c>
      <c r="O495" s="377">
        <f t="shared" si="54"/>
        <v>0</v>
      </c>
      <c r="P495" s="377">
        <f t="shared" si="55"/>
        <v>0</v>
      </c>
      <c r="Q495" s="416"/>
    </row>
    <row r="496" spans="1:17" ht="15.6" x14ac:dyDescent="0.3">
      <c r="A496" s="218">
        <v>492</v>
      </c>
      <c r="B496" s="4"/>
      <c r="C496" s="4"/>
      <c r="D496" s="4" t="s">
        <v>128</v>
      </c>
      <c r="E496" s="411" t="s">
        <v>256</v>
      </c>
      <c r="F496" s="38">
        <f t="shared" si="60"/>
        <v>0</v>
      </c>
      <c r="G496" s="38">
        <f t="shared" si="61"/>
        <v>0</v>
      </c>
      <c r="H496" s="38">
        <f t="shared" si="63"/>
        <v>0</v>
      </c>
      <c r="I496" s="299">
        <f t="shared" si="62"/>
        <v>0</v>
      </c>
      <c r="J496" s="356"/>
      <c r="K496" s="23"/>
      <c r="L496" s="329">
        <v>492</v>
      </c>
      <c r="M496" s="4" t="s">
        <v>128</v>
      </c>
      <c r="N496" s="377">
        <f t="shared" si="53"/>
        <v>0</v>
      </c>
      <c r="O496" s="377">
        <f t="shared" si="54"/>
        <v>0</v>
      </c>
      <c r="P496" s="377">
        <f t="shared" si="55"/>
        <v>0</v>
      </c>
      <c r="Q496" s="416"/>
    </row>
    <row r="497" spans="1:17" ht="15.6" x14ac:dyDescent="0.3">
      <c r="A497" s="218">
        <v>493</v>
      </c>
      <c r="B497" s="4"/>
      <c r="C497" s="4"/>
      <c r="D497" s="4" t="s">
        <v>128</v>
      </c>
      <c r="E497" s="411" t="s">
        <v>256</v>
      </c>
      <c r="F497" s="38">
        <f t="shared" si="60"/>
        <v>0</v>
      </c>
      <c r="G497" s="38">
        <f t="shared" si="61"/>
        <v>0</v>
      </c>
      <c r="H497" s="38">
        <f t="shared" si="63"/>
        <v>0</v>
      </c>
      <c r="I497" s="299">
        <f t="shared" si="62"/>
        <v>0</v>
      </c>
      <c r="J497" s="356"/>
      <c r="K497" s="23"/>
      <c r="L497" s="329">
        <v>493</v>
      </c>
      <c r="M497" s="4" t="s">
        <v>128</v>
      </c>
      <c r="N497" s="377">
        <f t="shared" ref="N497:N560" si="64">IF(Q497&gt;0,1,0)</f>
        <v>0</v>
      </c>
      <c r="O497" s="377">
        <f t="shared" ref="O497:O560" si="65">IF(L497="Yes",N497,0)</f>
        <v>0</v>
      </c>
      <c r="P497" s="377">
        <f t="shared" ref="P497:P560" si="66">IF(L497="Yes",Q497,0)</f>
        <v>0</v>
      </c>
      <c r="Q497" s="416"/>
    </row>
    <row r="498" spans="1:17" ht="15.6" x14ac:dyDescent="0.3">
      <c r="A498" s="218">
        <v>494</v>
      </c>
      <c r="B498" s="4"/>
      <c r="C498" s="4"/>
      <c r="D498" s="4" t="s">
        <v>128</v>
      </c>
      <c r="E498" s="411" t="s">
        <v>256</v>
      </c>
      <c r="F498" s="38">
        <f t="shared" si="60"/>
        <v>0</v>
      </c>
      <c r="G498" s="38">
        <f t="shared" si="61"/>
        <v>0</v>
      </c>
      <c r="H498" s="38">
        <f t="shared" si="63"/>
        <v>0</v>
      </c>
      <c r="I498" s="299">
        <f t="shared" si="62"/>
        <v>0</v>
      </c>
      <c r="J498" s="356"/>
      <c r="K498" s="23"/>
      <c r="L498" s="329">
        <v>494</v>
      </c>
      <c r="M498" s="4" t="s">
        <v>128</v>
      </c>
      <c r="N498" s="377">
        <f t="shared" si="64"/>
        <v>0</v>
      </c>
      <c r="O498" s="377">
        <f t="shared" si="65"/>
        <v>0</v>
      </c>
      <c r="P498" s="377">
        <f t="shared" si="66"/>
        <v>0</v>
      </c>
      <c r="Q498" s="416"/>
    </row>
    <row r="499" spans="1:17" ht="15.6" x14ac:dyDescent="0.3">
      <c r="A499" s="218">
        <v>495</v>
      </c>
      <c r="B499" s="4"/>
      <c r="C499" s="4"/>
      <c r="D499" s="4" t="s">
        <v>128</v>
      </c>
      <c r="E499" s="411" t="s">
        <v>256</v>
      </c>
      <c r="F499" s="38">
        <f t="shared" si="60"/>
        <v>0</v>
      </c>
      <c r="G499" s="38">
        <f t="shared" si="61"/>
        <v>0</v>
      </c>
      <c r="H499" s="38">
        <f t="shared" si="63"/>
        <v>0</v>
      </c>
      <c r="I499" s="299">
        <f t="shared" si="62"/>
        <v>0</v>
      </c>
      <c r="J499" s="356"/>
      <c r="K499" s="23"/>
      <c r="L499" s="329">
        <v>495</v>
      </c>
      <c r="M499" s="4" t="s">
        <v>128</v>
      </c>
      <c r="N499" s="377">
        <f t="shared" si="64"/>
        <v>0</v>
      </c>
      <c r="O499" s="377">
        <f t="shared" si="65"/>
        <v>0</v>
      </c>
      <c r="P499" s="377">
        <f t="shared" si="66"/>
        <v>0</v>
      </c>
      <c r="Q499" s="416"/>
    </row>
    <row r="500" spans="1:17" ht="15.6" x14ac:dyDescent="0.3">
      <c r="A500" s="218">
        <v>496</v>
      </c>
      <c r="B500" s="4"/>
      <c r="C500" s="4"/>
      <c r="D500" s="4" t="s">
        <v>128</v>
      </c>
      <c r="E500" s="411" t="s">
        <v>256</v>
      </c>
      <c r="F500" s="38">
        <f t="shared" si="60"/>
        <v>0</v>
      </c>
      <c r="G500" s="38">
        <f t="shared" si="61"/>
        <v>0</v>
      </c>
      <c r="H500" s="38">
        <f t="shared" si="63"/>
        <v>0</v>
      </c>
      <c r="I500" s="299">
        <f t="shared" si="62"/>
        <v>0</v>
      </c>
      <c r="J500" s="356"/>
      <c r="K500" s="23"/>
      <c r="L500" s="329">
        <v>496</v>
      </c>
      <c r="M500" s="4" t="s">
        <v>128</v>
      </c>
      <c r="N500" s="377">
        <f t="shared" si="64"/>
        <v>0</v>
      </c>
      <c r="O500" s="377">
        <f t="shared" si="65"/>
        <v>0</v>
      </c>
      <c r="P500" s="377">
        <f t="shared" si="66"/>
        <v>0</v>
      </c>
      <c r="Q500" s="416"/>
    </row>
    <row r="501" spans="1:17" ht="15.6" x14ac:dyDescent="0.3">
      <c r="A501" s="218">
        <v>497</v>
      </c>
      <c r="B501" s="4"/>
      <c r="C501" s="4"/>
      <c r="D501" s="4" t="s">
        <v>128</v>
      </c>
      <c r="E501" s="411" t="s">
        <v>256</v>
      </c>
      <c r="F501" s="38">
        <f t="shared" si="60"/>
        <v>0</v>
      </c>
      <c r="G501" s="38">
        <f t="shared" si="61"/>
        <v>0</v>
      </c>
      <c r="H501" s="38">
        <f t="shared" si="63"/>
        <v>0</v>
      </c>
      <c r="I501" s="299">
        <f t="shared" si="62"/>
        <v>0</v>
      </c>
      <c r="J501" s="356"/>
      <c r="K501" s="23"/>
      <c r="L501" s="329">
        <v>497</v>
      </c>
      <c r="M501" s="4" t="s">
        <v>128</v>
      </c>
      <c r="N501" s="377">
        <f t="shared" si="64"/>
        <v>0</v>
      </c>
      <c r="O501" s="377">
        <f t="shared" si="65"/>
        <v>0</v>
      </c>
      <c r="P501" s="377">
        <f t="shared" si="66"/>
        <v>0</v>
      </c>
      <c r="Q501" s="416"/>
    </row>
    <row r="502" spans="1:17" ht="15.6" x14ac:dyDescent="0.3">
      <c r="A502" s="218">
        <v>498</v>
      </c>
      <c r="B502" s="4"/>
      <c r="C502" s="4"/>
      <c r="D502" s="4" t="s">
        <v>128</v>
      </c>
      <c r="E502" s="411" t="s">
        <v>256</v>
      </c>
      <c r="F502" s="38">
        <f t="shared" si="60"/>
        <v>0</v>
      </c>
      <c r="G502" s="38">
        <f t="shared" si="61"/>
        <v>0</v>
      </c>
      <c r="H502" s="38">
        <f t="shared" si="63"/>
        <v>0</v>
      </c>
      <c r="I502" s="299">
        <f t="shared" si="62"/>
        <v>0</v>
      </c>
      <c r="J502" s="356"/>
      <c r="K502" s="23"/>
      <c r="L502" s="329">
        <v>498</v>
      </c>
      <c r="M502" s="4" t="s">
        <v>128</v>
      </c>
      <c r="N502" s="377">
        <f t="shared" si="64"/>
        <v>0</v>
      </c>
      <c r="O502" s="377">
        <f t="shared" si="65"/>
        <v>0</v>
      </c>
      <c r="P502" s="377">
        <f t="shared" si="66"/>
        <v>0</v>
      </c>
      <c r="Q502" s="416"/>
    </row>
    <row r="503" spans="1:17" ht="15.6" x14ac:dyDescent="0.3">
      <c r="A503" s="218">
        <v>499</v>
      </c>
      <c r="B503" s="4"/>
      <c r="C503" s="4"/>
      <c r="D503" s="4" t="s">
        <v>128</v>
      </c>
      <c r="E503" s="411" t="s">
        <v>256</v>
      </c>
      <c r="F503" s="38">
        <f t="shared" si="60"/>
        <v>0</v>
      </c>
      <c r="G503" s="38">
        <f t="shared" si="61"/>
        <v>0</v>
      </c>
      <c r="H503" s="38">
        <f t="shared" si="63"/>
        <v>0</v>
      </c>
      <c r="I503" s="299">
        <f t="shared" si="62"/>
        <v>0</v>
      </c>
      <c r="J503" s="356"/>
      <c r="K503" s="23"/>
      <c r="L503" s="329">
        <v>499</v>
      </c>
      <c r="M503" s="4" t="s">
        <v>128</v>
      </c>
      <c r="N503" s="377">
        <f t="shared" si="64"/>
        <v>0</v>
      </c>
      <c r="O503" s="377">
        <f t="shared" si="65"/>
        <v>0</v>
      </c>
      <c r="P503" s="377">
        <f t="shared" si="66"/>
        <v>0</v>
      </c>
      <c r="Q503" s="416"/>
    </row>
    <row r="504" spans="1:17" ht="15.6" x14ac:dyDescent="0.3">
      <c r="A504" s="218">
        <v>500</v>
      </c>
      <c r="B504" s="4"/>
      <c r="C504" s="4"/>
      <c r="D504" s="4" t="s">
        <v>128</v>
      </c>
      <c r="E504" s="411" t="s">
        <v>256</v>
      </c>
      <c r="F504" s="38">
        <f t="shared" si="60"/>
        <v>0</v>
      </c>
      <c r="G504" s="38">
        <f t="shared" si="61"/>
        <v>0</v>
      </c>
      <c r="H504" s="38">
        <f t="shared" si="63"/>
        <v>0</v>
      </c>
      <c r="I504" s="299">
        <f t="shared" si="62"/>
        <v>0</v>
      </c>
      <c r="J504" s="356"/>
      <c r="K504" s="23"/>
      <c r="L504" s="329">
        <v>500</v>
      </c>
      <c r="M504" s="4" t="s">
        <v>128</v>
      </c>
      <c r="N504" s="377">
        <f t="shared" si="64"/>
        <v>0</v>
      </c>
      <c r="O504" s="377">
        <f t="shared" si="65"/>
        <v>0</v>
      </c>
      <c r="P504" s="377">
        <f t="shared" si="66"/>
        <v>0</v>
      </c>
      <c r="Q504" s="416"/>
    </row>
    <row r="505" spans="1:17" ht="15.6" x14ac:dyDescent="0.3">
      <c r="A505" s="218">
        <v>501</v>
      </c>
      <c r="B505" s="4"/>
      <c r="C505" s="4"/>
      <c r="D505" s="4" t="s">
        <v>128</v>
      </c>
      <c r="E505" s="411" t="s">
        <v>256</v>
      </c>
      <c r="F505" s="38">
        <f t="shared" si="60"/>
        <v>0</v>
      </c>
      <c r="G505" s="38">
        <f t="shared" si="61"/>
        <v>0</v>
      </c>
      <c r="H505" s="38">
        <f t="shared" si="63"/>
        <v>0</v>
      </c>
      <c r="I505" s="299">
        <f t="shared" si="62"/>
        <v>0</v>
      </c>
      <c r="J505" s="356"/>
      <c r="K505" s="23"/>
      <c r="L505" s="329">
        <v>501</v>
      </c>
      <c r="M505" s="4" t="s">
        <v>128</v>
      </c>
      <c r="N505" s="377">
        <f t="shared" si="64"/>
        <v>0</v>
      </c>
      <c r="O505" s="377">
        <f t="shared" si="65"/>
        <v>0</v>
      </c>
      <c r="P505" s="377">
        <f t="shared" si="66"/>
        <v>0</v>
      </c>
      <c r="Q505" s="416"/>
    </row>
    <row r="506" spans="1:17" ht="15.6" x14ac:dyDescent="0.3">
      <c r="A506" s="218">
        <v>502</v>
      </c>
      <c r="B506" s="4"/>
      <c r="C506" s="4"/>
      <c r="D506" s="4" t="s">
        <v>128</v>
      </c>
      <c r="E506" s="411" t="s">
        <v>256</v>
      </c>
      <c r="F506" s="38">
        <f t="shared" si="60"/>
        <v>0</v>
      </c>
      <c r="G506" s="38">
        <f t="shared" si="61"/>
        <v>0</v>
      </c>
      <c r="H506" s="38">
        <f t="shared" si="63"/>
        <v>0</v>
      </c>
      <c r="I506" s="299">
        <f t="shared" si="62"/>
        <v>0</v>
      </c>
      <c r="J506" s="356"/>
      <c r="K506" s="23"/>
      <c r="L506" s="329">
        <v>502</v>
      </c>
      <c r="M506" s="4" t="s">
        <v>128</v>
      </c>
      <c r="N506" s="377">
        <f t="shared" si="64"/>
        <v>0</v>
      </c>
      <c r="O506" s="377">
        <f t="shared" si="65"/>
        <v>0</v>
      </c>
      <c r="P506" s="377">
        <f t="shared" si="66"/>
        <v>0</v>
      </c>
      <c r="Q506" s="416"/>
    </row>
    <row r="507" spans="1:17" ht="15.6" x14ac:dyDescent="0.3">
      <c r="A507" s="218">
        <v>503</v>
      </c>
      <c r="B507" s="4"/>
      <c r="C507" s="4"/>
      <c r="D507" s="4" t="s">
        <v>128</v>
      </c>
      <c r="E507" s="411" t="s">
        <v>256</v>
      </c>
      <c r="F507" s="38">
        <f t="shared" si="60"/>
        <v>0</v>
      </c>
      <c r="G507" s="38">
        <f t="shared" si="61"/>
        <v>0</v>
      </c>
      <c r="H507" s="38">
        <f t="shared" si="63"/>
        <v>0</v>
      </c>
      <c r="I507" s="299">
        <f t="shared" si="62"/>
        <v>0</v>
      </c>
      <c r="J507" s="356"/>
      <c r="K507" s="23"/>
      <c r="L507" s="329">
        <v>503</v>
      </c>
      <c r="M507" s="4" t="s">
        <v>128</v>
      </c>
      <c r="N507" s="377">
        <f t="shared" si="64"/>
        <v>0</v>
      </c>
      <c r="O507" s="377">
        <f t="shared" si="65"/>
        <v>0</v>
      </c>
      <c r="P507" s="377">
        <f t="shared" si="66"/>
        <v>0</v>
      </c>
      <c r="Q507" s="416"/>
    </row>
    <row r="508" spans="1:17" ht="15.6" x14ac:dyDescent="0.3">
      <c r="A508" s="218">
        <v>504</v>
      </c>
      <c r="B508" s="4"/>
      <c r="C508" s="4"/>
      <c r="D508" s="4" t="s">
        <v>128</v>
      </c>
      <c r="E508" s="411" t="s">
        <v>256</v>
      </c>
      <c r="F508" s="38">
        <f t="shared" si="60"/>
        <v>0</v>
      </c>
      <c r="G508" s="38">
        <f t="shared" si="61"/>
        <v>0</v>
      </c>
      <c r="H508" s="38">
        <f t="shared" si="63"/>
        <v>0</v>
      </c>
      <c r="I508" s="299">
        <f t="shared" si="62"/>
        <v>0</v>
      </c>
      <c r="J508" s="356"/>
      <c r="K508" s="23"/>
      <c r="L508" s="329">
        <v>504</v>
      </c>
      <c r="M508" s="4" t="s">
        <v>128</v>
      </c>
      <c r="N508" s="377">
        <f t="shared" si="64"/>
        <v>0</v>
      </c>
      <c r="O508" s="377">
        <f t="shared" si="65"/>
        <v>0</v>
      </c>
      <c r="P508" s="377">
        <f t="shared" si="66"/>
        <v>0</v>
      </c>
      <c r="Q508" s="416"/>
    </row>
    <row r="509" spans="1:17" ht="15.6" x14ac:dyDescent="0.3">
      <c r="A509" s="218">
        <v>505</v>
      </c>
      <c r="B509" s="4"/>
      <c r="C509" s="4"/>
      <c r="D509" s="4" t="s">
        <v>128</v>
      </c>
      <c r="E509" s="411" t="s">
        <v>256</v>
      </c>
      <c r="F509" s="38">
        <f t="shared" si="60"/>
        <v>0</v>
      </c>
      <c r="G509" s="38">
        <f t="shared" si="61"/>
        <v>0</v>
      </c>
      <c r="H509" s="38">
        <f t="shared" si="63"/>
        <v>0</v>
      </c>
      <c r="I509" s="299">
        <f t="shared" si="62"/>
        <v>0</v>
      </c>
      <c r="J509" s="356"/>
      <c r="K509" s="23"/>
      <c r="L509" s="329">
        <v>505</v>
      </c>
      <c r="M509" s="4" t="s">
        <v>128</v>
      </c>
      <c r="N509" s="377">
        <f t="shared" si="64"/>
        <v>0</v>
      </c>
      <c r="O509" s="377">
        <f t="shared" si="65"/>
        <v>0</v>
      </c>
      <c r="P509" s="377">
        <f t="shared" si="66"/>
        <v>0</v>
      </c>
      <c r="Q509" s="416"/>
    </row>
    <row r="510" spans="1:17" ht="15.6" x14ac:dyDescent="0.3">
      <c r="A510" s="218">
        <v>506</v>
      </c>
      <c r="B510" s="4"/>
      <c r="C510" s="4"/>
      <c r="D510" s="4" t="s">
        <v>128</v>
      </c>
      <c r="E510" s="411" t="s">
        <v>256</v>
      </c>
      <c r="F510" s="38">
        <f t="shared" si="60"/>
        <v>0</v>
      </c>
      <c r="G510" s="38">
        <f t="shared" si="61"/>
        <v>0</v>
      </c>
      <c r="H510" s="38">
        <f t="shared" si="63"/>
        <v>0</v>
      </c>
      <c r="I510" s="299">
        <f t="shared" si="62"/>
        <v>0</v>
      </c>
      <c r="J510" s="356"/>
      <c r="K510" s="23"/>
      <c r="L510" s="329">
        <v>506</v>
      </c>
      <c r="M510" s="4" t="s">
        <v>128</v>
      </c>
      <c r="N510" s="377">
        <f t="shared" si="64"/>
        <v>0</v>
      </c>
      <c r="O510" s="377">
        <f t="shared" si="65"/>
        <v>0</v>
      </c>
      <c r="P510" s="377">
        <f t="shared" si="66"/>
        <v>0</v>
      </c>
      <c r="Q510" s="416"/>
    </row>
    <row r="511" spans="1:17" ht="15.6" x14ac:dyDescent="0.3">
      <c r="A511" s="218">
        <v>507</v>
      </c>
      <c r="B511" s="4"/>
      <c r="C511" s="4"/>
      <c r="D511" s="4" t="s">
        <v>128</v>
      </c>
      <c r="E511" s="411" t="s">
        <v>256</v>
      </c>
      <c r="F511" s="38">
        <f t="shared" si="60"/>
        <v>0</v>
      </c>
      <c r="G511" s="38">
        <f t="shared" si="61"/>
        <v>0</v>
      </c>
      <c r="H511" s="38">
        <f t="shared" si="63"/>
        <v>0</v>
      </c>
      <c r="I511" s="299">
        <f t="shared" si="62"/>
        <v>0</v>
      </c>
      <c r="J511" s="356"/>
      <c r="K511" s="23"/>
      <c r="L511" s="329">
        <v>507</v>
      </c>
      <c r="M511" s="4" t="s">
        <v>128</v>
      </c>
      <c r="N511" s="377">
        <f t="shared" si="64"/>
        <v>0</v>
      </c>
      <c r="O511" s="377">
        <f t="shared" si="65"/>
        <v>0</v>
      </c>
      <c r="P511" s="377">
        <f t="shared" si="66"/>
        <v>0</v>
      </c>
      <c r="Q511" s="416"/>
    </row>
    <row r="512" spans="1:17" ht="15.6" x14ac:dyDescent="0.3">
      <c r="A512" s="218">
        <v>508</v>
      </c>
      <c r="B512" s="4"/>
      <c r="C512" s="4"/>
      <c r="D512" s="4" t="s">
        <v>128</v>
      </c>
      <c r="E512" s="411" t="s">
        <v>256</v>
      </c>
      <c r="F512" s="38">
        <f t="shared" si="60"/>
        <v>0</v>
      </c>
      <c r="G512" s="38">
        <f t="shared" si="61"/>
        <v>0</v>
      </c>
      <c r="H512" s="38">
        <f t="shared" si="63"/>
        <v>0</v>
      </c>
      <c r="I512" s="299">
        <f t="shared" si="62"/>
        <v>0</v>
      </c>
      <c r="J512" s="356"/>
      <c r="K512" s="23"/>
      <c r="L512" s="329">
        <v>508</v>
      </c>
      <c r="M512" s="4" t="s">
        <v>128</v>
      </c>
      <c r="N512" s="377">
        <f t="shared" si="64"/>
        <v>0</v>
      </c>
      <c r="O512" s="377">
        <f t="shared" si="65"/>
        <v>0</v>
      </c>
      <c r="P512" s="377">
        <f t="shared" si="66"/>
        <v>0</v>
      </c>
      <c r="Q512" s="416"/>
    </row>
    <row r="513" spans="1:17" ht="15.6" x14ac:dyDescent="0.3">
      <c r="A513" s="218">
        <v>509</v>
      </c>
      <c r="B513" s="4"/>
      <c r="C513" s="4"/>
      <c r="D513" s="4" t="s">
        <v>128</v>
      </c>
      <c r="E513" s="411" t="s">
        <v>256</v>
      </c>
      <c r="F513" s="38">
        <f t="shared" si="60"/>
        <v>0</v>
      </c>
      <c r="G513" s="38">
        <f t="shared" si="61"/>
        <v>0</v>
      </c>
      <c r="H513" s="38">
        <f t="shared" si="63"/>
        <v>0</v>
      </c>
      <c r="I513" s="299">
        <f t="shared" si="62"/>
        <v>0</v>
      </c>
      <c r="J513" s="356"/>
      <c r="K513" s="23"/>
      <c r="L513" s="329">
        <v>509</v>
      </c>
      <c r="M513" s="4" t="s">
        <v>128</v>
      </c>
      <c r="N513" s="377">
        <f t="shared" si="64"/>
        <v>0</v>
      </c>
      <c r="O513" s="377">
        <f t="shared" si="65"/>
        <v>0</v>
      </c>
      <c r="P513" s="377">
        <f t="shared" si="66"/>
        <v>0</v>
      </c>
      <c r="Q513" s="416"/>
    </row>
    <row r="514" spans="1:17" ht="15.6" x14ac:dyDescent="0.3">
      <c r="A514" s="218">
        <v>510</v>
      </c>
      <c r="B514" s="4"/>
      <c r="C514" s="4"/>
      <c r="D514" s="4" t="s">
        <v>128</v>
      </c>
      <c r="E514" s="411" t="s">
        <v>256</v>
      </c>
      <c r="F514" s="38">
        <f t="shared" si="60"/>
        <v>0</v>
      </c>
      <c r="G514" s="38">
        <f t="shared" si="61"/>
        <v>0</v>
      </c>
      <c r="H514" s="38">
        <f t="shared" si="63"/>
        <v>0</v>
      </c>
      <c r="I514" s="299">
        <f t="shared" si="62"/>
        <v>0</v>
      </c>
      <c r="J514" s="356"/>
      <c r="K514" s="23"/>
      <c r="L514" s="329">
        <v>510</v>
      </c>
      <c r="M514" s="4" t="s">
        <v>128</v>
      </c>
      <c r="N514" s="377">
        <f t="shared" si="64"/>
        <v>0</v>
      </c>
      <c r="O514" s="377">
        <f t="shared" si="65"/>
        <v>0</v>
      </c>
      <c r="P514" s="377">
        <f t="shared" si="66"/>
        <v>0</v>
      </c>
      <c r="Q514" s="416"/>
    </row>
    <row r="515" spans="1:17" ht="15.6" x14ac:dyDescent="0.3">
      <c r="A515" s="218">
        <v>511</v>
      </c>
      <c r="B515" s="4"/>
      <c r="C515" s="4"/>
      <c r="D515" s="4" t="s">
        <v>128</v>
      </c>
      <c r="E515" s="411" t="s">
        <v>256</v>
      </c>
      <c r="F515" s="38">
        <f t="shared" si="60"/>
        <v>0</v>
      </c>
      <c r="G515" s="38">
        <f t="shared" si="61"/>
        <v>0</v>
      </c>
      <c r="H515" s="38">
        <f t="shared" si="63"/>
        <v>0</v>
      </c>
      <c r="I515" s="299">
        <f t="shared" si="62"/>
        <v>0</v>
      </c>
      <c r="J515" s="356"/>
      <c r="K515" s="23"/>
      <c r="L515" s="329">
        <v>511</v>
      </c>
      <c r="M515" s="4" t="s">
        <v>128</v>
      </c>
      <c r="N515" s="377">
        <f t="shared" si="64"/>
        <v>0</v>
      </c>
      <c r="O515" s="377">
        <f t="shared" si="65"/>
        <v>0</v>
      </c>
      <c r="P515" s="377">
        <f t="shared" si="66"/>
        <v>0</v>
      </c>
      <c r="Q515" s="416"/>
    </row>
    <row r="516" spans="1:17" ht="15.6" x14ac:dyDescent="0.3">
      <c r="A516" s="218">
        <v>512</v>
      </c>
      <c r="B516" s="4"/>
      <c r="C516" s="4"/>
      <c r="D516" s="4" t="s">
        <v>128</v>
      </c>
      <c r="E516" s="411" t="s">
        <v>256</v>
      </c>
      <c r="F516" s="38">
        <f t="shared" si="60"/>
        <v>0</v>
      </c>
      <c r="G516" s="38">
        <f t="shared" si="61"/>
        <v>0</v>
      </c>
      <c r="H516" s="38">
        <f t="shared" si="63"/>
        <v>0</v>
      </c>
      <c r="I516" s="299">
        <f t="shared" si="62"/>
        <v>0</v>
      </c>
      <c r="J516" s="356"/>
      <c r="K516" s="23"/>
      <c r="L516" s="329">
        <v>512</v>
      </c>
      <c r="M516" s="4" t="s">
        <v>128</v>
      </c>
      <c r="N516" s="377">
        <f t="shared" si="64"/>
        <v>0</v>
      </c>
      <c r="O516" s="377">
        <f t="shared" si="65"/>
        <v>0</v>
      </c>
      <c r="P516" s="377">
        <f t="shared" si="66"/>
        <v>0</v>
      </c>
      <c r="Q516" s="416"/>
    </row>
    <row r="517" spans="1:17" ht="15.6" x14ac:dyDescent="0.3">
      <c r="A517" s="218">
        <v>513</v>
      </c>
      <c r="B517" s="4"/>
      <c r="C517" s="4"/>
      <c r="D517" s="4" t="s">
        <v>128</v>
      </c>
      <c r="E517" s="411" t="s">
        <v>256</v>
      </c>
      <c r="F517" s="38">
        <f t="shared" si="60"/>
        <v>0</v>
      </c>
      <c r="G517" s="38">
        <f t="shared" si="61"/>
        <v>0</v>
      </c>
      <c r="H517" s="38">
        <f t="shared" si="63"/>
        <v>0</v>
      </c>
      <c r="I517" s="299">
        <f t="shared" si="62"/>
        <v>0</v>
      </c>
      <c r="J517" s="356"/>
      <c r="K517" s="23"/>
      <c r="L517" s="329">
        <v>513</v>
      </c>
      <c r="M517" s="4" t="s">
        <v>128</v>
      </c>
      <c r="N517" s="377">
        <f t="shared" si="64"/>
        <v>0</v>
      </c>
      <c r="O517" s="377">
        <f t="shared" si="65"/>
        <v>0</v>
      </c>
      <c r="P517" s="377">
        <f t="shared" si="66"/>
        <v>0</v>
      </c>
      <c r="Q517" s="416"/>
    </row>
    <row r="518" spans="1:17" ht="15.6" x14ac:dyDescent="0.3">
      <c r="A518" s="218">
        <v>514</v>
      </c>
      <c r="B518" s="4"/>
      <c r="C518" s="4"/>
      <c r="D518" s="4" t="s">
        <v>128</v>
      </c>
      <c r="E518" s="411" t="s">
        <v>256</v>
      </c>
      <c r="F518" s="38">
        <f t="shared" si="60"/>
        <v>0</v>
      </c>
      <c r="G518" s="38">
        <f t="shared" si="61"/>
        <v>0</v>
      </c>
      <c r="H518" s="38">
        <f t="shared" si="63"/>
        <v>0</v>
      </c>
      <c r="I518" s="299">
        <f t="shared" si="62"/>
        <v>0</v>
      </c>
      <c r="J518" s="356"/>
      <c r="K518" s="23"/>
      <c r="L518" s="329">
        <v>514</v>
      </c>
      <c r="M518" s="4" t="s">
        <v>128</v>
      </c>
      <c r="N518" s="377">
        <f t="shared" si="64"/>
        <v>0</v>
      </c>
      <c r="O518" s="377">
        <f t="shared" si="65"/>
        <v>0</v>
      </c>
      <c r="P518" s="377">
        <f t="shared" si="66"/>
        <v>0</v>
      </c>
      <c r="Q518" s="416"/>
    </row>
    <row r="519" spans="1:17" ht="15.6" x14ac:dyDescent="0.3">
      <c r="A519" s="218">
        <v>515</v>
      </c>
      <c r="B519" s="4"/>
      <c r="C519" s="4"/>
      <c r="D519" s="4" t="s">
        <v>128</v>
      </c>
      <c r="E519" s="411" t="s">
        <v>256</v>
      </c>
      <c r="F519" s="38">
        <f t="shared" si="60"/>
        <v>0</v>
      </c>
      <c r="G519" s="38">
        <f t="shared" si="61"/>
        <v>0</v>
      </c>
      <c r="H519" s="38">
        <f t="shared" si="63"/>
        <v>0</v>
      </c>
      <c r="I519" s="299">
        <f t="shared" si="62"/>
        <v>0</v>
      </c>
      <c r="J519" s="356"/>
      <c r="K519" s="23"/>
      <c r="L519" s="329">
        <v>515</v>
      </c>
      <c r="M519" s="4" t="s">
        <v>128</v>
      </c>
      <c r="N519" s="377">
        <f t="shared" si="64"/>
        <v>0</v>
      </c>
      <c r="O519" s="377">
        <f t="shared" si="65"/>
        <v>0</v>
      </c>
      <c r="P519" s="377">
        <f t="shared" si="66"/>
        <v>0</v>
      </c>
      <c r="Q519" s="416"/>
    </row>
    <row r="520" spans="1:17" ht="15.6" x14ac:dyDescent="0.3">
      <c r="A520" s="218">
        <v>516</v>
      </c>
      <c r="B520" s="4"/>
      <c r="C520" s="4"/>
      <c r="D520" s="4" t="s">
        <v>128</v>
      </c>
      <c r="E520" s="411" t="s">
        <v>256</v>
      </c>
      <c r="F520" s="38">
        <f t="shared" ref="F520:F583" si="67">IF(I520&gt;0,1,0)</f>
        <v>0</v>
      </c>
      <c r="G520" s="38">
        <f t="shared" ref="G520:G583" si="68">IF(D520="Yes",F520,0)</f>
        <v>0</v>
      </c>
      <c r="H520" s="38">
        <f t="shared" si="63"/>
        <v>0</v>
      </c>
      <c r="I520" s="299">
        <f t="shared" ref="I520:I583" si="69">IF(E520="Square/Rectangle",B520*C520,B520*C520*0.785)</f>
        <v>0</v>
      </c>
      <c r="J520" s="356"/>
      <c r="K520" s="23"/>
      <c r="L520" s="329">
        <v>516</v>
      </c>
      <c r="M520" s="4" t="s">
        <v>128</v>
      </c>
      <c r="N520" s="377">
        <f t="shared" si="64"/>
        <v>0</v>
      </c>
      <c r="O520" s="377">
        <f t="shared" si="65"/>
        <v>0</v>
      </c>
      <c r="P520" s="377">
        <f t="shared" si="66"/>
        <v>0</v>
      </c>
      <c r="Q520" s="416"/>
    </row>
    <row r="521" spans="1:17" ht="15.6" x14ac:dyDescent="0.3">
      <c r="A521" s="218">
        <v>517</v>
      </c>
      <c r="B521" s="4"/>
      <c r="C521" s="4"/>
      <c r="D521" s="4" t="s">
        <v>128</v>
      </c>
      <c r="E521" s="411" t="s">
        <v>256</v>
      </c>
      <c r="F521" s="38">
        <f t="shared" si="67"/>
        <v>0</v>
      </c>
      <c r="G521" s="38">
        <f t="shared" si="68"/>
        <v>0</v>
      </c>
      <c r="H521" s="38">
        <f t="shared" ref="H521:H584" si="70">IF(D521="Yes",I521,0)</f>
        <v>0</v>
      </c>
      <c r="I521" s="299">
        <f t="shared" si="69"/>
        <v>0</v>
      </c>
      <c r="J521" s="356"/>
      <c r="K521" s="23"/>
      <c r="L521" s="329">
        <v>517</v>
      </c>
      <c r="M521" s="4" t="s">
        <v>128</v>
      </c>
      <c r="N521" s="377">
        <f t="shared" si="64"/>
        <v>0</v>
      </c>
      <c r="O521" s="377">
        <f t="shared" si="65"/>
        <v>0</v>
      </c>
      <c r="P521" s="377">
        <f t="shared" si="66"/>
        <v>0</v>
      </c>
      <c r="Q521" s="416"/>
    </row>
    <row r="522" spans="1:17" ht="15.6" x14ac:dyDescent="0.3">
      <c r="A522" s="218">
        <v>518</v>
      </c>
      <c r="B522" s="4"/>
      <c r="C522" s="4"/>
      <c r="D522" s="4" t="s">
        <v>128</v>
      </c>
      <c r="E522" s="411" t="s">
        <v>256</v>
      </c>
      <c r="F522" s="38">
        <f t="shared" si="67"/>
        <v>0</v>
      </c>
      <c r="G522" s="38">
        <f t="shared" si="68"/>
        <v>0</v>
      </c>
      <c r="H522" s="38">
        <f t="shared" si="70"/>
        <v>0</v>
      </c>
      <c r="I522" s="299">
        <f t="shared" si="69"/>
        <v>0</v>
      </c>
      <c r="J522" s="356"/>
      <c r="K522" s="23"/>
      <c r="L522" s="329">
        <v>518</v>
      </c>
      <c r="M522" s="4" t="s">
        <v>128</v>
      </c>
      <c r="N522" s="377">
        <f t="shared" si="64"/>
        <v>0</v>
      </c>
      <c r="O522" s="377">
        <f t="shared" si="65"/>
        <v>0</v>
      </c>
      <c r="P522" s="377">
        <f t="shared" si="66"/>
        <v>0</v>
      </c>
      <c r="Q522" s="416"/>
    </row>
    <row r="523" spans="1:17" ht="15.6" x14ac:dyDescent="0.3">
      <c r="A523" s="218">
        <v>519</v>
      </c>
      <c r="B523" s="4"/>
      <c r="C523" s="4"/>
      <c r="D523" s="4" t="s">
        <v>128</v>
      </c>
      <c r="E523" s="411" t="s">
        <v>256</v>
      </c>
      <c r="F523" s="38">
        <f t="shared" si="67"/>
        <v>0</v>
      </c>
      <c r="G523" s="38">
        <f t="shared" si="68"/>
        <v>0</v>
      </c>
      <c r="H523" s="38">
        <f t="shared" si="70"/>
        <v>0</v>
      </c>
      <c r="I523" s="299">
        <f t="shared" si="69"/>
        <v>0</v>
      </c>
      <c r="J523" s="356"/>
      <c r="K523" s="23"/>
      <c r="L523" s="329">
        <v>519</v>
      </c>
      <c r="M523" s="4" t="s">
        <v>128</v>
      </c>
      <c r="N523" s="377">
        <f t="shared" si="64"/>
        <v>0</v>
      </c>
      <c r="O523" s="377">
        <f t="shared" si="65"/>
        <v>0</v>
      </c>
      <c r="P523" s="377">
        <f t="shared" si="66"/>
        <v>0</v>
      </c>
      <c r="Q523" s="416"/>
    </row>
    <row r="524" spans="1:17" ht="15.6" x14ac:dyDescent="0.3">
      <c r="A524" s="218">
        <v>520</v>
      </c>
      <c r="B524" s="4"/>
      <c r="C524" s="4"/>
      <c r="D524" s="4" t="s">
        <v>128</v>
      </c>
      <c r="E524" s="411" t="s">
        <v>256</v>
      </c>
      <c r="F524" s="38">
        <f t="shared" si="67"/>
        <v>0</v>
      </c>
      <c r="G524" s="38">
        <f t="shared" si="68"/>
        <v>0</v>
      </c>
      <c r="H524" s="38">
        <f t="shared" si="70"/>
        <v>0</v>
      </c>
      <c r="I524" s="299">
        <f t="shared" si="69"/>
        <v>0</v>
      </c>
      <c r="J524" s="356"/>
      <c r="K524" s="23"/>
      <c r="L524" s="329">
        <v>520</v>
      </c>
      <c r="M524" s="4" t="s">
        <v>128</v>
      </c>
      <c r="N524" s="377">
        <f t="shared" si="64"/>
        <v>0</v>
      </c>
      <c r="O524" s="377">
        <f t="shared" si="65"/>
        <v>0</v>
      </c>
      <c r="P524" s="377">
        <f t="shared" si="66"/>
        <v>0</v>
      </c>
      <c r="Q524" s="416"/>
    </row>
    <row r="525" spans="1:17" ht="15.6" x14ac:dyDescent="0.3">
      <c r="A525" s="218">
        <v>521</v>
      </c>
      <c r="B525" s="4"/>
      <c r="C525" s="4"/>
      <c r="D525" s="4" t="s">
        <v>128</v>
      </c>
      <c r="E525" s="411" t="s">
        <v>256</v>
      </c>
      <c r="F525" s="38">
        <f t="shared" si="67"/>
        <v>0</v>
      </c>
      <c r="G525" s="38">
        <f t="shared" si="68"/>
        <v>0</v>
      </c>
      <c r="H525" s="38">
        <f t="shared" si="70"/>
        <v>0</v>
      </c>
      <c r="I525" s="299">
        <f t="shared" si="69"/>
        <v>0</v>
      </c>
      <c r="J525" s="356"/>
      <c r="K525" s="23"/>
      <c r="L525" s="329">
        <v>521</v>
      </c>
      <c r="M525" s="4" t="s">
        <v>128</v>
      </c>
      <c r="N525" s="377">
        <f t="shared" si="64"/>
        <v>0</v>
      </c>
      <c r="O525" s="377">
        <f t="shared" si="65"/>
        <v>0</v>
      </c>
      <c r="P525" s="377">
        <f t="shared" si="66"/>
        <v>0</v>
      </c>
      <c r="Q525" s="416"/>
    </row>
    <row r="526" spans="1:17" ht="15.6" x14ac:dyDescent="0.3">
      <c r="A526" s="218">
        <v>522</v>
      </c>
      <c r="B526" s="4"/>
      <c r="C526" s="4"/>
      <c r="D526" s="4" t="s">
        <v>128</v>
      </c>
      <c r="E526" s="411" t="s">
        <v>256</v>
      </c>
      <c r="F526" s="38">
        <f t="shared" si="67"/>
        <v>0</v>
      </c>
      <c r="G526" s="38">
        <f t="shared" si="68"/>
        <v>0</v>
      </c>
      <c r="H526" s="38">
        <f t="shared" si="70"/>
        <v>0</v>
      </c>
      <c r="I526" s="299">
        <f t="shared" si="69"/>
        <v>0</v>
      </c>
      <c r="J526" s="356"/>
      <c r="K526" s="23"/>
      <c r="L526" s="329">
        <v>522</v>
      </c>
      <c r="M526" s="4" t="s">
        <v>128</v>
      </c>
      <c r="N526" s="377">
        <f t="shared" si="64"/>
        <v>0</v>
      </c>
      <c r="O526" s="377">
        <f t="shared" si="65"/>
        <v>0</v>
      </c>
      <c r="P526" s="377">
        <f t="shared" si="66"/>
        <v>0</v>
      </c>
      <c r="Q526" s="416"/>
    </row>
    <row r="527" spans="1:17" ht="15.6" x14ac:dyDescent="0.3">
      <c r="A527" s="218">
        <v>523</v>
      </c>
      <c r="B527" s="4"/>
      <c r="C527" s="4"/>
      <c r="D527" s="4" t="s">
        <v>128</v>
      </c>
      <c r="E527" s="411" t="s">
        <v>256</v>
      </c>
      <c r="F527" s="38">
        <f t="shared" si="67"/>
        <v>0</v>
      </c>
      <c r="G527" s="38">
        <f t="shared" si="68"/>
        <v>0</v>
      </c>
      <c r="H527" s="38">
        <f t="shared" si="70"/>
        <v>0</v>
      </c>
      <c r="I527" s="299">
        <f t="shared" si="69"/>
        <v>0</v>
      </c>
      <c r="J527" s="356"/>
      <c r="K527" s="23"/>
      <c r="L527" s="329">
        <v>523</v>
      </c>
      <c r="M527" s="4" t="s">
        <v>128</v>
      </c>
      <c r="N527" s="377">
        <f t="shared" si="64"/>
        <v>0</v>
      </c>
      <c r="O527" s="377">
        <f t="shared" si="65"/>
        <v>0</v>
      </c>
      <c r="P527" s="377">
        <f t="shared" si="66"/>
        <v>0</v>
      </c>
      <c r="Q527" s="416"/>
    </row>
    <row r="528" spans="1:17" ht="15.6" x14ac:dyDescent="0.3">
      <c r="A528" s="218">
        <v>524</v>
      </c>
      <c r="B528" s="4"/>
      <c r="C528" s="4"/>
      <c r="D528" s="4" t="s">
        <v>128</v>
      </c>
      <c r="E528" s="411" t="s">
        <v>256</v>
      </c>
      <c r="F528" s="38">
        <f t="shared" si="67"/>
        <v>0</v>
      </c>
      <c r="G528" s="38">
        <f t="shared" si="68"/>
        <v>0</v>
      </c>
      <c r="H528" s="38">
        <f t="shared" si="70"/>
        <v>0</v>
      </c>
      <c r="I528" s="299">
        <f t="shared" si="69"/>
        <v>0</v>
      </c>
      <c r="J528" s="356"/>
      <c r="K528" s="23"/>
      <c r="L528" s="329">
        <v>524</v>
      </c>
      <c r="M528" s="4" t="s">
        <v>128</v>
      </c>
      <c r="N528" s="377">
        <f t="shared" si="64"/>
        <v>0</v>
      </c>
      <c r="O528" s="377">
        <f t="shared" si="65"/>
        <v>0</v>
      </c>
      <c r="P528" s="377">
        <f t="shared" si="66"/>
        <v>0</v>
      </c>
      <c r="Q528" s="416"/>
    </row>
    <row r="529" spans="1:17" ht="15.6" x14ac:dyDescent="0.3">
      <c r="A529" s="218">
        <v>525</v>
      </c>
      <c r="B529" s="4"/>
      <c r="C529" s="4"/>
      <c r="D529" s="4" t="s">
        <v>128</v>
      </c>
      <c r="E529" s="411" t="s">
        <v>256</v>
      </c>
      <c r="F529" s="38">
        <f t="shared" si="67"/>
        <v>0</v>
      </c>
      <c r="G529" s="38">
        <f t="shared" si="68"/>
        <v>0</v>
      </c>
      <c r="H529" s="38">
        <f t="shared" si="70"/>
        <v>0</v>
      </c>
      <c r="I529" s="299">
        <f t="shared" si="69"/>
        <v>0</v>
      </c>
      <c r="J529" s="356"/>
      <c r="K529" s="23"/>
      <c r="L529" s="329">
        <v>525</v>
      </c>
      <c r="M529" s="4" t="s">
        <v>128</v>
      </c>
      <c r="N529" s="377">
        <f t="shared" si="64"/>
        <v>0</v>
      </c>
      <c r="O529" s="377">
        <f t="shared" si="65"/>
        <v>0</v>
      </c>
      <c r="P529" s="377">
        <f t="shared" si="66"/>
        <v>0</v>
      </c>
      <c r="Q529" s="416"/>
    </row>
    <row r="530" spans="1:17" ht="15.6" x14ac:dyDescent="0.3">
      <c r="A530" s="218">
        <v>526</v>
      </c>
      <c r="B530" s="4"/>
      <c r="C530" s="4"/>
      <c r="D530" s="4" t="s">
        <v>128</v>
      </c>
      <c r="E530" s="411" t="s">
        <v>256</v>
      </c>
      <c r="F530" s="38">
        <f t="shared" si="67"/>
        <v>0</v>
      </c>
      <c r="G530" s="38">
        <f t="shared" si="68"/>
        <v>0</v>
      </c>
      <c r="H530" s="38">
        <f t="shared" si="70"/>
        <v>0</v>
      </c>
      <c r="I530" s="299">
        <f t="shared" si="69"/>
        <v>0</v>
      </c>
      <c r="J530" s="356"/>
      <c r="K530" s="23"/>
      <c r="L530" s="329">
        <v>526</v>
      </c>
      <c r="M530" s="4" t="s">
        <v>128</v>
      </c>
      <c r="N530" s="377">
        <f t="shared" si="64"/>
        <v>0</v>
      </c>
      <c r="O530" s="377">
        <f t="shared" si="65"/>
        <v>0</v>
      </c>
      <c r="P530" s="377">
        <f t="shared" si="66"/>
        <v>0</v>
      </c>
      <c r="Q530" s="416"/>
    </row>
    <row r="531" spans="1:17" ht="15.6" x14ac:dyDescent="0.3">
      <c r="A531" s="218">
        <v>527</v>
      </c>
      <c r="B531" s="4"/>
      <c r="C531" s="4"/>
      <c r="D531" s="4" t="s">
        <v>128</v>
      </c>
      <c r="E531" s="411" t="s">
        <v>256</v>
      </c>
      <c r="F531" s="38">
        <f t="shared" si="67"/>
        <v>0</v>
      </c>
      <c r="G531" s="38">
        <f t="shared" si="68"/>
        <v>0</v>
      </c>
      <c r="H531" s="38">
        <f t="shared" si="70"/>
        <v>0</v>
      </c>
      <c r="I531" s="299">
        <f t="shared" si="69"/>
        <v>0</v>
      </c>
      <c r="J531" s="356"/>
      <c r="K531" s="23"/>
      <c r="L531" s="329">
        <v>527</v>
      </c>
      <c r="M531" s="4" t="s">
        <v>128</v>
      </c>
      <c r="N531" s="377">
        <f t="shared" si="64"/>
        <v>0</v>
      </c>
      <c r="O531" s="377">
        <f t="shared" si="65"/>
        <v>0</v>
      </c>
      <c r="P531" s="377">
        <f t="shared" si="66"/>
        <v>0</v>
      </c>
      <c r="Q531" s="416"/>
    </row>
    <row r="532" spans="1:17" ht="15.6" x14ac:dyDescent="0.3">
      <c r="A532" s="218">
        <v>528</v>
      </c>
      <c r="B532" s="4"/>
      <c r="C532" s="4"/>
      <c r="D532" s="4" t="s">
        <v>128</v>
      </c>
      <c r="E532" s="411" t="s">
        <v>256</v>
      </c>
      <c r="F532" s="38">
        <f t="shared" si="67"/>
        <v>0</v>
      </c>
      <c r="G532" s="38">
        <f t="shared" si="68"/>
        <v>0</v>
      </c>
      <c r="H532" s="38">
        <f t="shared" si="70"/>
        <v>0</v>
      </c>
      <c r="I532" s="299">
        <f t="shared" si="69"/>
        <v>0</v>
      </c>
      <c r="J532" s="356"/>
      <c r="K532" s="23"/>
      <c r="L532" s="329">
        <v>528</v>
      </c>
      <c r="M532" s="4" t="s">
        <v>128</v>
      </c>
      <c r="N532" s="377">
        <f t="shared" si="64"/>
        <v>0</v>
      </c>
      <c r="O532" s="377">
        <f t="shared" si="65"/>
        <v>0</v>
      </c>
      <c r="P532" s="377">
        <f t="shared" si="66"/>
        <v>0</v>
      </c>
      <c r="Q532" s="416"/>
    </row>
    <row r="533" spans="1:17" ht="15.6" x14ac:dyDescent="0.3">
      <c r="A533" s="218">
        <v>529</v>
      </c>
      <c r="B533" s="4"/>
      <c r="C533" s="4"/>
      <c r="D533" s="4" t="s">
        <v>128</v>
      </c>
      <c r="E533" s="411" t="s">
        <v>256</v>
      </c>
      <c r="F533" s="38">
        <f t="shared" si="67"/>
        <v>0</v>
      </c>
      <c r="G533" s="38">
        <f t="shared" si="68"/>
        <v>0</v>
      </c>
      <c r="H533" s="38">
        <f t="shared" si="70"/>
        <v>0</v>
      </c>
      <c r="I533" s="299">
        <f t="shared" si="69"/>
        <v>0</v>
      </c>
      <c r="J533" s="356"/>
      <c r="K533" s="23"/>
      <c r="L533" s="329">
        <v>529</v>
      </c>
      <c r="M533" s="4" t="s">
        <v>128</v>
      </c>
      <c r="N533" s="377">
        <f t="shared" si="64"/>
        <v>0</v>
      </c>
      <c r="O533" s="377">
        <f t="shared" si="65"/>
        <v>0</v>
      </c>
      <c r="P533" s="377">
        <f t="shared" si="66"/>
        <v>0</v>
      </c>
      <c r="Q533" s="416"/>
    </row>
    <row r="534" spans="1:17" ht="15.6" x14ac:dyDescent="0.3">
      <c r="A534" s="218">
        <v>530</v>
      </c>
      <c r="B534" s="4"/>
      <c r="C534" s="4"/>
      <c r="D534" s="4" t="s">
        <v>128</v>
      </c>
      <c r="E534" s="411" t="s">
        <v>256</v>
      </c>
      <c r="F534" s="38">
        <f t="shared" si="67"/>
        <v>0</v>
      </c>
      <c r="G534" s="38">
        <f t="shared" si="68"/>
        <v>0</v>
      </c>
      <c r="H534" s="38">
        <f t="shared" si="70"/>
        <v>0</v>
      </c>
      <c r="I534" s="299">
        <f t="shared" si="69"/>
        <v>0</v>
      </c>
      <c r="J534" s="356"/>
      <c r="K534" s="23"/>
      <c r="L534" s="329">
        <v>530</v>
      </c>
      <c r="M534" s="4" t="s">
        <v>128</v>
      </c>
      <c r="N534" s="377">
        <f t="shared" si="64"/>
        <v>0</v>
      </c>
      <c r="O534" s="377">
        <f t="shared" si="65"/>
        <v>0</v>
      </c>
      <c r="P534" s="377">
        <f t="shared" si="66"/>
        <v>0</v>
      </c>
      <c r="Q534" s="416"/>
    </row>
    <row r="535" spans="1:17" ht="15.6" x14ac:dyDescent="0.3">
      <c r="A535" s="218">
        <v>531</v>
      </c>
      <c r="B535" s="4"/>
      <c r="C535" s="4"/>
      <c r="D535" s="4" t="s">
        <v>128</v>
      </c>
      <c r="E535" s="411" t="s">
        <v>256</v>
      </c>
      <c r="F535" s="38">
        <f t="shared" si="67"/>
        <v>0</v>
      </c>
      <c r="G535" s="38">
        <f t="shared" si="68"/>
        <v>0</v>
      </c>
      <c r="H535" s="38">
        <f t="shared" si="70"/>
        <v>0</v>
      </c>
      <c r="I535" s="299">
        <f t="shared" si="69"/>
        <v>0</v>
      </c>
      <c r="J535" s="356"/>
      <c r="K535" s="23"/>
      <c r="L535" s="329">
        <v>531</v>
      </c>
      <c r="M535" s="4" t="s">
        <v>128</v>
      </c>
      <c r="N535" s="377">
        <f t="shared" si="64"/>
        <v>0</v>
      </c>
      <c r="O535" s="377">
        <f t="shared" si="65"/>
        <v>0</v>
      </c>
      <c r="P535" s="377">
        <f t="shared" si="66"/>
        <v>0</v>
      </c>
      <c r="Q535" s="416"/>
    </row>
    <row r="536" spans="1:17" ht="15.6" x14ac:dyDescent="0.3">
      <c r="A536" s="218">
        <v>532</v>
      </c>
      <c r="B536" s="4"/>
      <c r="C536" s="4"/>
      <c r="D536" s="4" t="s">
        <v>128</v>
      </c>
      <c r="E536" s="411" t="s">
        <v>256</v>
      </c>
      <c r="F536" s="38">
        <f t="shared" si="67"/>
        <v>0</v>
      </c>
      <c r="G536" s="38">
        <f t="shared" si="68"/>
        <v>0</v>
      </c>
      <c r="H536" s="38">
        <f t="shared" si="70"/>
        <v>0</v>
      </c>
      <c r="I536" s="299">
        <f t="shared" si="69"/>
        <v>0</v>
      </c>
      <c r="J536" s="356"/>
      <c r="K536" s="23"/>
      <c r="L536" s="329">
        <v>532</v>
      </c>
      <c r="M536" s="4" t="s">
        <v>128</v>
      </c>
      <c r="N536" s="377">
        <f t="shared" si="64"/>
        <v>0</v>
      </c>
      <c r="O536" s="377">
        <f t="shared" si="65"/>
        <v>0</v>
      </c>
      <c r="P536" s="377">
        <f t="shared" si="66"/>
        <v>0</v>
      </c>
      <c r="Q536" s="416"/>
    </row>
    <row r="537" spans="1:17" ht="15.6" x14ac:dyDescent="0.3">
      <c r="A537" s="218">
        <v>533</v>
      </c>
      <c r="B537" s="4"/>
      <c r="C537" s="4"/>
      <c r="D537" s="4" t="s">
        <v>128</v>
      </c>
      <c r="E537" s="411" t="s">
        <v>256</v>
      </c>
      <c r="F537" s="38">
        <f t="shared" si="67"/>
        <v>0</v>
      </c>
      <c r="G537" s="38">
        <f t="shared" si="68"/>
        <v>0</v>
      </c>
      <c r="H537" s="38">
        <f t="shared" si="70"/>
        <v>0</v>
      </c>
      <c r="I537" s="299">
        <f t="shared" si="69"/>
        <v>0</v>
      </c>
      <c r="J537" s="356"/>
      <c r="K537" s="23"/>
      <c r="L537" s="329">
        <v>533</v>
      </c>
      <c r="M537" s="4" t="s">
        <v>128</v>
      </c>
      <c r="N537" s="377">
        <f t="shared" si="64"/>
        <v>0</v>
      </c>
      <c r="O537" s="377">
        <f t="shared" si="65"/>
        <v>0</v>
      </c>
      <c r="P537" s="377">
        <f t="shared" si="66"/>
        <v>0</v>
      </c>
      <c r="Q537" s="416"/>
    </row>
    <row r="538" spans="1:17" ht="15.6" x14ac:dyDescent="0.3">
      <c r="A538" s="218">
        <v>534</v>
      </c>
      <c r="B538" s="4"/>
      <c r="C538" s="4"/>
      <c r="D538" s="4" t="s">
        <v>128</v>
      </c>
      <c r="E538" s="411" t="s">
        <v>256</v>
      </c>
      <c r="F538" s="38">
        <f t="shared" si="67"/>
        <v>0</v>
      </c>
      <c r="G538" s="38">
        <f t="shared" si="68"/>
        <v>0</v>
      </c>
      <c r="H538" s="38">
        <f t="shared" si="70"/>
        <v>0</v>
      </c>
      <c r="I538" s="299">
        <f t="shared" si="69"/>
        <v>0</v>
      </c>
      <c r="J538" s="356"/>
      <c r="K538" s="23"/>
      <c r="L538" s="329">
        <v>534</v>
      </c>
      <c r="M538" s="4" t="s">
        <v>128</v>
      </c>
      <c r="N538" s="377">
        <f t="shared" si="64"/>
        <v>0</v>
      </c>
      <c r="O538" s="377">
        <f t="shared" si="65"/>
        <v>0</v>
      </c>
      <c r="P538" s="377">
        <f t="shared" si="66"/>
        <v>0</v>
      </c>
      <c r="Q538" s="416"/>
    </row>
    <row r="539" spans="1:17" ht="15.6" x14ac:dyDescent="0.3">
      <c r="A539" s="218">
        <v>535</v>
      </c>
      <c r="B539" s="4"/>
      <c r="C539" s="4"/>
      <c r="D539" s="4" t="s">
        <v>128</v>
      </c>
      <c r="E539" s="411" t="s">
        <v>256</v>
      </c>
      <c r="F539" s="38">
        <f t="shared" si="67"/>
        <v>0</v>
      </c>
      <c r="G539" s="38">
        <f t="shared" si="68"/>
        <v>0</v>
      </c>
      <c r="H539" s="38">
        <f t="shared" si="70"/>
        <v>0</v>
      </c>
      <c r="I539" s="299">
        <f t="shared" si="69"/>
        <v>0</v>
      </c>
      <c r="J539" s="356"/>
      <c r="K539" s="23"/>
      <c r="L539" s="329">
        <v>535</v>
      </c>
      <c r="M539" s="4" t="s">
        <v>128</v>
      </c>
      <c r="N539" s="377">
        <f t="shared" si="64"/>
        <v>0</v>
      </c>
      <c r="O539" s="377">
        <f t="shared" si="65"/>
        <v>0</v>
      </c>
      <c r="P539" s="377">
        <f t="shared" si="66"/>
        <v>0</v>
      </c>
      <c r="Q539" s="416"/>
    </row>
    <row r="540" spans="1:17" ht="15.6" x14ac:dyDescent="0.3">
      <c r="A540" s="218">
        <v>536</v>
      </c>
      <c r="B540" s="4"/>
      <c r="C540" s="4"/>
      <c r="D540" s="4" t="s">
        <v>128</v>
      </c>
      <c r="E540" s="411" t="s">
        <v>256</v>
      </c>
      <c r="F540" s="38">
        <f t="shared" si="67"/>
        <v>0</v>
      </c>
      <c r="G540" s="38">
        <f t="shared" si="68"/>
        <v>0</v>
      </c>
      <c r="H540" s="38">
        <f t="shared" si="70"/>
        <v>0</v>
      </c>
      <c r="I540" s="299">
        <f t="shared" si="69"/>
        <v>0</v>
      </c>
      <c r="J540" s="356"/>
      <c r="K540" s="23"/>
      <c r="L540" s="329">
        <v>536</v>
      </c>
      <c r="M540" s="4" t="s">
        <v>128</v>
      </c>
      <c r="N540" s="377">
        <f t="shared" si="64"/>
        <v>0</v>
      </c>
      <c r="O540" s="377">
        <f t="shared" si="65"/>
        <v>0</v>
      </c>
      <c r="P540" s="377">
        <f t="shared" si="66"/>
        <v>0</v>
      </c>
      <c r="Q540" s="416"/>
    </row>
    <row r="541" spans="1:17" ht="15.6" x14ac:dyDescent="0.3">
      <c r="A541" s="218">
        <v>537</v>
      </c>
      <c r="B541" s="4"/>
      <c r="C541" s="4"/>
      <c r="D541" s="4" t="s">
        <v>128</v>
      </c>
      <c r="E541" s="411" t="s">
        <v>256</v>
      </c>
      <c r="F541" s="38">
        <f t="shared" si="67"/>
        <v>0</v>
      </c>
      <c r="G541" s="38">
        <f t="shared" si="68"/>
        <v>0</v>
      </c>
      <c r="H541" s="38">
        <f t="shared" si="70"/>
        <v>0</v>
      </c>
      <c r="I541" s="299">
        <f t="shared" si="69"/>
        <v>0</v>
      </c>
      <c r="J541" s="356"/>
      <c r="K541" s="23"/>
      <c r="L541" s="329">
        <v>537</v>
      </c>
      <c r="M541" s="4" t="s">
        <v>128</v>
      </c>
      <c r="N541" s="377">
        <f t="shared" si="64"/>
        <v>0</v>
      </c>
      <c r="O541" s="377">
        <f t="shared" si="65"/>
        <v>0</v>
      </c>
      <c r="P541" s="377">
        <f t="shared" si="66"/>
        <v>0</v>
      </c>
      <c r="Q541" s="416"/>
    </row>
    <row r="542" spans="1:17" ht="15.6" x14ac:dyDescent="0.3">
      <c r="A542" s="218">
        <v>538</v>
      </c>
      <c r="B542" s="4"/>
      <c r="C542" s="4"/>
      <c r="D542" s="4" t="s">
        <v>128</v>
      </c>
      <c r="E542" s="411" t="s">
        <v>256</v>
      </c>
      <c r="F542" s="38">
        <f t="shared" si="67"/>
        <v>0</v>
      </c>
      <c r="G542" s="38">
        <f t="shared" si="68"/>
        <v>0</v>
      </c>
      <c r="H542" s="38">
        <f t="shared" si="70"/>
        <v>0</v>
      </c>
      <c r="I542" s="299">
        <f t="shared" si="69"/>
        <v>0</v>
      </c>
      <c r="J542" s="356"/>
      <c r="K542" s="23"/>
      <c r="L542" s="329">
        <v>538</v>
      </c>
      <c r="M542" s="4" t="s">
        <v>128</v>
      </c>
      <c r="N542" s="377">
        <f t="shared" si="64"/>
        <v>0</v>
      </c>
      <c r="O542" s="377">
        <f t="shared" si="65"/>
        <v>0</v>
      </c>
      <c r="P542" s="377">
        <f t="shared" si="66"/>
        <v>0</v>
      </c>
      <c r="Q542" s="416"/>
    </row>
    <row r="543" spans="1:17" ht="15.6" x14ac:dyDescent="0.3">
      <c r="A543" s="218">
        <v>539</v>
      </c>
      <c r="B543" s="4"/>
      <c r="C543" s="4"/>
      <c r="D543" s="4" t="s">
        <v>128</v>
      </c>
      <c r="E543" s="411" t="s">
        <v>256</v>
      </c>
      <c r="F543" s="38">
        <f t="shared" si="67"/>
        <v>0</v>
      </c>
      <c r="G543" s="38">
        <f t="shared" si="68"/>
        <v>0</v>
      </c>
      <c r="H543" s="38">
        <f t="shared" si="70"/>
        <v>0</v>
      </c>
      <c r="I543" s="299">
        <f t="shared" si="69"/>
        <v>0</v>
      </c>
      <c r="J543" s="356"/>
      <c r="K543" s="23"/>
      <c r="L543" s="329">
        <v>539</v>
      </c>
      <c r="M543" s="4" t="s">
        <v>128</v>
      </c>
      <c r="N543" s="377">
        <f t="shared" si="64"/>
        <v>0</v>
      </c>
      <c r="O543" s="377">
        <f t="shared" si="65"/>
        <v>0</v>
      </c>
      <c r="P543" s="377">
        <f t="shared" si="66"/>
        <v>0</v>
      </c>
      <c r="Q543" s="416"/>
    </row>
    <row r="544" spans="1:17" ht="15.6" x14ac:dyDescent="0.3">
      <c r="A544" s="218">
        <v>540</v>
      </c>
      <c r="B544" s="4"/>
      <c r="C544" s="4"/>
      <c r="D544" s="4" t="s">
        <v>128</v>
      </c>
      <c r="E544" s="411" t="s">
        <v>256</v>
      </c>
      <c r="F544" s="38">
        <f t="shared" si="67"/>
        <v>0</v>
      </c>
      <c r="G544" s="38">
        <f t="shared" si="68"/>
        <v>0</v>
      </c>
      <c r="H544" s="38">
        <f t="shared" si="70"/>
        <v>0</v>
      </c>
      <c r="I544" s="299">
        <f t="shared" si="69"/>
        <v>0</v>
      </c>
      <c r="J544" s="356"/>
      <c r="K544" s="23"/>
      <c r="L544" s="329">
        <v>540</v>
      </c>
      <c r="M544" s="4" t="s">
        <v>128</v>
      </c>
      <c r="N544" s="377">
        <f t="shared" si="64"/>
        <v>0</v>
      </c>
      <c r="O544" s="377">
        <f t="shared" si="65"/>
        <v>0</v>
      </c>
      <c r="P544" s="377">
        <f t="shared" si="66"/>
        <v>0</v>
      </c>
      <c r="Q544" s="416"/>
    </row>
    <row r="545" spans="1:17" ht="15.6" x14ac:dyDescent="0.3">
      <c r="A545" s="218">
        <v>541</v>
      </c>
      <c r="B545" s="4"/>
      <c r="C545" s="4"/>
      <c r="D545" s="4" t="s">
        <v>128</v>
      </c>
      <c r="E545" s="411" t="s">
        <v>256</v>
      </c>
      <c r="F545" s="38">
        <f t="shared" si="67"/>
        <v>0</v>
      </c>
      <c r="G545" s="38">
        <f t="shared" si="68"/>
        <v>0</v>
      </c>
      <c r="H545" s="38">
        <f t="shared" si="70"/>
        <v>0</v>
      </c>
      <c r="I545" s="299">
        <f t="shared" si="69"/>
        <v>0</v>
      </c>
      <c r="J545" s="356"/>
      <c r="K545" s="23"/>
      <c r="L545" s="329">
        <v>541</v>
      </c>
      <c r="M545" s="4" t="s">
        <v>128</v>
      </c>
      <c r="N545" s="377">
        <f t="shared" si="64"/>
        <v>0</v>
      </c>
      <c r="O545" s="377">
        <f t="shared" si="65"/>
        <v>0</v>
      </c>
      <c r="P545" s="377">
        <f t="shared" si="66"/>
        <v>0</v>
      </c>
      <c r="Q545" s="416"/>
    </row>
    <row r="546" spans="1:17" ht="15.6" x14ac:dyDescent="0.3">
      <c r="A546" s="218">
        <v>542</v>
      </c>
      <c r="B546" s="4"/>
      <c r="C546" s="4"/>
      <c r="D546" s="4" t="s">
        <v>128</v>
      </c>
      <c r="E546" s="411" t="s">
        <v>256</v>
      </c>
      <c r="F546" s="38">
        <f t="shared" si="67"/>
        <v>0</v>
      </c>
      <c r="G546" s="38">
        <f t="shared" si="68"/>
        <v>0</v>
      </c>
      <c r="H546" s="38">
        <f t="shared" si="70"/>
        <v>0</v>
      </c>
      <c r="I546" s="299">
        <f t="shared" si="69"/>
        <v>0</v>
      </c>
      <c r="J546" s="356"/>
      <c r="K546" s="23"/>
      <c r="L546" s="329">
        <v>542</v>
      </c>
      <c r="M546" s="4" t="s">
        <v>128</v>
      </c>
      <c r="N546" s="377">
        <f t="shared" si="64"/>
        <v>0</v>
      </c>
      <c r="O546" s="377">
        <f t="shared" si="65"/>
        <v>0</v>
      </c>
      <c r="P546" s="377">
        <f t="shared" si="66"/>
        <v>0</v>
      </c>
      <c r="Q546" s="416"/>
    </row>
    <row r="547" spans="1:17" ht="15.6" x14ac:dyDescent="0.3">
      <c r="A547" s="218">
        <v>543</v>
      </c>
      <c r="B547" s="4"/>
      <c r="C547" s="4"/>
      <c r="D547" s="4" t="s">
        <v>128</v>
      </c>
      <c r="E547" s="411" t="s">
        <v>256</v>
      </c>
      <c r="F547" s="38">
        <f t="shared" si="67"/>
        <v>0</v>
      </c>
      <c r="G547" s="38">
        <f t="shared" si="68"/>
        <v>0</v>
      </c>
      <c r="H547" s="38">
        <f t="shared" si="70"/>
        <v>0</v>
      </c>
      <c r="I547" s="299">
        <f t="shared" si="69"/>
        <v>0</v>
      </c>
      <c r="J547" s="356"/>
      <c r="K547" s="23"/>
      <c r="L547" s="329">
        <v>543</v>
      </c>
      <c r="M547" s="4" t="s">
        <v>128</v>
      </c>
      <c r="N547" s="377">
        <f t="shared" si="64"/>
        <v>0</v>
      </c>
      <c r="O547" s="377">
        <f t="shared" si="65"/>
        <v>0</v>
      </c>
      <c r="P547" s="377">
        <f t="shared" si="66"/>
        <v>0</v>
      </c>
      <c r="Q547" s="416"/>
    </row>
    <row r="548" spans="1:17" ht="15.6" x14ac:dyDescent="0.3">
      <c r="A548" s="218">
        <v>544</v>
      </c>
      <c r="B548" s="4"/>
      <c r="C548" s="4"/>
      <c r="D548" s="4" t="s">
        <v>128</v>
      </c>
      <c r="E548" s="411" t="s">
        <v>256</v>
      </c>
      <c r="F548" s="38">
        <f t="shared" si="67"/>
        <v>0</v>
      </c>
      <c r="G548" s="38">
        <f t="shared" si="68"/>
        <v>0</v>
      </c>
      <c r="H548" s="38">
        <f t="shared" si="70"/>
        <v>0</v>
      </c>
      <c r="I548" s="299">
        <f t="shared" si="69"/>
        <v>0</v>
      </c>
      <c r="J548" s="356"/>
      <c r="K548" s="23"/>
      <c r="L548" s="329">
        <v>544</v>
      </c>
      <c r="M548" s="4" t="s">
        <v>128</v>
      </c>
      <c r="N548" s="377">
        <f t="shared" si="64"/>
        <v>0</v>
      </c>
      <c r="O548" s="377">
        <f t="shared" si="65"/>
        <v>0</v>
      </c>
      <c r="P548" s="377">
        <f t="shared" si="66"/>
        <v>0</v>
      </c>
      <c r="Q548" s="416"/>
    </row>
    <row r="549" spans="1:17" ht="15.6" x14ac:dyDescent="0.3">
      <c r="A549" s="218">
        <v>545</v>
      </c>
      <c r="B549" s="4"/>
      <c r="C549" s="4"/>
      <c r="D549" s="4" t="s">
        <v>128</v>
      </c>
      <c r="E549" s="411" t="s">
        <v>256</v>
      </c>
      <c r="F549" s="38">
        <f t="shared" si="67"/>
        <v>0</v>
      </c>
      <c r="G549" s="38">
        <f t="shared" si="68"/>
        <v>0</v>
      </c>
      <c r="H549" s="38">
        <f t="shared" si="70"/>
        <v>0</v>
      </c>
      <c r="I549" s="299">
        <f t="shared" si="69"/>
        <v>0</v>
      </c>
      <c r="J549" s="356"/>
      <c r="K549" s="23"/>
      <c r="L549" s="329">
        <v>545</v>
      </c>
      <c r="M549" s="4" t="s">
        <v>128</v>
      </c>
      <c r="N549" s="377">
        <f t="shared" si="64"/>
        <v>0</v>
      </c>
      <c r="O549" s="377">
        <f t="shared" si="65"/>
        <v>0</v>
      </c>
      <c r="P549" s="377">
        <f t="shared" si="66"/>
        <v>0</v>
      </c>
      <c r="Q549" s="416"/>
    </row>
    <row r="550" spans="1:17" ht="15.6" x14ac:dyDescent="0.3">
      <c r="A550" s="218">
        <v>546</v>
      </c>
      <c r="B550" s="4"/>
      <c r="C550" s="4"/>
      <c r="D550" s="4" t="s">
        <v>128</v>
      </c>
      <c r="E550" s="411" t="s">
        <v>256</v>
      </c>
      <c r="F550" s="38">
        <f t="shared" si="67"/>
        <v>0</v>
      </c>
      <c r="G550" s="38">
        <f t="shared" si="68"/>
        <v>0</v>
      </c>
      <c r="H550" s="38">
        <f t="shared" si="70"/>
        <v>0</v>
      </c>
      <c r="I550" s="299">
        <f t="shared" si="69"/>
        <v>0</v>
      </c>
      <c r="J550" s="356"/>
      <c r="K550" s="23"/>
      <c r="L550" s="329">
        <v>546</v>
      </c>
      <c r="M550" s="4" t="s">
        <v>128</v>
      </c>
      <c r="N550" s="377">
        <f t="shared" si="64"/>
        <v>0</v>
      </c>
      <c r="O550" s="377">
        <f t="shared" si="65"/>
        <v>0</v>
      </c>
      <c r="P550" s="377">
        <f t="shared" si="66"/>
        <v>0</v>
      </c>
      <c r="Q550" s="416"/>
    </row>
    <row r="551" spans="1:17" ht="15.6" x14ac:dyDescent="0.3">
      <c r="A551" s="218">
        <v>547</v>
      </c>
      <c r="B551" s="4"/>
      <c r="C551" s="4"/>
      <c r="D551" s="4" t="s">
        <v>128</v>
      </c>
      <c r="E551" s="411" t="s">
        <v>256</v>
      </c>
      <c r="F551" s="38">
        <f t="shared" si="67"/>
        <v>0</v>
      </c>
      <c r="G551" s="38">
        <f t="shared" si="68"/>
        <v>0</v>
      </c>
      <c r="H551" s="38">
        <f t="shared" si="70"/>
        <v>0</v>
      </c>
      <c r="I551" s="299">
        <f t="shared" si="69"/>
        <v>0</v>
      </c>
      <c r="J551" s="356"/>
      <c r="K551" s="23"/>
      <c r="L551" s="329">
        <v>547</v>
      </c>
      <c r="M551" s="4" t="s">
        <v>128</v>
      </c>
      <c r="N551" s="377">
        <f t="shared" si="64"/>
        <v>0</v>
      </c>
      <c r="O551" s="377">
        <f t="shared" si="65"/>
        <v>0</v>
      </c>
      <c r="P551" s="377">
        <f t="shared" si="66"/>
        <v>0</v>
      </c>
      <c r="Q551" s="416"/>
    </row>
    <row r="552" spans="1:17" ht="15.6" x14ac:dyDescent="0.3">
      <c r="A552" s="218">
        <v>548</v>
      </c>
      <c r="B552" s="4"/>
      <c r="C552" s="4"/>
      <c r="D552" s="4" t="s">
        <v>128</v>
      </c>
      <c r="E552" s="411" t="s">
        <v>256</v>
      </c>
      <c r="F552" s="38">
        <f t="shared" si="67"/>
        <v>0</v>
      </c>
      <c r="G552" s="38">
        <f t="shared" si="68"/>
        <v>0</v>
      </c>
      <c r="H552" s="38">
        <f t="shared" si="70"/>
        <v>0</v>
      </c>
      <c r="I552" s="299">
        <f t="shared" si="69"/>
        <v>0</v>
      </c>
      <c r="J552" s="356"/>
      <c r="K552" s="23"/>
      <c r="L552" s="329">
        <v>548</v>
      </c>
      <c r="M552" s="4" t="s">
        <v>128</v>
      </c>
      <c r="N552" s="377">
        <f t="shared" si="64"/>
        <v>0</v>
      </c>
      <c r="O552" s="377">
        <f t="shared" si="65"/>
        <v>0</v>
      </c>
      <c r="P552" s="377">
        <f t="shared" si="66"/>
        <v>0</v>
      </c>
      <c r="Q552" s="416"/>
    </row>
    <row r="553" spans="1:17" ht="15.6" x14ac:dyDescent="0.3">
      <c r="A553" s="218">
        <v>549</v>
      </c>
      <c r="B553" s="4"/>
      <c r="C553" s="4"/>
      <c r="D553" s="4" t="s">
        <v>128</v>
      </c>
      <c r="E553" s="411" t="s">
        <v>256</v>
      </c>
      <c r="F553" s="38">
        <f t="shared" si="67"/>
        <v>0</v>
      </c>
      <c r="G553" s="38">
        <f t="shared" si="68"/>
        <v>0</v>
      </c>
      <c r="H553" s="38">
        <f t="shared" si="70"/>
        <v>0</v>
      </c>
      <c r="I553" s="299">
        <f t="shared" si="69"/>
        <v>0</v>
      </c>
      <c r="J553" s="356"/>
      <c r="K553" s="23"/>
      <c r="L553" s="329">
        <v>549</v>
      </c>
      <c r="M553" s="4" t="s">
        <v>128</v>
      </c>
      <c r="N553" s="377">
        <f t="shared" si="64"/>
        <v>0</v>
      </c>
      <c r="O553" s="377">
        <f t="shared" si="65"/>
        <v>0</v>
      </c>
      <c r="P553" s="377">
        <f t="shared" si="66"/>
        <v>0</v>
      </c>
      <c r="Q553" s="416"/>
    </row>
    <row r="554" spans="1:17" ht="15.6" x14ac:dyDescent="0.3">
      <c r="A554" s="218">
        <v>550</v>
      </c>
      <c r="B554" s="4"/>
      <c r="C554" s="4"/>
      <c r="D554" s="4" t="s">
        <v>128</v>
      </c>
      <c r="E554" s="411" t="s">
        <v>256</v>
      </c>
      <c r="F554" s="38">
        <f t="shared" si="67"/>
        <v>0</v>
      </c>
      <c r="G554" s="38">
        <f t="shared" si="68"/>
        <v>0</v>
      </c>
      <c r="H554" s="38">
        <f t="shared" si="70"/>
        <v>0</v>
      </c>
      <c r="I554" s="299">
        <f t="shared" si="69"/>
        <v>0</v>
      </c>
      <c r="J554" s="356"/>
      <c r="K554" s="23"/>
      <c r="L554" s="329">
        <v>550</v>
      </c>
      <c r="M554" s="4" t="s">
        <v>128</v>
      </c>
      <c r="N554" s="377">
        <f t="shared" si="64"/>
        <v>0</v>
      </c>
      <c r="O554" s="377">
        <f t="shared" si="65"/>
        <v>0</v>
      </c>
      <c r="P554" s="377">
        <f t="shared" si="66"/>
        <v>0</v>
      </c>
      <c r="Q554" s="416"/>
    </row>
    <row r="555" spans="1:17" ht="15.6" x14ac:dyDescent="0.3">
      <c r="A555" s="218">
        <v>551</v>
      </c>
      <c r="B555" s="4"/>
      <c r="C555" s="4"/>
      <c r="D555" s="4" t="s">
        <v>128</v>
      </c>
      <c r="E555" s="411" t="s">
        <v>256</v>
      </c>
      <c r="F555" s="38">
        <f t="shared" si="67"/>
        <v>0</v>
      </c>
      <c r="G555" s="38">
        <f t="shared" si="68"/>
        <v>0</v>
      </c>
      <c r="H555" s="38">
        <f t="shared" si="70"/>
        <v>0</v>
      </c>
      <c r="I555" s="299">
        <f t="shared" si="69"/>
        <v>0</v>
      </c>
      <c r="J555" s="356"/>
      <c r="K555" s="23"/>
      <c r="L555" s="329">
        <v>551</v>
      </c>
      <c r="M555" s="4" t="s">
        <v>128</v>
      </c>
      <c r="N555" s="377">
        <f t="shared" si="64"/>
        <v>0</v>
      </c>
      <c r="O555" s="377">
        <f t="shared" si="65"/>
        <v>0</v>
      </c>
      <c r="P555" s="377">
        <f t="shared" si="66"/>
        <v>0</v>
      </c>
      <c r="Q555" s="416"/>
    </row>
    <row r="556" spans="1:17" ht="15.6" x14ac:dyDescent="0.3">
      <c r="A556" s="218">
        <v>552</v>
      </c>
      <c r="B556" s="4"/>
      <c r="C556" s="4"/>
      <c r="D556" s="4" t="s">
        <v>128</v>
      </c>
      <c r="E556" s="411" t="s">
        <v>256</v>
      </c>
      <c r="F556" s="38">
        <f t="shared" si="67"/>
        <v>0</v>
      </c>
      <c r="G556" s="38">
        <f t="shared" si="68"/>
        <v>0</v>
      </c>
      <c r="H556" s="38">
        <f t="shared" si="70"/>
        <v>0</v>
      </c>
      <c r="I556" s="299">
        <f t="shared" si="69"/>
        <v>0</v>
      </c>
      <c r="J556" s="356"/>
      <c r="K556" s="23"/>
      <c r="L556" s="329">
        <v>552</v>
      </c>
      <c r="M556" s="4" t="s">
        <v>128</v>
      </c>
      <c r="N556" s="377">
        <f t="shared" si="64"/>
        <v>0</v>
      </c>
      <c r="O556" s="377">
        <f t="shared" si="65"/>
        <v>0</v>
      </c>
      <c r="P556" s="377">
        <f t="shared" si="66"/>
        <v>0</v>
      </c>
      <c r="Q556" s="416"/>
    </row>
    <row r="557" spans="1:17" ht="15.6" x14ac:dyDescent="0.3">
      <c r="A557" s="218">
        <v>553</v>
      </c>
      <c r="B557" s="4"/>
      <c r="C557" s="4"/>
      <c r="D557" s="4" t="s">
        <v>128</v>
      </c>
      <c r="E557" s="411" t="s">
        <v>256</v>
      </c>
      <c r="F557" s="38">
        <f t="shared" si="67"/>
        <v>0</v>
      </c>
      <c r="G557" s="38">
        <f t="shared" si="68"/>
        <v>0</v>
      </c>
      <c r="H557" s="38">
        <f t="shared" si="70"/>
        <v>0</v>
      </c>
      <c r="I557" s="299">
        <f t="shared" si="69"/>
        <v>0</v>
      </c>
      <c r="J557" s="356"/>
      <c r="K557" s="23"/>
      <c r="L557" s="329">
        <v>553</v>
      </c>
      <c r="M557" s="4" t="s">
        <v>128</v>
      </c>
      <c r="N557" s="377">
        <f t="shared" si="64"/>
        <v>0</v>
      </c>
      <c r="O557" s="377">
        <f t="shared" si="65"/>
        <v>0</v>
      </c>
      <c r="P557" s="377">
        <f t="shared" si="66"/>
        <v>0</v>
      </c>
      <c r="Q557" s="416"/>
    </row>
    <row r="558" spans="1:17" ht="15.6" x14ac:dyDescent="0.3">
      <c r="A558" s="218">
        <v>554</v>
      </c>
      <c r="B558" s="4"/>
      <c r="C558" s="4"/>
      <c r="D558" s="4" t="s">
        <v>128</v>
      </c>
      <c r="E558" s="411" t="s">
        <v>256</v>
      </c>
      <c r="F558" s="38">
        <f t="shared" si="67"/>
        <v>0</v>
      </c>
      <c r="G558" s="38">
        <f t="shared" si="68"/>
        <v>0</v>
      </c>
      <c r="H558" s="38">
        <f t="shared" si="70"/>
        <v>0</v>
      </c>
      <c r="I558" s="299">
        <f t="shared" si="69"/>
        <v>0</v>
      </c>
      <c r="J558" s="356"/>
      <c r="K558" s="23"/>
      <c r="L558" s="329">
        <v>554</v>
      </c>
      <c r="M558" s="4" t="s">
        <v>128</v>
      </c>
      <c r="N558" s="377">
        <f t="shared" si="64"/>
        <v>0</v>
      </c>
      <c r="O558" s="377">
        <f t="shared" si="65"/>
        <v>0</v>
      </c>
      <c r="P558" s="377">
        <f t="shared" si="66"/>
        <v>0</v>
      </c>
      <c r="Q558" s="416"/>
    </row>
    <row r="559" spans="1:17" ht="15.6" x14ac:dyDescent="0.3">
      <c r="A559" s="218">
        <v>555</v>
      </c>
      <c r="B559" s="4"/>
      <c r="C559" s="4"/>
      <c r="D559" s="4" t="s">
        <v>128</v>
      </c>
      <c r="E559" s="411" t="s">
        <v>256</v>
      </c>
      <c r="F559" s="38">
        <f t="shared" si="67"/>
        <v>0</v>
      </c>
      <c r="G559" s="38">
        <f t="shared" si="68"/>
        <v>0</v>
      </c>
      <c r="H559" s="38">
        <f t="shared" si="70"/>
        <v>0</v>
      </c>
      <c r="I559" s="299">
        <f t="shared" si="69"/>
        <v>0</v>
      </c>
      <c r="J559" s="356"/>
      <c r="K559" s="23"/>
      <c r="L559" s="329">
        <v>555</v>
      </c>
      <c r="M559" s="4" t="s">
        <v>128</v>
      </c>
      <c r="N559" s="377">
        <f t="shared" si="64"/>
        <v>0</v>
      </c>
      <c r="O559" s="377">
        <f t="shared" si="65"/>
        <v>0</v>
      </c>
      <c r="P559" s="377">
        <f t="shared" si="66"/>
        <v>0</v>
      </c>
      <c r="Q559" s="416"/>
    </row>
    <row r="560" spans="1:17" ht="15.6" x14ac:dyDescent="0.3">
      <c r="A560" s="218">
        <v>556</v>
      </c>
      <c r="B560" s="4"/>
      <c r="C560" s="4"/>
      <c r="D560" s="4" t="s">
        <v>128</v>
      </c>
      <c r="E560" s="411" t="s">
        <v>256</v>
      </c>
      <c r="F560" s="38">
        <f t="shared" si="67"/>
        <v>0</v>
      </c>
      <c r="G560" s="38">
        <f t="shared" si="68"/>
        <v>0</v>
      </c>
      <c r="H560" s="38">
        <f t="shared" si="70"/>
        <v>0</v>
      </c>
      <c r="I560" s="299">
        <f t="shared" si="69"/>
        <v>0</v>
      </c>
      <c r="J560" s="356"/>
      <c r="K560" s="23"/>
      <c r="L560" s="329">
        <v>556</v>
      </c>
      <c r="M560" s="4" t="s">
        <v>128</v>
      </c>
      <c r="N560" s="377">
        <f t="shared" si="64"/>
        <v>0</v>
      </c>
      <c r="O560" s="377">
        <f t="shared" si="65"/>
        <v>0</v>
      </c>
      <c r="P560" s="377">
        <f t="shared" si="66"/>
        <v>0</v>
      </c>
      <c r="Q560" s="416"/>
    </row>
    <row r="561" spans="1:17" ht="15.6" x14ac:dyDescent="0.3">
      <c r="A561" s="218">
        <v>557</v>
      </c>
      <c r="B561" s="4"/>
      <c r="C561" s="4"/>
      <c r="D561" s="4" t="s">
        <v>128</v>
      </c>
      <c r="E561" s="411" t="s">
        <v>256</v>
      </c>
      <c r="F561" s="38">
        <f t="shared" si="67"/>
        <v>0</v>
      </c>
      <c r="G561" s="38">
        <f t="shared" si="68"/>
        <v>0</v>
      </c>
      <c r="H561" s="38">
        <f t="shared" si="70"/>
        <v>0</v>
      </c>
      <c r="I561" s="299">
        <f t="shared" si="69"/>
        <v>0</v>
      </c>
      <c r="J561" s="356"/>
      <c r="K561" s="23"/>
      <c r="L561" s="329">
        <v>557</v>
      </c>
      <c r="M561" s="4" t="s">
        <v>128</v>
      </c>
      <c r="N561" s="377">
        <f t="shared" ref="N561:N604" si="71">IF(Q561&gt;0,1,0)</f>
        <v>0</v>
      </c>
      <c r="O561" s="377">
        <f t="shared" ref="O561:O583" si="72">IF(L561="Yes",N561,0)</f>
        <v>0</v>
      </c>
      <c r="P561" s="377">
        <f t="shared" ref="P561:P604" si="73">IF(L561="Yes",Q561,0)</f>
        <v>0</v>
      </c>
      <c r="Q561" s="416"/>
    </row>
    <row r="562" spans="1:17" ht="15.6" x14ac:dyDescent="0.3">
      <c r="A562" s="218">
        <v>558</v>
      </c>
      <c r="B562" s="4"/>
      <c r="C562" s="4"/>
      <c r="D562" s="4" t="s">
        <v>128</v>
      </c>
      <c r="E562" s="411" t="s">
        <v>256</v>
      </c>
      <c r="F562" s="38">
        <f t="shared" si="67"/>
        <v>0</v>
      </c>
      <c r="G562" s="38">
        <f t="shared" si="68"/>
        <v>0</v>
      </c>
      <c r="H562" s="38">
        <f t="shared" si="70"/>
        <v>0</v>
      </c>
      <c r="I562" s="299">
        <f t="shared" si="69"/>
        <v>0</v>
      </c>
      <c r="J562" s="356"/>
      <c r="K562" s="23"/>
      <c r="L562" s="329">
        <v>558</v>
      </c>
      <c r="M562" s="4" t="s">
        <v>128</v>
      </c>
      <c r="N562" s="377">
        <f t="shared" si="71"/>
        <v>0</v>
      </c>
      <c r="O562" s="377">
        <f t="shared" si="72"/>
        <v>0</v>
      </c>
      <c r="P562" s="377">
        <f t="shared" si="73"/>
        <v>0</v>
      </c>
      <c r="Q562" s="416"/>
    </row>
    <row r="563" spans="1:17" ht="15.6" x14ac:dyDescent="0.3">
      <c r="A563" s="218">
        <v>559</v>
      </c>
      <c r="B563" s="4"/>
      <c r="C563" s="4"/>
      <c r="D563" s="4" t="s">
        <v>128</v>
      </c>
      <c r="E563" s="411" t="s">
        <v>256</v>
      </c>
      <c r="F563" s="38">
        <f t="shared" si="67"/>
        <v>0</v>
      </c>
      <c r="G563" s="38">
        <f t="shared" si="68"/>
        <v>0</v>
      </c>
      <c r="H563" s="38">
        <f t="shared" si="70"/>
        <v>0</v>
      </c>
      <c r="I563" s="299">
        <f t="shared" si="69"/>
        <v>0</v>
      </c>
      <c r="J563" s="356"/>
      <c r="K563" s="23"/>
      <c r="L563" s="329">
        <v>559</v>
      </c>
      <c r="M563" s="4" t="s">
        <v>128</v>
      </c>
      <c r="N563" s="377">
        <f t="shared" si="71"/>
        <v>0</v>
      </c>
      <c r="O563" s="377">
        <f t="shared" si="72"/>
        <v>0</v>
      </c>
      <c r="P563" s="377">
        <f t="shared" si="73"/>
        <v>0</v>
      </c>
      <c r="Q563" s="416"/>
    </row>
    <row r="564" spans="1:17" ht="15.6" x14ac:dyDescent="0.3">
      <c r="A564" s="218">
        <v>560</v>
      </c>
      <c r="B564" s="4"/>
      <c r="C564" s="4"/>
      <c r="D564" s="4" t="s">
        <v>128</v>
      </c>
      <c r="E564" s="411" t="s">
        <v>256</v>
      </c>
      <c r="F564" s="38">
        <f t="shared" si="67"/>
        <v>0</v>
      </c>
      <c r="G564" s="38">
        <f t="shared" si="68"/>
        <v>0</v>
      </c>
      <c r="H564" s="38">
        <f t="shared" si="70"/>
        <v>0</v>
      </c>
      <c r="I564" s="299">
        <f t="shared" si="69"/>
        <v>0</v>
      </c>
      <c r="J564" s="356"/>
      <c r="K564" s="23"/>
      <c r="L564" s="329">
        <v>560</v>
      </c>
      <c r="M564" s="4" t="s">
        <v>128</v>
      </c>
      <c r="N564" s="377">
        <f t="shared" si="71"/>
        <v>0</v>
      </c>
      <c r="O564" s="377">
        <f t="shared" si="72"/>
        <v>0</v>
      </c>
      <c r="P564" s="377">
        <f t="shared" si="73"/>
        <v>0</v>
      </c>
      <c r="Q564" s="416"/>
    </row>
    <row r="565" spans="1:17" ht="15.6" x14ac:dyDescent="0.3">
      <c r="A565" s="218">
        <v>561</v>
      </c>
      <c r="B565" s="4"/>
      <c r="C565" s="4"/>
      <c r="D565" s="4" t="s">
        <v>128</v>
      </c>
      <c r="E565" s="411" t="s">
        <v>256</v>
      </c>
      <c r="F565" s="38">
        <f t="shared" si="67"/>
        <v>0</v>
      </c>
      <c r="G565" s="38">
        <f t="shared" si="68"/>
        <v>0</v>
      </c>
      <c r="H565" s="38">
        <f t="shared" si="70"/>
        <v>0</v>
      </c>
      <c r="I565" s="299">
        <f t="shared" si="69"/>
        <v>0</v>
      </c>
      <c r="J565" s="356"/>
      <c r="K565" s="23"/>
      <c r="L565" s="329">
        <v>561</v>
      </c>
      <c r="M565" s="4" t="s">
        <v>128</v>
      </c>
      <c r="N565" s="377">
        <f t="shared" si="71"/>
        <v>0</v>
      </c>
      <c r="O565" s="377">
        <f t="shared" si="72"/>
        <v>0</v>
      </c>
      <c r="P565" s="377">
        <f t="shared" si="73"/>
        <v>0</v>
      </c>
      <c r="Q565" s="416"/>
    </row>
    <row r="566" spans="1:17" ht="15.6" x14ac:dyDescent="0.3">
      <c r="A566" s="218">
        <v>562</v>
      </c>
      <c r="B566" s="4"/>
      <c r="C566" s="4"/>
      <c r="D566" s="4" t="s">
        <v>128</v>
      </c>
      <c r="E566" s="411" t="s">
        <v>256</v>
      </c>
      <c r="F566" s="38">
        <f t="shared" si="67"/>
        <v>0</v>
      </c>
      <c r="G566" s="38">
        <f t="shared" si="68"/>
        <v>0</v>
      </c>
      <c r="H566" s="38">
        <f t="shared" si="70"/>
        <v>0</v>
      </c>
      <c r="I566" s="299">
        <f t="shared" si="69"/>
        <v>0</v>
      </c>
      <c r="J566" s="356"/>
      <c r="K566" s="23"/>
      <c r="L566" s="329">
        <v>562</v>
      </c>
      <c r="M566" s="4" t="s">
        <v>128</v>
      </c>
      <c r="N566" s="377">
        <f t="shared" si="71"/>
        <v>0</v>
      </c>
      <c r="O566" s="377">
        <f t="shared" si="72"/>
        <v>0</v>
      </c>
      <c r="P566" s="377">
        <f t="shared" si="73"/>
        <v>0</v>
      </c>
      <c r="Q566" s="416"/>
    </row>
    <row r="567" spans="1:17" ht="15.6" x14ac:dyDescent="0.3">
      <c r="A567" s="218">
        <v>563</v>
      </c>
      <c r="B567" s="4"/>
      <c r="C567" s="4"/>
      <c r="D567" s="4" t="s">
        <v>128</v>
      </c>
      <c r="E567" s="411" t="s">
        <v>256</v>
      </c>
      <c r="F567" s="38">
        <f t="shared" si="67"/>
        <v>0</v>
      </c>
      <c r="G567" s="38">
        <f t="shared" si="68"/>
        <v>0</v>
      </c>
      <c r="H567" s="38">
        <f t="shared" si="70"/>
        <v>0</v>
      </c>
      <c r="I567" s="299">
        <f t="shared" si="69"/>
        <v>0</v>
      </c>
      <c r="J567" s="356"/>
      <c r="K567" s="23"/>
      <c r="L567" s="329">
        <v>563</v>
      </c>
      <c r="M567" s="4" t="s">
        <v>128</v>
      </c>
      <c r="N567" s="377">
        <f t="shared" si="71"/>
        <v>0</v>
      </c>
      <c r="O567" s="377">
        <f t="shared" si="72"/>
        <v>0</v>
      </c>
      <c r="P567" s="377">
        <f t="shared" si="73"/>
        <v>0</v>
      </c>
      <c r="Q567" s="416"/>
    </row>
    <row r="568" spans="1:17" ht="15.6" x14ac:dyDescent="0.3">
      <c r="A568" s="218">
        <v>564</v>
      </c>
      <c r="B568" s="4"/>
      <c r="C568" s="4"/>
      <c r="D568" s="4" t="s">
        <v>128</v>
      </c>
      <c r="E568" s="411" t="s">
        <v>256</v>
      </c>
      <c r="F568" s="38">
        <f t="shared" si="67"/>
        <v>0</v>
      </c>
      <c r="G568" s="38">
        <f t="shared" si="68"/>
        <v>0</v>
      </c>
      <c r="H568" s="38">
        <f t="shared" si="70"/>
        <v>0</v>
      </c>
      <c r="I568" s="299">
        <f t="shared" si="69"/>
        <v>0</v>
      </c>
      <c r="J568" s="356"/>
      <c r="K568" s="23"/>
      <c r="L568" s="329">
        <v>564</v>
      </c>
      <c r="M568" s="4" t="s">
        <v>128</v>
      </c>
      <c r="N568" s="377">
        <f t="shared" si="71"/>
        <v>0</v>
      </c>
      <c r="O568" s="377">
        <f t="shared" si="72"/>
        <v>0</v>
      </c>
      <c r="P568" s="377">
        <f t="shared" si="73"/>
        <v>0</v>
      </c>
      <c r="Q568" s="416"/>
    </row>
    <row r="569" spans="1:17" ht="15.6" x14ac:dyDescent="0.3">
      <c r="A569" s="218">
        <v>565</v>
      </c>
      <c r="B569" s="4"/>
      <c r="C569" s="4"/>
      <c r="D569" s="4" t="s">
        <v>128</v>
      </c>
      <c r="E569" s="411" t="s">
        <v>256</v>
      </c>
      <c r="F569" s="38">
        <f t="shared" si="67"/>
        <v>0</v>
      </c>
      <c r="G569" s="38">
        <f t="shared" si="68"/>
        <v>0</v>
      </c>
      <c r="H569" s="38">
        <f t="shared" si="70"/>
        <v>0</v>
      </c>
      <c r="I569" s="299">
        <f t="shared" si="69"/>
        <v>0</v>
      </c>
      <c r="J569" s="356"/>
      <c r="K569" s="23"/>
      <c r="L569" s="329">
        <v>565</v>
      </c>
      <c r="M569" s="4" t="s">
        <v>128</v>
      </c>
      <c r="N569" s="377">
        <f t="shared" si="71"/>
        <v>0</v>
      </c>
      <c r="O569" s="377">
        <f t="shared" si="72"/>
        <v>0</v>
      </c>
      <c r="P569" s="377">
        <f t="shared" si="73"/>
        <v>0</v>
      </c>
      <c r="Q569" s="416"/>
    </row>
    <row r="570" spans="1:17" ht="15.6" x14ac:dyDescent="0.3">
      <c r="A570" s="218">
        <v>566</v>
      </c>
      <c r="B570" s="4"/>
      <c r="C570" s="4"/>
      <c r="D570" s="4" t="s">
        <v>128</v>
      </c>
      <c r="E570" s="411" t="s">
        <v>256</v>
      </c>
      <c r="F570" s="38">
        <f t="shared" si="67"/>
        <v>0</v>
      </c>
      <c r="G570" s="38">
        <f t="shared" si="68"/>
        <v>0</v>
      </c>
      <c r="H570" s="38">
        <f t="shared" si="70"/>
        <v>0</v>
      </c>
      <c r="I570" s="299">
        <f t="shared" si="69"/>
        <v>0</v>
      </c>
      <c r="J570" s="356"/>
      <c r="K570" s="23"/>
      <c r="L570" s="329">
        <v>566</v>
      </c>
      <c r="M570" s="4" t="s">
        <v>128</v>
      </c>
      <c r="N570" s="377">
        <f t="shared" si="71"/>
        <v>0</v>
      </c>
      <c r="O570" s="377">
        <f t="shared" si="72"/>
        <v>0</v>
      </c>
      <c r="P570" s="377">
        <f t="shared" si="73"/>
        <v>0</v>
      </c>
      <c r="Q570" s="416"/>
    </row>
    <row r="571" spans="1:17" ht="15.6" x14ac:dyDescent="0.3">
      <c r="A571" s="218">
        <v>567</v>
      </c>
      <c r="B571" s="4"/>
      <c r="C571" s="4"/>
      <c r="D571" s="4" t="s">
        <v>128</v>
      </c>
      <c r="E571" s="411" t="s">
        <v>256</v>
      </c>
      <c r="F571" s="38">
        <f t="shared" si="67"/>
        <v>0</v>
      </c>
      <c r="G571" s="38">
        <f t="shared" si="68"/>
        <v>0</v>
      </c>
      <c r="H571" s="38">
        <f t="shared" si="70"/>
        <v>0</v>
      </c>
      <c r="I571" s="299">
        <f t="shared" si="69"/>
        <v>0</v>
      </c>
      <c r="J571" s="356"/>
      <c r="K571" s="23"/>
      <c r="L571" s="329">
        <v>567</v>
      </c>
      <c r="M571" s="4" t="s">
        <v>128</v>
      </c>
      <c r="N571" s="377">
        <f t="shared" si="71"/>
        <v>0</v>
      </c>
      <c r="O571" s="377">
        <f t="shared" si="72"/>
        <v>0</v>
      </c>
      <c r="P571" s="377">
        <f t="shared" si="73"/>
        <v>0</v>
      </c>
      <c r="Q571" s="416"/>
    </row>
    <row r="572" spans="1:17" ht="15.6" x14ac:dyDescent="0.3">
      <c r="A572" s="218">
        <v>568</v>
      </c>
      <c r="B572" s="4"/>
      <c r="C572" s="4"/>
      <c r="D572" s="4" t="s">
        <v>128</v>
      </c>
      <c r="E572" s="411" t="s">
        <v>256</v>
      </c>
      <c r="F572" s="38">
        <f t="shared" si="67"/>
        <v>0</v>
      </c>
      <c r="G572" s="38">
        <f t="shared" si="68"/>
        <v>0</v>
      </c>
      <c r="H572" s="38">
        <f t="shared" si="70"/>
        <v>0</v>
      </c>
      <c r="I572" s="299">
        <f t="shared" si="69"/>
        <v>0</v>
      </c>
      <c r="J572" s="356"/>
      <c r="K572" s="23"/>
      <c r="L572" s="329">
        <v>568</v>
      </c>
      <c r="M572" s="4" t="s">
        <v>128</v>
      </c>
      <c r="N572" s="377">
        <f t="shared" si="71"/>
        <v>0</v>
      </c>
      <c r="O572" s="377">
        <f t="shared" si="72"/>
        <v>0</v>
      </c>
      <c r="P572" s="377">
        <f t="shared" si="73"/>
        <v>0</v>
      </c>
      <c r="Q572" s="416"/>
    </row>
    <row r="573" spans="1:17" ht="15.6" x14ac:dyDescent="0.3">
      <c r="A573" s="218">
        <v>569</v>
      </c>
      <c r="B573" s="4"/>
      <c r="C573" s="4"/>
      <c r="D573" s="4" t="s">
        <v>128</v>
      </c>
      <c r="E573" s="411" t="s">
        <v>256</v>
      </c>
      <c r="F573" s="38">
        <f t="shared" si="67"/>
        <v>0</v>
      </c>
      <c r="G573" s="38">
        <f t="shared" si="68"/>
        <v>0</v>
      </c>
      <c r="H573" s="38">
        <f t="shared" si="70"/>
        <v>0</v>
      </c>
      <c r="I573" s="299">
        <f t="shared" si="69"/>
        <v>0</v>
      </c>
      <c r="J573" s="356"/>
      <c r="K573" s="23"/>
      <c r="L573" s="329">
        <v>569</v>
      </c>
      <c r="M573" s="4" t="s">
        <v>128</v>
      </c>
      <c r="N573" s="377">
        <f t="shared" si="71"/>
        <v>0</v>
      </c>
      <c r="O573" s="377">
        <f t="shared" si="72"/>
        <v>0</v>
      </c>
      <c r="P573" s="377">
        <f t="shared" si="73"/>
        <v>0</v>
      </c>
      <c r="Q573" s="416"/>
    </row>
    <row r="574" spans="1:17" ht="15.6" x14ac:dyDescent="0.3">
      <c r="A574" s="218">
        <v>570</v>
      </c>
      <c r="B574" s="4"/>
      <c r="C574" s="4"/>
      <c r="D574" s="4" t="s">
        <v>128</v>
      </c>
      <c r="E574" s="411" t="s">
        <v>256</v>
      </c>
      <c r="F574" s="38">
        <f t="shared" si="67"/>
        <v>0</v>
      </c>
      <c r="G574" s="38">
        <f t="shared" si="68"/>
        <v>0</v>
      </c>
      <c r="H574" s="38">
        <f t="shared" si="70"/>
        <v>0</v>
      </c>
      <c r="I574" s="299">
        <f t="shared" si="69"/>
        <v>0</v>
      </c>
      <c r="J574" s="356"/>
      <c r="K574" s="23"/>
      <c r="L574" s="329">
        <v>570</v>
      </c>
      <c r="M574" s="4" t="s">
        <v>128</v>
      </c>
      <c r="N574" s="377">
        <f t="shared" si="71"/>
        <v>0</v>
      </c>
      <c r="O574" s="377">
        <f t="shared" si="72"/>
        <v>0</v>
      </c>
      <c r="P574" s="377">
        <f t="shared" si="73"/>
        <v>0</v>
      </c>
      <c r="Q574" s="416"/>
    </row>
    <row r="575" spans="1:17" ht="15.6" x14ac:dyDescent="0.3">
      <c r="A575" s="218">
        <v>571</v>
      </c>
      <c r="B575" s="4"/>
      <c r="C575" s="4"/>
      <c r="D575" s="4" t="s">
        <v>128</v>
      </c>
      <c r="E575" s="411" t="s">
        <v>256</v>
      </c>
      <c r="F575" s="38">
        <f t="shared" si="67"/>
        <v>0</v>
      </c>
      <c r="G575" s="38">
        <f t="shared" si="68"/>
        <v>0</v>
      </c>
      <c r="H575" s="38">
        <f t="shared" si="70"/>
        <v>0</v>
      </c>
      <c r="I575" s="299">
        <f t="shared" si="69"/>
        <v>0</v>
      </c>
      <c r="J575" s="356"/>
      <c r="K575" s="23"/>
      <c r="L575" s="329">
        <v>571</v>
      </c>
      <c r="M575" s="4" t="s">
        <v>128</v>
      </c>
      <c r="N575" s="377">
        <f t="shared" si="71"/>
        <v>0</v>
      </c>
      <c r="O575" s="377">
        <f t="shared" si="72"/>
        <v>0</v>
      </c>
      <c r="P575" s="377">
        <f t="shared" si="73"/>
        <v>0</v>
      </c>
      <c r="Q575" s="416"/>
    </row>
    <row r="576" spans="1:17" ht="15.6" x14ac:dyDescent="0.3">
      <c r="A576" s="218">
        <v>572</v>
      </c>
      <c r="B576" s="4"/>
      <c r="C576" s="4"/>
      <c r="D576" s="4" t="s">
        <v>128</v>
      </c>
      <c r="E576" s="411" t="s">
        <v>256</v>
      </c>
      <c r="F576" s="38">
        <f t="shared" si="67"/>
        <v>0</v>
      </c>
      <c r="G576" s="38">
        <f t="shared" si="68"/>
        <v>0</v>
      </c>
      <c r="H576" s="38">
        <f t="shared" si="70"/>
        <v>0</v>
      </c>
      <c r="I576" s="299">
        <f t="shared" si="69"/>
        <v>0</v>
      </c>
      <c r="J576" s="356"/>
      <c r="K576" s="23"/>
      <c r="L576" s="329">
        <v>572</v>
      </c>
      <c r="M576" s="4" t="s">
        <v>128</v>
      </c>
      <c r="N576" s="377">
        <f t="shared" si="71"/>
        <v>0</v>
      </c>
      <c r="O576" s="377">
        <f t="shared" si="72"/>
        <v>0</v>
      </c>
      <c r="P576" s="377">
        <f t="shared" si="73"/>
        <v>0</v>
      </c>
      <c r="Q576" s="416"/>
    </row>
    <row r="577" spans="1:17" ht="15.6" x14ac:dyDescent="0.3">
      <c r="A577" s="218">
        <v>573</v>
      </c>
      <c r="B577" s="4"/>
      <c r="C577" s="4"/>
      <c r="D577" s="4" t="s">
        <v>128</v>
      </c>
      <c r="E577" s="411" t="s">
        <v>256</v>
      </c>
      <c r="F577" s="38">
        <f t="shared" si="67"/>
        <v>0</v>
      </c>
      <c r="G577" s="38">
        <f t="shared" si="68"/>
        <v>0</v>
      </c>
      <c r="H577" s="38">
        <f t="shared" si="70"/>
        <v>0</v>
      </c>
      <c r="I577" s="299">
        <f t="shared" si="69"/>
        <v>0</v>
      </c>
      <c r="J577" s="356"/>
      <c r="K577" s="23"/>
      <c r="L577" s="329">
        <v>573</v>
      </c>
      <c r="M577" s="4" t="s">
        <v>128</v>
      </c>
      <c r="N577" s="377">
        <f t="shared" si="71"/>
        <v>0</v>
      </c>
      <c r="O577" s="377">
        <f t="shared" si="72"/>
        <v>0</v>
      </c>
      <c r="P577" s="377">
        <f t="shared" si="73"/>
        <v>0</v>
      </c>
      <c r="Q577" s="416"/>
    </row>
    <row r="578" spans="1:17" ht="15.6" x14ac:dyDescent="0.3">
      <c r="A578" s="218">
        <v>574</v>
      </c>
      <c r="B578" s="4"/>
      <c r="C578" s="4"/>
      <c r="D578" s="4" t="s">
        <v>128</v>
      </c>
      <c r="E578" s="411" t="s">
        <v>256</v>
      </c>
      <c r="F578" s="38">
        <f t="shared" si="67"/>
        <v>0</v>
      </c>
      <c r="G578" s="38">
        <f t="shared" si="68"/>
        <v>0</v>
      </c>
      <c r="H578" s="38">
        <f t="shared" si="70"/>
        <v>0</v>
      </c>
      <c r="I578" s="299">
        <f t="shared" si="69"/>
        <v>0</v>
      </c>
      <c r="J578" s="356"/>
      <c r="K578" s="23"/>
      <c r="L578" s="329">
        <v>574</v>
      </c>
      <c r="M578" s="4" t="s">
        <v>128</v>
      </c>
      <c r="N578" s="377">
        <f t="shared" si="71"/>
        <v>0</v>
      </c>
      <c r="O578" s="377">
        <f t="shared" si="72"/>
        <v>0</v>
      </c>
      <c r="P578" s="377">
        <f t="shared" si="73"/>
        <v>0</v>
      </c>
      <c r="Q578" s="416"/>
    </row>
    <row r="579" spans="1:17" ht="15.6" x14ac:dyDescent="0.3">
      <c r="A579" s="218">
        <v>575</v>
      </c>
      <c r="B579" s="4"/>
      <c r="C579" s="4"/>
      <c r="D579" s="4" t="s">
        <v>128</v>
      </c>
      <c r="E579" s="411" t="s">
        <v>256</v>
      </c>
      <c r="F579" s="38">
        <f t="shared" si="67"/>
        <v>0</v>
      </c>
      <c r="G579" s="38">
        <f t="shared" si="68"/>
        <v>0</v>
      </c>
      <c r="H579" s="38">
        <f t="shared" si="70"/>
        <v>0</v>
      </c>
      <c r="I579" s="299">
        <f t="shared" si="69"/>
        <v>0</v>
      </c>
      <c r="J579" s="356"/>
      <c r="K579" s="23"/>
      <c r="L579" s="329">
        <v>575</v>
      </c>
      <c r="M579" s="4" t="s">
        <v>128</v>
      </c>
      <c r="N579" s="377">
        <f t="shared" si="71"/>
        <v>0</v>
      </c>
      <c r="O579" s="377">
        <f t="shared" si="72"/>
        <v>0</v>
      </c>
      <c r="P579" s="377">
        <f t="shared" si="73"/>
        <v>0</v>
      </c>
      <c r="Q579" s="416"/>
    </row>
    <row r="580" spans="1:17" ht="15.6" x14ac:dyDescent="0.3">
      <c r="A580" s="218">
        <v>576</v>
      </c>
      <c r="B580" s="4"/>
      <c r="C580" s="4"/>
      <c r="D580" s="4" t="s">
        <v>128</v>
      </c>
      <c r="E580" s="411" t="s">
        <v>256</v>
      </c>
      <c r="F580" s="38">
        <f t="shared" si="67"/>
        <v>0</v>
      </c>
      <c r="G580" s="38">
        <f t="shared" si="68"/>
        <v>0</v>
      </c>
      <c r="H580" s="38">
        <f t="shared" si="70"/>
        <v>0</v>
      </c>
      <c r="I580" s="299">
        <f t="shared" si="69"/>
        <v>0</v>
      </c>
      <c r="J580" s="356"/>
      <c r="K580" s="23"/>
      <c r="L580" s="329">
        <v>576</v>
      </c>
      <c r="M580" s="4" t="s">
        <v>128</v>
      </c>
      <c r="N580" s="377">
        <f t="shared" si="71"/>
        <v>0</v>
      </c>
      <c r="O580" s="377">
        <f t="shared" si="72"/>
        <v>0</v>
      </c>
      <c r="P580" s="377">
        <f t="shared" si="73"/>
        <v>0</v>
      </c>
      <c r="Q580" s="416"/>
    </row>
    <row r="581" spans="1:17" ht="15.6" x14ac:dyDescent="0.3">
      <c r="A581" s="218">
        <v>577</v>
      </c>
      <c r="B581" s="4"/>
      <c r="C581" s="4"/>
      <c r="D581" s="4" t="s">
        <v>128</v>
      </c>
      <c r="E581" s="411" t="s">
        <v>256</v>
      </c>
      <c r="F581" s="38">
        <f t="shared" si="67"/>
        <v>0</v>
      </c>
      <c r="G581" s="38">
        <f t="shared" si="68"/>
        <v>0</v>
      </c>
      <c r="H581" s="38">
        <f t="shared" si="70"/>
        <v>0</v>
      </c>
      <c r="I581" s="299">
        <f t="shared" si="69"/>
        <v>0</v>
      </c>
      <c r="J581" s="356"/>
      <c r="K581" s="23"/>
      <c r="L581" s="329">
        <v>577</v>
      </c>
      <c r="M581" s="4" t="s">
        <v>128</v>
      </c>
      <c r="N581" s="377">
        <f t="shared" si="71"/>
        <v>0</v>
      </c>
      <c r="O581" s="377">
        <f t="shared" si="72"/>
        <v>0</v>
      </c>
      <c r="P581" s="377">
        <f t="shared" si="73"/>
        <v>0</v>
      </c>
      <c r="Q581" s="416"/>
    </row>
    <row r="582" spans="1:17" ht="15.6" x14ac:dyDescent="0.3">
      <c r="A582" s="218">
        <v>578</v>
      </c>
      <c r="B582" s="4"/>
      <c r="C582" s="4"/>
      <c r="D582" s="4" t="s">
        <v>128</v>
      </c>
      <c r="E582" s="411" t="s">
        <v>256</v>
      </c>
      <c r="F582" s="38">
        <f t="shared" si="67"/>
        <v>0</v>
      </c>
      <c r="G582" s="38">
        <f t="shared" si="68"/>
        <v>0</v>
      </c>
      <c r="H582" s="38">
        <f t="shared" si="70"/>
        <v>0</v>
      </c>
      <c r="I582" s="299">
        <f t="shared" si="69"/>
        <v>0</v>
      </c>
      <c r="J582" s="356"/>
      <c r="K582" s="23"/>
      <c r="L582" s="329">
        <v>578</v>
      </c>
      <c r="M582" s="4" t="s">
        <v>128</v>
      </c>
      <c r="N582" s="377">
        <f t="shared" si="71"/>
        <v>0</v>
      </c>
      <c r="O582" s="377">
        <f t="shared" si="72"/>
        <v>0</v>
      </c>
      <c r="P582" s="377">
        <f t="shared" si="73"/>
        <v>0</v>
      </c>
      <c r="Q582" s="416"/>
    </row>
    <row r="583" spans="1:17" ht="15.6" x14ac:dyDescent="0.3">
      <c r="A583" s="218">
        <v>579</v>
      </c>
      <c r="B583" s="4"/>
      <c r="C583" s="4"/>
      <c r="D583" s="4" t="s">
        <v>128</v>
      </c>
      <c r="E583" s="411" t="s">
        <v>256</v>
      </c>
      <c r="F583" s="38">
        <f t="shared" si="67"/>
        <v>0</v>
      </c>
      <c r="G583" s="38">
        <f t="shared" si="68"/>
        <v>0</v>
      </c>
      <c r="H583" s="38">
        <f t="shared" si="70"/>
        <v>0</v>
      </c>
      <c r="I583" s="299">
        <f t="shared" si="69"/>
        <v>0</v>
      </c>
      <c r="J583" s="356"/>
      <c r="K583" s="23"/>
      <c r="L583" s="329">
        <v>579</v>
      </c>
      <c r="M583" s="4" t="s">
        <v>128</v>
      </c>
      <c r="N583" s="377">
        <f t="shared" si="71"/>
        <v>0</v>
      </c>
      <c r="O583" s="377">
        <f t="shared" si="72"/>
        <v>0</v>
      </c>
      <c r="P583" s="377">
        <f t="shared" si="73"/>
        <v>0</v>
      </c>
      <c r="Q583" s="416"/>
    </row>
    <row r="584" spans="1:17" ht="15.6" x14ac:dyDescent="0.3">
      <c r="A584" s="218">
        <v>580</v>
      </c>
      <c r="B584" s="4"/>
      <c r="C584" s="4"/>
      <c r="D584" s="4" t="s">
        <v>128</v>
      </c>
      <c r="E584" s="411" t="s">
        <v>256</v>
      </c>
      <c r="F584" s="38">
        <f t="shared" ref="F584:F604" si="74">IF(I584&gt;0,1,0)</f>
        <v>0</v>
      </c>
      <c r="G584" s="38">
        <f t="shared" ref="G584:G604" si="75">IF(D584="Yes",F584,0)</f>
        <v>0</v>
      </c>
      <c r="H584" s="38">
        <f t="shared" si="70"/>
        <v>0</v>
      </c>
      <c r="I584" s="299">
        <f t="shared" ref="I584:I604" si="76">IF(E584="Square/Rectangle",B584*C584,B584*C584*0.785)</f>
        <v>0</v>
      </c>
      <c r="J584" s="356"/>
      <c r="K584" s="23"/>
      <c r="L584" s="329">
        <v>580</v>
      </c>
      <c r="M584" s="4" t="s">
        <v>128</v>
      </c>
      <c r="N584" s="377">
        <f t="shared" si="71"/>
        <v>0</v>
      </c>
      <c r="O584" s="377">
        <f t="shared" ref="O584:O604" si="77">IF(L584="Yes",N584,0)</f>
        <v>0</v>
      </c>
      <c r="P584" s="377">
        <f t="shared" si="73"/>
        <v>0</v>
      </c>
      <c r="Q584" s="416"/>
    </row>
    <row r="585" spans="1:17" ht="15.6" x14ac:dyDescent="0.3">
      <c r="A585" s="218">
        <v>581</v>
      </c>
      <c r="B585" s="4"/>
      <c r="C585" s="4"/>
      <c r="D585" s="4" t="s">
        <v>128</v>
      </c>
      <c r="E585" s="411" t="s">
        <v>256</v>
      </c>
      <c r="F585" s="38">
        <f t="shared" si="74"/>
        <v>0</v>
      </c>
      <c r="G585" s="38">
        <f t="shared" si="75"/>
        <v>0</v>
      </c>
      <c r="H585" s="38">
        <f t="shared" ref="H585:H604" si="78">IF(D585="Yes",I585,0)</f>
        <v>0</v>
      </c>
      <c r="I585" s="299">
        <f t="shared" si="76"/>
        <v>0</v>
      </c>
      <c r="J585" s="356"/>
      <c r="K585" s="23"/>
      <c r="L585" s="329">
        <v>581</v>
      </c>
      <c r="M585" s="4" t="s">
        <v>128</v>
      </c>
      <c r="N585" s="377">
        <f t="shared" si="71"/>
        <v>0</v>
      </c>
      <c r="O585" s="377">
        <f t="shared" si="77"/>
        <v>0</v>
      </c>
      <c r="P585" s="377">
        <f t="shared" si="73"/>
        <v>0</v>
      </c>
      <c r="Q585" s="416"/>
    </row>
    <row r="586" spans="1:17" ht="15.6" x14ac:dyDescent="0.3">
      <c r="A586" s="218">
        <v>582</v>
      </c>
      <c r="B586" s="4"/>
      <c r="C586" s="4"/>
      <c r="D586" s="4" t="s">
        <v>128</v>
      </c>
      <c r="E586" s="411" t="s">
        <v>256</v>
      </c>
      <c r="F586" s="38">
        <f t="shared" si="74"/>
        <v>0</v>
      </c>
      <c r="G586" s="38">
        <f t="shared" si="75"/>
        <v>0</v>
      </c>
      <c r="H586" s="38">
        <f t="shared" si="78"/>
        <v>0</v>
      </c>
      <c r="I586" s="299">
        <f t="shared" si="76"/>
        <v>0</v>
      </c>
      <c r="J586" s="356"/>
      <c r="K586" s="23"/>
      <c r="L586" s="329">
        <v>582</v>
      </c>
      <c r="M586" s="4" t="s">
        <v>128</v>
      </c>
      <c r="N586" s="377">
        <f t="shared" si="71"/>
        <v>0</v>
      </c>
      <c r="O586" s="377">
        <f t="shared" si="77"/>
        <v>0</v>
      </c>
      <c r="P586" s="377">
        <f t="shared" si="73"/>
        <v>0</v>
      </c>
      <c r="Q586" s="416"/>
    </row>
    <row r="587" spans="1:17" ht="15.6" x14ac:dyDescent="0.3">
      <c r="A587" s="218">
        <v>583</v>
      </c>
      <c r="B587" s="4"/>
      <c r="C587" s="4"/>
      <c r="D587" s="4" t="s">
        <v>128</v>
      </c>
      <c r="E587" s="411" t="s">
        <v>256</v>
      </c>
      <c r="F587" s="38">
        <f t="shared" si="74"/>
        <v>0</v>
      </c>
      <c r="G587" s="38">
        <f t="shared" si="75"/>
        <v>0</v>
      </c>
      <c r="H587" s="38">
        <f t="shared" si="78"/>
        <v>0</v>
      </c>
      <c r="I587" s="299">
        <f t="shared" si="76"/>
        <v>0</v>
      </c>
      <c r="J587" s="356"/>
      <c r="K587" s="23"/>
      <c r="L587" s="329">
        <v>583</v>
      </c>
      <c r="M587" s="4" t="s">
        <v>128</v>
      </c>
      <c r="N587" s="377">
        <f t="shared" si="71"/>
        <v>0</v>
      </c>
      <c r="O587" s="377">
        <f t="shared" si="77"/>
        <v>0</v>
      </c>
      <c r="P587" s="377">
        <f t="shared" si="73"/>
        <v>0</v>
      </c>
      <c r="Q587" s="416"/>
    </row>
    <row r="588" spans="1:17" ht="15.6" x14ac:dyDescent="0.3">
      <c r="A588" s="218">
        <v>584</v>
      </c>
      <c r="B588" s="4"/>
      <c r="C588" s="4"/>
      <c r="D588" s="4" t="s">
        <v>128</v>
      </c>
      <c r="E588" s="411" t="s">
        <v>256</v>
      </c>
      <c r="F588" s="38">
        <f t="shared" si="74"/>
        <v>0</v>
      </c>
      <c r="G588" s="38">
        <f t="shared" si="75"/>
        <v>0</v>
      </c>
      <c r="H588" s="38">
        <f t="shared" si="78"/>
        <v>0</v>
      </c>
      <c r="I588" s="299">
        <f t="shared" si="76"/>
        <v>0</v>
      </c>
      <c r="J588" s="356"/>
      <c r="K588" s="23"/>
      <c r="L588" s="329">
        <v>584</v>
      </c>
      <c r="M588" s="4" t="s">
        <v>128</v>
      </c>
      <c r="N588" s="377">
        <f t="shared" si="71"/>
        <v>0</v>
      </c>
      <c r="O588" s="377">
        <f t="shared" si="77"/>
        <v>0</v>
      </c>
      <c r="P588" s="377">
        <f t="shared" si="73"/>
        <v>0</v>
      </c>
      <c r="Q588" s="416"/>
    </row>
    <row r="589" spans="1:17" ht="15.6" x14ac:dyDescent="0.3">
      <c r="A589" s="218">
        <v>585</v>
      </c>
      <c r="B589" s="4"/>
      <c r="C589" s="4"/>
      <c r="D589" s="4" t="s">
        <v>128</v>
      </c>
      <c r="E589" s="411" t="s">
        <v>256</v>
      </c>
      <c r="F589" s="38">
        <f t="shared" si="74"/>
        <v>0</v>
      </c>
      <c r="G589" s="38">
        <f t="shared" si="75"/>
        <v>0</v>
      </c>
      <c r="H589" s="38">
        <f t="shared" si="78"/>
        <v>0</v>
      </c>
      <c r="I589" s="299">
        <f t="shared" si="76"/>
        <v>0</v>
      </c>
      <c r="J589" s="356"/>
      <c r="K589" s="23"/>
      <c r="L589" s="329">
        <v>585</v>
      </c>
      <c r="M589" s="4" t="s">
        <v>128</v>
      </c>
      <c r="N589" s="377">
        <f t="shared" si="71"/>
        <v>0</v>
      </c>
      <c r="O589" s="377">
        <f t="shared" si="77"/>
        <v>0</v>
      </c>
      <c r="P589" s="377">
        <f t="shared" si="73"/>
        <v>0</v>
      </c>
      <c r="Q589" s="416"/>
    </row>
    <row r="590" spans="1:17" ht="15.6" x14ac:dyDescent="0.3">
      <c r="A590" s="218">
        <v>586</v>
      </c>
      <c r="B590" s="4"/>
      <c r="C590" s="4"/>
      <c r="D590" s="4" t="s">
        <v>128</v>
      </c>
      <c r="E590" s="411" t="s">
        <v>256</v>
      </c>
      <c r="F590" s="38">
        <f t="shared" si="74"/>
        <v>0</v>
      </c>
      <c r="G590" s="38">
        <f t="shared" si="75"/>
        <v>0</v>
      </c>
      <c r="H590" s="38">
        <f t="shared" si="78"/>
        <v>0</v>
      </c>
      <c r="I590" s="299">
        <f t="shared" si="76"/>
        <v>0</v>
      </c>
      <c r="J590" s="356"/>
      <c r="K590" s="23"/>
      <c r="L590" s="329">
        <v>586</v>
      </c>
      <c r="M590" s="4" t="s">
        <v>128</v>
      </c>
      <c r="N590" s="377">
        <f t="shared" si="71"/>
        <v>0</v>
      </c>
      <c r="O590" s="377">
        <f t="shared" si="77"/>
        <v>0</v>
      </c>
      <c r="P590" s="377">
        <f t="shared" si="73"/>
        <v>0</v>
      </c>
      <c r="Q590" s="416"/>
    </row>
    <row r="591" spans="1:17" ht="15.6" x14ac:dyDescent="0.3">
      <c r="A591" s="218">
        <v>587</v>
      </c>
      <c r="B591" s="4"/>
      <c r="C591" s="4"/>
      <c r="D591" s="4" t="s">
        <v>128</v>
      </c>
      <c r="E591" s="411" t="s">
        <v>256</v>
      </c>
      <c r="F591" s="38">
        <f t="shared" si="74"/>
        <v>0</v>
      </c>
      <c r="G591" s="38">
        <f t="shared" si="75"/>
        <v>0</v>
      </c>
      <c r="H591" s="38">
        <f t="shared" si="78"/>
        <v>0</v>
      </c>
      <c r="I591" s="299">
        <f t="shared" si="76"/>
        <v>0</v>
      </c>
      <c r="J591" s="356"/>
      <c r="K591" s="23"/>
      <c r="L591" s="329">
        <v>587</v>
      </c>
      <c r="M591" s="4" t="s">
        <v>128</v>
      </c>
      <c r="N591" s="377">
        <f t="shared" si="71"/>
        <v>0</v>
      </c>
      <c r="O591" s="377">
        <f t="shared" si="77"/>
        <v>0</v>
      </c>
      <c r="P591" s="377">
        <f t="shared" si="73"/>
        <v>0</v>
      </c>
      <c r="Q591" s="416"/>
    </row>
    <row r="592" spans="1:17" ht="15.6" x14ac:dyDescent="0.3">
      <c r="A592" s="218">
        <v>588</v>
      </c>
      <c r="B592" s="4"/>
      <c r="C592" s="4"/>
      <c r="D592" s="4" t="s">
        <v>128</v>
      </c>
      <c r="E592" s="411" t="s">
        <v>256</v>
      </c>
      <c r="F592" s="38">
        <f t="shared" si="74"/>
        <v>0</v>
      </c>
      <c r="G592" s="38">
        <f t="shared" si="75"/>
        <v>0</v>
      </c>
      <c r="H592" s="38">
        <f t="shared" si="78"/>
        <v>0</v>
      </c>
      <c r="I592" s="299">
        <f t="shared" si="76"/>
        <v>0</v>
      </c>
      <c r="J592" s="356"/>
      <c r="K592" s="23"/>
      <c r="L592" s="329">
        <v>588</v>
      </c>
      <c r="M592" s="4" t="s">
        <v>128</v>
      </c>
      <c r="N592" s="377">
        <f t="shared" si="71"/>
        <v>0</v>
      </c>
      <c r="O592" s="377">
        <f t="shared" si="77"/>
        <v>0</v>
      </c>
      <c r="P592" s="377">
        <f t="shared" si="73"/>
        <v>0</v>
      </c>
      <c r="Q592" s="416"/>
    </row>
    <row r="593" spans="1:17" ht="15.6" x14ac:dyDescent="0.3">
      <c r="A593" s="218">
        <v>589</v>
      </c>
      <c r="B593" s="4"/>
      <c r="C593" s="4"/>
      <c r="D593" s="4" t="s">
        <v>128</v>
      </c>
      <c r="E593" s="411" t="s">
        <v>256</v>
      </c>
      <c r="F593" s="38">
        <f t="shared" si="74"/>
        <v>0</v>
      </c>
      <c r="G593" s="38">
        <f t="shared" si="75"/>
        <v>0</v>
      </c>
      <c r="H593" s="38">
        <f t="shared" si="78"/>
        <v>0</v>
      </c>
      <c r="I593" s="299">
        <f t="shared" si="76"/>
        <v>0</v>
      </c>
      <c r="J593" s="356"/>
      <c r="K593" s="23"/>
      <c r="L593" s="329">
        <v>589</v>
      </c>
      <c r="M593" s="4" t="s">
        <v>128</v>
      </c>
      <c r="N593" s="377">
        <f t="shared" si="71"/>
        <v>0</v>
      </c>
      <c r="O593" s="377">
        <f t="shared" si="77"/>
        <v>0</v>
      </c>
      <c r="P593" s="377">
        <f t="shared" si="73"/>
        <v>0</v>
      </c>
      <c r="Q593" s="416"/>
    </row>
    <row r="594" spans="1:17" ht="15.6" x14ac:dyDescent="0.3">
      <c r="A594" s="218">
        <v>590</v>
      </c>
      <c r="B594" s="4"/>
      <c r="C594" s="4"/>
      <c r="D594" s="4" t="s">
        <v>128</v>
      </c>
      <c r="E594" s="411" t="s">
        <v>256</v>
      </c>
      <c r="F594" s="38">
        <f t="shared" si="74"/>
        <v>0</v>
      </c>
      <c r="G594" s="38">
        <f t="shared" si="75"/>
        <v>0</v>
      </c>
      <c r="H594" s="38">
        <f t="shared" si="78"/>
        <v>0</v>
      </c>
      <c r="I594" s="299">
        <f t="shared" si="76"/>
        <v>0</v>
      </c>
      <c r="J594" s="356"/>
      <c r="K594" s="23"/>
      <c r="L594" s="329">
        <v>590</v>
      </c>
      <c r="M594" s="4" t="s">
        <v>128</v>
      </c>
      <c r="N594" s="377">
        <f t="shared" si="71"/>
        <v>0</v>
      </c>
      <c r="O594" s="377">
        <f t="shared" si="77"/>
        <v>0</v>
      </c>
      <c r="P594" s="377">
        <f t="shared" si="73"/>
        <v>0</v>
      </c>
      <c r="Q594" s="416"/>
    </row>
    <row r="595" spans="1:17" ht="15.6" x14ac:dyDescent="0.3">
      <c r="A595" s="218">
        <v>591</v>
      </c>
      <c r="B595" s="4"/>
      <c r="C595" s="4"/>
      <c r="D595" s="4" t="s">
        <v>128</v>
      </c>
      <c r="E595" s="411" t="s">
        <v>256</v>
      </c>
      <c r="F595" s="38">
        <f t="shared" si="74"/>
        <v>0</v>
      </c>
      <c r="G595" s="38">
        <f t="shared" si="75"/>
        <v>0</v>
      </c>
      <c r="H595" s="38">
        <f t="shared" si="78"/>
        <v>0</v>
      </c>
      <c r="I595" s="299">
        <f t="shared" si="76"/>
        <v>0</v>
      </c>
      <c r="J595" s="356"/>
      <c r="K595" s="23"/>
      <c r="L595" s="329">
        <v>591</v>
      </c>
      <c r="M595" s="4" t="s">
        <v>128</v>
      </c>
      <c r="N595" s="377">
        <f t="shared" si="71"/>
        <v>0</v>
      </c>
      <c r="O595" s="377">
        <f t="shared" si="77"/>
        <v>0</v>
      </c>
      <c r="P595" s="377">
        <f t="shared" si="73"/>
        <v>0</v>
      </c>
      <c r="Q595" s="416"/>
    </row>
    <row r="596" spans="1:17" ht="15.6" x14ac:dyDescent="0.3">
      <c r="A596" s="218">
        <v>592</v>
      </c>
      <c r="B596" s="4"/>
      <c r="C596" s="4"/>
      <c r="D596" s="4" t="s">
        <v>128</v>
      </c>
      <c r="E596" s="411" t="s">
        <v>256</v>
      </c>
      <c r="F596" s="38">
        <f t="shared" si="74"/>
        <v>0</v>
      </c>
      <c r="G596" s="38">
        <f t="shared" si="75"/>
        <v>0</v>
      </c>
      <c r="H596" s="38">
        <f t="shared" si="78"/>
        <v>0</v>
      </c>
      <c r="I596" s="299">
        <f t="shared" si="76"/>
        <v>0</v>
      </c>
      <c r="J596" s="356"/>
      <c r="K596" s="23"/>
      <c r="L596" s="329">
        <v>592</v>
      </c>
      <c r="M596" s="4" t="s">
        <v>128</v>
      </c>
      <c r="N596" s="377">
        <f t="shared" si="71"/>
        <v>0</v>
      </c>
      <c r="O596" s="377">
        <f t="shared" si="77"/>
        <v>0</v>
      </c>
      <c r="P596" s="377">
        <f t="shared" si="73"/>
        <v>0</v>
      </c>
      <c r="Q596" s="416"/>
    </row>
    <row r="597" spans="1:17" ht="15.6" x14ac:dyDescent="0.3">
      <c r="A597" s="218">
        <v>593</v>
      </c>
      <c r="B597" s="4"/>
      <c r="C597" s="4"/>
      <c r="D597" s="4" t="s">
        <v>128</v>
      </c>
      <c r="E597" s="411" t="s">
        <v>256</v>
      </c>
      <c r="F597" s="38">
        <f t="shared" si="74"/>
        <v>0</v>
      </c>
      <c r="G597" s="38">
        <f t="shared" si="75"/>
        <v>0</v>
      </c>
      <c r="H597" s="38">
        <f t="shared" si="78"/>
        <v>0</v>
      </c>
      <c r="I597" s="299">
        <f t="shared" si="76"/>
        <v>0</v>
      </c>
      <c r="J597" s="356"/>
      <c r="K597" s="23"/>
      <c r="L597" s="329">
        <v>593</v>
      </c>
      <c r="M597" s="4" t="s">
        <v>128</v>
      </c>
      <c r="N597" s="377">
        <f t="shared" si="71"/>
        <v>0</v>
      </c>
      <c r="O597" s="377">
        <f t="shared" si="77"/>
        <v>0</v>
      </c>
      <c r="P597" s="377">
        <f t="shared" si="73"/>
        <v>0</v>
      </c>
      <c r="Q597" s="416"/>
    </row>
    <row r="598" spans="1:17" ht="15.6" x14ac:dyDescent="0.3">
      <c r="A598" s="218">
        <v>594</v>
      </c>
      <c r="B598" s="4"/>
      <c r="C598" s="4"/>
      <c r="D598" s="4" t="s">
        <v>128</v>
      </c>
      <c r="E598" s="411" t="s">
        <v>256</v>
      </c>
      <c r="F598" s="38">
        <f t="shared" si="74"/>
        <v>0</v>
      </c>
      <c r="G598" s="38">
        <f t="shared" si="75"/>
        <v>0</v>
      </c>
      <c r="H598" s="38">
        <f t="shared" si="78"/>
        <v>0</v>
      </c>
      <c r="I598" s="299">
        <f t="shared" si="76"/>
        <v>0</v>
      </c>
      <c r="J598" s="356"/>
      <c r="K598" s="23"/>
      <c r="L598" s="329">
        <v>594</v>
      </c>
      <c r="M598" s="4" t="s">
        <v>128</v>
      </c>
      <c r="N598" s="377">
        <f t="shared" si="71"/>
        <v>0</v>
      </c>
      <c r="O598" s="377">
        <f t="shared" si="77"/>
        <v>0</v>
      </c>
      <c r="P598" s="377">
        <f t="shared" si="73"/>
        <v>0</v>
      </c>
      <c r="Q598" s="416"/>
    </row>
    <row r="599" spans="1:17" ht="15.6" x14ac:dyDescent="0.3">
      <c r="A599" s="218">
        <v>595</v>
      </c>
      <c r="B599" s="4"/>
      <c r="C599" s="4"/>
      <c r="D599" s="4" t="s">
        <v>128</v>
      </c>
      <c r="E599" s="411" t="s">
        <v>256</v>
      </c>
      <c r="F599" s="38">
        <f t="shared" si="74"/>
        <v>0</v>
      </c>
      <c r="G599" s="38">
        <f t="shared" si="75"/>
        <v>0</v>
      </c>
      <c r="H599" s="38">
        <f t="shared" si="78"/>
        <v>0</v>
      </c>
      <c r="I599" s="299">
        <f t="shared" si="76"/>
        <v>0</v>
      </c>
      <c r="J599" s="356"/>
      <c r="K599" s="23"/>
      <c r="L599" s="329">
        <v>595</v>
      </c>
      <c r="M599" s="4" t="s">
        <v>128</v>
      </c>
      <c r="N599" s="377">
        <f t="shared" si="71"/>
        <v>0</v>
      </c>
      <c r="O599" s="377">
        <f t="shared" si="77"/>
        <v>0</v>
      </c>
      <c r="P599" s="377">
        <f t="shared" si="73"/>
        <v>0</v>
      </c>
      <c r="Q599" s="416"/>
    </row>
    <row r="600" spans="1:17" ht="15.6" x14ac:dyDescent="0.3">
      <c r="A600" s="218">
        <v>596</v>
      </c>
      <c r="B600" s="4"/>
      <c r="C600" s="4"/>
      <c r="D600" s="4" t="s">
        <v>128</v>
      </c>
      <c r="E600" s="411" t="s">
        <v>256</v>
      </c>
      <c r="F600" s="38">
        <f t="shared" si="74"/>
        <v>0</v>
      </c>
      <c r="G600" s="38">
        <f t="shared" si="75"/>
        <v>0</v>
      </c>
      <c r="H600" s="38">
        <f t="shared" si="78"/>
        <v>0</v>
      </c>
      <c r="I600" s="299">
        <f t="shared" si="76"/>
        <v>0</v>
      </c>
      <c r="J600" s="356"/>
      <c r="K600" s="23"/>
      <c r="L600" s="329">
        <v>596</v>
      </c>
      <c r="M600" s="4" t="s">
        <v>128</v>
      </c>
      <c r="N600" s="377">
        <f t="shared" si="71"/>
        <v>0</v>
      </c>
      <c r="O600" s="377">
        <f t="shared" si="77"/>
        <v>0</v>
      </c>
      <c r="P600" s="377">
        <f t="shared" si="73"/>
        <v>0</v>
      </c>
      <c r="Q600" s="416"/>
    </row>
    <row r="601" spans="1:17" ht="15.6" x14ac:dyDescent="0.3">
      <c r="A601" s="218">
        <v>597</v>
      </c>
      <c r="B601" s="4"/>
      <c r="C601" s="4"/>
      <c r="D601" s="4" t="s">
        <v>128</v>
      </c>
      <c r="E601" s="411" t="s">
        <v>256</v>
      </c>
      <c r="F601" s="38">
        <f t="shared" si="74"/>
        <v>0</v>
      </c>
      <c r="G601" s="38">
        <f t="shared" si="75"/>
        <v>0</v>
      </c>
      <c r="H601" s="38">
        <f t="shared" si="78"/>
        <v>0</v>
      </c>
      <c r="I601" s="299">
        <f t="shared" si="76"/>
        <v>0</v>
      </c>
      <c r="J601" s="356"/>
      <c r="K601" s="23"/>
      <c r="L601" s="329">
        <v>597</v>
      </c>
      <c r="M601" s="4" t="s">
        <v>128</v>
      </c>
      <c r="N601" s="377">
        <f t="shared" si="71"/>
        <v>0</v>
      </c>
      <c r="O601" s="377">
        <f t="shared" si="77"/>
        <v>0</v>
      </c>
      <c r="P601" s="377">
        <f t="shared" si="73"/>
        <v>0</v>
      </c>
      <c r="Q601" s="416"/>
    </row>
    <row r="602" spans="1:17" ht="15.6" x14ac:dyDescent="0.3">
      <c r="A602" s="218">
        <v>598</v>
      </c>
      <c r="B602" s="4"/>
      <c r="C602" s="4"/>
      <c r="D602" s="4" t="s">
        <v>128</v>
      </c>
      <c r="E602" s="411" t="s">
        <v>256</v>
      </c>
      <c r="F602" s="38">
        <f t="shared" si="74"/>
        <v>0</v>
      </c>
      <c r="G602" s="38">
        <f t="shared" si="75"/>
        <v>0</v>
      </c>
      <c r="H602" s="38">
        <f t="shared" si="78"/>
        <v>0</v>
      </c>
      <c r="I602" s="299">
        <f t="shared" si="76"/>
        <v>0</v>
      </c>
      <c r="J602" s="356"/>
      <c r="K602" s="23"/>
      <c r="L602" s="329">
        <v>598</v>
      </c>
      <c r="M602" s="4" t="s">
        <v>128</v>
      </c>
      <c r="N602" s="377">
        <f t="shared" si="71"/>
        <v>0</v>
      </c>
      <c r="O602" s="377">
        <f t="shared" si="77"/>
        <v>0</v>
      </c>
      <c r="P602" s="377">
        <f t="shared" si="73"/>
        <v>0</v>
      </c>
      <c r="Q602" s="416"/>
    </row>
    <row r="603" spans="1:17" ht="15.6" x14ac:dyDescent="0.3">
      <c r="A603" s="218">
        <v>599</v>
      </c>
      <c r="B603" s="4"/>
      <c r="C603" s="4"/>
      <c r="D603" s="4" t="s">
        <v>128</v>
      </c>
      <c r="E603" s="411" t="s">
        <v>256</v>
      </c>
      <c r="F603" s="38">
        <f t="shared" si="74"/>
        <v>0</v>
      </c>
      <c r="G603" s="38">
        <f t="shared" si="75"/>
        <v>0</v>
      </c>
      <c r="H603" s="38">
        <f t="shared" si="78"/>
        <v>0</v>
      </c>
      <c r="I603" s="299">
        <f t="shared" si="76"/>
        <v>0</v>
      </c>
      <c r="J603" s="356"/>
      <c r="K603" s="23"/>
      <c r="L603" s="329">
        <v>599</v>
      </c>
      <c r="M603" s="4" t="s">
        <v>128</v>
      </c>
      <c r="N603" s="377">
        <f t="shared" si="71"/>
        <v>0</v>
      </c>
      <c r="O603" s="377">
        <f t="shared" si="77"/>
        <v>0</v>
      </c>
      <c r="P603" s="377">
        <f t="shared" si="73"/>
        <v>0</v>
      </c>
      <c r="Q603" s="416"/>
    </row>
    <row r="604" spans="1:17" ht="16.2" thickBot="1" x14ac:dyDescent="0.35">
      <c r="A604" s="297">
        <v>600</v>
      </c>
      <c r="B604" s="5"/>
      <c r="C604" s="5"/>
      <c r="D604" s="5" t="s">
        <v>539</v>
      </c>
      <c r="E604" s="414" t="s">
        <v>256</v>
      </c>
      <c r="F604" s="39">
        <f t="shared" si="74"/>
        <v>0</v>
      </c>
      <c r="G604" s="39">
        <f t="shared" si="75"/>
        <v>0</v>
      </c>
      <c r="H604" s="39">
        <f t="shared" si="78"/>
        <v>0</v>
      </c>
      <c r="I604" s="300">
        <f t="shared" si="76"/>
        <v>0</v>
      </c>
      <c r="J604" s="356"/>
      <c r="K604" s="23"/>
      <c r="L604" s="330">
        <v>600</v>
      </c>
      <c r="M604" s="5" t="s">
        <v>128</v>
      </c>
      <c r="N604" s="383">
        <f t="shared" si="71"/>
        <v>0</v>
      </c>
      <c r="O604" s="383">
        <f t="shared" si="77"/>
        <v>0</v>
      </c>
      <c r="P604" s="383">
        <f t="shared" si="73"/>
        <v>0</v>
      </c>
      <c r="Q604" s="420"/>
    </row>
    <row r="605" spans="1:17" ht="16.2" hidden="1" thickBot="1" x14ac:dyDescent="0.35">
      <c r="A605" s="31"/>
      <c r="B605" s="40"/>
      <c r="C605" s="41"/>
      <c r="D605" s="40"/>
      <c r="E605" s="42"/>
      <c r="F605" s="19">
        <f>SUM(F5:F604)</f>
        <v>0</v>
      </c>
      <c r="G605" s="19">
        <f>SUM(G5:G604)</f>
        <v>0</v>
      </c>
      <c r="H605" s="19">
        <f>SUM(H5:H604)/10000</f>
        <v>0</v>
      </c>
      <c r="I605" s="20">
        <f>SUM(I5:I604)/10000</f>
        <v>0</v>
      </c>
      <c r="J605" s="23"/>
      <c r="K605" s="23"/>
      <c r="N605" s="20">
        <f>SUM(N5:N604)</f>
        <v>0</v>
      </c>
      <c r="O605" s="20">
        <f>SUM(O5:O604)</f>
        <v>0</v>
      </c>
      <c r="P605" s="20">
        <f>SUM(P5:P604)/10000</f>
        <v>0</v>
      </c>
      <c r="Q605" s="20">
        <f>SUM(Q5:Q604)/10000</f>
        <v>0</v>
      </c>
    </row>
    <row r="606" spans="1:17" ht="15.6" hidden="1" x14ac:dyDescent="0.3">
      <c r="A606" s="24" t="s">
        <v>13</v>
      </c>
      <c r="B606" s="25"/>
      <c r="C606" s="3">
        <f>F605</f>
        <v>0</v>
      </c>
      <c r="D606" s="29"/>
      <c r="E606" s="29"/>
      <c r="F606" s="43"/>
      <c r="G606" s="43" t="s">
        <v>83</v>
      </c>
      <c r="H606" s="43"/>
      <c r="I606" s="25">
        <f>I605</f>
        <v>0</v>
      </c>
      <c r="J606" s="395"/>
      <c r="K606" s="23"/>
      <c r="L606" s="24" t="s">
        <v>13</v>
      </c>
      <c r="M606" s="25"/>
      <c r="N606" s="3">
        <f>N605</f>
        <v>0</v>
      </c>
      <c r="O606" s="25" t="s">
        <v>83</v>
      </c>
      <c r="P606" s="25"/>
      <c r="Q606" s="25">
        <f>Q605</f>
        <v>0</v>
      </c>
    </row>
    <row r="607" spans="1:17" hidden="1" x14ac:dyDescent="0.25">
      <c r="A607" s="28" t="s">
        <v>133</v>
      </c>
      <c r="C607" s="19">
        <f>G605</f>
        <v>0</v>
      </c>
      <c r="G607" s="19" t="s">
        <v>130</v>
      </c>
      <c r="I607" s="44">
        <f>H605</f>
        <v>0</v>
      </c>
      <c r="J607" s="396"/>
      <c r="K607" s="23"/>
      <c r="L607" s="28" t="s">
        <v>133</v>
      </c>
      <c r="N607" s="19">
        <f>O605</f>
        <v>0</v>
      </c>
      <c r="O607" s="19" t="s">
        <v>130</v>
      </c>
      <c r="Q607" s="44">
        <f>P605</f>
        <v>0</v>
      </c>
    </row>
    <row r="608" spans="1:17" hidden="1" x14ac:dyDescent="0.25">
      <c r="G608" s="28" t="s">
        <v>131</v>
      </c>
      <c r="I608" s="45">
        <f>IF(AND(C606&gt;0, I606&lt;0.01),0.01,I606)</f>
        <v>0</v>
      </c>
      <c r="J608" s="397"/>
      <c r="K608" s="23"/>
      <c r="O608" s="28" t="s">
        <v>131</v>
      </c>
      <c r="Q608" s="45">
        <f>IF(AND(N606&gt;0, Q606&lt;0.01),0.01,Q606)</f>
        <v>0</v>
      </c>
    </row>
    <row r="609" spans="7:17" hidden="1" x14ac:dyDescent="0.25">
      <c r="G609" s="28" t="s">
        <v>132</v>
      </c>
      <c r="I609" s="45">
        <f>IF(AND(C607&gt;0, I607&lt;0.01),0.01,I607)</f>
        <v>0</v>
      </c>
      <c r="J609" s="397"/>
      <c r="K609" s="23"/>
      <c r="O609" s="28" t="s">
        <v>132</v>
      </c>
      <c r="Q609" s="45">
        <f>IF(AND(N607&gt;0, Q607&lt;0.01),0.01,Q607)</f>
        <v>0</v>
      </c>
    </row>
  </sheetData>
  <sheetProtection algorithmName="SHA-512" hashValue="b/su+VHMFC0ITPrd7CCwzYrR/HhE/alugD2oIKDgsvKhbI25nsv5gsXmB6277vj3W/FU+GrqqY8XrjTuxR4fQA==" saltValue="2JW10Hsqq1VyPRygQk9hZA==" spinCount="100000" sheet="1" objects="1" scenarios="1" selectLockedCells="1"/>
  <mergeCells count="5">
    <mergeCell ref="E1:M1"/>
    <mergeCell ref="N1:Q1"/>
    <mergeCell ref="A2:C2"/>
    <mergeCell ref="A3:I3"/>
    <mergeCell ref="L3:Q3"/>
  </mergeCells>
  <dataValidations count="3">
    <dataValidation type="list" allowBlank="1" showInputMessage="1" showErrorMessage="1" sqref="E5:E609" xr:uid="{A65E5D66-B1EF-46D3-927A-2D9B1E300CB2}">
      <formula1>"Square/Rectangle, Circle/Oval"</formula1>
    </dataValidation>
    <dataValidation type="list" allowBlank="1" showInputMessage="1" showErrorMessage="1" sqref="M5:M604 D5:D609" xr:uid="{720F608F-AF64-4493-A652-A5BFD5219D9E}">
      <formula1>"No, Yes"</formula1>
    </dataValidation>
    <dataValidation type="list" allowBlank="1" showInputMessage="1" showErrorMessage="1" sqref="E1" xr:uid="{B5E4DE88-983E-4FC6-BE61-50A05686FAA7}">
      <formula1>"Roadside Piles, Dispersed Piles, Roadside and Dispersed Piles, Burnt Piles"</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Interior Area Summary</vt:lpstr>
      <vt:lpstr>Coast Area Summary</vt:lpstr>
      <vt:lpstr>Road Lengths and Areas</vt:lpstr>
      <vt:lpstr>Pull Outs and Landings</vt:lpstr>
      <vt:lpstr>Pile Stratum 1</vt:lpstr>
      <vt:lpstr>Roadside Stratum</vt:lpstr>
      <vt:lpstr>Cold Decks</vt:lpstr>
      <vt:lpstr>Pile Stratum 2</vt:lpstr>
      <vt:lpstr>Individual Standing Trees</vt:lpstr>
    </vt:vector>
  </TitlesOfParts>
  <Company>Mecredy Cruising and Forest Consulting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Smith;Carissa Logue</dc:creator>
  <cp:lastModifiedBy>Smith, Jason M FOR:EX</cp:lastModifiedBy>
  <cp:lastPrinted>2019-06-11T17:55:20Z</cp:lastPrinted>
  <dcterms:created xsi:type="dcterms:W3CDTF">2007-07-20T20:03:22Z</dcterms:created>
  <dcterms:modified xsi:type="dcterms:W3CDTF">2026-01-12T18:47:16Z</dcterms:modified>
</cp:coreProperties>
</file>