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gov-my.sharepoint.com/personal/taisa_brown_gov_bc_ca/Documents/Surveys/2025 Surveys Manual/CEDRSS/"/>
    </mc:Choice>
  </mc:AlternateContent>
  <xr:revisionPtr revIDLastSave="989" documentId="8_{89C94B4B-3B36-47BA-8CE1-F403DC5B993A}" xr6:coauthVersionLast="47" xr6:coauthVersionMax="47" xr10:uidLastSave="{FA09FAFC-D014-46FC-B96C-63348A6B388A}"/>
  <workbookProtection workbookAlgorithmName="SHA-512" workbookHashValue="+Yorv2/mev9BtM7lWPLI6WelUmna675e8n8CSqPAqb71t4qG09fyaRXpAwkruKjm5XGs95mI5CAxvJEDBa/57g==" workbookSaltValue="wAo3lx1OSqVUmBmFik099w==" workbookSpinCount="100000" lockStructure="1"/>
  <bookViews>
    <workbookView xWindow="-110" yWindow="-110" windowWidth="19420" windowHeight="11500" tabRatio="737" xr2:uid="{00000000-000D-0000-FFFF-FFFF00000000}"/>
  </bookViews>
  <sheets>
    <sheet name="Field Numbers" sheetId="18" r:id="rId1"/>
    <sheet name="Example-657" sheetId="17" r:id="rId2"/>
    <sheet name="Example-658 659" sheetId="16" r:id="rId3"/>
    <sheet name="Template-657" sheetId="26" r:id="rId4"/>
    <sheet name="Template-658 659-Stratum 1" sheetId="24" r:id="rId5"/>
    <sheet name="Template-658 659-Stratum 2" sheetId="2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26" l="1"/>
  <c r="D39" i="17"/>
  <c r="AD209" i="16"/>
  <c r="AD210" i="16"/>
  <c r="AD211" i="16"/>
  <c r="AD212" i="16"/>
  <c r="AD213" i="16"/>
  <c r="AC209" i="16"/>
  <c r="AC210" i="16"/>
  <c r="AC211" i="16"/>
  <c r="AC212" i="16"/>
  <c r="AC213" i="16"/>
  <c r="M204" i="16"/>
  <c r="B218" i="16" s="1"/>
  <c r="D204" i="16"/>
  <c r="F6" i="17"/>
  <c r="H204" i="16"/>
  <c r="X204" i="27"/>
  <c r="X206" i="27"/>
  <c r="X206" i="24"/>
  <c r="X204" i="24"/>
  <c r="X206" i="16"/>
  <c r="X204" i="16"/>
  <c r="Y206" i="16"/>
  <c r="AG21" i="16" l="1"/>
  <c r="AG185" i="24"/>
  <c r="AG24" i="24"/>
  <c r="N199" i="16" l="1"/>
  <c r="D204" i="24"/>
  <c r="M204" i="27"/>
  <c r="B218" i="27" s="1"/>
  <c r="AA206" i="27"/>
  <c r="Y206" i="27"/>
  <c r="M201" i="27"/>
  <c r="N199" i="27"/>
  <c r="O199" i="27" s="1"/>
  <c r="M196" i="27"/>
  <c r="N194" i="27"/>
  <c r="O194" i="27" s="1"/>
  <c r="M191" i="27"/>
  <c r="N189" i="27"/>
  <c r="O189" i="27" s="1"/>
  <c r="M186" i="27"/>
  <c r="N184" i="27"/>
  <c r="O184" i="27" s="1"/>
  <c r="M181" i="27"/>
  <c r="N179" i="27"/>
  <c r="O179" i="27" s="1"/>
  <c r="M176" i="27"/>
  <c r="N174" i="27"/>
  <c r="O174" i="27" s="1"/>
  <c r="M171" i="27"/>
  <c r="N169" i="27"/>
  <c r="O169" i="27" s="1"/>
  <c r="M166" i="27"/>
  <c r="O164" i="27"/>
  <c r="N164" i="27"/>
  <c r="M161" i="27"/>
  <c r="N159" i="27"/>
  <c r="O159" i="27" s="1"/>
  <c r="M156" i="27"/>
  <c r="N154" i="27"/>
  <c r="O154" i="27" s="1"/>
  <c r="M151" i="27"/>
  <c r="N149" i="27"/>
  <c r="O149" i="27" s="1"/>
  <c r="M146" i="27"/>
  <c r="N144" i="27"/>
  <c r="O144" i="27" s="1"/>
  <c r="M141" i="27"/>
  <c r="N139" i="27"/>
  <c r="O139" i="27" s="1"/>
  <c r="M136" i="27"/>
  <c r="N134" i="27"/>
  <c r="O134" i="27" s="1"/>
  <c r="M131" i="27"/>
  <c r="N129" i="27"/>
  <c r="O129" i="27" s="1"/>
  <c r="M126" i="27"/>
  <c r="N124" i="27"/>
  <c r="O124" i="27" s="1"/>
  <c r="M121" i="27"/>
  <c r="N119" i="27"/>
  <c r="O119" i="27" s="1"/>
  <c r="M116" i="27"/>
  <c r="N114" i="27"/>
  <c r="O114" i="27" s="1"/>
  <c r="M111" i="27"/>
  <c r="N109" i="27"/>
  <c r="O109" i="27" s="1"/>
  <c r="M106" i="27"/>
  <c r="N104" i="27"/>
  <c r="O104" i="27" s="1"/>
  <c r="M101" i="27"/>
  <c r="N99" i="27"/>
  <c r="O99" i="27" s="1"/>
  <c r="M96" i="27"/>
  <c r="N94" i="27"/>
  <c r="O94" i="27" s="1"/>
  <c r="M91" i="27"/>
  <c r="N89" i="27"/>
  <c r="O89" i="27" s="1"/>
  <c r="M86" i="27"/>
  <c r="N84" i="27"/>
  <c r="O84" i="27" s="1"/>
  <c r="M81" i="27"/>
  <c r="N79" i="27"/>
  <c r="O79" i="27" s="1"/>
  <c r="M76" i="27"/>
  <c r="N74" i="27"/>
  <c r="O74" i="27" s="1"/>
  <c r="M71" i="27"/>
  <c r="N69" i="27"/>
  <c r="O69" i="27" s="1"/>
  <c r="M66" i="27"/>
  <c r="N64" i="27"/>
  <c r="O64" i="27" s="1"/>
  <c r="M61" i="27"/>
  <c r="N59" i="27"/>
  <c r="O59" i="27" s="1"/>
  <c r="M56" i="27"/>
  <c r="N54" i="27"/>
  <c r="O54" i="27" s="1"/>
  <c r="M51" i="27"/>
  <c r="N49" i="27"/>
  <c r="O49" i="27" s="1"/>
  <c r="M46" i="27"/>
  <c r="N44" i="27"/>
  <c r="O44" i="27" s="1"/>
  <c r="M41" i="27"/>
  <c r="N39" i="27"/>
  <c r="O39" i="27" s="1"/>
  <c r="M36" i="27"/>
  <c r="N34" i="27"/>
  <c r="O34" i="27" s="1"/>
  <c r="M31" i="27"/>
  <c r="N29" i="27"/>
  <c r="O29" i="27" s="1"/>
  <c r="M26" i="27"/>
  <c r="N24" i="27"/>
  <c r="O24" i="27" s="1"/>
  <c r="M21" i="27"/>
  <c r="N19" i="27"/>
  <c r="O19" i="27" s="1"/>
  <c r="M16" i="27"/>
  <c r="N14" i="27"/>
  <c r="O14" i="27" s="1"/>
  <c r="M11" i="27"/>
  <c r="N9" i="27"/>
  <c r="O9" i="27" s="1"/>
  <c r="Z4" i="26"/>
  <c r="N150" i="27" s="1"/>
  <c r="O150" i="27" s="1"/>
  <c r="AG241" i="27"/>
  <c r="N241" i="27"/>
  <c r="AG240" i="27"/>
  <c r="AG239" i="27"/>
  <c r="AG238" i="27"/>
  <c r="AG237" i="27"/>
  <c r="AG236" i="27"/>
  <c r="AG235" i="27"/>
  <c r="AG234" i="27"/>
  <c r="AW225" i="27"/>
  <c r="AV225" i="27"/>
  <c r="AZ225" i="27" s="1"/>
  <c r="BG224" i="27"/>
  <c r="BF224" i="27"/>
  <c r="BD224" i="27"/>
  <c r="BA224" i="27"/>
  <c r="AY224" i="27"/>
  <c r="AX224" i="27"/>
  <c r="AW224" i="27"/>
  <c r="AV224" i="27"/>
  <c r="AZ224" i="27" s="1"/>
  <c r="BG223" i="27"/>
  <c r="BF223" i="27"/>
  <c r="BD223" i="27"/>
  <c r="BA223" i="27"/>
  <c r="AY223" i="27"/>
  <c r="AX223" i="27"/>
  <c r="AW223" i="27"/>
  <c r="AV223" i="27"/>
  <c r="AZ223" i="27" s="1"/>
  <c r="BG222" i="27"/>
  <c r="M249" i="27" s="1"/>
  <c r="BF222" i="27"/>
  <c r="N249" i="27" s="1"/>
  <c r="BD222" i="27"/>
  <c r="BA222" i="27"/>
  <c r="AY222" i="27"/>
  <c r="AX222" i="27"/>
  <c r="AW222" i="27"/>
  <c r="AV222" i="27"/>
  <c r="AZ222" i="27" s="1"/>
  <c r="BG221" i="27"/>
  <c r="M248" i="27" s="1"/>
  <c r="BF221" i="27"/>
  <c r="N248" i="27" s="1"/>
  <c r="BD221" i="27"/>
  <c r="BA221" i="27"/>
  <c r="AZ221" i="27"/>
  <c r="AY221" i="27"/>
  <c r="AX221" i="27"/>
  <c r="AW221" i="27"/>
  <c r="AV221" i="27"/>
  <c r="BG220" i="27"/>
  <c r="M247" i="27" s="1"/>
  <c r="BF220" i="27"/>
  <c r="N247" i="27" s="1"/>
  <c r="BD220" i="27"/>
  <c r="BA220" i="27"/>
  <c r="AY220" i="27"/>
  <c r="AX220" i="27"/>
  <c r="AW220" i="27"/>
  <c r="AV220" i="27"/>
  <c r="BG219" i="27"/>
  <c r="M246" i="27" s="1"/>
  <c r="BF219" i="27"/>
  <c r="N246" i="27" s="1"/>
  <c r="BD219" i="27"/>
  <c r="BA219" i="27"/>
  <c r="AY219" i="27"/>
  <c r="AX219" i="27"/>
  <c r="AW219" i="27"/>
  <c r="AV219" i="27"/>
  <c r="AZ219" i="27" s="1"/>
  <c r="BG218" i="27"/>
  <c r="M245" i="27" s="1"/>
  <c r="BF218" i="27"/>
  <c r="N245" i="27" s="1"/>
  <c r="BD218" i="27"/>
  <c r="BA218" i="27"/>
  <c r="AY218" i="27"/>
  <c r="AX218" i="27"/>
  <c r="AW218" i="27"/>
  <c r="AV218" i="27"/>
  <c r="AM218" i="27"/>
  <c r="AL218" i="27"/>
  <c r="AK218" i="27"/>
  <c r="BG217" i="27"/>
  <c r="M244" i="27" s="1"/>
  <c r="BF217" i="27"/>
  <c r="N244" i="27" s="1"/>
  <c r="BD217" i="27"/>
  <c r="BA217" i="27"/>
  <c r="AY217" i="27"/>
  <c r="AX217" i="27"/>
  <c r="AW217" i="27"/>
  <c r="AV217" i="27"/>
  <c r="AZ217" i="27" s="1"/>
  <c r="AM217" i="27"/>
  <c r="AL217" i="27"/>
  <c r="AK217" i="27"/>
  <c r="BG216" i="27"/>
  <c r="M243" i="27" s="1"/>
  <c r="BF216" i="27"/>
  <c r="N243" i="27" s="1"/>
  <c r="BD216" i="27"/>
  <c r="BA216" i="27"/>
  <c r="AY216" i="27"/>
  <c r="AX216" i="27"/>
  <c r="AW216" i="27"/>
  <c r="AV216" i="27"/>
  <c r="AM216" i="27"/>
  <c r="AL216" i="27"/>
  <c r="AK216" i="27"/>
  <c r="BG215" i="27"/>
  <c r="M242" i="27" s="1"/>
  <c r="BF215" i="27"/>
  <c r="N242" i="27" s="1"/>
  <c r="BD215" i="27"/>
  <c r="BA215" i="27"/>
  <c r="AY215" i="27"/>
  <c r="AX215" i="27"/>
  <c r="AW215" i="27"/>
  <c r="AV215" i="27"/>
  <c r="AZ215" i="27" s="1"/>
  <c r="AM215" i="27"/>
  <c r="AL215" i="27"/>
  <c r="AK215" i="27"/>
  <c r="BG214" i="27"/>
  <c r="M241" i="27" s="1"/>
  <c r="BF214" i="27"/>
  <c r="BD214" i="27"/>
  <c r="BA214" i="27"/>
  <c r="AY214" i="27"/>
  <c r="AX214" i="27"/>
  <c r="AW214" i="27"/>
  <c r="AV214" i="27"/>
  <c r="AM214" i="27"/>
  <c r="AL214" i="27"/>
  <c r="AK214" i="27"/>
  <c r="BG213" i="27"/>
  <c r="M240" i="27" s="1"/>
  <c r="BF213" i="27"/>
  <c r="N240" i="27" s="1"/>
  <c r="BD213" i="27"/>
  <c r="BA213" i="27"/>
  <c r="AY213" i="27"/>
  <c r="AX213" i="27"/>
  <c r="AW213" i="27"/>
  <c r="AV213" i="27"/>
  <c r="AZ213" i="27" s="1"/>
  <c r="AM213" i="27"/>
  <c r="AL213" i="27"/>
  <c r="AK213" i="27"/>
  <c r="BG212" i="27"/>
  <c r="M239" i="27" s="1"/>
  <c r="BF212" i="27"/>
  <c r="N239" i="27" s="1"/>
  <c r="BD212" i="27"/>
  <c r="BA212" i="27"/>
  <c r="AY212" i="27"/>
  <c r="AX212" i="27"/>
  <c r="AW212" i="27"/>
  <c r="AZ212" i="27" s="1"/>
  <c r="AV212" i="27"/>
  <c r="AM212" i="27"/>
  <c r="AL212" i="27"/>
  <c r="AK212" i="27"/>
  <c r="BG211" i="27"/>
  <c r="M238" i="27" s="1"/>
  <c r="BF211" i="27"/>
  <c r="N238" i="27" s="1"/>
  <c r="BD211" i="27"/>
  <c r="BA211" i="27"/>
  <c r="AZ211" i="27"/>
  <c r="AY211" i="27"/>
  <c r="AX211" i="27"/>
  <c r="AW211" i="27"/>
  <c r="AV211" i="27"/>
  <c r="AM211" i="27"/>
  <c r="AL211" i="27"/>
  <c r="AK211" i="27"/>
  <c r="BG210" i="27"/>
  <c r="M237" i="27" s="1"/>
  <c r="BF210" i="27"/>
  <c r="N237" i="27" s="1"/>
  <c r="BD210" i="27"/>
  <c r="AM210" i="27"/>
  <c r="AL210" i="27"/>
  <c r="AK210" i="27"/>
  <c r="BG209" i="27"/>
  <c r="M236" i="27" s="1"/>
  <c r="BF209" i="27"/>
  <c r="N236" i="27" s="1"/>
  <c r="BD209" i="27"/>
  <c r="AD209" i="27"/>
  <c r="AC209" i="27"/>
  <c r="AD208" i="27"/>
  <c r="AC208" i="27"/>
  <c r="W208" i="27"/>
  <c r="V208" i="27"/>
  <c r="T208" i="27"/>
  <c r="S208" i="27"/>
  <c r="L208" i="27"/>
  <c r="K208" i="27"/>
  <c r="J208" i="27"/>
  <c r="I208" i="27"/>
  <c r="H208" i="27"/>
  <c r="G208" i="27"/>
  <c r="F208" i="27"/>
  <c r="E208" i="27"/>
  <c r="D208" i="27"/>
  <c r="W207" i="27"/>
  <c r="V207" i="27"/>
  <c r="T207" i="27"/>
  <c r="S207" i="27"/>
  <c r="L207" i="27"/>
  <c r="K207" i="27"/>
  <c r="J207" i="27"/>
  <c r="I207" i="27"/>
  <c r="H207" i="27"/>
  <c r="G207" i="27"/>
  <c r="F207" i="27"/>
  <c r="E207" i="27"/>
  <c r="D207" i="27"/>
  <c r="Z206" i="27"/>
  <c r="W206" i="27"/>
  <c r="V206" i="27"/>
  <c r="T206" i="27"/>
  <c r="S206" i="27"/>
  <c r="L206" i="27"/>
  <c r="K206" i="27"/>
  <c r="J206" i="27"/>
  <c r="I206" i="27"/>
  <c r="H206" i="27"/>
  <c r="G206" i="27"/>
  <c r="F206" i="27"/>
  <c r="E206" i="27"/>
  <c r="D206" i="27"/>
  <c r="AB205" i="27" a="1"/>
  <c r="AD206" i="27" s="1"/>
  <c r="W205" i="27"/>
  <c r="V205" i="27"/>
  <c r="T205" i="27"/>
  <c r="S205" i="27"/>
  <c r="L205" i="27"/>
  <c r="K205" i="27"/>
  <c r="J205" i="27"/>
  <c r="I205" i="27"/>
  <c r="H205" i="27"/>
  <c r="G205" i="27"/>
  <c r="F205" i="27"/>
  <c r="E205" i="27"/>
  <c r="D205" i="27"/>
  <c r="W204" i="27"/>
  <c r="V204" i="27"/>
  <c r="T204" i="27"/>
  <c r="S204" i="27"/>
  <c r="L204" i="27"/>
  <c r="K204" i="27"/>
  <c r="J204" i="27"/>
  <c r="I204" i="27"/>
  <c r="H204" i="27"/>
  <c r="G204" i="27"/>
  <c r="F204" i="27"/>
  <c r="E204" i="27"/>
  <c r="D204" i="27"/>
  <c r="AG203" i="27"/>
  <c r="C203" i="27"/>
  <c r="AG202" i="27"/>
  <c r="C202" i="27"/>
  <c r="AG201" i="27"/>
  <c r="AG200" i="27"/>
  <c r="AG199" i="27"/>
  <c r="AG198" i="27"/>
  <c r="C198" i="27"/>
  <c r="AG197" i="27"/>
  <c r="C197" i="27"/>
  <c r="AG196" i="27"/>
  <c r="AG195" i="27"/>
  <c r="AG194" i="27"/>
  <c r="AG193" i="27"/>
  <c r="C193" i="27"/>
  <c r="AG192" i="27"/>
  <c r="C192" i="27"/>
  <c r="AG191" i="27"/>
  <c r="AG190" i="27"/>
  <c r="AG189" i="27"/>
  <c r="AG188" i="27"/>
  <c r="C188" i="27"/>
  <c r="AG187" i="27"/>
  <c r="C187" i="27"/>
  <c r="AG186" i="27"/>
  <c r="AG185" i="27"/>
  <c r="AG184" i="27"/>
  <c r="AG183" i="27"/>
  <c r="C183" i="27"/>
  <c r="AG182" i="27"/>
  <c r="C182" i="27"/>
  <c r="AG181" i="27"/>
  <c r="AG180" i="27"/>
  <c r="AG179" i="27"/>
  <c r="AG178" i="27"/>
  <c r="C178" i="27"/>
  <c r="AG177" i="27"/>
  <c r="C177" i="27"/>
  <c r="AG176" i="27"/>
  <c r="AG175" i="27"/>
  <c r="AG174" i="27"/>
  <c r="AG173" i="27"/>
  <c r="C173" i="27"/>
  <c r="AG172" i="27"/>
  <c r="C172" i="27"/>
  <c r="AG171" i="27"/>
  <c r="AG170" i="27"/>
  <c r="AG169" i="27"/>
  <c r="AG168" i="27"/>
  <c r="C168" i="27"/>
  <c r="AG167" i="27"/>
  <c r="C167" i="27"/>
  <c r="AG166" i="27"/>
  <c r="AG165" i="27"/>
  <c r="AG164" i="27"/>
  <c r="AG163" i="27"/>
  <c r="C163" i="27"/>
  <c r="AG162" i="27"/>
  <c r="C162" i="27"/>
  <c r="AG161" i="27"/>
  <c r="AG160" i="27"/>
  <c r="AG159" i="27"/>
  <c r="AG158" i="27"/>
  <c r="C158" i="27"/>
  <c r="AG157" i="27"/>
  <c r="C157" i="27"/>
  <c r="AG156" i="27"/>
  <c r="AG155" i="27"/>
  <c r="AG154" i="27"/>
  <c r="AG153" i="27"/>
  <c r="C153" i="27"/>
  <c r="AG152" i="27"/>
  <c r="C152" i="27"/>
  <c r="AG151" i="27"/>
  <c r="AG150" i="27"/>
  <c r="AG149" i="27"/>
  <c r="AG148" i="27"/>
  <c r="C148" i="27"/>
  <c r="AG147" i="27"/>
  <c r="C147" i="27"/>
  <c r="AG146" i="27"/>
  <c r="AG145" i="27"/>
  <c r="AG144" i="27"/>
  <c r="AG143" i="27"/>
  <c r="C143" i="27"/>
  <c r="AG142" i="27"/>
  <c r="C142" i="27"/>
  <c r="AG141" i="27"/>
  <c r="AG140" i="27"/>
  <c r="AG139" i="27"/>
  <c r="AG138" i="27"/>
  <c r="C138" i="27"/>
  <c r="AG137" i="27"/>
  <c r="C137" i="27"/>
  <c r="AG136" i="27"/>
  <c r="AG135" i="27"/>
  <c r="AG134" i="27"/>
  <c r="AG133" i="27"/>
  <c r="C133" i="27"/>
  <c r="AG132" i="27"/>
  <c r="C132" i="27"/>
  <c r="AG131" i="27"/>
  <c r="AG130" i="27"/>
  <c r="AG129" i="27"/>
  <c r="AG128" i="27"/>
  <c r="C128" i="27"/>
  <c r="AG127" i="27"/>
  <c r="C127" i="27"/>
  <c r="AG126" i="27"/>
  <c r="AG125" i="27"/>
  <c r="AG124" i="27"/>
  <c r="AG123" i="27"/>
  <c r="C123" i="27"/>
  <c r="AG122" i="27"/>
  <c r="C122" i="27"/>
  <c r="AG121" i="27"/>
  <c r="AG120" i="27"/>
  <c r="AG119" i="27"/>
  <c r="AG118" i="27"/>
  <c r="C118" i="27"/>
  <c r="AG117" i="27"/>
  <c r="C117" i="27"/>
  <c r="AG116" i="27"/>
  <c r="AG115" i="27"/>
  <c r="AG114" i="27"/>
  <c r="AG113" i="27"/>
  <c r="C113" i="27"/>
  <c r="AG112" i="27"/>
  <c r="C112" i="27"/>
  <c r="AG111" i="27"/>
  <c r="AG110" i="27"/>
  <c r="AG109" i="27"/>
  <c r="AG108" i="27"/>
  <c r="C108" i="27"/>
  <c r="AG107" i="27"/>
  <c r="C107" i="27"/>
  <c r="AG106" i="27"/>
  <c r="AG105" i="27"/>
  <c r="AG104" i="27"/>
  <c r="AG103" i="27"/>
  <c r="C103" i="27"/>
  <c r="AG102" i="27"/>
  <c r="C102" i="27"/>
  <c r="AG101" i="27"/>
  <c r="AG100" i="27"/>
  <c r="AG99" i="27"/>
  <c r="AG98" i="27"/>
  <c r="C98" i="27"/>
  <c r="AG97" i="27"/>
  <c r="C97" i="27"/>
  <c r="AG96" i="27"/>
  <c r="AG95" i="27"/>
  <c r="AG94" i="27"/>
  <c r="AG93" i="27"/>
  <c r="C93" i="27"/>
  <c r="AG92" i="27"/>
  <c r="C92" i="27"/>
  <c r="AG91" i="27"/>
  <c r="AG90" i="27"/>
  <c r="AG89" i="27"/>
  <c r="AG88" i="27"/>
  <c r="C88" i="27"/>
  <c r="AG87" i="27"/>
  <c r="C87" i="27"/>
  <c r="AG86" i="27"/>
  <c r="AG85" i="27"/>
  <c r="AG84" i="27"/>
  <c r="AG83" i="27"/>
  <c r="C83" i="27"/>
  <c r="AG82" i="27"/>
  <c r="C82" i="27"/>
  <c r="AG81" i="27"/>
  <c r="AG80" i="27"/>
  <c r="AG79" i="27"/>
  <c r="AG78" i="27"/>
  <c r="C78" i="27"/>
  <c r="AG77" i="27"/>
  <c r="C77" i="27"/>
  <c r="AG76" i="27"/>
  <c r="AG75" i="27"/>
  <c r="AG74" i="27"/>
  <c r="AG73" i="27"/>
  <c r="C73" i="27"/>
  <c r="AG72" i="27"/>
  <c r="C72" i="27"/>
  <c r="AG71" i="27"/>
  <c r="AG70" i="27"/>
  <c r="AG69" i="27"/>
  <c r="AG68" i="27"/>
  <c r="C68" i="27"/>
  <c r="AG67" i="27"/>
  <c r="C67" i="27"/>
  <c r="AG66" i="27"/>
  <c r="AG65" i="27"/>
  <c r="AG64" i="27"/>
  <c r="AG63" i="27"/>
  <c r="C63" i="27"/>
  <c r="AG62" i="27"/>
  <c r="C62" i="27"/>
  <c r="AG61" i="27"/>
  <c r="AG60" i="27"/>
  <c r="AG59" i="27"/>
  <c r="AG58" i="27"/>
  <c r="C58" i="27"/>
  <c r="AG57" i="27"/>
  <c r="C57" i="27"/>
  <c r="AG56" i="27"/>
  <c r="AG55" i="27"/>
  <c r="AG54" i="27"/>
  <c r="AG53" i="27"/>
  <c r="C53" i="27"/>
  <c r="AG52" i="27"/>
  <c r="C52" i="27"/>
  <c r="AG51" i="27"/>
  <c r="AG50" i="27"/>
  <c r="AG49" i="27"/>
  <c r="AG48" i="27"/>
  <c r="C48" i="27"/>
  <c r="AG47" i="27"/>
  <c r="C47" i="27"/>
  <c r="AG46" i="27"/>
  <c r="AG45" i="27"/>
  <c r="AG44" i="27"/>
  <c r="AG43" i="27"/>
  <c r="C43" i="27"/>
  <c r="AG42" i="27"/>
  <c r="C42" i="27"/>
  <c r="AG41" i="27"/>
  <c r="AG40" i="27"/>
  <c r="AG39" i="27"/>
  <c r="AG38" i="27"/>
  <c r="C38" i="27"/>
  <c r="AG37" i="27"/>
  <c r="C37" i="27"/>
  <c r="AG36" i="27"/>
  <c r="AG35" i="27"/>
  <c r="AG34" i="27"/>
  <c r="AG33" i="27"/>
  <c r="C33" i="27"/>
  <c r="AG32" i="27"/>
  <c r="C32" i="27"/>
  <c r="AG31" i="27"/>
  <c r="AG30" i="27"/>
  <c r="AG29" i="27"/>
  <c r="AG28" i="27"/>
  <c r="C28" i="27"/>
  <c r="AG27" i="27"/>
  <c r="C27" i="27"/>
  <c r="AG26" i="27"/>
  <c r="AG25" i="27"/>
  <c r="AG24" i="27"/>
  <c r="AG23" i="27"/>
  <c r="C23" i="27"/>
  <c r="AG22" i="27"/>
  <c r="C22" i="27"/>
  <c r="AG21" i="27"/>
  <c r="AG20" i="27"/>
  <c r="AG19" i="27"/>
  <c r="AG18" i="27"/>
  <c r="C18" i="27"/>
  <c r="AG17" i="27"/>
  <c r="C17" i="27"/>
  <c r="AG16" i="27"/>
  <c r="AG15" i="27"/>
  <c r="AG14" i="27"/>
  <c r="AG13" i="27"/>
  <c r="C13" i="27"/>
  <c r="AG12" i="27"/>
  <c r="C12" i="27"/>
  <c r="AG11" i="27"/>
  <c r="AG10" i="27"/>
  <c r="AG9" i="27"/>
  <c r="AG8" i="27"/>
  <c r="C8" i="27"/>
  <c r="AG7" i="27"/>
  <c r="C7" i="27"/>
  <c r="AG6" i="27"/>
  <c r="M6" i="27"/>
  <c r="AG5" i="27"/>
  <c r="AG4" i="27"/>
  <c r="N4" i="27"/>
  <c r="O4" i="27" s="1"/>
  <c r="Z206" i="24"/>
  <c r="AA206" i="24"/>
  <c r="Y206" i="24"/>
  <c r="W205" i="24"/>
  <c r="W206" i="24"/>
  <c r="W207" i="24"/>
  <c r="W208" i="24"/>
  <c r="W204" i="24"/>
  <c r="V205" i="24"/>
  <c r="V206" i="24"/>
  <c r="V207" i="24"/>
  <c r="V208" i="24"/>
  <c r="V204" i="24"/>
  <c r="T208" i="24"/>
  <c r="T205" i="24"/>
  <c r="T206" i="24"/>
  <c r="T207" i="24"/>
  <c r="S208" i="24"/>
  <c r="S205" i="24"/>
  <c r="S206" i="24"/>
  <c r="S207" i="24"/>
  <c r="T204" i="24"/>
  <c r="S204" i="24"/>
  <c r="M204" i="24"/>
  <c r="B218" i="24" s="1"/>
  <c r="D205" i="24"/>
  <c r="N199" i="24"/>
  <c r="O199" i="24" s="1"/>
  <c r="N194" i="24"/>
  <c r="O194" i="24" s="1"/>
  <c r="N189" i="24"/>
  <c r="O189" i="24" s="1"/>
  <c r="N184" i="24"/>
  <c r="O184" i="24" s="1"/>
  <c r="N179" i="24"/>
  <c r="O179" i="24" s="1"/>
  <c r="N174" i="24"/>
  <c r="O174" i="24" s="1"/>
  <c r="N169" i="24"/>
  <c r="O169" i="24" s="1"/>
  <c r="N164" i="24"/>
  <c r="O164" i="24" s="1"/>
  <c r="N159" i="24"/>
  <c r="O159" i="24" s="1"/>
  <c r="N154" i="24"/>
  <c r="O154" i="24" s="1"/>
  <c r="N149" i="24"/>
  <c r="O149" i="24" s="1"/>
  <c r="N144" i="24"/>
  <c r="O144" i="24" s="1"/>
  <c r="N139" i="24"/>
  <c r="O139" i="24" s="1"/>
  <c r="N134" i="24"/>
  <c r="O134" i="24" s="1"/>
  <c r="N129" i="24"/>
  <c r="O129" i="24" s="1"/>
  <c r="N124" i="24"/>
  <c r="O124" i="24" s="1"/>
  <c r="N119" i="24"/>
  <c r="O119" i="24" s="1"/>
  <c r="N114" i="24"/>
  <c r="O114" i="24" s="1"/>
  <c r="N109" i="24"/>
  <c r="O109" i="24" s="1"/>
  <c r="N104" i="24"/>
  <c r="O104" i="24" s="1"/>
  <c r="N99" i="24"/>
  <c r="O99" i="24" s="1"/>
  <c r="N94" i="24"/>
  <c r="O94" i="24" s="1"/>
  <c r="N89" i="24"/>
  <c r="O89" i="24" s="1"/>
  <c r="N84" i="24"/>
  <c r="O84" i="24" s="1"/>
  <c r="N79" i="24"/>
  <c r="O79" i="24" s="1"/>
  <c r="N74" i="24"/>
  <c r="O74" i="24" s="1"/>
  <c r="N69" i="24"/>
  <c r="O69" i="24" s="1"/>
  <c r="N64" i="24"/>
  <c r="O64" i="24" s="1"/>
  <c r="N59" i="24"/>
  <c r="O59" i="24" s="1"/>
  <c r="N54" i="24"/>
  <c r="O54" i="24" s="1"/>
  <c r="N49" i="24"/>
  <c r="O49" i="24" s="1"/>
  <c r="N44" i="24"/>
  <c r="O44" i="24" s="1"/>
  <c r="N39" i="24"/>
  <c r="O39" i="24" s="1"/>
  <c r="N34" i="24"/>
  <c r="O34" i="24" s="1"/>
  <c r="N29" i="24"/>
  <c r="O29" i="24" s="1"/>
  <c r="N24" i="24"/>
  <c r="O24" i="24" s="1"/>
  <c r="N19" i="24"/>
  <c r="O19" i="24" s="1"/>
  <c r="N14" i="24"/>
  <c r="O14" i="24" s="1"/>
  <c r="N9" i="24"/>
  <c r="O9" i="24" s="1"/>
  <c r="N4" i="24"/>
  <c r="O4" i="24" s="1"/>
  <c r="Y7" i="26"/>
  <c r="X7" i="26"/>
  <c r="W7" i="26"/>
  <c r="V7" i="26"/>
  <c r="U7" i="26"/>
  <c r="T7" i="26"/>
  <c r="Y3" i="26"/>
  <c r="X3" i="26"/>
  <c r="W3" i="26"/>
  <c r="V3" i="26"/>
  <c r="U3" i="26"/>
  <c r="T3" i="26"/>
  <c r="N190" i="24"/>
  <c r="F7" i="26"/>
  <c r="K7" i="26"/>
  <c r="J7" i="26"/>
  <c r="I7" i="26"/>
  <c r="H7" i="26"/>
  <c r="G7" i="26"/>
  <c r="K3" i="26"/>
  <c r="J3" i="26"/>
  <c r="I3" i="26"/>
  <c r="H3" i="26"/>
  <c r="G3" i="26"/>
  <c r="F3" i="26"/>
  <c r="AG242" i="24"/>
  <c r="AG241" i="24"/>
  <c r="AG240" i="24"/>
  <c r="AG239" i="24"/>
  <c r="AG237" i="24"/>
  <c r="AG236" i="24"/>
  <c r="AG235" i="24"/>
  <c r="AG234" i="24"/>
  <c r="AW225" i="24"/>
  <c r="AV225" i="24"/>
  <c r="BG224" i="24"/>
  <c r="BF224" i="24"/>
  <c r="BD224" i="24"/>
  <c r="BA224" i="24"/>
  <c r="AY224" i="24"/>
  <c r="AX224" i="24"/>
  <c r="AW224" i="24"/>
  <c r="AV224" i="24"/>
  <c r="AZ224" i="24" s="1"/>
  <c r="BG223" i="24"/>
  <c r="BF223" i="24"/>
  <c r="BD223" i="24"/>
  <c r="BA223" i="24"/>
  <c r="AZ223" i="24"/>
  <c r="AY223" i="24"/>
  <c r="AX223" i="24"/>
  <c r="AW223" i="24"/>
  <c r="AV223" i="24"/>
  <c r="BG222" i="24"/>
  <c r="M250" i="24" s="1"/>
  <c r="BF222" i="24"/>
  <c r="N250" i="24" s="1"/>
  <c r="BD222" i="24"/>
  <c r="BA222" i="24"/>
  <c r="AY222" i="24"/>
  <c r="AX222" i="24"/>
  <c r="AW222" i="24"/>
  <c r="AV222" i="24"/>
  <c r="BG221" i="24"/>
  <c r="M249" i="24" s="1"/>
  <c r="BF221" i="24"/>
  <c r="N249" i="24" s="1"/>
  <c r="BD221" i="24"/>
  <c r="BA221" i="24"/>
  <c r="AY221" i="24"/>
  <c r="AX221" i="24"/>
  <c r="AW221" i="24"/>
  <c r="AV221" i="24"/>
  <c r="BG220" i="24"/>
  <c r="M248" i="24" s="1"/>
  <c r="BF220" i="24"/>
  <c r="N248" i="24" s="1"/>
  <c r="BD220" i="24"/>
  <c r="BA220" i="24"/>
  <c r="AY220" i="24"/>
  <c r="AX220" i="24"/>
  <c r="AW220" i="24"/>
  <c r="AV220" i="24"/>
  <c r="BG219" i="24"/>
  <c r="M247" i="24" s="1"/>
  <c r="BF219" i="24"/>
  <c r="N247" i="24" s="1"/>
  <c r="BD219" i="24"/>
  <c r="BA219" i="24"/>
  <c r="AY219" i="24"/>
  <c r="AX219" i="24"/>
  <c r="AW219" i="24"/>
  <c r="AV219" i="24"/>
  <c r="BG218" i="24"/>
  <c r="M246" i="24" s="1"/>
  <c r="BF218" i="24"/>
  <c r="N246" i="24" s="1"/>
  <c r="BD218" i="24"/>
  <c r="BA218" i="24"/>
  <c r="AY218" i="24"/>
  <c r="AX218" i="24"/>
  <c r="AW218" i="24"/>
  <c r="AV218" i="24"/>
  <c r="AM218" i="24"/>
  <c r="AL218" i="24"/>
  <c r="AK218" i="24"/>
  <c r="BG217" i="24"/>
  <c r="M245" i="24" s="1"/>
  <c r="BF217" i="24"/>
  <c r="N245" i="24" s="1"/>
  <c r="BD217" i="24"/>
  <c r="BA217" i="24"/>
  <c r="AY217" i="24"/>
  <c r="AX217" i="24"/>
  <c r="AW217" i="24"/>
  <c r="AV217" i="24"/>
  <c r="AM217" i="24"/>
  <c r="AL217" i="24"/>
  <c r="AK217" i="24"/>
  <c r="BG216" i="24"/>
  <c r="M244" i="24" s="1"/>
  <c r="BF216" i="24"/>
  <c r="N244" i="24" s="1"/>
  <c r="BD216" i="24"/>
  <c r="BA216" i="24"/>
  <c r="AY216" i="24"/>
  <c r="AX216" i="24"/>
  <c r="AW216" i="24"/>
  <c r="AV216" i="24"/>
  <c r="AM216" i="24"/>
  <c r="AL216" i="24"/>
  <c r="AK216" i="24"/>
  <c r="BG215" i="24"/>
  <c r="M243" i="24" s="1"/>
  <c r="BF215" i="24"/>
  <c r="N243" i="24" s="1"/>
  <c r="BD215" i="24"/>
  <c r="BA215" i="24"/>
  <c r="AY215" i="24"/>
  <c r="AX215" i="24"/>
  <c r="AW215" i="24"/>
  <c r="AV215" i="24"/>
  <c r="AZ215" i="24" s="1"/>
  <c r="AM215" i="24"/>
  <c r="AL215" i="24"/>
  <c r="AK215" i="24"/>
  <c r="BG214" i="24"/>
  <c r="M242" i="24" s="1"/>
  <c r="BF214" i="24"/>
  <c r="N242" i="24" s="1"/>
  <c r="BD214" i="24"/>
  <c r="BA214" i="24"/>
  <c r="AY214" i="24"/>
  <c r="AX214" i="24"/>
  <c r="AW214" i="24"/>
  <c r="AV214" i="24"/>
  <c r="AZ214" i="24" s="1"/>
  <c r="AM214" i="24"/>
  <c r="AL214" i="24"/>
  <c r="AK214" i="24"/>
  <c r="BG213" i="24"/>
  <c r="M241" i="24" s="1"/>
  <c r="BF213" i="24"/>
  <c r="N241" i="24" s="1"/>
  <c r="BD213" i="24"/>
  <c r="BA213" i="24"/>
  <c r="AY213" i="24"/>
  <c r="AX213" i="24"/>
  <c r="AW213" i="24"/>
  <c r="AV213" i="24"/>
  <c r="AM213" i="24"/>
  <c r="AL213" i="24"/>
  <c r="AK213" i="24"/>
  <c r="BG212" i="24"/>
  <c r="M240" i="24" s="1"/>
  <c r="BF212" i="24"/>
  <c r="N240" i="24" s="1"/>
  <c r="BD212" i="24"/>
  <c r="AM212" i="24"/>
  <c r="AL212" i="24"/>
  <c r="AK212" i="24"/>
  <c r="BG211" i="24"/>
  <c r="M239" i="24" s="1"/>
  <c r="BF211" i="24"/>
  <c r="N239" i="24" s="1"/>
  <c r="BD211" i="24"/>
  <c r="AM211" i="24"/>
  <c r="AL211" i="24"/>
  <c r="AK211" i="24"/>
  <c r="AM210" i="24"/>
  <c r="AL210" i="24"/>
  <c r="AK210" i="24"/>
  <c r="AD209" i="24"/>
  <c r="AC209" i="24"/>
  <c r="AD208" i="24"/>
  <c r="AC208" i="24"/>
  <c r="L208" i="24"/>
  <c r="K208" i="24"/>
  <c r="J208" i="24"/>
  <c r="I208" i="24"/>
  <c r="H208" i="24"/>
  <c r="G208" i="24"/>
  <c r="F208" i="24"/>
  <c r="E208" i="24"/>
  <c r="D208" i="24"/>
  <c r="L207" i="24"/>
  <c r="K207" i="24"/>
  <c r="J207" i="24"/>
  <c r="I207" i="24"/>
  <c r="H207" i="24"/>
  <c r="G207" i="24"/>
  <c r="F207" i="24"/>
  <c r="E207" i="24"/>
  <c r="D207" i="24"/>
  <c r="L206" i="24"/>
  <c r="K206" i="24"/>
  <c r="J206" i="24"/>
  <c r="I206" i="24"/>
  <c r="H206" i="24"/>
  <c r="G206" i="24"/>
  <c r="F206" i="24"/>
  <c r="E206" i="24"/>
  <c r="D206" i="24"/>
  <c r="AB205" i="24" a="1"/>
  <c r="AC207" i="24" s="1"/>
  <c r="L205" i="24"/>
  <c r="K205" i="24"/>
  <c r="J205" i="24"/>
  <c r="I205" i="24"/>
  <c r="H205" i="24"/>
  <c r="G205" i="24"/>
  <c r="F205" i="24"/>
  <c r="E205" i="24"/>
  <c r="L204" i="24"/>
  <c r="K204" i="24"/>
  <c r="J204" i="24"/>
  <c r="I204" i="24"/>
  <c r="H204" i="24"/>
  <c r="G204" i="24"/>
  <c r="F204" i="24"/>
  <c r="E204" i="24"/>
  <c r="AG203" i="24"/>
  <c r="C203" i="24"/>
  <c r="AG202" i="24"/>
  <c r="C202" i="24"/>
  <c r="AG201" i="24"/>
  <c r="M201" i="24"/>
  <c r="AG200" i="24"/>
  <c r="AG199" i="24"/>
  <c r="AG198" i="24"/>
  <c r="C198" i="24"/>
  <c r="AG197" i="24"/>
  <c r="C197" i="24"/>
  <c r="AG196" i="24"/>
  <c r="M196" i="24"/>
  <c r="AG195" i="24"/>
  <c r="AG194" i="24"/>
  <c r="AG193" i="24"/>
  <c r="C193" i="24"/>
  <c r="AG192" i="24"/>
  <c r="C192" i="24"/>
  <c r="AG191" i="24"/>
  <c r="M191" i="24"/>
  <c r="AG190" i="24"/>
  <c r="AG189" i="24"/>
  <c r="AG188" i="24"/>
  <c r="C188" i="24"/>
  <c r="AG187" i="24"/>
  <c r="C187" i="24"/>
  <c r="AG186" i="24"/>
  <c r="M186" i="24"/>
  <c r="AG184" i="24"/>
  <c r="AG183" i="24"/>
  <c r="C183" i="24"/>
  <c r="AG182" i="24"/>
  <c r="C182" i="24"/>
  <c r="AG181" i="24"/>
  <c r="M181" i="24"/>
  <c r="AG180" i="24"/>
  <c r="AG179" i="24"/>
  <c r="AG178" i="24"/>
  <c r="C178" i="24"/>
  <c r="AG177" i="24"/>
  <c r="C177" i="24"/>
  <c r="AG176" i="24"/>
  <c r="M176" i="24"/>
  <c r="AG175" i="24"/>
  <c r="AG174" i="24"/>
  <c r="AG173" i="24"/>
  <c r="C173" i="24"/>
  <c r="AG172" i="24"/>
  <c r="C172" i="24"/>
  <c r="AG171" i="24"/>
  <c r="M171" i="24"/>
  <c r="AG170" i="24"/>
  <c r="AG169" i="24"/>
  <c r="AG168" i="24"/>
  <c r="C168" i="24"/>
  <c r="AG167" i="24"/>
  <c r="C167" i="24"/>
  <c r="AG166" i="24"/>
  <c r="M166" i="24"/>
  <c r="AG165" i="24"/>
  <c r="AG164" i="24"/>
  <c r="AG163" i="24"/>
  <c r="C163" i="24"/>
  <c r="AG162" i="24"/>
  <c r="C162" i="24"/>
  <c r="AG161" i="24"/>
  <c r="M161" i="24"/>
  <c r="AG160" i="24"/>
  <c r="AG159" i="24"/>
  <c r="AG158" i="24"/>
  <c r="C158" i="24"/>
  <c r="AG157" i="24"/>
  <c r="C157" i="24"/>
  <c r="AG156" i="24"/>
  <c r="M156" i="24"/>
  <c r="AG155" i="24"/>
  <c r="AG154" i="24"/>
  <c r="AG153" i="24"/>
  <c r="C153" i="24"/>
  <c r="AG152" i="24"/>
  <c r="C152" i="24"/>
  <c r="AG151" i="24"/>
  <c r="M151" i="24"/>
  <c r="AG150" i="24"/>
  <c r="AG149" i="24"/>
  <c r="AG148" i="24"/>
  <c r="C148" i="24"/>
  <c r="AG147" i="24"/>
  <c r="C147" i="24"/>
  <c r="AG146" i="24"/>
  <c r="M146" i="24"/>
  <c r="AG145" i="24"/>
  <c r="AG144" i="24"/>
  <c r="AG143" i="24"/>
  <c r="C143" i="24"/>
  <c r="AG142" i="24"/>
  <c r="C142" i="24"/>
  <c r="AG141" i="24"/>
  <c r="M141" i="24"/>
  <c r="AG140" i="24"/>
  <c r="AG139" i="24"/>
  <c r="AG138" i="24"/>
  <c r="C138" i="24"/>
  <c r="AG137" i="24"/>
  <c r="C137" i="24"/>
  <c r="AG136" i="24"/>
  <c r="M136" i="24"/>
  <c r="AG135" i="24"/>
  <c r="AG134" i="24"/>
  <c r="AG133" i="24"/>
  <c r="C133" i="24"/>
  <c r="AG132" i="24"/>
  <c r="C132" i="24"/>
  <c r="AG131" i="24"/>
  <c r="M131" i="24"/>
  <c r="AG130" i="24"/>
  <c r="AG129" i="24"/>
  <c r="AG128" i="24"/>
  <c r="C128" i="24"/>
  <c r="AG127" i="24"/>
  <c r="C127" i="24"/>
  <c r="AG126" i="24"/>
  <c r="M126" i="24"/>
  <c r="AG125" i="24"/>
  <c r="AG124" i="24"/>
  <c r="AG123" i="24"/>
  <c r="C123" i="24"/>
  <c r="AG122" i="24"/>
  <c r="C122" i="24"/>
  <c r="AG121" i="24"/>
  <c r="M121" i="24"/>
  <c r="AG120" i="24"/>
  <c r="AG119" i="24"/>
  <c r="AG118" i="24"/>
  <c r="C118" i="24"/>
  <c r="AG117" i="24"/>
  <c r="C117" i="24"/>
  <c r="AG116" i="24"/>
  <c r="M116" i="24"/>
  <c r="AG115" i="24"/>
  <c r="AG114" i="24"/>
  <c r="AG113" i="24"/>
  <c r="C113" i="24"/>
  <c r="AG112" i="24"/>
  <c r="C112" i="24"/>
  <c r="AG111" i="24"/>
  <c r="M111" i="24"/>
  <c r="AG110" i="24"/>
  <c r="AG109" i="24"/>
  <c r="AG108" i="24"/>
  <c r="C108" i="24"/>
  <c r="AG107" i="24"/>
  <c r="C107" i="24"/>
  <c r="AG106" i="24"/>
  <c r="M106" i="24"/>
  <c r="AG105" i="24"/>
  <c r="AG104" i="24"/>
  <c r="AG103" i="24"/>
  <c r="C103" i="24"/>
  <c r="AG102" i="24"/>
  <c r="C102" i="24"/>
  <c r="AG101" i="24"/>
  <c r="M101" i="24"/>
  <c r="AG100" i="24"/>
  <c r="AG99" i="24"/>
  <c r="AG98" i="24"/>
  <c r="C98" i="24"/>
  <c r="AG97" i="24"/>
  <c r="C97" i="24"/>
  <c r="AG96" i="24"/>
  <c r="M96" i="24"/>
  <c r="AG95" i="24"/>
  <c r="AG94" i="24"/>
  <c r="AG93" i="24"/>
  <c r="C93" i="24"/>
  <c r="AG92" i="24"/>
  <c r="C92" i="24"/>
  <c r="AG91" i="24"/>
  <c r="M91" i="24"/>
  <c r="AG90" i="24"/>
  <c r="AG89" i="24"/>
  <c r="AG88" i="24"/>
  <c r="C88" i="24"/>
  <c r="AG87" i="24"/>
  <c r="C87" i="24"/>
  <c r="AG86" i="24"/>
  <c r="M86" i="24"/>
  <c r="AG85" i="24"/>
  <c r="AG84" i="24"/>
  <c r="AG83" i="24"/>
  <c r="C83" i="24"/>
  <c r="AG82" i="24"/>
  <c r="C82" i="24"/>
  <c r="AG81" i="24"/>
  <c r="M81" i="24"/>
  <c r="AG80" i="24"/>
  <c r="AG79" i="24"/>
  <c r="AG78" i="24"/>
  <c r="C78" i="24"/>
  <c r="AG77" i="24"/>
  <c r="C77" i="24"/>
  <c r="AG76" i="24"/>
  <c r="M76" i="24"/>
  <c r="AG75" i="24"/>
  <c r="AG74" i="24"/>
  <c r="AG73" i="24"/>
  <c r="C73" i="24"/>
  <c r="AG72" i="24"/>
  <c r="C72" i="24"/>
  <c r="AG71" i="24"/>
  <c r="M71" i="24"/>
  <c r="AG70" i="24"/>
  <c r="AG69" i="24"/>
  <c r="AG68" i="24"/>
  <c r="C68" i="24"/>
  <c r="AG67" i="24"/>
  <c r="C67" i="24"/>
  <c r="AG66" i="24"/>
  <c r="M66" i="24"/>
  <c r="AG65" i="24"/>
  <c r="AG64" i="24"/>
  <c r="AG63" i="24"/>
  <c r="C63" i="24"/>
  <c r="AG62" i="24"/>
  <c r="C62" i="24"/>
  <c r="AG61" i="24"/>
  <c r="M61" i="24"/>
  <c r="AG60" i="24"/>
  <c r="AG59" i="24"/>
  <c r="AG58" i="24"/>
  <c r="C58" i="24"/>
  <c r="AG57" i="24"/>
  <c r="C57" i="24"/>
  <c r="AG56" i="24"/>
  <c r="M56" i="24"/>
  <c r="AG55" i="24"/>
  <c r="AG54" i="24"/>
  <c r="AG53" i="24"/>
  <c r="C53" i="24"/>
  <c r="AG52" i="24"/>
  <c r="C52" i="24"/>
  <c r="AG51" i="24"/>
  <c r="M51" i="24"/>
  <c r="AG50" i="24"/>
  <c r="AG49" i="24"/>
  <c r="AG48" i="24"/>
  <c r="C48" i="24"/>
  <c r="AG47" i="24"/>
  <c r="C47" i="24"/>
  <c r="AG46" i="24"/>
  <c r="M46" i="24"/>
  <c r="AG45" i="24"/>
  <c r="AG44" i="24"/>
  <c r="AG43" i="24"/>
  <c r="C43" i="24"/>
  <c r="AG42" i="24"/>
  <c r="C42" i="24"/>
  <c r="AG41" i="24"/>
  <c r="M41" i="24"/>
  <c r="AG40" i="24"/>
  <c r="AG39" i="24"/>
  <c r="AG38" i="24"/>
  <c r="C38" i="24"/>
  <c r="AG37" i="24"/>
  <c r="C37" i="24"/>
  <c r="AG36" i="24"/>
  <c r="M36" i="24"/>
  <c r="AG35" i="24"/>
  <c r="AG34" i="24"/>
  <c r="AG33" i="24"/>
  <c r="C33" i="24"/>
  <c r="AG32" i="24"/>
  <c r="C32" i="24"/>
  <c r="AG31" i="24"/>
  <c r="M31" i="24"/>
  <c r="AG30" i="24"/>
  <c r="AG29" i="24"/>
  <c r="AG28" i="24"/>
  <c r="C28" i="24"/>
  <c r="AG27" i="24"/>
  <c r="C27" i="24"/>
  <c r="AG26" i="24"/>
  <c r="M26" i="24"/>
  <c r="AG25" i="24"/>
  <c r="AG23" i="24"/>
  <c r="C23" i="24"/>
  <c r="AG22" i="24"/>
  <c r="C22" i="24"/>
  <c r="AG21" i="24"/>
  <c r="M21" i="24"/>
  <c r="AG20" i="24"/>
  <c r="AG19" i="24"/>
  <c r="AG18" i="24"/>
  <c r="C18" i="24"/>
  <c r="AG17" i="24"/>
  <c r="C17" i="24"/>
  <c r="AG16" i="24"/>
  <c r="M16" i="24"/>
  <c r="AG15" i="24"/>
  <c r="AG14" i="24"/>
  <c r="C13" i="24"/>
  <c r="C12" i="24"/>
  <c r="M11" i="24"/>
  <c r="AG8" i="24"/>
  <c r="C8" i="24"/>
  <c r="AG7" i="24"/>
  <c r="C7" i="24"/>
  <c r="M6" i="24"/>
  <c r="AG4" i="24"/>
  <c r="C8" i="16"/>
  <c r="C7" i="16"/>
  <c r="V207" i="16"/>
  <c r="V205" i="16"/>
  <c r="AG4" i="16"/>
  <c r="AG14" i="16"/>
  <c r="E208" i="16"/>
  <c r="F208" i="16"/>
  <c r="G208" i="16"/>
  <c r="H208" i="16"/>
  <c r="D208" i="16"/>
  <c r="E207" i="16"/>
  <c r="F207" i="16"/>
  <c r="G207" i="16"/>
  <c r="H207" i="16"/>
  <c r="I207" i="16"/>
  <c r="J207" i="16"/>
  <c r="K207" i="16"/>
  <c r="L207" i="16"/>
  <c r="D207" i="16"/>
  <c r="D206" i="16"/>
  <c r="E206" i="16"/>
  <c r="F206" i="16"/>
  <c r="G206" i="16"/>
  <c r="H206" i="16"/>
  <c r="D205" i="16"/>
  <c r="E205" i="16"/>
  <c r="F205" i="16"/>
  <c r="G205" i="16"/>
  <c r="H205" i="16"/>
  <c r="E204" i="16"/>
  <c r="F204" i="16"/>
  <c r="G204" i="16"/>
  <c r="BG211" i="16"/>
  <c r="M239" i="16" s="1"/>
  <c r="BG212" i="16"/>
  <c r="M240" i="16" s="1"/>
  <c r="BG213" i="16"/>
  <c r="M241" i="16" s="1"/>
  <c r="BG214" i="16"/>
  <c r="M242" i="16" s="1"/>
  <c r="BG215" i="16"/>
  <c r="M243" i="16" s="1"/>
  <c r="BG216" i="16"/>
  <c r="M244" i="16" s="1"/>
  <c r="BG217" i="16"/>
  <c r="M245" i="16" s="1"/>
  <c r="BG218" i="16"/>
  <c r="M246" i="16" s="1"/>
  <c r="BG219" i="16"/>
  <c r="M247" i="16" s="1"/>
  <c r="BG220" i="16"/>
  <c r="M248" i="16" s="1"/>
  <c r="BG221" i="16"/>
  <c r="M249" i="16" s="1"/>
  <c r="BG222" i="16"/>
  <c r="M250" i="16" s="1"/>
  <c r="BG223" i="16"/>
  <c r="BG224" i="16"/>
  <c r="BF211" i="16"/>
  <c r="N239" i="16" s="1"/>
  <c r="BF212" i="16"/>
  <c r="N240" i="16" s="1"/>
  <c r="BF213" i="16"/>
  <c r="N241" i="16" s="1"/>
  <c r="BF214" i="16"/>
  <c r="N242" i="16" s="1"/>
  <c r="BF215" i="16"/>
  <c r="N243" i="16" s="1"/>
  <c r="BF216" i="16"/>
  <c r="N244" i="16" s="1"/>
  <c r="BF217" i="16"/>
  <c r="N245" i="16" s="1"/>
  <c r="BF218" i="16"/>
  <c r="N246" i="16" s="1"/>
  <c r="BF219" i="16"/>
  <c r="N247" i="16" s="1"/>
  <c r="BF220" i="16"/>
  <c r="N248" i="16" s="1"/>
  <c r="BF221" i="16"/>
  <c r="N249" i="16" s="1"/>
  <c r="BF222" i="16"/>
  <c r="N250" i="16" s="1"/>
  <c r="BF223" i="16"/>
  <c r="BF224" i="16"/>
  <c r="AY213" i="16"/>
  <c r="AY214" i="16"/>
  <c r="AY215" i="16"/>
  <c r="AY216" i="16"/>
  <c r="AY217" i="16"/>
  <c r="AY218" i="16"/>
  <c r="AY219" i="16"/>
  <c r="AY220" i="16"/>
  <c r="AY221" i="16"/>
  <c r="AY222" i="16"/>
  <c r="AY223" i="16"/>
  <c r="AY224" i="16"/>
  <c r="AX213" i="16"/>
  <c r="AX214" i="16"/>
  <c r="AX215" i="16"/>
  <c r="AX216" i="16"/>
  <c r="AX217" i="16"/>
  <c r="AX218" i="16"/>
  <c r="AX219" i="16"/>
  <c r="AX220" i="16"/>
  <c r="AX221" i="16"/>
  <c r="AX222" i="16"/>
  <c r="AX223" i="16"/>
  <c r="AX224" i="16"/>
  <c r="BD211" i="16"/>
  <c r="BD212" i="16"/>
  <c r="BD213" i="16"/>
  <c r="BD214" i="16"/>
  <c r="BD215" i="16"/>
  <c r="BD216" i="16"/>
  <c r="BD217" i="16"/>
  <c r="BD218" i="16"/>
  <c r="BD219" i="16"/>
  <c r="BD220" i="16"/>
  <c r="BD221" i="16"/>
  <c r="BD222" i="16"/>
  <c r="BD223" i="16"/>
  <c r="BD224" i="16"/>
  <c r="BA213" i="16"/>
  <c r="BA214" i="16"/>
  <c r="BA215" i="16"/>
  <c r="BA216" i="16"/>
  <c r="BA217" i="16"/>
  <c r="BA218" i="16"/>
  <c r="BA219" i="16"/>
  <c r="BA220" i="16"/>
  <c r="BA221" i="16"/>
  <c r="BA222" i="16"/>
  <c r="BA223" i="16"/>
  <c r="BA224" i="16"/>
  <c r="AW213" i="16"/>
  <c r="AW214" i="16"/>
  <c r="AW215" i="16"/>
  <c r="AW216" i="16"/>
  <c r="AW217" i="16"/>
  <c r="AW218" i="16"/>
  <c r="AW219" i="16"/>
  <c r="AW220" i="16"/>
  <c r="AW221" i="16"/>
  <c r="AW222" i="16"/>
  <c r="AW223" i="16"/>
  <c r="AW224" i="16"/>
  <c r="AW225" i="16"/>
  <c r="AV225" i="16"/>
  <c r="AV213" i="16"/>
  <c r="AV214" i="16"/>
  <c r="AV215" i="16"/>
  <c r="AV216" i="16"/>
  <c r="AV217" i="16"/>
  <c r="AV218" i="16"/>
  <c r="AV219" i="16"/>
  <c r="AV220" i="16"/>
  <c r="AV221" i="16"/>
  <c r="AV222" i="16"/>
  <c r="AV223" i="16"/>
  <c r="AV224" i="16"/>
  <c r="AK210" i="16"/>
  <c r="AL210" i="16"/>
  <c r="AM210" i="16"/>
  <c r="AK211" i="16"/>
  <c r="AL211" i="16"/>
  <c r="AM211" i="16"/>
  <c r="AG234" i="16"/>
  <c r="AG235" i="16"/>
  <c r="AG236" i="16"/>
  <c r="AG237" i="16"/>
  <c r="AG239" i="16"/>
  <c r="AG240" i="16"/>
  <c r="AG241" i="16"/>
  <c r="AG242" i="16"/>
  <c r="AM212" i="16"/>
  <c r="AM213" i="16"/>
  <c r="AM214" i="16"/>
  <c r="AM215" i="16"/>
  <c r="AM216" i="16"/>
  <c r="AM217" i="16"/>
  <c r="AM218" i="16"/>
  <c r="AK212" i="16"/>
  <c r="AK213" i="16"/>
  <c r="AK214" i="16"/>
  <c r="AK215" i="16"/>
  <c r="AK216" i="16"/>
  <c r="AK217" i="16"/>
  <c r="AK218" i="16"/>
  <c r="AL212" i="16"/>
  <c r="AL213" i="16"/>
  <c r="AL214" i="16"/>
  <c r="AL215" i="16"/>
  <c r="AL216" i="16"/>
  <c r="AL217" i="16"/>
  <c r="AL218" i="16"/>
  <c r="AG5" i="16"/>
  <c r="AG6" i="16"/>
  <c r="AG7" i="16"/>
  <c r="AG8" i="16"/>
  <c r="AG9" i="16"/>
  <c r="AG10" i="16"/>
  <c r="AG11" i="16"/>
  <c r="AG12" i="16"/>
  <c r="AG13" i="16"/>
  <c r="AG15" i="16"/>
  <c r="AG16" i="16"/>
  <c r="AG17" i="16"/>
  <c r="AG18" i="16"/>
  <c r="AG19" i="16"/>
  <c r="AG20" i="16"/>
  <c r="AG22" i="16"/>
  <c r="AG23" i="16"/>
  <c r="AG24" i="16"/>
  <c r="AG25" i="16"/>
  <c r="AG26" i="16"/>
  <c r="AG27" i="16"/>
  <c r="AG28" i="16"/>
  <c r="AG29" i="16"/>
  <c r="AG30" i="16"/>
  <c r="AG31" i="16"/>
  <c r="AG32" i="16"/>
  <c r="AG33" i="16"/>
  <c r="AG34" i="16"/>
  <c r="AG35" i="16"/>
  <c r="AG36" i="16"/>
  <c r="AG37" i="16"/>
  <c r="AG38" i="16"/>
  <c r="AG39" i="16"/>
  <c r="AG40" i="16"/>
  <c r="AG41" i="16"/>
  <c r="AG42" i="16"/>
  <c r="AG43" i="16"/>
  <c r="AG44" i="16"/>
  <c r="AG45" i="16"/>
  <c r="AG46" i="16"/>
  <c r="AG47" i="16"/>
  <c r="AG48" i="16"/>
  <c r="AG49" i="16"/>
  <c r="AG50" i="16"/>
  <c r="AG51" i="16"/>
  <c r="AG52" i="16"/>
  <c r="AG53" i="16"/>
  <c r="AG54" i="16"/>
  <c r="AG55" i="16"/>
  <c r="AG56" i="16"/>
  <c r="AG57" i="16"/>
  <c r="AG58" i="16"/>
  <c r="AG59" i="16"/>
  <c r="AG60" i="16"/>
  <c r="AG61" i="16"/>
  <c r="AG62" i="16"/>
  <c r="AG63" i="16"/>
  <c r="AG64" i="16"/>
  <c r="AG65" i="16"/>
  <c r="AG66" i="16"/>
  <c r="AG67" i="16"/>
  <c r="AG68" i="16"/>
  <c r="AG69" i="16"/>
  <c r="AG70" i="16"/>
  <c r="AG71" i="16"/>
  <c r="AG72" i="16"/>
  <c r="AG73" i="16"/>
  <c r="AG74" i="16"/>
  <c r="AG75" i="16"/>
  <c r="AG76" i="16"/>
  <c r="AG77" i="16"/>
  <c r="AG78" i="16"/>
  <c r="AG79" i="16"/>
  <c r="AG80" i="16"/>
  <c r="AG81" i="16"/>
  <c r="AG82" i="16"/>
  <c r="AG83" i="16"/>
  <c r="AG84" i="16"/>
  <c r="AG85" i="16"/>
  <c r="AG86" i="16"/>
  <c r="AG87" i="16"/>
  <c r="AG88" i="16"/>
  <c r="AG89" i="16"/>
  <c r="AG90" i="16"/>
  <c r="AG91" i="16"/>
  <c r="AG92" i="16"/>
  <c r="AG93" i="16"/>
  <c r="AG94" i="16"/>
  <c r="AG95" i="16"/>
  <c r="AG96" i="16"/>
  <c r="AG97" i="16"/>
  <c r="AG98" i="16"/>
  <c r="AG99" i="16"/>
  <c r="AG100" i="16"/>
  <c r="AG101" i="16"/>
  <c r="AG102" i="16"/>
  <c r="AG103" i="16"/>
  <c r="AG104" i="16"/>
  <c r="AG105" i="16"/>
  <c r="AG106" i="16"/>
  <c r="AG107" i="16"/>
  <c r="AG108" i="16"/>
  <c r="AG109" i="16"/>
  <c r="AG110" i="16"/>
  <c r="AG111" i="16"/>
  <c r="AG112" i="16"/>
  <c r="AG113" i="16"/>
  <c r="AG114" i="16"/>
  <c r="AG115" i="16"/>
  <c r="AG116" i="16"/>
  <c r="AG117" i="16"/>
  <c r="AG118" i="16"/>
  <c r="AG119" i="16"/>
  <c r="AG120" i="16"/>
  <c r="AG121" i="16"/>
  <c r="AG122" i="16"/>
  <c r="AG123" i="16"/>
  <c r="AG124" i="16"/>
  <c r="AG125" i="16"/>
  <c r="AG126" i="16"/>
  <c r="AG127" i="16"/>
  <c r="AG128" i="16"/>
  <c r="AG129" i="16"/>
  <c r="AG130" i="16"/>
  <c r="AG131" i="16"/>
  <c r="AG132" i="16"/>
  <c r="AG133" i="16"/>
  <c r="AG134" i="16"/>
  <c r="AG135" i="16"/>
  <c r="AG136" i="16"/>
  <c r="AG137" i="16"/>
  <c r="AG138" i="16"/>
  <c r="AG139" i="16"/>
  <c r="AG140" i="16"/>
  <c r="AG141" i="16"/>
  <c r="AG142" i="16"/>
  <c r="AG143" i="16"/>
  <c r="AG144" i="16"/>
  <c r="AG145" i="16"/>
  <c r="AG146" i="16"/>
  <c r="AG147" i="16"/>
  <c r="AG148" i="16"/>
  <c r="AG149" i="16"/>
  <c r="AG150" i="16"/>
  <c r="AG151" i="16"/>
  <c r="AG152" i="16"/>
  <c r="AG153" i="16"/>
  <c r="AG154" i="16"/>
  <c r="AG155" i="16"/>
  <c r="AG156" i="16"/>
  <c r="AG157" i="16"/>
  <c r="AG158" i="16"/>
  <c r="AG159" i="16"/>
  <c r="AG160" i="16"/>
  <c r="AG161" i="16"/>
  <c r="AG162" i="16"/>
  <c r="AG163" i="16"/>
  <c r="AG164" i="16"/>
  <c r="AG165" i="16"/>
  <c r="AG166" i="16"/>
  <c r="AG167" i="16"/>
  <c r="AG168" i="16"/>
  <c r="AG169" i="16"/>
  <c r="AG170" i="16"/>
  <c r="AG171" i="16"/>
  <c r="AG172" i="16"/>
  <c r="AG173" i="16"/>
  <c r="AG174" i="16"/>
  <c r="AG175" i="16"/>
  <c r="AG176" i="16"/>
  <c r="AG177" i="16"/>
  <c r="AG178" i="16"/>
  <c r="AG179" i="16"/>
  <c r="AG180" i="16"/>
  <c r="AG181" i="16"/>
  <c r="AG182" i="16"/>
  <c r="AG183" i="16"/>
  <c r="AG184" i="16"/>
  <c r="AG185" i="16"/>
  <c r="AG186" i="16"/>
  <c r="AG187" i="16"/>
  <c r="AG188" i="16"/>
  <c r="AG189" i="16"/>
  <c r="AG190" i="16"/>
  <c r="AG191" i="16"/>
  <c r="AG192" i="16"/>
  <c r="AG193" i="16"/>
  <c r="AG194" i="16"/>
  <c r="AG195" i="16"/>
  <c r="AG196" i="16"/>
  <c r="AG197" i="16"/>
  <c r="AG198" i="16"/>
  <c r="AG199" i="16"/>
  <c r="AG200" i="16"/>
  <c r="AG201" i="16"/>
  <c r="AG202" i="16"/>
  <c r="AG203" i="16"/>
  <c r="AB205" i="16" a="1"/>
  <c r="G2" i="17"/>
  <c r="H2" i="17"/>
  <c r="I2" i="17"/>
  <c r="J2" i="17"/>
  <c r="K2" i="17"/>
  <c r="F2" i="17"/>
  <c r="C43" i="16"/>
  <c r="C42" i="16"/>
  <c r="M41" i="16"/>
  <c r="N39" i="16"/>
  <c r="O39" i="16" s="1"/>
  <c r="L3" i="17"/>
  <c r="AZ217" i="24" l="1"/>
  <c r="AZ216" i="24"/>
  <c r="Q150" i="27"/>
  <c r="N175" i="24"/>
  <c r="O175" i="24" s="1"/>
  <c r="Q175" i="24" s="1"/>
  <c r="AZ213" i="24"/>
  <c r="AZ218" i="24"/>
  <c r="AZ221" i="24"/>
  <c r="AZ222" i="24"/>
  <c r="C207" i="16"/>
  <c r="D212" i="16" s="1"/>
  <c r="AD208" i="16"/>
  <c r="AC208" i="16"/>
  <c r="AB205" i="16"/>
  <c r="AD206" i="16"/>
  <c r="AC206" i="16"/>
  <c r="AD207" i="16"/>
  <c r="AC207" i="16"/>
  <c r="N105" i="24"/>
  <c r="O105" i="24" s="1"/>
  <c r="P105" i="24" s="1"/>
  <c r="N45" i="24"/>
  <c r="O45" i="24" s="1"/>
  <c r="P45" i="24" s="1"/>
  <c r="AZ219" i="24"/>
  <c r="AZ220" i="24"/>
  <c r="C205" i="24"/>
  <c r="D210" i="24" s="1"/>
  <c r="O204" i="27"/>
  <c r="B219" i="27" s="1"/>
  <c r="H232" i="27" s="1"/>
  <c r="C204" i="27"/>
  <c r="M206" i="24"/>
  <c r="C218" i="24" s="1"/>
  <c r="O204" i="24"/>
  <c r="B219" i="24" s="1"/>
  <c r="H232" i="24" s="1"/>
  <c r="N85" i="24"/>
  <c r="O85" i="24" s="1"/>
  <c r="Q85" i="24" s="1"/>
  <c r="N120" i="24"/>
  <c r="O120" i="24" s="1"/>
  <c r="Q120" i="24" s="1"/>
  <c r="N65" i="24"/>
  <c r="O65" i="24" s="1"/>
  <c r="P65" i="24" s="1"/>
  <c r="AZ220" i="16"/>
  <c r="C204" i="24"/>
  <c r="N204" i="24"/>
  <c r="E209" i="24" s="1"/>
  <c r="O190" i="24"/>
  <c r="N140" i="24"/>
  <c r="O140" i="24" s="1"/>
  <c r="N50" i="24"/>
  <c r="O50" i="24" s="1"/>
  <c r="N70" i="24"/>
  <c r="O70" i="24" s="1"/>
  <c r="Q70" i="24" s="1"/>
  <c r="N90" i="24"/>
  <c r="O90" i="24" s="1"/>
  <c r="Q90" i="24" s="1"/>
  <c r="N110" i="24"/>
  <c r="O110" i="24" s="1"/>
  <c r="Q110" i="24" s="1"/>
  <c r="N125" i="24"/>
  <c r="O125" i="24" s="1"/>
  <c r="N180" i="24"/>
  <c r="O180" i="24" s="1"/>
  <c r="Q180" i="24" s="1"/>
  <c r="N10" i="24"/>
  <c r="O10" i="24" s="1"/>
  <c r="Q10" i="24" s="1"/>
  <c r="N15" i="24"/>
  <c r="O15" i="24" s="1"/>
  <c r="Q15" i="24" s="1"/>
  <c r="N35" i="24"/>
  <c r="O35" i="24" s="1"/>
  <c r="N145" i="24"/>
  <c r="O145" i="24" s="1"/>
  <c r="N200" i="24"/>
  <c r="O200" i="24" s="1"/>
  <c r="P200" i="24" s="1"/>
  <c r="N5" i="24"/>
  <c r="O5" i="24" s="1"/>
  <c r="N55" i="24"/>
  <c r="O55" i="24" s="1"/>
  <c r="N75" i="24"/>
  <c r="O75" i="24" s="1"/>
  <c r="P75" i="24" s="1"/>
  <c r="N95" i="24"/>
  <c r="O95" i="24" s="1"/>
  <c r="Q95" i="24" s="1"/>
  <c r="N165" i="24"/>
  <c r="O165" i="24" s="1"/>
  <c r="N185" i="24"/>
  <c r="O185" i="24" s="1"/>
  <c r="N30" i="24"/>
  <c r="O30" i="24" s="1"/>
  <c r="N195" i="24"/>
  <c r="O195" i="24" s="1"/>
  <c r="P195" i="24" s="1"/>
  <c r="N20" i="24"/>
  <c r="O20" i="24" s="1"/>
  <c r="N130" i="24"/>
  <c r="O130" i="24" s="1"/>
  <c r="N150" i="24"/>
  <c r="O150" i="24" s="1"/>
  <c r="N40" i="24"/>
  <c r="O40" i="24" s="1"/>
  <c r="N60" i="24"/>
  <c r="O60" i="24" s="1"/>
  <c r="N80" i="24"/>
  <c r="O80" i="24" s="1"/>
  <c r="Q80" i="24" s="1"/>
  <c r="N100" i="24"/>
  <c r="O100" i="24" s="1"/>
  <c r="N115" i="24"/>
  <c r="O115" i="24" s="1"/>
  <c r="Q115" i="24" s="1"/>
  <c r="N170" i="24"/>
  <c r="O170" i="24" s="1"/>
  <c r="N160" i="24"/>
  <c r="O160" i="24" s="1"/>
  <c r="N25" i="24"/>
  <c r="O25" i="24" s="1"/>
  <c r="Q25" i="24" s="1"/>
  <c r="N135" i="24"/>
  <c r="O135" i="24" s="1"/>
  <c r="N155" i="24"/>
  <c r="O155" i="24" s="1"/>
  <c r="C208" i="27"/>
  <c r="E213" i="27" s="1"/>
  <c r="AB205" i="27"/>
  <c r="AC205" i="27" s="1"/>
  <c r="AC206" i="27"/>
  <c r="AN215" i="27" a="1"/>
  <c r="AN215" i="27" s="1"/>
  <c r="M206" i="27"/>
  <c r="E211" i="27" s="1"/>
  <c r="AN214" i="27" a="1"/>
  <c r="AN214" i="27" s="1"/>
  <c r="AZ218" i="27"/>
  <c r="AD207" i="27"/>
  <c r="AZ216" i="27"/>
  <c r="AF237" i="27" a="1"/>
  <c r="AF237" i="27" s="1"/>
  <c r="AZ214" i="27"/>
  <c r="N100" i="27"/>
  <c r="O100" i="27" s="1"/>
  <c r="Q100" i="27" s="1"/>
  <c r="N65" i="27"/>
  <c r="O65" i="27" s="1"/>
  <c r="Q65" i="27" s="1"/>
  <c r="N90" i="27"/>
  <c r="O90" i="27" s="1"/>
  <c r="Q90" i="27" s="1"/>
  <c r="N45" i="27"/>
  <c r="O45" i="27" s="1"/>
  <c r="Q45" i="27" s="1"/>
  <c r="N115" i="27"/>
  <c r="O115" i="27" s="1"/>
  <c r="P115" i="27" s="1"/>
  <c r="N160" i="27"/>
  <c r="O160" i="27" s="1"/>
  <c r="Q160" i="27" s="1"/>
  <c r="N185" i="27"/>
  <c r="O185" i="27" s="1"/>
  <c r="P185" i="27" s="1"/>
  <c r="N195" i="27"/>
  <c r="O195" i="27" s="1"/>
  <c r="Q195" i="27" s="1"/>
  <c r="N125" i="27"/>
  <c r="O125" i="27" s="1"/>
  <c r="Q125" i="27" s="1"/>
  <c r="N25" i="27"/>
  <c r="O25" i="27" s="1"/>
  <c r="Q25" i="27" s="1"/>
  <c r="N50" i="27"/>
  <c r="O50" i="27" s="1"/>
  <c r="Q50" i="27" s="1"/>
  <c r="N120" i="27"/>
  <c r="O120" i="27" s="1"/>
  <c r="Q120" i="27" s="1"/>
  <c r="N130" i="27"/>
  <c r="O130" i="27" s="1"/>
  <c r="P130" i="27" s="1"/>
  <c r="N55" i="27"/>
  <c r="O55" i="27" s="1"/>
  <c r="Q55" i="27" s="1"/>
  <c r="N135" i="27"/>
  <c r="O135" i="27" s="1"/>
  <c r="P135" i="27" s="1"/>
  <c r="M138" i="27" s="1"/>
  <c r="N75" i="27"/>
  <c r="O75" i="27" s="1"/>
  <c r="Q75" i="27" s="1"/>
  <c r="N155" i="27"/>
  <c r="O155" i="27" s="1"/>
  <c r="Q155" i="27" s="1"/>
  <c r="N190" i="27"/>
  <c r="O190" i="27" s="1"/>
  <c r="N5" i="27"/>
  <c r="O5" i="27" s="1"/>
  <c r="N145" i="27"/>
  <c r="O145" i="27" s="1"/>
  <c r="Q145" i="27" s="1"/>
  <c r="N170" i="27"/>
  <c r="O170" i="27" s="1"/>
  <c r="P170" i="27" s="1"/>
  <c r="N10" i="27"/>
  <c r="O10" i="27" s="1"/>
  <c r="Q10" i="27" s="1"/>
  <c r="N20" i="27"/>
  <c r="O20" i="27" s="1"/>
  <c r="Q20" i="27" s="1"/>
  <c r="N30" i="27"/>
  <c r="O30" i="27" s="1"/>
  <c r="Q30" i="27" s="1"/>
  <c r="N40" i="27"/>
  <c r="O40" i="27" s="1"/>
  <c r="Q40" i="27" s="1"/>
  <c r="N85" i="27"/>
  <c r="O85" i="27" s="1"/>
  <c r="Q85" i="27" s="1"/>
  <c r="N110" i="27"/>
  <c r="O110" i="27" s="1"/>
  <c r="Q110" i="27" s="1"/>
  <c r="N180" i="27"/>
  <c r="O180" i="27" s="1"/>
  <c r="Q180" i="27" s="1"/>
  <c r="N60" i="27"/>
  <c r="O60" i="27" s="1"/>
  <c r="Q60" i="27" s="1"/>
  <c r="N70" i="27"/>
  <c r="O70" i="27" s="1"/>
  <c r="Q70" i="27" s="1"/>
  <c r="N95" i="27"/>
  <c r="O95" i="27" s="1"/>
  <c r="Q95" i="27" s="1"/>
  <c r="N140" i="27"/>
  <c r="O140" i="27" s="1"/>
  <c r="Q140" i="27" s="1"/>
  <c r="N200" i="27"/>
  <c r="O200" i="27" s="1"/>
  <c r="Q200" i="27" s="1"/>
  <c r="N80" i="27"/>
  <c r="O80" i="27" s="1"/>
  <c r="Q80" i="27" s="1"/>
  <c r="N105" i="27"/>
  <c r="O105" i="27" s="1"/>
  <c r="P105" i="27" s="1"/>
  <c r="M108" i="27" s="1"/>
  <c r="N165" i="27"/>
  <c r="O165" i="27" s="1"/>
  <c r="Q165" i="27" s="1"/>
  <c r="N175" i="27"/>
  <c r="O175" i="27" s="1"/>
  <c r="Q175" i="27" s="1"/>
  <c r="N15" i="27"/>
  <c r="O15" i="27" s="1"/>
  <c r="P15" i="27" s="1"/>
  <c r="N35" i="27"/>
  <c r="O35" i="27" s="1"/>
  <c r="P35" i="27" s="1"/>
  <c r="P180" i="27"/>
  <c r="P150" i="27"/>
  <c r="P145" i="27"/>
  <c r="P125" i="27"/>
  <c r="Q115" i="27"/>
  <c r="P100" i="27"/>
  <c r="P65" i="27"/>
  <c r="C207" i="27"/>
  <c r="N204" i="27"/>
  <c r="H209" i="27" s="1"/>
  <c r="AN211" i="27" a="1"/>
  <c r="AN211" i="27" s="1"/>
  <c r="C206" i="27"/>
  <c r="C205" i="27"/>
  <c r="I210" i="27" s="1"/>
  <c r="AU205" i="27" a="1"/>
  <c r="AZ220" i="27"/>
  <c r="H213" i="27"/>
  <c r="AF239" i="27" a="1"/>
  <c r="AF239" i="27" s="1"/>
  <c r="AC207" i="27"/>
  <c r="AN217" i="27" a="1"/>
  <c r="AN217" i="27" s="1"/>
  <c r="AF234" i="27" a="1"/>
  <c r="AF234" i="27" s="1"/>
  <c r="AF238" i="27" a="1"/>
  <c r="AF238" i="27" s="1"/>
  <c r="AF242" i="27" a="1"/>
  <c r="AF242" i="27" s="1"/>
  <c r="AN210" i="27" a="1"/>
  <c r="AN210" i="27" s="1"/>
  <c r="AN216" i="27" a="1"/>
  <c r="AN216" i="27" s="1"/>
  <c r="AN218" i="27" a="1"/>
  <c r="AN218" i="27" s="1"/>
  <c r="AF241" i="27" a="1"/>
  <c r="AF241" i="27" s="1"/>
  <c r="AN212" i="27" a="1"/>
  <c r="AN212" i="27" s="1"/>
  <c r="AN213" i="27" a="1"/>
  <c r="AN213" i="27" s="1"/>
  <c r="AF236" i="27" a="1"/>
  <c r="AF236" i="27" s="1"/>
  <c r="AF240" i="27" a="1"/>
  <c r="AF240" i="27" s="1"/>
  <c r="AF235" i="27" a="1"/>
  <c r="AF235" i="27" s="1"/>
  <c r="P175" i="24"/>
  <c r="C207" i="24"/>
  <c r="C206" i="24"/>
  <c r="C208" i="24"/>
  <c r="K213" i="24" s="1"/>
  <c r="N15" i="16"/>
  <c r="N5" i="16"/>
  <c r="O5" i="16" s="1"/>
  <c r="Q5" i="16" s="1"/>
  <c r="N40" i="16"/>
  <c r="O40" i="16" s="1"/>
  <c r="Q40" i="16" s="1"/>
  <c r="AN213" i="24" a="1"/>
  <c r="AN213" i="24" s="1"/>
  <c r="AN214" i="24" a="1"/>
  <c r="AN214" i="24" s="1"/>
  <c r="AN212" i="24" a="1"/>
  <c r="AN212" i="24" s="1"/>
  <c r="AN215" i="24" a="1"/>
  <c r="AN215" i="24" s="1"/>
  <c r="AN211" i="24" a="1"/>
  <c r="AN211" i="24" s="1"/>
  <c r="AN217" i="24" a="1"/>
  <c r="AN217" i="24" s="1"/>
  <c r="AZ225" i="24"/>
  <c r="AF240" i="24" a="1"/>
  <c r="AF240" i="24" s="1"/>
  <c r="AU205" i="24" a="1"/>
  <c r="AN210" i="24" a="1"/>
  <c r="AN210" i="24" s="1"/>
  <c r="AD206" i="24"/>
  <c r="AC206" i="24"/>
  <c r="AD207" i="24"/>
  <c r="AB205" i="24"/>
  <c r="AN216" i="24" a="1"/>
  <c r="AN216" i="24" s="1"/>
  <c r="AN218" i="24" a="1"/>
  <c r="AN218" i="24" s="1"/>
  <c r="AF234" i="24" a="1"/>
  <c r="AF234" i="24" s="1"/>
  <c r="AF239" i="24" a="1"/>
  <c r="AF239" i="24" s="1"/>
  <c r="AF243" i="24" a="1"/>
  <c r="AF243" i="24" s="1"/>
  <c r="AF237" i="24" a="1"/>
  <c r="AF237" i="24" s="1"/>
  <c r="AF242" i="24" a="1"/>
  <c r="AF242" i="24" s="1"/>
  <c r="AF236" i="24" a="1"/>
  <c r="AF236" i="24" s="1"/>
  <c r="AF241" i="24" a="1"/>
  <c r="AF241" i="24" s="1"/>
  <c r="AF235" i="24" a="1"/>
  <c r="AF235" i="24" s="1"/>
  <c r="AZ223" i="16"/>
  <c r="AZ215" i="16"/>
  <c r="AZ221" i="16"/>
  <c r="AZ213" i="16"/>
  <c r="AZ219" i="16"/>
  <c r="AZ225" i="16"/>
  <c r="AZ217" i="16"/>
  <c r="AZ218" i="16"/>
  <c r="AZ224" i="16"/>
  <c r="AZ216" i="16"/>
  <c r="AZ222" i="16"/>
  <c r="AZ214" i="16"/>
  <c r="AU205" i="16" a="1"/>
  <c r="AN211" i="16" a="1"/>
  <c r="AN211" i="16" s="1"/>
  <c r="AN210" i="16" a="1"/>
  <c r="AN210" i="16" s="1"/>
  <c r="N4" i="16"/>
  <c r="O4" i="16" s="1"/>
  <c r="N10" i="16"/>
  <c r="O10" i="16" s="1"/>
  <c r="N9" i="18"/>
  <c r="O9" i="18" s="1"/>
  <c r="C10" i="18"/>
  <c r="M11" i="18"/>
  <c r="C12" i="18"/>
  <c r="M12" i="18"/>
  <c r="C13" i="18"/>
  <c r="M13" i="18"/>
  <c r="N14" i="18"/>
  <c r="O14" i="18" s="1"/>
  <c r="C15" i="18"/>
  <c r="M16" i="18"/>
  <c r="C17" i="18"/>
  <c r="M17" i="18"/>
  <c r="C18" i="18"/>
  <c r="M18" i="18"/>
  <c r="N19" i="18"/>
  <c r="O19" i="18" s="1"/>
  <c r="C20" i="18"/>
  <c r="M21" i="18"/>
  <c r="C22" i="18"/>
  <c r="M22" i="18"/>
  <c r="C23" i="18"/>
  <c r="M23" i="18"/>
  <c r="N24" i="18"/>
  <c r="O24" i="18" s="1"/>
  <c r="C25" i="18"/>
  <c r="M26" i="18"/>
  <c r="C27" i="18"/>
  <c r="M27" i="18"/>
  <c r="C28" i="18"/>
  <c r="M28" i="18"/>
  <c r="N29" i="18"/>
  <c r="O29" i="18" s="1"/>
  <c r="C30" i="18"/>
  <c r="M31" i="18"/>
  <c r="C32" i="18"/>
  <c r="M32" i="18"/>
  <c r="C33" i="18"/>
  <c r="M33" i="18"/>
  <c r="N34" i="18"/>
  <c r="O34" i="18" s="1"/>
  <c r="C35" i="18"/>
  <c r="M36" i="18"/>
  <c r="C37" i="18"/>
  <c r="M37" i="18"/>
  <c r="C38" i="18"/>
  <c r="M38" i="18"/>
  <c r="N39" i="18"/>
  <c r="O39" i="18" s="1"/>
  <c r="C40" i="18"/>
  <c r="M41" i="18"/>
  <c r="C42" i="18"/>
  <c r="M42" i="18"/>
  <c r="C43" i="18"/>
  <c r="M43" i="18"/>
  <c r="N44" i="18"/>
  <c r="O44" i="18" s="1"/>
  <c r="C45" i="18"/>
  <c r="M46" i="18"/>
  <c r="C47" i="18"/>
  <c r="M47" i="18"/>
  <c r="C48" i="18"/>
  <c r="M48" i="18"/>
  <c r="N49" i="18"/>
  <c r="O49" i="18" s="1"/>
  <c r="C50" i="18"/>
  <c r="M51" i="18"/>
  <c r="C52" i="18"/>
  <c r="M52" i="18"/>
  <c r="C53" i="18"/>
  <c r="M53" i="18"/>
  <c r="N54" i="18"/>
  <c r="O54" i="18" s="1"/>
  <c r="C55" i="18"/>
  <c r="M56" i="18"/>
  <c r="C57" i="18"/>
  <c r="M57" i="18"/>
  <c r="C58" i="18"/>
  <c r="M58" i="18"/>
  <c r="N59" i="18"/>
  <c r="O59" i="18" s="1"/>
  <c r="C60" i="18"/>
  <c r="M61" i="18"/>
  <c r="C62" i="18"/>
  <c r="M62" i="18"/>
  <c r="C63" i="18"/>
  <c r="M63" i="18"/>
  <c r="N64" i="18"/>
  <c r="O64" i="18" s="1"/>
  <c r="C65" i="18"/>
  <c r="M66" i="18"/>
  <c r="C67" i="18"/>
  <c r="M67" i="18"/>
  <c r="C68" i="18"/>
  <c r="M68" i="18"/>
  <c r="N69" i="18"/>
  <c r="O69" i="18" s="1"/>
  <c r="C70" i="18"/>
  <c r="M71" i="18"/>
  <c r="C72" i="18"/>
  <c r="M72" i="18"/>
  <c r="C73" i="18"/>
  <c r="M73" i="18"/>
  <c r="N74" i="18"/>
  <c r="O74" i="18" s="1"/>
  <c r="C75" i="18"/>
  <c r="M76" i="18"/>
  <c r="C77" i="18"/>
  <c r="M77" i="18"/>
  <c r="C78" i="18"/>
  <c r="M78" i="18"/>
  <c r="N79" i="18"/>
  <c r="O79" i="18" s="1"/>
  <c r="C80" i="18"/>
  <c r="M81" i="18"/>
  <c r="C82" i="18"/>
  <c r="M82" i="18"/>
  <c r="C83" i="18"/>
  <c r="M83" i="18"/>
  <c r="N84" i="18"/>
  <c r="O84" i="18" s="1"/>
  <c r="C85" i="18"/>
  <c r="M86" i="18"/>
  <c r="C87" i="18"/>
  <c r="M87" i="18"/>
  <c r="C88" i="18"/>
  <c r="M88" i="18"/>
  <c r="N89" i="18"/>
  <c r="O89" i="18" s="1"/>
  <c r="C90" i="18"/>
  <c r="M91" i="18"/>
  <c r="C92" i="18"/>
  <c r="M92" i="18"/>
  <c r="C93" i="18"/>
  <c r="M93" i="18"/>
  <c r="N94" i="18"/>
  <c r="O94" i="18" s="1"/>
  <c r="C95" i="18"/>
  <c r="M96" i="18"/>
  <c r="C97" i="18"/>
  <c r="M97" i="18"/>
  <c r="C98" i="18"/>
  <c r="M98" i="18"/>
  <c r="N99" i="18"/>
  <c r="O99" i="18" s="1"/>
  <c r="C100" i="18"/>
  <c r="M101" i="18"/>
  <c r="C102" i="18"/>
  <c r="M102" i="18"/>
  <c r="C103" i="18"/>
  <c r="M103" i="18"/>
  <c r="N104" i="18"/>
  <c r="O104" i="18" s="1"/>
  <c r="C105" i="18"/>
  <c r="M106" i="18"/>
  <c r="C107" i="18"/>
  <c r="M107" i="18"/>
  <c r="C108" i="18"/>
  <c r="M108" i="18"/>
  <c r="N109" i="18"/>
  <c r="O109" i="18" s="1"/>
  <c r="C110" i="18"/>
  <c r="M111" i="18"/>
  <c r="C112" i="18"/>
  <c r="M112" i="18"/>
  <c r="C113" i="18"/>
  <c r="M113" i="18"/>
  <c r="N114" i="18"/>
  <c r="O114" i="18" s="1"/>
  <c r="C115" i="18"/>
  <c r="M116" i="18"/>
  <c r="C117" i="18"/>
  <c r="M117" i="18"/>
  <c r="C118" i="18"/>
  <c r="M118" i="18"/>
  <c r="N119" i="18"/>
  <c r="O119" i="18" s="1"/>
  <c r="C120" i="18"/>
  <c r="M121" i="18"/>
  <c r="C122" i="18"/>
  <c r="M122" i="18"/>
  <c r="C123" i="18"/>
  <c r="M123" i="18"/>
  <c r="N124" i="18"/>
  <c r="O124" i="18" s="1"/>
  <c r="C125" i="18"/>
  <c r="M126" i="18"/>
  <c r="C127" i="18"/>
  <c r="M127" i="18"/>
  <c r="C128" i="18"/>
  <c r="M128" i="18"/>
  <c r="N129" i="18"/>
  <c r="O129" i="18" s="1"/>
  <c r="C130" i="18"/>
  <c r="M131" i="18"/>
  <c r="C132" i="18"/>
  <c r="M132" i="18"/>
  <c r="C133" i="18"/>
  <c r="M133" i="18"/>
  <c r="N134" i="18"/>
  <c r="O134" i="18" s="1"/>
  <c r="C135" i="18"/>
  <c r="M136" i="18"/>
  <c r="C137" i="18"/>
  <c r="M137" i="18"/>
  <c r="C138" i="18"/>
  <c r="M138" i="18"/>
  <c r="N139" i="18"/>
  <c r="O139" i="18" s="1"/>
  <c r="C140" i="18"/>
  <c r="M141" i="18"/>
  <c r="C142" i="18"/>
  <c r="M142" i="18"/>
  <c r="C143" i="18"/>
  <c r="M143" i="18"/>
  <c r="N144" i="18"/>
  <c r="O144" i="18" s="1"/>
  <c r="C145" i="18"/>
  <c r="M146" i="18"/>
  <c r="C147" i="18"/>
  <c r="M147" i="18"/>
  <c r="C148" i="18"/>
  <c r="M148" i="18"/>
  <c r="N149" i="18"/>
  <c r="O149" i="18" s="1"/>
  <c r="C150" i="18"/>
  <c r="M151" i="18"/>
  <c r="C152" i="18"/>
  <c r="M152" i="18"/>
  <c r="C153" i="18"/>
  <c r="M153" i="18"/>
  <c r="N154" i="18"/>
  <c r="O154" i="18" s="1"/>
  <c r="C155" i="18"/>
  <c r="M156" i="18"/>
  <c r="C157" i="18"/>
  <c r="M157" i="18"/>
  <c r="C158" i="18"/>
  <c r="M158" i="18"/>
  <c r="N159" i="18"/>
  <c r="O159" i="18" s="1"/>
  <c r="C160" i="18"/>
  <c r="M161" i="18"/>
  <c r="C162" i="18"/>
  <c r="M162" i="18"/>
  <c r="C163" i="18"/>
  <c r="M163" i="18"/>
  <c r="N164" i="18"/>
  <c r="O164" i="18" s="1"/>
  <c r="C165" i="18"/>
  <c r="M166" i="18"/>
  <c r="C167" i="18"/>
  <c r="M167" i="18"/>
  <c r="C168" i="18"/>
  <c r="M168" i="18"/>
  <c r="N169" i="18"/>
  <c r="O169" i="18" s="1"/>
  <c r="C170" i="18"/>
  <c r="M171" i="18"/>
  <c r="C172" i="18"/>
  <c r="M172" i="18"/>
  <c r="C173" i="18"/>
  <c r="M173" i="18"/>
  <c r="N174" i="18"/>
  <c r="O174" i="18" s="1"/>
  <c r="C175" i="18"/>
  <c r="M176" i="18"/>
  <c r="C177" i="18"/>
  <c r="M177" i="18"/>
  <c r="C178" i="18"/>
  <c r="M178" i="18"/>
  <c r="AA206" i="16"/>
  <c r="Z206" i="16"/>
  <c r="W205" i="16"/>
  <c r="W206" i="16"/>
  <c r="W207" i="16"/>
  <c r="W208" i="16"/>
  <c r="W204" i="16"/>
  <c r="V206" i="16"/>
  <c r="V208" i="16"/>
  <c r="V204" i="16"/>
  <c r="T208" i="16"/>
  <c r="T205" i="16"/>
  <c r="T206" i="16"/>
  <c r="T207" i="16"/>
  <c r="T204" i="16"/>
  <c r="S206" i="16"/>
  <c r="S205" i="16"/>
  <c r="S207" i="16"/>
  <c r="S208" i="16"/>
  <c r="S204" i="16"/>
  <c r="M21" i="16"/>
  <c r="N180" i="16"/>
  <c r="N130" i="16"/>
  <c r="N80" i="16"/>
  <c r="I208" i="16"/>
  <c r="J208" i="16"/>
  <c r="K208" i="16"/>
  <c r="L208" i="16"/>
  <c r="I206" i="16"/>
  <c r="J206" i="16"/>
  <c r="K206" i="16"/>
  <c r="L206" i="16"/>
  <c r="I205" i="16"/>
  <c r="J205" i="16"/>
  <c r="K205" i="16"/>
  <c r="L205" i="16"/>
  <c r="I204" i="16"/>
  <c r="J204" i="16"/>
  <c r="K204" i="16"/>
  <c r="L204" i="16"/>
  <c r="C203" i="16"/>
  <c r="C202" i="16"/>
  <c r="C198" i="16"/>
  <c r="C197" i="16"/>
  <c r="C193" i="16"/>
  <c r="C192" i="16"/>
  <c r="C188" i="16"/>
  <c r="C187" i="16"/>
  <c r="C183" i="16"/>
  <c r="C182" i="16"/>
  <c r="C178" i="16"/>
  <c r="C177" i="16"/>
  <c r="C173" i="16"/>
  <c r="C172" i="16"/>
  <c r="C168" i="16"/>
  <c r="C167" i="16"/>
  <c r="C163" i="16"/>
  <c r="C162" i="16"/>
  <c r="C158" i="16"/>
  <c r="C157" i="16"/>
  <c r="C153" i="16"/>
  <c r="C152" i="16"/>
  <c r="C148" i="16"/>
  <c r="C147" i="16"/>
  <c r="C143" i="16"/>
  <c r="C142" i="16"/>
  <c r="C138" i="16"/>
  <c r="C137" i="16"/>
  <c r="C133" i="16"/>
  <c r="C132" i="16"/>
  <c r="C128" i="16"/>
  <c r="C127" i="16"/>
  <c r="C123" i="16"/>
  <c r="C122" i="16"/>
  <c r="C118" i="16"/>
  <c r="C117" i="16"/>
  <c r="C113" i="16"/>
  <c r="C112" i="16"/>
  <c r="C108" i="16"/>
  <c r="C107" i="16"/>
  <c r="C103" i="16"/>
  <c r="C102" i="16"/>
  <c r="C98" i="16"/>
  <c r="C97" i="16"/>
  <c r="C93" i="16"/>
  <c r="C92" i="16"/>
  <c r="C88" i="16"/>
  <c r="C87" i="16"/>
  <c r="C83" i="16"/>
  <c r="C82" i="16"/>
  <c r="C78" i="16"/>
  <c r="C77" i="16"/>
  <c r="C73" i="16"/>
  <c r="C72" i="16"/>
  <c r="C68" i="16"/>
  <c r="C67" i="16"/>
  <c r="C63" i="16"/>
  <c r="C62" i="16"/>
  <c r="C58" i="16"/>
  <c r="C57" i="16"/>
  <c r="C53" i="16"/>
  <c r="C52" i="16"/>
  <c r="C48" i="16"/>
  <c r="C47" i="16"/>
  <c r="C38" i="16"/>
  <c r="C37" i="16"/>
  <c r="C33" i="16"/>
  <c r="C32" i="16"/>
  <c r="C28" i="16"/>
  <c r="C27" i="16"/>
  <c r="C23" i="16"/>
  <c r="C22" i="16"/>
  <c r="C18" i="16"/>
  <c r="C17" i="16"/>
  <c r="C13" i="16"/>
  <c r="C12" i="16"/>
  <c r="O199" i="16"/>
  <c r="N194" i="16"/>
  <c r="O194" i="16" s="1"/>
  <c r="N189" i="16"/>
  <c r="N184" i="16"/>
  <c r="O184" i="16" s="1"/>
  <c r="N179" i="16"/>
  <c r="O179" i="16" s="1"/>
  <c r="N174" i="16"/>
  <c r="O174" i="16" s="1"/>
  <c r="N169" i="16"/>
  <c r="O169" i="16" s="1"/>
  <c r="N164" i="16"/>
  <c r="O164" i="16" s="1"/>
  <c r="N159" i="16"/>
  <c r="O159" i="16" s="1"/>
  <c r="N154" i="16"/>
  <c r="O154" i="16" s="1"/>
  <c r="N149" i="16"/>
  <c r="O149" i="16" s="1"/>
  <c r="N144" i="16"/>
  <c r="O144" i="16" s="1"/>
  <c r="N139" i="16"/>
  <c r="O139" i="16" s="1"/>
  <c r="N134" i="16"/>
  <c r="O134" i="16" s="1"/>
  <c r="N129" i="16"/>
  <c r="O129" i="16" s="1"/>
  <c r="N124" i="16"/>
  <c r="O124" i="16" s="1"/>
  <c r="N119" i="16"/>
  <c r="O119" i="16" s="1"/>
  <c r="N114" i="16"/>
  <c r="O114" i="16" s="1"/>
  <c r="N109" i="16"/>
  <c r="O109" i="16" s="1"/>
  <c r="N104" i="16"/>
  <c r="O104" i="16" s="1"/>
  <c r="N99" i="16"/>
  <c r="O99" i="16" s="1"/>
  <c r="N94" i="16"/>
  <c r="O94" i="16" s="1"/>
  <c r="N89" i="16"/>
  <c r="O89" i="16" s="1"/>
  <c r="N84" i="16"/>
  <c r="O84" i="16" s="1"/>
  <c r="N79" i="16"/>
  <c r="O79" i="16" s="1"/>
  <c r="N74" i="16"/>
  <c r="O74" i="16" s="1"/>
  <c r="N69" i="16"/>
  <c r="O69" i="16" s="1"/>
  <c r="N64" i="16"/>
  <c r="O64" i="16" s="1"/>
  <c r="N59" i="16"/>
  <c r="O59" i="16" s="1"/>
  <c r="N54" i="16"/>
  <c r="O54" i="16" s="1"/>
  <c r="N49" i="16"/>
  <c r="O49" i="16" s="1"/>
  <c r="N44" i="16"/>
  <c r="O44" i="16" s="1"/>
  <c r="N34" i="16"/>
  <c r="O34" i="16" s="1"/>
  <c r="N29" i="16"/>
  <c r="O29" i="16" s="1"/>
  <c r="N24" i="16"/>
  <c r="O24" i="16" s="1"/>
  <c r="N19" i="16"/>
  <c r="O19" i="16" s="1"/>
  <c r="N14" i="16"/>
  <c r="O14" i="16" s="1"/>
  <c r="N9" i="16"/>
  <c r="O9" i="16" s="1"/>
  <c r="M201" i="16"/>
  <c r="M196" i="16"/>
  <c r="M191" i="16"/>
  <c r="M186" i="16"/>
  <c r="M181" i="16"/>
  <c r="M176" i="16"/>
  <c r="M171" i="16"/>
  <c r="M166" i="16"/>
  <c r="M161" i="16"/>
  <c r="M156" i="16"/>
  <c r="M151" i="16"/>
  <c r="M146" i="16"/>
  <c r="M141" i="16"/>
  <c r="M136" i="16"/>
  <c r="M131" i="16"/>
  <c r="M126" i="16"/>
  <c r="M121" i="16"/>
  <c r="M116" i="16"/>
  <c r="M111" i="16"/>
  <c r="M106" i="16"/>
  <c r="M101" i="16"/>
  <c r="M96" i="16"/>
  <c r="M91" i="16"/>
  <c r="M86" i="16"/>
  <c r="M81" i="16"/>
  <c r="M76" i="16"/>
  <c r="M71" i="16"/>
  <c r="M66" i="16"/>
  <c r="M61" i="16"/>
  <c r="M56" i="16"/>
  <c r="M51" i="16"/>
  <c r="M46" i="16"/>
  <c r="M36" i="16"/>
  <c r="M31" i="16"/>
  <c r="M26" i="16"/>
  <c r="M16" i="16"/>
  <c r="M11" i="16"/>
  <c r="M6" i="16"/>
  <c r="G6" i="17"/>
  <c r="H6" i="17"/>
  <c r="I6" i="17"/>
  <c r="J6" i="17"/>
  <c r="K6" i="17"/>
  <c r="N175" i="16"/>
  <c r="G213" i="27" l="1"/>
  <c r="P45" i="27"/>
  <c r="M48" i="27" s="1"/>
  <c r="J212" i="27"/>
  <c r="C221" i="27"/>
  <c r="H231" i="27" s="1"/>
  <c r="P25" i="27"/>
  <c r="M28" i="27" s="1"/>
  <c r="Q130" i="27"/>
  <c r="P50" i="27"/>
  <c r="M53" i="27" s="1"/>
  <c r="P60" i="27"/>
  <c r="Q170" i="27"/>
  <c r="M107" i="27"/>
  <c r="Q105" i="24"/>
  <c r="P70" i="24"/>
  <c r="M73" i="24" s="1"/>
  <c r="Q65" i="24"/>
  <c r="P85" i="24"/>
  <c r="M88" i="24" s="1"/>
  <c r="C208" i="16"/>
  <c r="C205" i="16"/>
  <c r="C204" i="16"/>
  <c r="C206" i="16"/>
  <c r="N204" i="16"/>
  <c r="D209" i="16" s="1"/>
  <c r="Q45" i="24"/>
  <c r="AD205" i="24"/>
  <c r="AC205" i="24"/>
  <c r="D212" i="24"/>
  <c r="C221" i="24"/>
  <c r="H231" i="24" s="1"/>
  <c r="P15" i="24"/>
  <c r="P115" i="24"/>
  <c r="M118" i="24" s="1"/>
  <c r="P5" i="16"/>
  <c r="M8" i="16" s="1"/>
  <c r="AD205" i="27"/>
  <c r="H211" i="27"/>
  <c r="J213" i="27"/>
  <c r="D213" i="27"/>
  <c r="L213" i="27"/>
  <c r="K211" i="27"/>
  <c r="F213" i="27"/>
  <c r="L211" i="27"/>
  <c r="C218" i="27"/>
  <c r="G211" i="27"/>
  <c r="K213" i="27"/>
  <c r="I213" i="27"/>
  <c r="I211" i="27"/>
  <c r="P70" i="27"/>
  <c r="M73" i="27" s="1"/>
  <c r="P165" i="27"/>
  <c r="M167" i="27" s="1"/>
  <c r="P190" i="27"/>
  <c r="M192" i="27" s="1"/>
  <c r="O205" i="27"/>
  <c r="B220" i="27" s="1"/>
  <c r="B228" i="27" s="1"/>
  <c r="J211" i="27"/>
  <c r="F211" i="27"/>
  <c r="D211" i="27"/>
  <c r="Q15" i="27"/>
  <c r="P180" i="24"/>
  <c r="D209" i="24"/>
  <c r="P110" i="24"/>
  <c r="P190" i="24"/>
  <c r="M193" i="24" s="1"/>
  <c r="O205" i="24"/>
  <c r="B220" i="24" s="1"/>
  <c r="B228" i="24" s="1"/>
  <c r="P25" i="24"/>
  <c r="M27" i="24" s="1"/>
  <c r="P120" i="24"/>
  <c r="Q190" i="24"/>
  <c r="P95" i="24"/>
  <c r="M97" i="24" s="1"/>
  <c r="O189" i="16"/>
  <c r="P40" i="16"/>
  <c r="M42" i="16" s="1"/>
  <c r="AY212" i="16"/>
  <c r="BA212" i="16"/>
  <c r="AX212" i="16"/>
  <c r="AW212" i="16"/>
  <c r="AV212" i="16"/>
  <c r="Q200" i="24"/>
  <c r="P80" i="24"/>
  <c r="M83" i="24" s="1"/>
  <c r="Q75" i="24"/>
  <c r="Q195" i="24"/>
  <c r="P90" i="24"/>
  <c r="M93" i="24" s="1"/>
  <c r="P10" i="24"/>
  <c r="Q130" i="24"/>
  <c r="P130" i="24"/>
  <c r="M132" i="24" s="1"/>
  <c r="P55" i="24"/>
  <c r="M57" i="24" s="1"/>
  <c r="Q55" i="24"/>
  <c r="Q125" i="24"/>
  <c r="P125" i="24"/>
  <c r="M127" i="24" s="1"/>
  <c r="Q100" i="24"/>
  <c r="P100" i="24"/>
  <c r="Q20" i="24"/>
  <c r="P20" i="24"/>
  <c r="P5" i="24"/>
  <c r="M8" i="24" s="1"/>
  <c r="Q5" i="24"/>
  <c r="Q160" i="24"/>
  <c r="P160" i="24"/>
  <c r="M163" i="24" s="1"/>
  <c r="Q155" i="24"/>
  <c r="P155" i="24"/>
  <c r="M158" i="24" s="1"/>
  <c r="P60" i="24"/>
  <c r="M63" i="24" s="1"/>
  <c r="Q60" i="24"/>
  <c r="P30" i="24"/>
  <c r="Q30" i="24"/>
  <c r="Q145" i="24"/>
  <c r="P145" i="24"/>
  <c r="M147" i="24" s="1"/>
  <c r="Q135" i="24"/>
  <c r="P135" i="24"/>
  <c r="M138" i="24" s="1"/>
  <c r="Q40" i="24"/>
  <c r="P40" i="24"/>
  <c r="P185" i="24"/>
  <c r="M188" i="24" s="1"/>
  <c r="Q185" i="24"/>
  <c r="P35" i="24"/>
  <c r="M38" i="24" s="1"/>
  <c r="Q35" i="24"/>
  <c r="Q50" i="24"/>
  <c r="P50" i="24"/>
  <c r="M52" i="24" s="1"/>
  <c r="Q165" i="24"/>
  <c r="P165" i="24"/>
  <c r="M167" i="24" s="1"/>
  <c r="P140" i="24"/>
  <c r="M143" i="24" s="1"/>
  <c r="Q140" i="24"/>
  <c r="N205" i="24"/>
  <c r="P170" i="24"/>
  <c r="M172" i="24" s="1"/>
  <c r="Q170" i="24"/>
  <c r="P150" i="24"/>
  <c r="M153" i="24" s="1"/>
  <c r="Q150" i="24"/>
  <c r="M213" i="27"/>
  <c r="I212" i="27"/>
  <c r="P110" i="27"/>
  <c r="M113" i="27" s="1"/>
  <c r="Q35" i="27"/>
  <c r="P155" i="27"/>
  <c r="M158" i="27" s="1"/>
  <c r="K212" i="27"/>
  <c r="P90" i="27"/>
  <c r="H212" i="27"/>
  <c r="E212" i="27"/>
  <c r="P55" i="27"/>
  <c r="M58" i="27" s="1"/>
  <c r="Q105" i="27"/>
  <c r="BA210" i="27"/>
  <c r="AY210" i="27"/>
  <c r="AX210" i="27"/>
  <c r="AW210" i="27"/>
  <c r="AV210" i="27"/>
  <c r="AY209" i="27"/>
  <c r="AX209" i="27"/>
  <c r="BA209" i="27"/>
  <c r="AW209" i="27"/>
  <c r="AV209" i="27"/>
  <c r="P175" i="27"/>
  <c r="M178" i="27" s="1"/>
  <c r="Q190" i="27"/>
  <c r="P200" i="27"/>
  <c r="P20" i="27"/>
  <c r="M23" i="27" s="1"/>
  <c r="P75" i="27"/>
  <c r="M78" i="27" s="1"/>
  <c r="P160" i="27"/>
  <c r="M163" i="27" s="1"/>
  <c r="Q185" i="27"/>
  <c r="P30" i="27"/>
  <c r="M33" i="27" s="1"/>
  <c r="P95" i="27"/>
  <c r="M137" i="27"/>
  <c r="P120" i="27"/>
  <c r="M123" i="27" s="1"/>
  <c r="P195" i="27"/>
  <c r="M198" i="27" s="1"/>
  <c r="Q135" i="27"/>
  <c r="P10" i="27"/>
  <c r="M13" i="27" s="1"/>
  <c r="P140" i="27"/>
  <c r="M143" i="27" s="1"/>
  <c r="P80" i="27"/>
  <c r="M83" i="27" s="1"/>
  <c r="P85" i="27"/>
  <c r="M88" i="27" s="1"/>
  <c r="N205" i="27"/>
  <c r="P40" i="27"/>
  <c r="M43" i="27" s="1"/>
  <c r="Q5" i="27"/>
  <c r="P5" i="27"/>
  <c r="M188" i="27"/>
  <c r="M187" i="27"/>
  <c r="M183" i="27"/>
  <c r="M182" i="27"/>
  <c r="M173" i="27"/>
  <c r="M172" i="27"/>
  <c r="M168" i="27"/>
  <c r="M153" i="27"/>
  <c r="M152" i="27"/>
  <c r="M148" i="27"/>
  <c r="M147" i="27"/>
  <c r="M133" i="27"/>
  <c r="M132" i="27"/>
  <c r="M128" i="27"/>
  <c r="M127" i="27"/>
  <c r="M118" i="27"/>
  <c r="M117" i="27"/>
  <c r="M112" i="27"/>
  <c r="M103" i="27"/>
  <c r="M102" i="27"/>
  <c r="M98" i="27"/>
  <c r="M97" i="27"/>
  <c r="M93" i="27"/>
  <c r="M92" i="27"/>
  <c r="M68" i="27"/>
  <c r="M67" i="27"/>
  <c r="M63" i="27"/>
  <c r="M62" i="27"/>
  <c r="M52" i="27"/>
  <c r="M38" i="27"/>
  <c r="M37" i="27"/>
  <c r="M18" i="27"/>
  <c r="M17" i="27"/>
  <c r="F212" i="27"/>
  <c r="G212" i="27"/>
  <c r="L212" i="27"/>
  <c r="D212" i="27"/>
  <c r="G209" i="27"/>
  <c r="E210" i="27"/>
  <c r="I209" i="27"/>
  <c r="D209" i="27"/>
  <c r="H210" i="27"/>
  <c r="G210" i="27"/>
  <c r="K209" i="27"/>
  <c r="L209" i="27"/>
  <c r="E209" i="27"/>
  <c r="J209" i="27"/>
  <c r="F209" i="27"/>
  <c r="L210" i="27"/>
  <c r="J210" i="27"/>
  <c r="AW208" i="27"/>
  <c r="AV208" i="27"/>
  <c r="AY207" i="27"/>
  <c r="AU205" i="27"/>
  <c r="AX207" i="27"/>
  <c r="BA206" i="27"/>
  <c r="BA208" i="27"/>
  <c r="AV207" i="27"/>
  <c r="AY206" i="27"/>
  <c r="AY208" i="27"/>
  <c r="AW206" i="27"/>
  <c r="AW207" i="27"/>
  <c r="AX206" i="27"/>
  <c r="AV206" i="27"/>
  <c r="AX208" i="27"/>
  <c r="BA207" i="27"/>
  <c r="D210" i="27"/>
  <c r="K210" i="27"/>
  <c r="F210" i="27"/>
  <c r="H210" i="24"/>
  <c r="F209" i="24"/>
  <c r="L212" i="24"/>
  <c r="H211" i="24"/>
  <c r="D211" i="24"/>
  <c r="D213" i="24"/>
  <c r="M197" i="24"/>
  <c r="M198" i="24"/>
  <c r="M178" i="24"/>
  <c r="M177" i="24"/>
  <c r="M108" i="24"/>
  <c r="M107" i="24"/>
  <c r="M78" i="24"/>
  <c r="M77" i="24"/>
  <c r="M72" i="24"/>
  <c r="M68" i="24"/>
  <c r="M67" i="24"/>
  <c r="M48" i="24"/>
  <c r="M47" i="24"/>
  <c r="J209" i="24"/>
  <c r="J210" i="24"/>
  <c r="E210" i="24"/>
  <c r="I211" i="24"/>
  <c r="H209" i="24"/>
  <c r="G209" i="24"/>
  <c r="I209" i="24"/>
  <c r="L211" i="24"/>
  <c r="L209" i="24"/>
  <c r="L210" i="24"/>
  <c r="K210" i="24"/>
  <c r="F210" i="24"/>
  <c r="I210" i="24"/>
  <c r="G210" i="24"/>
  <c r="J211" i="24"/>
  <c r="F211" i="24"/>
  <c r="G211" i="24"/>
  <c r="K209" i="24"/>
  <c r="E211" i="24"/>
  <c r="K211" i="24"/>
  <c r="K212" i="24"/>
  <c r="E213" i="24"/>
  <c r="L213" i="24"/>
  <c r="F213" i="24"/>
  <c r="H213" i="24"/>
  <c r="H212" i="24"/>
  <c r="F212" i="24"/>
  <c r="E212" i="24"/>
  <c r="G212" i="24"/>
  <c r="I212" i="24"/>
  <c r="I213" i="24"/>
  <c r="G213" i="24"/>
  <c r="J212" i="24"/>
  <c r="J213" i="24"/>
  <c r="AW212" i="24"/>
  <c r="AX211" i="24"/>
  <c r="AY210" i="24"/>
  <c r="AX208" i="24"/>
  <c r="BA207" i="24"/>
  <c r="AV206" i="24"/>
  <c r="AV212" i="24"/>
  <c r="AW211" i="24"/>
  <c r="AX210" i="24"/>
  <c r="AY209" i="24"/>
  <c r="AW208" i="24"/>
  <c r="AW207" i="24"/>
  <c r="AV211" i="24"/>
  <c r="AW210" i="24"/>
  <c r="AX209" i="24"/>
  <c r="AV208" i="24"/>
  <c r="AY207" i="24"/>
  <c r="AU205" i="24"/>
  <c r="AV210" i="24"/>
  <c r="AW209" i="24"/>
  <c r="AX207" i="24"/>
  <c r="BA206" i="24"/>
  <c r="BA212" i="24"/>
  <c r="AV209" i="24"/>
  <c r="AY212" i="24"/>
  <c r="BA210" i="24"/>
  <c r="AX206" i="24"/>
  <c r="AX212" i="24"/>
  <c r="AY211" i="24"/>
  <c r="BA208" i="24"/>
  <c r="AY208" i="24"/>
  <c r="BA209" i="24"/>
  <c r="AV207" i="24"/>
  <c r="AY206" i="24"/>
  <c r="BA211" i="24"/>
  <c r="AW206" i="24"/>
  <c r="D210" i="16"/>
  <c r="D213" i="16"/>
  <c r="M206" i="16"/>
  <c r="D211" i="16" s="1"/>
  <c r="BA211" i="16"/>
  <c r="AV211" i="16"/>
  <c r="AW211" i="16"/>
  <c r="AX211" i="16"/>
  <c r="AY211" i="16"/>
  <c r="AY210" i="16"/>
  <c r="BA210" i="16"/>
  <c r="AX210" i="16"/>
  <c r="AV210" i="16"/>
  <c r="AW210" i="16"/>
  <c r="AY206" i="16"/>
  <c r="AY207" i="16"/>
  <c r="AY208" i="16"/>
  <c r="AY209" i="16"/>
  <c r="AX206" i="16"/>
  <c r="AX207" i="16"/>
  <c r="AX208" i="16"/>
  <c r="AX209" i="16"/>
  <c r="AU205" i="16"/>
  <c r="BA205" i="16" s="1"/>
  <c r="BA208" i="16"/>
  <c r="AW209" i="16"/>
  <c r="BA209" i="16"/>
  <c r="BA207" i="16"/>
  <c r="AW208" i="16"/>
  <c r="AV206" i="16"/>
  <c r="AV207" i="16"/>
  <c r="AV208" i="16"/>
  <c r="AW206" i="16"/>
  <c r="AV209" i="16"/>
  <c r="BA206" i="16"/>
  <c r="AW207" i="16"/>
  <c r="Q10" i="16"/>
  <c r="P10" i="16"/>
  <c r="AC205" i="16"/>
  <c r="AD205" i="16"/>
  <c r="N20" i="16"/>
  <c r="O20" i="16" s="1"/>
  <c r="N85" i="16"/>
  <c r="O85" i="16" s="1"/>
  <c r="N135" i="16"/>
  <c r="O135" i="16" s="1"/>
  <c r="N185" i="16"/>
  <c r="O185" i="16" s="1"/>
  <c r="N140" i="16"/>
  <c r="O140" i="16" s="1"/>
  <c r="N45" i="16"/>
  <c r="O45" i="16" s="1"/>
  <c r="N95" i="16"/>
  <c r="O95" i="16" s="1"/>
  <c r="N145" i="16"/>
  <c r="O145" i="16" s="1"/>
  <c r="N175" i="18"/>
  <c r="O175" i="18" s="1"/>
  <c r="N170" i="18"/>
  <c r="O170" i="18" s="1"/>
  <c r="N165" i="18"/>
  <c r="O165" i="18" s="1"/>
  <c r="N160" i="18"/>
  <c r="O160" i="18" s="1"/>
  <c r="N155" i="18"/>
  <c r="O155" i="18" s="1"/>
  <c r="N150" i="18"/>
  <c r="O150" i="18" s="1"/>
  <c r="N145" i="18"/>
  <c r="O145" i="18" s="1"/>
  <c r="N140" i="18"/>
  <c r="O140" i="18" s="1"/>
  <c r="N135" i="18"/>
  <c r="O135" i="18" s="1"/>
  <c r="N130" i="18"/>
  <c r="O130" i="18" s="1"/>
  <c r="N125" i="18"/>
  <c r="O125" i="18" s="1"/>
  <c r="N120" i="18"/>
  <c r="O120" i="18" s="1"/>
  <c r="N115" i="18"/>
  <c r="O115" i="18" s="1"/>
  <c r="N110" i="18"/>
  <c r="O110" i="18" s="1"/>
  <c r="N105" i="18"/>
  <c r="O105" i="18" s="1"/>
  <c r="N100" i="18"/>
  <c r="O100" i="18" s="1"/>
  <c r="N95" i="18"/>
  <c r="O95" i="18" s="1"/>
  <c r="N90" i="18"/>
  <c r="O90" i="18" s="1"/>
  <c r="N85" i="18"/>
  <c r="O85" i="18" s="1"/>
  <c r="N80" i="18"/>
  <c r="O80" i="18" s="1"/>
  <c r="N75" i="18"/>
  <c r="O75" i="18" s="1"/>
  <c r="N70" i="18"/>
  <c r="O70" i="18" s="1"/>
  <c r="N65" i="18"/>
  <c r="O65" i="18" s="1"/>
  <c r="N60" i="18"/>
  <c r="O60" i="18" s="1"/>
  <c r="N55" i="18"/>
  <c r="O55" i="18" s="1"/>
  <c r="N50" i="18"/>
  <c r="O50" i="18" s="1"/>
  <c r="N45" i="18"/>
  <c r="O45" i="18" s="1"/>
  <c r="N40" i="18"/>
  <c r="O40" i="18" s="1"/>
  <c r="N35" i="18"/>
  <c r="O35" i="18" s="1"/>
  <c r="N90" i="16"/>
  <c r="O90" i="16" s="1"/>
  <c r="N50" i="16"/>
  <c r="O50" i="16" s="1"/>
  <c r="N100" i="16"/>
  <c r="O100" i="16" s="1"/>
  <c r="N160" i="16"/>
  <c r="O160" i="16" s="1"/>
  <c r="N200" i="16"/>
  <c r="O200" i="16" s="1"/>
  <c r="N55" i="16"/>
  <c r="O55" i="16" s="1"/>
  <c r="N105" i="16"/>
  <c r="O105" i="16" s="1"/>
  <c r="N165" i="16"/>
  <c r="O165" i="16" s="1"/>
  <c r="N35" i="16"/>
  <c r="O35" i="16" s="1"/>
  <c r="N60" i="16"/>
  <c r="O60" i="16" s="1"/>
  <c r="N120" i="16"/>
  <c r="O120" i="16" s="1"/>
  <c r="N170" i="16"/>
  <c r="O170" i="16" s="1"/>
  <c r="N65" i="16"/>
  <c r="O65" i="16" s="1"/>
  <c r="N125" i="16"/>
  <c r="O125" i="16" s="1"/>
  <c r="N30" i="18"/>
  <c r="O30" i="18" s="1"/>
  <c r="N25" i="18"/>
  <c r="O25" i="18" s="1"/>
  <c r="N20" i="18"/>
  <c r="O20" i="18" s="1"/>
  <c r="N15" i="18"/>
  <c r="O15" i="18" s="1"/>
  <c r="N10" i="18"/>
  <c r="O10" i="18" s="1"/>
  <c r="N25" i="16"/>
  <c r="O25" i="16" s="1"/>
  <c r="N70" i="16"/>
  <c r="O70" i="16" s="1"/>
  <c r="N110" i="16"/>
  <c r="O110" i="16" s="1"/>
  <c r="N150" i="16"/>
  <c r="O150" i="16" s="1"/>
  <c r="N190" i="16"/>
  <c r="O190" i="16" s="1"/>
  <c r="N30" i="16"/>
  <c r="O30" i="16" s="1"/>
  <c r="N75" i="16"/>
  <c r="O75" i="16" s="1"/>
  <c r="N115" i="16"/>
  <c r="O115" i="16" s="1"/>
  <c r="N155" i="16"/>
  <c r="O155" i="16" s="1"/>
  <c r="N195" i="16"/>
  <c r="O195" i="16" s="1"/>
  <c r="C183" i="18"/>
  <c r="C182" i="18"/>
  <c r="C179" i="18"/>
  <c r="C180" i="18"/>
  <c r="C181" i="18"/>
  <c r="O130" i="16"/>
  <c r="O175" i="16"/>
  <c r="O15" i="16"/>
  <c r="O80" i="16"/>
  <c r="O180" i="16"/>
  <c r="M87" i="24" l="1"/>
  <c r="M47" i="27"/>
  <c r="M27" i="27"/>
  <c r="M211" i="27"/>
  <c r="M58" i="24"/>
  <c r="M193" i="27"/>
  <c r="M12" i="27"/>
  <c r="M168" i="24"/>
  <c r="M72" i="27"/>
  <c r="M77" i="27"/>
  <c r="M57" i="27"/>
  <c r="M22" i="27"/>
  <c r="M157" i="27"/>
  <c r="M98" i="24"/>
  <c r="M28" i="24"/>
  <c r="M128" i="24"/>
  <c r="M37" i="24"/>
  <c r="H209" i="16"/>
  <c r="M148" i="24"/>
  <c r="M117" i="24"/>
  <c r="O204" i="16"/>
  <c r="B219" i="16" s="1"/>
  <c r="H232" i="16" s="1"/>
  <c r="BC205" i="16" a="1"/>
  <c r="BC205" i="16" s="1"/>
  <c r="M7" i="16"/>
  <c r="M43" i="16"/>
  <c r="O205" i="16"/>
  <c r="M162" i="27"/>
  <c r="AZ209" i="24"/>
  <c r="M7" i="24"/>
  <c r="M173" i="24"/>
  <c r="M192" i="24"/>
  <c r="M92" i="24"/>
  <c r="M162" i="24"/>
  <c r="M187" i="24"/>
  <c r="M82" i="24"/>
  <c r="M142" i="24"/>
  <c r="G213" i="16"/>
  <c r="M133" i="24"/>
  <c r="M137" i="24"/>
  <c r="M157" i="24"/>
  <c r="M53" i="24"/>
  <c r="M152" i="24"/>
  <c r="M62" i="24"/>
  <c r="M82" i="27"/>
  <c r="M142" i="27"/>
  <c r="M122" i="27"/>
  <c r="M212" i="27"/>
  <c r="M177" i="27"/>
  <c r="M32" i="27"/>
  <c r="AZ210" i="27"/>
  <c r="AZ209" i="27"/>
  <c r="AZ208" i="27"/>
  <c r="M197" i="27"/>
  <c r="M203" i="27"/>
  <c r="M202" i="27"/>
  <c r="M87" i="27"/>
  <c r="M7" i="27"/>
  <c r="M8" i="27"/>
  <c r="M42" i="27"/>
  <c r="M209" i="27"/>
  <c r="AZ207" i="27"/>
  <c r="AZ206" i="27"/>
  <c r="M210" i="27"/>
  <c r="H233" i="27"/>
  <c r="AV205" i="27"/>
  <c r="AX205" i="27"/>
  <c r="BA205" i="27"/>
  <c r="AY205" i="27"/>
  <c r="AW205" i="27"/>
  <c r="AZ207" i="24"/>
  <c r="M209" i="24"/>
  <c r="M211" i="24"/>
  <c r="M203" i="24"/>
  <c r="M202" i="24"/>
  <c r="M183" i="24"/>
  <c r="M182" i="24"/>
  <c r="M123" i="24"/>
  <c r="M122" i="24"/>
  <c r="M112" i="24"/>
  <c r="M113" i="24"/>
  <c r="M103" i="24"/>
  <c r="M102" i="24"/>
  <c r="M43" i="24"/>
  <c r="M42" i="24"/>
  <c r="M33" i="24"/>
  <c r="M32" i="24"/>
  <c r="M23" i="24"/>
  <c r="M22" i="24"/>
  <c r="M17" i="24"/>
  <c r="M18" i="24"/>
  <c r="M210" i="24"/>
  <c r="M212" i="24"/>
  <c r="E210" i="16"/>
  <c r="AZ211" i="24"/>
  <c r="AZ210" i="24"/>
  <c r="AZ212" i="24"/>
  <c r="AZ206" i="24"/>
  <c r="AW205" i="24"/>
  <c r="AV205" i="24"/>
  <c r="BA205" i="24"/>
  <c r="AY205" i="24"/>
  <c r="AX205" i="24"/>
  <c r="M213" i="24"/>
  <c r="AZ208" i="24"/>
  <c r="F209" i="16"/>
  <c r="E209" i="16"/>
  <c r="G209" i="16"/>
  <c r="F211" i="16"/>
  <c r="E211" i="16"/>
  <c r="G211" i="16"/>
  <c r="H211" i="16"/>
  <c r="AY205" i="16"/>
  <c r="AX205" i="16"/>
  <c r="AW205" i="16"/>
  <c r="AV205" i="16"/>
  <c r="Q105" i="16"/>
  <c r="P105" i="16"/>
  <c r="P185" i="16"/>
  <c r="Q185" i="16"/>
  <c r="Q165" i="16"/>
  <c r="P165" i="16"/>
  <c r="Q190" i="16"/>
  <c r="P190" i="16"/>
  <c r="P170" i="16"/>
  <c r="Q170" i="16"/>
  <c r="Q160" i="16"/>
  <c r="P160" i="16"/>
  <c r="P20" i="16"/>
  <c r="Q20" i="16"/>
  <c r="Q195" i="16"/>
  <c r="P195" i="16"/>
  <c r="P90" i="16"/>
  <c r="M92" i="16" s="1"/>
  <c r="Q90" i="16"/>
  <c r="Q15" i="16"/>
  <c r="P15" i="16"/>
  <c r="P25" i="16"/>
  <c r="M28" i="16" s="1"/>
  <c r="Q25" i="16"/>
  <c r="P130" i="16"/>
  <c r="Q130" i="16"/>
  <c r="P65" i="16"/>
  <c r="Q65" i="16"/>
  <c r="Q85" i="16"/>
  <c r="P85" i="16"/>
  <c r="P150" i="16"/>
  <c r="Q150" i="16"/>
  <c r="P120" i="16"/>
  <c r="Q120" i="16"/>
  <c r="P100" i="16"/>
  <c r="Q100" i="16"/>
  <c r="Q145" i="16"/>
  <c r="P145" i="16"/>
  <c r="Q80" i="16"/>
  <c r="P80" i="16"/>
  <c r="Q70" i="16"/>
  <c r="P70" i="16"/>
  <c r="Q45" i="16"/>
  <c r="P45" i="16"/>
  <c r="P155" i="16"/>
  <c r="Q155" i="16"/>
  <c r="Q140" i="16"/>
  <c r="P140" i="16"/>
  <c r="P175" i="16"/>
  <c r="Q175" i="16"/>
  <c r="Q115" i="16"/>
  <c r="P115" i="16"/>
  <c r="P75" i="16"/>
  <c r="Q75" i="16"/>
  <c r="Q125" i="16"/>
  <c r="P125" i="16"/>
  <c r="Q55" i="16"/>
  <c r="P55" i="16"/>
  <c r="P135" i="16"/>
  <c r="Q135" i="16"/>
  <c r="Q30" i="16"/>
  <c r="P30" i="16"/>
  <c r="Q200" i="16"/>
  <c r="P200" i="16"/>
  <c r="Q180" i="16"/>
  <c r="P180" i="16"/>
  <c r="Q110" i="16"/>
  <c r="P110" i="16"/>
  <c r="Q60" i="16"/>
  <c r="P60" i="16"/>
  <c r="P50" i="16"/>
  <c r="Q50" i="16"/>
  <c r="P95" i="16"/>
  <c r="Q95" i="16"/>
  <c r="P35" i="16"/>
  <c r="Q35" i="16"/>
  <c r="M12" i="16"/>
  <c r="M13" i="16"/>
  <c r="L213" i="16"/>
  <c r="H212" i="16"/>
  <c r="C221" i="16"/>
  <c r="H231" i="16" s="1"/>
  <c r="L210" i="16"/>
  <c r="H213" i="16"/>
  <c r="G210" i="16"/>
  <c r="J210" i="16"/>
  <c r="E213" i="16"/>
  <c r="F210" i="16"/>
  <c r="F213" i="16"/>
  <c r="I213" i="16"/>
  <c r="G212" i="16"/>
  <c r="K213" i="16"/>
  <c r="H210" i="16"/>
  <c r="J213" i="16"/>
  <c r="I212" i="16"/>
  <c r="N205" i="16"/>
  <c r="J209" i="16"/>
  <c r="I209" i="16"/>
  <c r="L209" i="16"/>
  <c r="K209" i="16"/>
  <c r="K212" i="16"/>
  <c r="K210" i="16"/>
  <c r="I210" i="16"/>
  <c r="E212" i="16"/>
  <c r="L212" i="16"/>
  <c r="F212" i="16"/>
  <c r="J212" i="16"/>
  <c r="M208" i="27" l="1"/>
  <c r="C224" i="27" s="1"/>
  <c r="C225" i="27" s="1"/>
  <c r="M207" i="27"/>
  <c r="C222" i="27" s="1"/>
  <c r="C223" i="27" s="1"/>
  <c r="AZ205" i="24"/>
  <c r="BE226" i="24"/>
  <c r="BE227" i="24"/>
  <c r="BE228" i="24"/>
  <c r="BE229" i="24"/>
  <c r="BE230" i="24"/>
  <c r="BE231" i="24"/>
  <c r="BE225" i="24"/>
  <c r="BE223" i="24"/>
  <c r="BE219" i="24"/>
  <c r="O247" i="24" s="1"/>
  <c r="BE211" i="24"/>
  <c r="O239" i="24" s="1"/>
  <c r="BE220" i="24"/>
  <c r="O248" i="24" s="1"/>
  <c r="BE213" i="24"/>
  <c r="O241" i="24" s="1"/>
  <c r="BE224" i="24"/>
  <c r="BE212" i="24"/>
  <c r="O240" i="24" s="1"/>
  <c r="BE222" i="24"/>
  <c r="O250" i="24" s="1"/>
  <c r="BE217" i="24"/>
  <c r="O245" i="24" s="1"/>
  <c r="BE221" i="24"/>
  <c r="O249" i="24" s="1"/>
  <c r="BE214" i="24"/>
  <c r="O242" i="24" s="1"/>
  <c r="BE218" i="24"/>
  <c r="O246" i="24" s="1"/>
  <c r="BE216" i="24"/>
  <c r="O244" i="24" s="1"/>
  <c r="BE215" i="24"/>
  <c r="O243" i="24" s="1"/>
  <c r="BE223" i="16"/>
  <c r="BE215" i="16"/>
  <c r="O243" i="16" s="1"/>
  <c r="BE224" i="16"/>
  <c r="BE216" i="16"/>
  <c r="O244" i="16" s="1"/>
  <c r="BE218" i="16"/>
  <c r="O246" i="16" s="1"/>
  <c r="BE214" i="16"/>
  <c r="O242" i="16" s="1"/>
  <c r="BE219" i="16"/>
  <c r="O247" i="16" s="1"/>
  <c r="BE222" i="16"/>
  <c r="O250" i="16" s="1"/>
  <c r="BE221" i="16"/>
  <c r="O249" i="16" s="1"/>
  <c r="BE213" i="16"/>
  <c r="O241" i="16" s="1"/>
  <c r="BE217" i="16"/>
  <c r="O245" i="16" s="1"/>
  <c r="BE220" i="16"/>
  <c r="O248" i="16" s="1"/>
  <c r="BE212" i="16"/>
  <c r="O240" i="16" s="1"/>
  <c r="BE211" i="16"/>
  <c r="O239" i="16" s="1"/>
  <c r="AZ205" i="16"/>
  <c r="BE213" i="27"/>
  <c r="O240" i="27" s="1"/>
  <c r="BE211" i="27"/>
  <c r="O238" i="27" s="1"/>
  <c r="BE219" i="27"/>
  <c r="O246" i="27" s="1"/>
  <c r="BE221" i="27"/>
  <c r="O248" i="27" s="1"/>
  <c r="BE220" i="27"/>
  <c r="O247" i="27" s="1"/>
  <c r="BE222" i="27"/>
  <c r="O249" i="27" s="1"/>
  <c r="BE223" i="27"/>
  <c r="BE216" i="27"/>
  <c r="O243" i="27" s="1"/>
  <c r="BE224" i="27"/>
  <c r="BE210" i="27"/>
  <c r="O237" i="27" s="1"/>
  <c r="BE218" i="27"/>
  <c r="O245" i="27" s="1"/>
  <c r="BE209" i="27"/>
  <c r="O236" i="27" s="1"/>
  <c r="BE215" i="27"/>
  <c r="O242" i="27" s="1"/>
  <c r="BE214" i="27"/>
  <c r="O241" i="27" s="1"/>
  <c r="BE217" i="27"/>
  <c r="O244" i="27" s="1"/>
  <c r="BE212" i="27"/>
  <c r="O239" i="27" s="1"/>
  <c r="AZ205" i="27"/>
  <c r="BC205" i="27" a="1"/>
  <c r="H233" i="24"/>
  <c r="M13" i="24"/>
  <c r="M208" i="24" s="1"/>
  <c r="C224" i="24" s="1"/>
  <c r="C225" i="24" s="1"/>
  <c r="M12" i="24"/>
  <c r="M207" i="24" s="1"/>
  <c r="C222" i="24" s="1"/>
  <c r="C223" i="24" s="1"/>
  <c r="AZ211" i="16"/>
  <c r="AZ212" i="16"/>
  <c r="BC205" i="24" a="1"/>
  <c r="BD208" i="24" s="1"/>
  <c r="AZ210" i="16"/>
  <c r="M209" i="16"/>
  <c r="M210" i="16"/>
  <c r="AF240" i="16" a="1"/>
  <c r="AF240" i="16" s="1"/>
  <c r="AF241" i="16" a="1"/>
  <c r="AF241" i="16" s="1"/>
  <c r="AF242" i="16" a="1"/>
  <c r="AF242" i="16" s="1"/>
  <c r="AF234" i="16" a="1"/>
  <c r="AF234" i="16" s="1"/>
  <c r="AF243" i="16" a="1"/>
  <c r="AF243" i="16" s="1"/>
  <c r="AF235" i="16" a="1"/>
  <c r="AF235" i="16" s="1"/>
  <c r="AF237" i="16" a="1"/>
  <c r="AF237" i="16" s="1"/>
  <c r="AF236" i="16" a="1"/>
  <c r="AF236" i="16" s="1"/>
  <c r="AF239" i="16" a="1"/>
  <c r="AF239" i="16" s="1"/>
  <c r="AN213" i="16" a="1"/>
  <c r="AN213" i="16" s="1"/>
  <c r="AN214" i="16" a="1"/>
  <c r="AN214" i="16" s="1"/>
  <c r="AN215" i="16" a="1"/>
  <c r="AN215" i="16" s="1"/>
  <c r="AN216" i="16" a="1"/>
  <c r="AN216" i="16" s="1"/>
  <c r="AN217" i="16" a="1"/>
  <c r="AN217" i="16" s="1"/>
  <c r="AN218" i="16" a="1"/>
  <c r="AN218" i="16" s="1"/>
  <c r="AN212" i="16" a="1"/>
  <c r="AN212" i="16" s="1"/>
  <c r="M138" i="16"/>
  <c r="M137" i="16"/>
  <c r="M67" i="16"/>
  <c r="M68" i="16"/>
  <c r="M72" i="16"/>
  <c r="M73" i="16"/>
  <c r="M198" i="16"/>
  <c r="M197" i="16"/>
  <c r="M192" i="16"/>
  <c r="M193" i="16"/>
  <c r="M98" i="16"/>
  <c r="M97" i="16"/>
  <c r="M178" i="16"/>
  <c r="M177" i="16"/>
  <c r="M122" i="16"/>
  <c r="M123" i="16"/>
  <c r="M133" i="16"/>
  <c r="M132" i="16"/>
  <c r="M103" i="16"/>
  <c r="M102" i="16"/>
  <c r="M173" i="16"/>
  <c r="M172" i="16"/>
  <c r="M183" i="16"/>
  <c r="M182" i="16"/>
  <c r="M128" i="16"/>
  <c r="M127" i="16"/>
  <c r="M82" i="16"/>
  <c r="M83" i="16"/>
  <c r="M52" i="16"/>
  <c r="M53" i="16"/>
  <c r="M152" i="16"/>
  <c r="M153" i="16"/>
  <c r="M27" i="16"/>
  <c r="M22" i="16"/>
  <c r="M23" i="16"/>
  <c r="M62" i="16"/>
  <c r="M63" i="16"/>
  <c r="M33" i="16"/>
  <c r="M32" i="16"/>
  <c r="M147" i="16"/>
  <c r="M148" i="16"/>
  <c r="M88" i="16"/>
  <c r="M87" i="16"/>
  <c r="M17" i="16"/>
  <c r="M18" i="16"/>
  <c r="M163" i="16"/>
  <c r="M162" i="16"/>
  <c r="M38" i="16"/>
  <c r="M37" i="16"/>
  <c r="M93" i="16"/>
  <c r="M57" i="16"/>
  <c r="M58" i="16"/>
  <c r="M202" i="16"/>
  <c r="M203" i="16"/>
  <c r="M143" i="16"/>
  <c r="M142" i="16"/>
  <c r="M168" i="16"/>
  <c r="M167" i="16"/>
  <c r="M77" i="16"/>
  <c r="M78" i="16"/>
  <c r="M157" i="16"/>
  <c r="M158" i="16"/>
  <c r="M187" i="16"/>
  <c r="M188" i="16"/>
  <c r="M112" i="16"/>
  <c r="M113" i="16"/>
  <c r="M118" i="16"/>
  <c r="M117" i="16"/>
  <c r="M48" i="16"/>
  <c r="M47" i="16"/>
  <c r="M107" i="16"/>
  <c r="M108" i="16"/>
  <c r="M207" i="16" l="1"/>
  <c r="BG208" i="27"/>
  <c r="M235" i="27" s="1"/>
  <c r="BF208" i="27"/>
  <c r="N235" i="27" s="1"/>
  <c r="BD208" i="27"/>
  <c r="BE208" i="27" s="1"/>
  <c r="BD206" i="27"/>
  <c r="BE206" i="27" s="1"/>
  <c r="BC205" i="27"/>
  <c r="BF207" i="27"/>
  <c r="N234" i="27" s="1"/>
  <c r="BD207" i="27"/>
  <c r="BE207" i="27" s="1"/>
  <c r="BG206" i="27"/>
  <c r="M233" i="27" s="1"/>
  <c r="BF206" i="27"/>
  <c r="N233" i="27" s="1"/>
  <c r="BG207" i="27"/>
  <c r="M234" i="27" s="1"/>
  <c r="BF206" i="24"/>
  <c r="N233" i="24" s="1"/>
  <c r="BG208" i="24"/>
  <c r="M235" i="24" s="1"/>
  <c r="BG210" i="24"/>
  <c r="M237" i="24" s="1"/>
  <c r="BF208" i="24"/>
  <c r="N235" i="24" s="1"/>
  <c r="BD206" i="24"/>
  <c r="BC205" i="24"/>
  <c r="BD205" i="24" s="1"/>
  <c r="BG207" i="24"/>
  <c r="M234" i="24" s="1"/>
  <c r="BF210" i="24"/>
  <c r="N237" i="24" s="1"/>
  <c r="BG209" i="24"/>
  <c r="M236" i="24" s="1"/>
  <c r="BF209" i="24"/>
  <c r="N236" i="24" s="1"/>
  <c r="BD209" i="24"/>
  <c r="BE209" i="24" s="1"/>
  <c r="BD210" i="24"/>
  <c r="BE210" i="24" s="1"/>
  <c r="BF207" i="24"/>
  <c r="N234" i="24" s="1"/>
  <c r="BD207" i="24"/>
  <c r="BE207" i="24" s="1"/>
  <c r="BG206" i="24"/>
  <c r="M233" i="24" s="1"/>
  <c r="M208" i="16"/>
  <c r="C224" i="16" s="1"/>
  <c r="C225" i="16" s="1"/>
  <c r="BD210" i="16"/>
  <c r="BG210" i="16"/>
  <c r="M237" i="16" s="1"/>
  <c r="BF210" i="16"/>
  <c r="N237" i="16" s="1"/>
  <c r="BG205" i="16"/>
  <c r="M232" i="16" s="1"/>
  <c r="BG209" i="16"/>
  <c r="M236" i="16" s="1"/>
  <c r="BF209" i="16"/>
  <c r="N236" i="16" s="1"/>
  <c r="BG206" i="16"/>
  <c r="M233" i="16" s="1"/>
  <c r="BG207" i="16"/>
  <c r="M234" i="16" s="1"/>
  <c r="BG208" i="16"/>
  <c r="M235" i="16" s="1"/>
  <c r="BF208" i="16"/>
  <c r="N235" i="16" s="1"/>
  <c r="BF206" i="16"/>
  <c r="N233" i="16" s="1"/>
  <c r="BF207" i="16"/>
  <c r="N234" i="16" s="1"/>
  <c r="C218" i="16"/>
  <c r="BE206" i="24" l="1"/>
  <c r="O233" i="24" s="1"/>
  <c r="C222" i="16"/>
  <c r="C223" i="16" s="1"/>
  <c r="BE208" i="24"/>
  <c r="O235" i="24" s="1"/>
  <c r="BE210" i="16"/>
  <c r="O237" i="16" s="1"/>
  <c r="O237" i="24"/>
  <c r="O234" i="24"/>
  <c r="O235" i="27"/>
  <c r="O234" i="27"/>
  <c r="O233" i="27"/>
  <c r="BD205" i="27"/>
  <c r="BE205" i="27" s="1"/>
  <c r="BF205" i="27"/>
  <c r="N232" i="27" s="1"/>
  <c r="BG205" i="27"/>
  <c r="M232" i="27" s="1"/>
  <c r="O236" i="24"/>
  <c r="BG205" i="24"/>
  <c r="M232" i="24" s="1"/>
  <c r="BF205" i="24"/>
  <c r="N232" i="24" s="1"/>
  <c r="BF205" i="16"/>
  <c r="N232" i="16" s="1"/>
  <c r="L211" i="16"/>
  <c r="AZ207" i="16"/>
  <c r="BD205" i="16" s="1"/>
  <c r="AZ206" i="16"/>
  <c r="K211" i="16"/>
  <c r="I211" i="16"/>
  <c r="J211" i="16"/>
  <c r="M213" i="16"/>
  <c r="B220" i="16"/>
  <c r="H233" i="16" s="1"/>
  <c r="BE205" i="24" l="1"/>
  <c r="O232" i="24" s="1"/>
  <c r="BE205" i="16"/>
  <c r="O232" i="16" s="1"/>
  <c r="O232" i="27"/>
  <c r="M211" i="16"/>
  <c r="M212" i="16"/>
  <c r="AZ209" i="16"/>
  <c r="AZ208" i="16"/>
  <c r="BD208" i="16" s="1"/>
  <c r="B228" i="16"/>
  <c r="BE208" i="16" l="1"/>
  <c r="O235" i="16" s="1"/>
  <c r="BD207" i="16"/>
  <c r="BD206" i="16"/>
  <c r="BD209" i="16"/>
  <c r="BE209" i="16" l="1"/>
  <c r="O236" i="16" s="1"/>
  <c r="BE206" i="16"/>
  <c r="O233" i="16" s="1"/>
  <c r="BE207" i="16"/>
  <c r="O234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tc={F2A30B17-BEF1-4794-9E8E-6C56EDBB565A}</author>
    <author>tc={B3EAEB12-A31F-48D9-8FCE-5D3B6DE80AFB}</author>
    <author>tc={0C082910-80CB-4585-980E-3DC02CECA5B8}</author>
    <author>tc={C2792FA6-C190-4673-B87C-6A8A9D7860AD}</author>
    <author>tc={1845EE49-F752-4590-8AD9-C2F62361441D}</author>
    <author>tc={9EED70BC-DC06-4F1F-8F29-0B197E7EFD87}</author>
    <author>tc={E1425C43-36EF-4D02-B5E7-C11224B9C9B9}</author>
    <author>tc={B226A6FB-E6C7-427B-BAD1-38D440483B31}</author>
    <author>tc={B695B24B-C738-479A-9927-154D13BD35BB}</author>
    <author>tc={30BB9510-6985-4C26-9006-44CEA751485C}</author>
    <author>tc={8D498490-8084-40BD-AE13-F8143B7A9E2D}</author>
    <author>tc={058DF2B5-29A0-4557-BD09-387E08949F1E}</author>
    <author>tc={0FD50A1A-8F9F-4B1E-B156-E0DB10B0456B}</author>
    <author>tc={630291D7-FBC5-49E3-A2FD-A54FA27BCB2E}</author>
    <author>tc={FE88CF92-235D-491B-9C7D-B1A83C45AA9F}</author>
    <author>tc={69BDC576-5177-4BF8-9038-72257AD587B5}</author>
    <author>tc={4980A929-2138-4925-B24A-95367B3E551E}</author>
    <author>tc={9880E171-59A2-4959-8E50-0BDDF0ABC175}</author>
    <author>tc={10660670-B1BB-46DA-8013-C951B20AA71E}</author>
    <author>tc={8CE5F1C6-916D-4ED5-AEED-380EA2E86CB3}</author>
    <author>tc={826E976C-8C33-48D2-914C-55AF0505F74C}</author>
    <author>tc={BD0E2B63-49AE-4102-84B0-F7A418295A86}</author>
    <author>tc={D262C99D-A866-4AA8-9315-04119AB09A92}</author>
    <author>tc={9304BA2A-0635-4E31-9868-6DA7B58714B4}</author>
    <author>tc={7C32E257-B0D8-4DE6-9CBB-CBCA150A5313}</author>
    <author>tc={53A0AD66-1E1C-44DF-BDD6-943A6C2B9F48}</author>
    <author>tc={82F54CAD-B1DC-44D1-9DB0-13931FF75986}</author>
    <author>tc={F52A6C92-010D-4D94-8F45-53450EB24B3D}</author>
    <author>tc={2C2766FF-B215-4BB9-A530-FB2983CEED78}</author>
    <author>tc={C310A072-62B1-402F-B4FC-DC8CFC831835}</author>
    <author>tc={C7C46673-47AF-41DA-8F98-AA64C4ECA35F}</author>
    <author>tc={7E404E2D-0984-4AC5-B9EC-3B840EF95BD0}</author>
    <author>tc={072B8D2A-47D5-4E99-9C1A-77D7611D550B}</author>
    <author>tc={587FB3A2-E705-47C1-AC32-88C5E8A2FEB3}</author>
    <author>tc={FEFD15B2-6DFD-457E-964C-209B6B617AC4}</author>
    <author>tc={3E81FB86-D49F-4F99-BDC5-C2E617912126}</author>
    <author>tc={D65B54CC-EC74-4B17-8D96-629CFA4835E0}</author>
    <author>tc={89DD1DF4-E0CD-4B96-A5D5-55C2E195075A}</author>
    <author>tc={A85DFBC6-9B74-4CF9-BFD7-0ED3C74D25E4}</author>
    <author>tc={349CE155-5211-49D4-955A-AF1C2421EDC7}</author>
    <author>tc={BCE0534B-586F-407E-ABC7-8454C0062F31}</author>
    <author>tc={91499DE3-D22E-413A-B504-C23E5CA55F23}</author>
    <author>tc={06A7B17C-4E99-49BA-94AB-9EFA76B9F260}</author>
    <author>tc={4B4E9247-9D2B-4A06-AB99-4FE3DE7F776F}</author>
    <author>tc={A1790E7E-85D0-4C4B-8437-721F4CF6DD76}</author>
    <author>tc={C72A1E13-63EC-4DAC-9F86-A7615796555A}</author>
    <author>tc={0431C7A8-3415-424B-A849-5717F317D690}</author>
    <author>tc={38786E10-8DB5-4C81-A678-01C0C05A1CC7}</author>
    <author>tc={E195DA06-A102-4A9B-9A04-1574FDF67A3C}</author>
    <author>tc={209F8B09-1F2E-4F42-834E-1E3FD9BBB67D}</author>
    <author>tc={6C4CC76A-83A9-47E4-9B65-7AEDA04F106F}</author>
    <author>tc={84E09F30-4D79-41AA-A9B1-514973061CB6}</author>
    <author>tc={AC257107-83E8-42D1-A25E-0022E74EB4BB}</author>
    <author>tc={ABA7C2AA-036B-4365-BEB1-3C28D473C35F}</author>
    <author>tc={EB2DBC41-A1A4-4820-B200-4A5DBF57FE46}</author>
    <author>tc={F6D9ADAE-BE07-4AE7-9E6F-D511A932CE8D}</author>
    <author>tc={9E64E82F-E0D6-433D-8072-11F52219FE6B}</author>
    <author>tc={E13C2941-D76A-45EB-9478-A2515CDD08CB}</author>
    <author>tc={B2634348-91F4-428B-BE51-3E389DE4B196}</author>
    <author>tc={D041583D-C46D-4484-8552-023D0F30B2FE}</author>
    <author>tc={49C415D9-202A-4A68-A4CC-73845D25A940}</author>
    <author>tc={E6BFFD0A-EFDD-4A8F-8C0A-7F1A4ABBA3F2}</author>
    <author>tc={8B9917A9-C04E-417D-9C58-E8BD04645532}</author>
    <author>tc={790F1DD1-9360-4EB3-B7F1-10A9E8EFF487}</author>
    <author>tc={4BCF7C1B-64CE-4AC3-B486-96676FA6DDAA}</author>
    <author>tc={A3801288-D419-4D68-8B58-D5E6586C03EC}</author>
    <author>tc={17122215-EEBB-4002-AE60-F6C9D6C041E9}</author>
    <author>tc={30528837-B08B-4706-B828-AFD5F2E0E879}</author>
    <author>tc={E5CBCD77-AE9A-47E9-9215-F2E44AA24746}</author>
    <author>tc={66DB7BFF-D0A8-4A10-82EB-AE3074634F81}</author>
    <author>tc={49F22B4F-CFBD-4339-8B31-9F99C889EA17}</author>
    <author>tc={82B967DE-DB85-4F8E-B123-633303E18536}</author>
    <author>tc={AD36A321-989D-4E67-A2BA-315373F4BC3F}</author>
    <author>tc={D7F93BF9-9F96-47C1-9681-FE75139FE63D}</author>
    <author>tc={74FBE3DF-0317-434C-B600-7B581110B551}</author>
    <author>tc={4F1CD096-E5CF-4F1F-8EA3-0DEAA50E8CD5}</author>
    <author>tc={8CADDB85-A3D0-458D-B35E-5EDBA9AD17DE}</author>
    <author>tc={99F516A7-8AD2-44A2-92C6-EEE8D01045FE}</author>
    <author>tc={2E994CE0-DCF8-46A2-A3D9-12199B6B7674}</author>
    <author>tc={AFACE579-BE47-4347-9F8A-2896EC006F09}</author>
    <author>tc={1EC6B8B3-4931-4D22-A580-70A753F90F12}</author>
    <author>tc={761F8AFD-4BBD-4494-A13B-FA047C1B25B0}</author>
    <author>tc={8E035405-67F8-4AE1-8869-FEEF718CC3FF}</author>
    <author>tc={52412FF5-7C75-42ED-BD21-2C8E26C318FA}</author>
    <author>tc={C8230E2A-90CD-4319-BB3F-2604DAC79FD5}</author>
    <author>tc={DDDE9F17-022E-4DDB-AC27-5E66E013146A}</author>
    <author>tc={73DF669F-F261-41E8-B09D-C386D0437031}</author>
    <author>tc={D08520F6-90E9-4C1B-80EA-1596C0E3D6EC}</author>
    <author>tc={2F6132AC-3379-4513-8D40-E43C07E59E32}</author>
    <author>tc={407D5F89-AB91-4E0D-ABE1-AB0254D41D11}</author>
  </authors>
  <commentList>
    <comment ref="C2" authorId="0" shapeId="0" xr:uid="{F2A30B17-BEF1-4794-9E8E-6C56EDBB565A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columns for additional species. 
Note: Formula includes all columns, including U species. Don’t tally them as WS/FG.</t>
      </text>
    </comment>
    <comment ref="N2" authorId="1" shapeId="0" xr:uid="{B3EAEB12-A31F-48D9-8FCE-5D3B6DE80AFB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columns for additional species</t>
      </text>
    </comment>
    <comment ref="X2" authorId="2" shapeId="0" xr:uid="{0C082910-80CB-4585-980E-3DC02CECA5B8}">
      <text>
        <t>[Threaded comment]
Your version of Excel allows you to read this threaded comment; however, any edits to it will get removed if the file is opened in a newer version of Excel. Learn more: https://go.microsoft.com/fwlink/?linkid=870924
Comment:
    If standards don’t have a max density, hide columns.</t>
      </text>
    </comment>
    <comment ref="AH3" authorId="3" shapeId="0" xr:uid="{C2792FA6-C190-4673-B87C-6A8A9D7860AD}">
      <text>
        <t>[Threaded comment]
Your version of Excel allows you to read this threaded comment; however, any edits to it will get removed if the file is opened in a newer version of Excel. Learn more: https://go.microsoft.com/fwlink/?linkid=870924
Comment:
    Recommend using O and U. 
If you use 1, it’s easy to confuse this column with the tally columns.
O- L1 residuals
U- L2, L3, L4</t>
      </text>
    </comment>
    <comment ref="B4" authorId="4" shapeId="0" xr:uid="{1845EE49-F752-4590-8AD9-C2F62361441D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M4" authorId="5" shapeId="0" xr:uid="{9EED70BC-DC06-4F1F-8F29-0B197E7EFD8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4" authorId="6" shapeId="0" xr:uid="{E1425C43-36EF-4D02-B5E7-C11224B9C9B9}">
      <text>
        <t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If BAF not entered, won’t work.</t>
      </text>
    </comment>
    <comment ref="B5" authorId="7" shapeId="0" xr:uid="{B226A6FB-E6C7-427B-BAD1-38D440483B31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O5" authorId="8" shapeId="0" xr:uid="{B695B24B-C738-479A-9927-154D13BD35B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“number in” multiplied by BAF. If &gt;40m2/ha, then 40m2/ha.</t>
      </text>
    </comment>
    <comment ref="B6" authorId="9" shapeId="0" xr:uid="{30BB9510-6985-4C26-9006-44CEA751485C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7" authorId="10" shapeId="0" xr:uid="{8D498490-8084-40BD-AE13-F8143B7A9E2D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8" authorId="11" shapeId="0" xr:uid="{058DF2B5-29A0-4557-BD09-387E08949F1E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O9" authorId="12" shapeId="0" xr:uid="{0FD50A1A-8F9F-4B1E-B156-E0DB10B0456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" authorId="13" shapeId="0" xr:uid="{630291D7-FBC5-49E3-A2FD-A54FA27BCB2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" authorId="14" shapeId="0" xr:uid="{FE88CF92-235D-491B-9C7D-B1A83C45AA9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" authorId="15" shapeId="0" xr:uid="{69BDC576-5177-4BF8-9038-72257AD587B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9" authorId="16" shapeId="0" xr:uid="{4980A929-2138-4925-B24A-95367B3E551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" authorId="17" shapeId="0" xr:uid="{9880E171-59A2-4959-8E50-0BDDF0ABC17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24" authorId="18" shapeId="0" xr:uid="{10660670-B1BB-46DA-8013-C951B20AA71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5" authorId="19" shapeId="0" xr:uid="{8CE5F1C6-916D-4ED5-AEED-380EA2E86CB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29" authorId="20" shapeId="0" xr:uid="{826E976C-8C33-48D2-914C-55AF0505F74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0" authorId="21" shapeId="0" xr:uid="{BD0E2B63-49AE-4102-84B0-F7A418295A8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34" authorId="22" shapeId="0" xr:uid="{D262C99D-A866-4AA8-9315-04119AB09A9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5" authorId="23" shapeId="0" xr:uid="{9304BA2A-0635-4E31-9868-6DA7B58714B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39" authorId="24" shapeId="0" xr:uid="{7C32E257-B0D8-4DE6-9CBB-CBCA150A531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0" authorId="25" shapeId="0" xr:uid="{53A0AD66-1E1C-44DF-BDD6-943A6C2B9F48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44" authorId="26" shapeId="0" xr:uid="{82F54CAD-B1DC-44D1-9DB0-13931FF7598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5" authorId="27" shapeId="0" xr:uid="{F52A6C92-010D-4D94-8F45-53450EB24B3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49" authorId="28" shapeId="0" xr:uid="{2C2766FF-B215-4BB9-A530-FB2983CEED7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0" authorId="29" shapeId="0" xr:uid="{C310A072-62B1-402F-B4FC-DC8CFC83183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54" authorId="30" shapeId="0" xr:uid="{C7C46673-47AF-41DA-8F98-AA64C4ECA35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5" authorId="31" shapeId="0" xr:uid="{7E404E2D-0984-4AC5-B9EC-3B840EF95BD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59" authorId="32" shapeId="0" xr:uid="{072B8D2A-47D5-4E99-9C1A-77D7611D550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0" authorId="33" shapeId="0" xr:uid="{587FB3A2-E705-47C1-AC32-88C5E8A2FEB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64" authorId="34" shapeId="0" xr:uid="{FEFD15B2-6DFD-457E-964C-209B6B617AC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5" authorId="35" shapeId="0" xr:uid="{3E81FB86-D49F-4F99-BDC5-C2E61791212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69" authorId="36" shapeId="0" xr:uid="{D65B54CC-EC74-4B17-8D96-629CFA4835E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0" authorId="37" shapeId="0" xr:uid="{89DD1DF4-E0CD-4B96-A5D5-55C2E195075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74" authorId="38" shapeId="0" xr:uid="{A85DFBC6-9B74-4CF9-BFD7-0ED3C74D25E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5" authorId="39" shapeId="0" xr:uid="{349CE155-5211-49D4-955A-AF1C2421EDC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79" authorId="40" shapeId="0" xr:uid="{BCE0534B-586F-407E-ABC7-8454C0062F3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0" authorId="41" shapeId="0" xr:uid="{91499DE3-D22E-413A-B504-C23E5CA55F2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84" authorId="42" shapeId="0" xr:uid="{06A7B17C-4E99-49BA-94AB-9EFA76B9F26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5" authorId="43" shapeId="0" xr:uid="{4B4E9247-9D2B-4A06-AB99-4FE3DE7F776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89" authorId="44" shapeId="0" xr:uid="{A1790E7E-85D0-4C4B-8437-721F4CF6DD7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0" authorId="45" shapeId="0" xr:uid="{C72A1E13-63EC-4DAC-9F86-A7615796555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94" authorId="46" shapeId="0" xr:uid="{0431C7A8-3415-424B-A849-5717F317D69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5" authorId="47" shapeId="0" xr:uid="{38786E10-8DB5-4C81-A678-01C0C05A1CC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99" authorId="48" shapeId="0" xr:uid="{E195DA06-A102-4A9B-9A04-1574FDF67A3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0" authorId="49" shapeId="0" xr:uid="{209F8B09-1F2E-4F42-834E-1E3FD9BBB67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04" authorId="50" shapeId="0" xr:uid="{6C4CC76A-83A9-47E4-9B65-7AEDA04F106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5" authorId="51" shapeId="0" xr:uid="{84E09F30-4D79-41AA-A9B1-514973061CB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09" authorId="52" shapeId="0" xr:uid="{AC257107-83E8-42D1-A25E-0022E74EB4B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0" authorId="53" shapeId="0" xr:uid="{ABA7C2AA-036B-4365-BEB1-3C28D473C35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14" authorId="54" shapeId="0" xr:uid="{EB2DBC41-A1A4-4820-B200-4A5DBF57FE4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5" authorId="55" shapeId="0" xr:uid="{F6D9ADAE-BE07-4AE7-9E6F-D511A932CE8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19" authorId="56" shapeId="0" xr:uid="{9E64E82F-E0D6-433D-8072-11F52219FE6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0" authorId="57" shapeId="0" xr:uid="{E13C2941-D76A-45EB-9478-A2515CDD08C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24" authorId="58" shapeId="0" xr:uid="{B2634348-91F4-428B-BE51-3E389DE4B19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5" authorId="59" shapeId="0" xr:uid="{D041583D-C46D-4484-8552-023D0F30B2F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29" authorId="60" shapeId="0" xr:uid="{49C415D9-202A-4A68-A4CC-73845D25A94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0" authorId="61" shapeId="0" xr:uid="{E6BFFD0A-EFDD-4A8F-8C0A-7F1A4ABBA3F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34" authorId="62" shapeId="0" xr:uid="{8B9917A9-C04E-417D-9C58-E8BD0464553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5" authorId="63" shapeId="0" xr:uid="{790F1DD1-9360-4EB3-B7F1-10A9E8EFF48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39" authorId="64" shapeId="0" xr:uid="{4BCF7C1B-64CE-4AC3-B486-96676FA6DDA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0" authorId="65" shapeId="0" xr:uid="{A3801288-D419-4D68-8B58-D5E6586C03E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4" authorId="66" shapeId="0" xr:uid="{17122215-EEBB-4002-AE60-F6C9D6C041E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5" authorId="67" shapeId="0" xr:uid="{30528837-B08B-4706-B828-AFD5F2E0E87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9" authorId="68" shapeId="0" xr:uid="{E5CBCD77-AE9A-47E9-9215-F2E44AA2474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0" authorId="69" shapeId="0" xr:uid="{66DB7BFF-D0A8-4A10-82EB-AE3074634F81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54" authorId="70" shapeId="0" xr:uid="{49F22B4F-CFBD-4339-8B31-9F99C889EA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5" authorId="71" shapeId="0" xr:uid="{82B967DE-DB85-4F8E-B123-633303E1853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59" authorId="72" shapeId="0" xr:uid="{AD36A321-989D-4E67-A2BA-315373F4BC3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0" authorId="73" shapeId="0" xr:uid="{D7F93BF9-9F96-47C1-9681-FE75139FE63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64" authorId="74" shapeId="0" xr:uid="{74FBE3DF-0317-434C-B600-7B581110B55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5" authorId="75" shapeId="0" xr:uid="{4F1CD096-E5CF-4F1F-8EA3-0DEAA50E8CD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69" authorId="76" shapeId="0" xr:uid="{8CADDB85-A3D0-458D-B35E-5EDBA9AD17D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0" authorId="77" shapeId="0" xr:uid="{99F516A7-8AD2-44A2-92C6-EEE8D01045F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74" authorId="78" shapeId="0" xr:uid="{2E994CE0-DCF8-46A2-A3D9-12199B6B767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5" authorId="79" shapeId="0" xr:uid="{AFACE579-BE47-4347-9F8A-2896EC006F0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A179" authorId="80" shapeId="0" xr:uid="{1EC6B8B3-4931-4D22-A580-70A753F90F12}">
      <text>
        <t>[Threaded comment]
Your version of Excel allows you to read this threaded comment; however, any edits to it will get removed if the file is opened in a newer version of Excel. Learn more: https://go.microsoft.com/fwlink/?linkid=870924
Comment:
    If you add in more plots, update all formulas in totals/averages section.</t>
      </text>
    </comment>
    <comment ref="AA181" authorId="81" shapeId="0" xr:uid="{761F8AFD-4BBD-4494-A13B-FA047C1B25B0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use average function. If these are left blank, they need to be treated like zeros. 
Need to add up the total, multiply by plot multiplier, and divide by the total # of plots.</t>
      </text>
    </comment>
    <comment ref="AC181" authorId="82" shapeId="0" xr:uid="{8E035405-67F8-4AE1-8869-FEEF718CC3FF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use average function. If these are left blank, they need to be treated like zeros. 
Need to add up the total, multiply by plot multiplier, and divide by the total # of plots.</t>
      </text>
    </comment>
    <comment ref="A184" authorId="83" shapeId="0" xr:uid="{52412FF5-7C75-42ED-BD21-2C8E26C318FA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plots.</t>
      </text>
    </comment>
    <comment ref="F192" authorId="84" shapeId="0" xr:uid="{C8230E2A-90CD-4319-BB3F-2604DAC79FD5}">
      <text>
        <t>[Threaded comment]
Your version of Excel allows you to read this threaded comment; however, any edits to it will get removed if the file is opened in a newer version of Excel. Learn more: https://go.microsoft.com/fwlink/?linkid=870924
Comment:
    All information in this table must be reported to RESULTS to meet legal requirements.</t>
      </text>
    </comment>
    <comment ref="F194" authorId="85" shapeId="0" xr:uid="{DDDE9F17-022E-4DDB-AC27-5E66E013146A}">
      <text>
        <t>[Threaded comment]
Your version of Excel allows you to read this threaded comment; however, any edits to it will get removed if the file is opened in a newer version of Excel. Learn more: https://go.microsoft.com/fwlink/?linkid=870924
Comment:
    Species comp based on BA</t>
      </text>
    </comment>
    <comment ref="C198" authorId="86" shapeId="0" xr:uid="{73DF669F-F261-41E8-B09D-C386D0437031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 based on what species are preferred</t>
      </text>
    </comment>
    <comment ref="C200" authorId="87" shapeId="0" xr:uid="{D08520F6-90E9-4C1B-80EA-1596C0E3D6EC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 based on what species are preferred</t>
      </text>
    </comment>
    <comment ref="P200" authorId="88" shapeId="0" xr:uid="{2F6132AC-3379-4513-8D40-E43C07E59E3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Enter 2, 3, or 4. Visually estimate the most abundant understorey layer based on total density. </t>
      </text>
    </comment>
    <comment ref="F212" authorId="89" shapeId="0" xr:uid="{407D5F89-AB91-4E0D-ABE1-AB0254D41D1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SI gets reported for the leading inv species of the layer expected to contribute the most volume at the next rotation.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tc={4E7CCBC1-D915-4842-8255-5E3175141BD9}</author>
  </authors>
  <commentList>
    <comment ref="E2" authorId="0" shapeId="0" xr:uid="{4E7CCBC1-D915-4842-8255-5E3175141BD9}">
      <text>
        <t>[Threaded comment]
Your version of Excel allows you to read this threaded comment; however, any edits to it will get removed if the file is opened in a newer version of Excel. Learn more: https://go.microsoft.com/fwlink/?linkid=870924
Comment:
    Make sure this formula is working. It should be pulling the lowest number from each grouping. This is needed for the TSS/MSS to fill in automatically for each plot after the crop BA is entered.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tc={2DFCE522-D23B-47DC-9013-DA9F49612B3F}</author>
    <author>tc={2B273319-3EBF-45DD-8E7E-A8885E811208}</author>
    <author>tc={1D4C355A-E994-4323-A700-AE01CBB4085C}</author>
    <author>tc={16F3B2A3-4F3E-41FF-8F7A-6E1A1606055B}</author>
    <author>tc={6D543E8A-1772-46B8-A6D3-CE5CD2993681}</author>
    <author>tc={4533454A-7055-4FED-8178-AE4F537D6A49}</author>
    <author>tc={A9E0F958-8C9E-4A81-AD5C-CD58A9CAFDD6}</author>
    <author>tc={CD5E31D4-EF26-4A22-B9BA-9414F0A7787C}</author>
    <author>tc={8A0F5F65-34E5-48D3-BC98-E7C0FCBD85E7}</author>
    <author>tc={106BE396-4E39-4F41-B1AE-90243ED1F627}</author>
    <author>tc={88541DD8-C73F-4109-BEF7-6A7C0A24C8F3}</author>
    <author>tc={ED5A2618-0599-42EC-B7C2-91A5B769481B}</author>
    <author>tc={D8FB46A0-B13C-4104-8B75-0D6B9347E577}</author>
    <author>tc={89FC9569-B510-4FA1-8A98-92735DDF72C3}</author>
    <author>tc={59BE3F22-01FD-4A6B-A5C8-96FCD69B788E}</author>
    <author>tc={A505D613-0477-434A-B851-E9AC1B16DBE8}</author>
    <author>tc={61D11044-C2A6-4750-82CE-60C694622796}</author>
    <author>tc={15270BA3-A9CF-4E67-AB5C-2A61FF0A4064}</author>
    <author>tc={A0946823-EB4C-45B4-BBC0-733EB941DACC}</author>
    <author>tc={BF41E9B7-7B5A-40DE-9E35-A6E80A103665}</author>
    <author>tc={70A94561-A019-4DD7-BE8E-A92E094D96F1}</author>
    <author>tc={AA7EE9AB-54AD-4155-B16C-AA718C6174FD}</author>
    <author>tc={F6D5D33B-35FA-4D35-B83B-9F904A2D861B}</author>
    <author>tc={98C9F3E7-272C-4E29-978D-DC7FF979BA92}</author>
    <author>tc={94B23164-0EC0-44F4-9718-DF37CD51C0F7}</author>
    <author>tc={077E23E6-76AE-4924-9518-286F7B896446}</author>
    <author>tc={4949406D-5257-4FCA-88CC-EA72D11A4CA4}</author>
    <author>tc={9BFB125A-92C6-4472-B89D-D060A0E828C0}</author>
    <author>tc={3CABBABD-4829-41AF-AF66-52F4F6B95042}</author>
    <author>tc={05FAA5C4-B58E-427C-999C-3925AD956B87}</author>
    <author>tc={9E1FE07A-0465-4C47-814D-6D6854526DE2}</author>
    <author>tc={75112D6B-FEB7-403E-9067-614821F1AB5B}</author>
    <author>tc={BE4D4538-13F6-47E4-A308-107BAD8A7E91}</author>
    <author>tc={6CC0CF19-8884-4C1C-8600-90CEBFAA9A95}</author>
    <author>tc={4E4A1707-963C-4FFB-BF29-6DF7B348F3CB}</author>
    <author>tc={86989283-363F-4FE6-AD90-E7D72F3B1D1F}</author>
    <author>tc={06A3288B-647B-4C92-806D-DB9FD5C3F129}</author>
    <author>tc={5CDB7AF2-9201-49D6-B8EF-1B80A3396CAB}</author>
    <author>tc={A1F20AC2-B39D-44FC-AF1F-EF6DD723EC7D}</author>
    <author>tc={4C6B2ECD-E796-4536-9E77-E50E0329614C}</author>
    <author>tc={1D2162ED-85DA-44B6-A2BD-28C2225A17FF}</author>
    <author>tc={74E54504-C449-46EC-BD08-20F36A26DF35}</author>
    <author>tc={64269E2C-A808-4F94-AC82-47C40895C3DD}</author>
    <author>tc={75DEE263-B4FD-4B14-8066-0510717B910D}</author>
    <author>tc={722C62AA-449E-48B2-8F24-0D65E9381736}</author>
    <author>tc={04E99101-6867-466D-AEBE-73AE614A6DFE}</author>
    <author>tc={C0E3EFC0-2496-4F85-977D-4F068221FE56}</author>
    <author>tc={65C8E699-FB20-4117-82C6-36CED171AAB5}</author>
    <author>tc={8592423A-84BD-42D0-928F-4C97585EA708}</author>
    <author>tc={51D7C88F-CB3A-470A-B3E8-8B2E6BFB68B7}</author>
    <author>tc={05ABDC66-7FCD-49C9-B63C-B4D54E47BC1C}</author>
    <author>tc={A6C4B4E4-6DC2-47D4-A464-797346F453CE}</author>
    <author>tc={F539AB10-8B35-4ACB-AEB5-A267685D66FC}</author>
    <author>tc={F5391D4D-B23A-4E90-BD6B-4B491685D66B}</author>
    <author>tc={C49E8D74-B1D5-4428-BEB1-289723F74C56}</author>
    <author>tc={5DE9A861-963F-48F8-8162-267E5B9C2DAC}</author>
    <author>tc={3E539A44-C848-45D7-998C-70A2854CF89B}</author>
    <author>tc={7F5BA252-A6A0-41B1-8715-1450FB6F5EF4}</author>
    <author>tc={B4D2EDD4-9E1F-4FA3-A034-C5151A332C0B}</author>
    <author>tc={029D746E-4B89-4C02-9AEC-3E03143367E4}</author>
    <author>tc={AAC3F066-34CE-493C-80B1-B18B7B237B12}</author>
    <author>tc={1FDAB858-44B4-4349-92C1-0C7AE6F2A6F4}</author>
    <author>tc={EF02FF8A-6F7B-4545-981A-7C80229F83A5}</author>
    <author>tc={B849CEDB-FEC9-4728-B0D6-A0E745B0E234}</author>
    <author>tc={9575EB90-17B7-4DDA-92EB-9C405EDF25DB}</author>
    <author>tc={8BF7097D-2505-4137-A46B-FE18A1E1AFF8}</author>
    <author>tc={11A7CCCB-DA76-4AD1-BE6E-C173950D5E27}</author>
    <author>tc={68973E90-5F4F-43C2-BE3C-C6C2F4505FB4}</author>
    <author>tc={DFEC4D7D-4A49-4B28-9422-162ED902BD46}</author>
    <author>tc={87860385-624F-4313-88C8-8DF148C6D24B}</author>
    <author>tc={AD9086C6-8D88-4F14-8530-9F90C255FB94}</author>
    <author>tc={DA0A8AE9-2026-4D0F-B390-E443F7307EF8}</author>
    <author>tc={FA7F4EFD-3C0F-4D96-9679-660895F2B9A1}</author>
    <author>tc={FF4C8DA9-C0FD-462C-AD5D-AAC4DC4B3886}</author>
    <author>tc={93C5B96F-6718-4EC2-BAFC-97AA3C9B57D7}</author>
    <author>tc={734AE4F8-207D-40F1-8D8C-E4F58FFFA3A9}</author>
    <author>tc={878A296A-C1BE-4D05-A7DB-150B790DB70D}</author>
    <author>tc={B0333127-65B9-44CF-A92D-F4C67BA41D7A}</author>
    <author>tc={1761C69D-45DC-4251-A75E-9E100DE1517F}</author>
    <author>tc={FF9A9105-3345-48B6-85DF-FC22E083E400}</author>
    <author>tc={80F86499-7B4F-4B03-9B1E-7B0890BDBE69}</author>
    <author>tc={9312D428-A586-4714-9426-D7D0D2CAA193}</author>
    <author>tc={F800EA50-9F32-42A0-939C-EC29FC7ACD0D}</author>
    <author>tc={517A1C50-257C-4A1A-A23C-B3B8F353FFC9}</author>
    <author>tc={24C7D9D5-3E20-4EF3-A23D-D0796FF1EE15}</author>
    <author>tc={83C126ED-DF4E-449D-AC83-FE01E9959B76}</author>
    <author>tc={B0D0EF26-75A7-4E5E-A607-D91E62011B02}</author>
    <author>tc={86CD77A3-A7AC-4428-8401-CA45C75725D2}</author>
    <author>tc={37C057BF-7379-4B0B-811C-CBCA4D4D6E65}</author>
    <author>tc={8756AC28-DDC7-40C3-ADAB-170A943AD95D}</author>
    <author>tc={B800ACA7-A414-41A1-9195-C31D50B42267}</author>
    <author>tc={51C14098-E2DF-4F64-9BF5-38D7AA3376E0}</author>
    <author>tc={634C7F9A-5B7B-4B25-BE8A-F4973E522FD8}</author>
    <author>tc={933B16C2-D7F8-4C16-B692-046D83CA6D0C}</author>
    <author>tc={95B65A59-EDC0-45F7-8E2E-3170F19DDBA5}</author>
    <author>tc={7655A886-4306-4765-B520-B18776C23F1A}</author>
    <author>tc={8427963F-3C75-483D-8095-C92C2A42FA95}</author>
    <author>tc={7385045C-199C-42AE-B38E-4428F3C6834D}</author>
    <author>tc={D8C6B8F7-FE50-4A0F-8D00-94FCA72910F8}</author>
    <author>tc={071800B6-D740-4740-99F1-A5F8F2AE1E46}</author>
    <author>tc={3CD5CCE3-0B60-4102-9A8F-9ABE5C036D06}</author>
    <author>tc={E0D19C67-D6DE-4CBF-B31B-5377A66AE71E}</author>
    <author>tc={C031BC3B-2877-425C-AD5B-A4930D38C375}</author>
    <author>tc={EB55F690-01C3-422C-B225-F53497627F29}</author>
    <author>tc={27B33EED-22A3-4991-8DCD-46B3322D0EB7}</author>
    <author>tc={EB2C096D-E06F-4532-9739-A993F508E859}</author>
    <author>tc={18B12B43-4CCE-4204-9580-37E490299D13}</author>
    <author>tc={ECE8A16A-70E2-4C50-86F0-3832D023BC8C}</author>
  </authors>
  <commentList>
    <comment ref="C2" authorId="0" shapeId="0" xr:uid="{2DFCE522-D23B-47DC-9013-DA9F49612B3F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columns for additional species. 
Note: Formula includes all columns, including U species. Don’t tally them as WS/FG.</t>
      </text>
    </comment>
    <comment ref="N2" authorId="1" shapeId="0" xr:uid="{2B273319-3EBF-45DD-8E7E-A8885E811208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columns for additional species</t>
      </text>
    </comment>
    <comment ref="P2" authorId="2" shapeId="0" xr:uid="{1D4C355A-E994-4323-A700-AE01CBB4085C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should be pulling from the FS 657. If it isn’t working, check that the “BA (for coding)” row is functioning.</t>
      </text>
    </comment>
    <comment ref="Q2" authorId="3" shapeId="0" xr:uid="{16F3B2A3-4F3E-41FF-8F7A-6E1A1606055B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should be pulling from the FS 657. If it isn’t working, check that the “BA (for coding)” row is functioning.</t>
      </text>
    </comment>
    <comment ref="AF3" authorId="4" shapeId="0" xr:uid="{6D543E8A-1772-46B8-A6D3-CE5CD2993681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O for L1 and U for L2/3/4. Required for formulas to work.</t>
      </text>
    </comment>
    <comment ref="B4" authorId="5" shapeId="0" xr:uid="{4533454A-7055-4FED-8178-AE4F537D6A49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M4" authorId="6" shapeId="0" xr:uid="{A9E0F958-8C9E-4A81-AD5C-CD58A9CAFDD6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4" authorId="7" shapeId="0" xr:uid="{CD5E31D4-EF26-4A22-B9BA-9414F0A7787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B5" authorId="8" shapeId="0" xr:uid="{8A0F5F65-34E5-48D3-BC98-E7C0FCBD85E7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O5" authorId="9" shapeId="0" xr:uid="{106BE396-4E39-4F41-B1AE-90243ED1F62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B6" authorId="10" shapeId="0" xr:uid="{88541DD8-C73F-4109-BEF7-6A7C0A24C8F3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D6" authorId="11" shapeId="0" xr:uid="{ED5A2618-0599-42EC-B7C2-91A5B769481B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take more as WS/FG. Within dripline of L1 trees.</t>
      </text>
    </comment>
    <comment ref="B7" authorId="12" shapeId="0" xr:uid="{D8FB46A0-B13C-4104-8B75-0D6B9347E577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8" authorId="13" shapeId="0" xr:uid="{89FC9569-B510-4FA1-8A98-92735DDF72C3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D9" authorId="14" shapeId="0" xr:uid="{59BE3F22-01FD-4A6B-A5C8-96FCD69B788E}">
      <text>
        <t>[Threaded comment]
Your version of Excel allows you to read this threaded comment; however, any edits to it will get removed if the file is opened in a newer version of Excel. Learn more: https://go.microsoft.com/fwlink/?linkid=870924
Comment:
    Infected with mistletoe. Can’t take as crop.</t>
      </text>
    </comment>
    <comment ref="O9" authorId="15" shapeId="0" xr:uid="{A505D613-0477-434A-B851-E9AC1B16DBE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" authorId="16" shapeId="0" xr:uid="{61D11044-C2A6-4750-82CE-60C69462279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D11" authorId="17" shapeId="0" xr:uid="{15270BA3-A9CF-4E67-AB5C-2A61FF0A4064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take as WS/FG. Within 10 m of the 2 infected overstorey Hw.</t>
      </text>
    </comment>
    <comment ref="O14" authorId="18" shapeId="0" xr:uid="{A0946823-EB4C-45B4-BBC0-733EB941DAC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" authorId="19" shapeId="0" xr:uid="{BF41E9B7-7B5A-40DE-9E35-A6E80A10366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F16" authorId="20" shapeId="0" xr:uid="{70A94561-A019-4DD7-BE8E-A92E094D96F1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take as WS/FG. BA is 20m2/ha, so Fdc is no longer ecologically suitable.</t>
      </text>
    </comment>
    <comment ref="O19" authorId="21" shapeId="0" xr:uid="{AA7EE9AB-54AD-4155-B16C-AA718C6174F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" authorId="22" shapeId="0" xr:uid="{F6D5D33B-35FA-4D35-B83B-9F904A2D861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D21" authorId="23" shapeId="0" xr:uid="{98C9F3E7-272C-4E29-978D-DC7FF979BA92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take as WS/FG. Within 10m of DMH L1 tree.</t>
      </text>
    </comment>
    <comment ref="E23" authorId="24" shapeId="0" xr:uid="{94B23164-0EC0-44F4-9718-DF37CD51C0F7}">
      <text>
        <t>[Threaded comment]
Your version of Excel allows you to read this threaded comment; however, any edits to it will get removed if the file is opened in a newer version of Excel. Learn more: https://go.microsoft.com/fwlink/?linkid=870924
Comment:
    Other Cw damaged by AD</t>
      </text>
    </comment>
    <comment ref="E24" authorId="25" shapeId="0" xr:uid="{077E23E6-76AE-4924-9518-286F7B896446}">
      <text>
        <t>[Threaded comment]
Your version of Excel allows you to read this threaded comment; however, any edits to it will get removed if the file is opened in a newer version of Excel. Learn more: https://go.microsoft.com/fwlink/?linkid=870924
Comment:
    Doesn’t meet merch requirements, so can’t take as crop. No FH agent to report.</t>
      </text>
    </comment>
    <comment ref="O24" authorId="26" shapeId="0" xr:uid="{4949406D-5257-4FCA-88CC-EA72D11A4CA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5" authorId="27" shapeId="0" xr:uid="{9BFB125A-92C6-4472-B89D-D060A0E828C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29" authorId="28" shapeId="0" xr:uid="{3CABBABD-4829-41AF-AF66-52F4F6B9504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0" authorId="29" shapeId="0" xr:uid="{05FAA5C4-B58E-427C-999C-3925AD956B8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34" authorId="30" shapeId="0" xr:uid="{9E1FE07A-0465-4C47-814D-6D6854526DE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5" authorId="31" shapeId="0" xr:uid="{75112D6B-FEB7-403E-9067-614821F1AB5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39" authorId="32" shapeId="0" xr:uid="{BE4D4538-13F6-47E4-A308-107BAD8A7E9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0" authorId="33" shapeId="0" xr:uid="{6CC0CF19-8884-4C1C-8600-90CEBFAA9A9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44" authorId="34" shapeId="0" xr:uid="{4E4A1707-963C-4FFB-BF29-6DF7B348F3C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5" authorId="35" shapeId="0" xr:uid="{86989283-363F-4FE6-AD90-E7D72F3B1D1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49" authorId="36" shapeId="0" xr:uid="{06A3288B-647B-4C92-806D-DB9FD5C3F12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0" authorId="37" shapeId="0" xr:uid="{5CDB7AF2-9201-49D6-B8EF-1B80A3396CA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54" authorId="38" shapeId="0" xr:uid="{A1F20AC2-B39D-44FC-AF1F-EF6DD723EC7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5" authorId="39" shapeId="0" xr:uid="{4C6B2ECD-E796-4536-9E77-E50E0329614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59" authorId="40" shapeId="0" xr:uid="{1D2162ED-85DA-44B6-A2BD-28C2225A17F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0" authorId="41" shapeId="0" xr:uid="{74E54504-C449-46EC-BD08-20F36A26DF3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64" authorId="42" shapeId="0" xr:uid="{64269E2C-A808-4F94-AC82-47C40895C3D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5" authorId="43" shapeId="0" xr:uid="{75DEE263-B4FD-4B14-8066-0510717B910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69" authorId="44" shapeId="0" xr:uid="{722C62AA-449E-48B2-8F24-0D65E938173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0" authorId="45" shapeId="0" xr:uid="{04E99101-6867-466D-AEBE-73AE614A6DF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74" authorId="46" shapeId="0" xr:uid="{C0E3EFC0-2496-4F85-977D-4F068221FE5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5" authorId="47" shapeId="0" xr:uid="{65C8E699-FB20-4117-82C6-36CED171AAB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79" authorId="48" shapeId="0" xr:uid="{8592423A-84BD-42D0-928F-4C97585EA70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0" authorId="49" shapeId="0" xr:uid="{51D7C88F-CB3A-470A-B3E8-8B2E6BFB68B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84" authorId="50" shapeId="0" xr:uid="{05ABDC66-7FCD-49C9-B63C-B4D54E47BC1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5" authorId="51" shapeId="0" xr:uid="{A6C4B4E4-6DC2-47D4-A464-797346F453C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89" authorId="52" shapeId="0" xr:uid="{F539AB10-8B35-4ACB-AEB5-A267685D66F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0" authorId="53" shapeId="0" xr:uid="{F5391D4D-B23A-4E90-BD6B-4B491685D66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94" authorId="54" shapeId="0" xr:uid="{C49E8D74-B1D5-4428-BEB1-289723F74C5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5" authorId="55" shapeId="0" xr:uid="{5DE9A861-963F-48F8-8162-267E5B9C2DA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99" authorId="56" shapeId="0" xr:uid="{3E539A44-C848-45D7-998C-70A2854CF89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0" authorId="57" shapeId="0" xr:uid="{7F5BA252-A6A0-41B1-8715-1450FB6F5EF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04" authorId="58" shapeId="0" xr:uid="{B4D2EDD4-9E1F-4FA3-A034-C5151A332C0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5" authorId="59" shapeId="0" xr:uid="{029D746E-4B89-4C02-9AEC-3E03143367E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09" authorId="60" shapeId="0" xr:uid="{AAC3F066-34CE-493C-80B1-B18B7B237B1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0" authorId="61" shapeId="0" xr:uid="{1FDAB858-44B4-4349-92C1-0C7AE6F2A6F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14" authorId="62" shapeId="0" xr:uid="{EF02FF8A-6F7B-4545-981A-7C80229F83A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5" authorId="63" shapeId="0" xr:uid="{B849CEDB-FEC9-4728-B0D6-A0E745B0E23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19" authorId="64" shapeId="0" xr:uid="{9575EB90-17B7-4DDA-92EB-9C405EDF25D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0" authorId="65" shapeId="0" xr:uid="{8BF7097D-2505-4137-A46B-FE18A1E1AFF8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24" authorId="66" shapeId="0" xr:uid="{11A7CCCB-DA76-4AD1-BE6E-C173950D5E2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5" authorId="67" shapeId="0" xr:uid="{68973E90-5F4F-43C2-BE3C-C6C2F4505FB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29" authorId="68" shapeId="0" xr:uid="{DFEC4D7D-4A49-4B28-9422-162ED902BD4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0" authorId="69" shapeId="0" xr:uid="{87860385-624F-4313-88C8-8DF148C6D24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34" authorId="70" shapeId="0" xr:uid="{AD9086C6-8D88-4F14-8530-9F90C255FB9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5" authorId="71" shapeId="0" xr:uid="{DA0A8AE9-2026-4D0F-B390-E443F7307EF8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39" authorId="72" shapeId="0" xr:uid="{FA7F4EFD-3C0F-4D96-9679-660895F2B9A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0" authorId="73" shapeId="0" xr:uid="{FF4C8DA9-C0FD-462C-AD5D-AAC4DC4B388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4" authorId="74" shapeId="0" xr:uid="{93C5B96F-6718-4EC2-BAFC-97AA3C9B57D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5" authorId="75" shapeId="0" xr:uid="{734AE4F8-207D-40F1-8D8C-E4F58FFFA3A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9" authorId="76" shapeId="0" xr:uid="{878A296A-C1BE-4D05-A7DB-150B790DB70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0" authorId="77" shapeId="0" xr:uid="{B0333127-65B9-44CF-A92D-F4C67BA41D7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54" authorId="78" shapeId="0" xr:uid="{1761C69D-45DC-4251-A75E-9E100DE1517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5" authorId="79" shapeId="0" xr:uid="{FF9A9105-3345-48B6-85DF-FC22E083E40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59" authorId="80" shapeId="0" xr:uid="{80F86499-7B4F-4B03-9B1E-7B0890BDBE6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0" authorId="81" shapeId="0" xr:uid="{9312D428-A586-4714-9426-D7D0D2CAA19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64" authorId="82" shapeId="0" xr:uid="{F800EA50-9F32-42A0-939C-EC29FC7ACD0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5" authorId="83" shapeId="0" xr:uid="{517A1C50-257C-4A1A-A23C-B3B8F353FFC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69" authorId="84" shapeId="0" xr:uid="{24C7D9D5-3E20-4EF3-A23D-D0796FF1EE1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0" authorId="85" shapeId="0" xr:uid="{83C126ED-DF4E-449D-AC83-FE01E9959B7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74" authorId="86" shapeId="0" xr:uid="{B0D0EF26-75A7-4E5E-A607-D91E62011B0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5" authorId="87" shapeId="0" xr:uid="{86CD77A3-A7AC-4428-8401-CA45C75725D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79" authorId="88" shapeId="0" xr:uid="{37C057BF-7379-4B0B-811C-CBCA4D4D6E6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80" authorId="89" shapeId="0" xr:uid="{8756AC28-DDC7-40C3-ADAB-170A943AD95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84" authorId="90" shapeId="0" xr:uid="{B800ACA7-A414-41A1-9195-C31D50B4226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85" authorId="91" shapeId="0" xr:uid="{51C14098-E2DF-4F64-9BF5-38D7AA3376E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89" authorId="92" shapeId="0" xr:uid="{634C7F9A-5B7B-4B25-BE8A-F4973E522FD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90" authorId="93" shapeId="0" xr:uid="{933B16C2-D7F8-4C16-B692-046D83CA6D0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94" authorId="94" shapeId="0" xr:uid="{95B65A59-EDC0-45F7-8E2E-3170F19DDBA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95" authorId="95" shapeId="0" xr:uid="{7655A886-4306-4765-B520-B18776C23F1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99" authorId="96" shapeId="0" xr:uid="{8427963F-3C75-483D-8095-C92C2A42FA9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0" authorId="97" shapeId="0" xr:uid="{7385045C-199C-42AE-B38E-4428F3C6834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A204" authorId="98" shapeId="0" xr:uid="{D8C6B8F7-FE50-4A0F-8D00-94FCA72910F8}">
      <text>
        <t>[Threaded comment]
Your version of Excel allows you to read this threaded comment; however, any edits to it will get removed if the file is opened in a newer version of Excel. Learn more: https://go.microsoft.com/fwlink/?linkid=870924
Comment:
    If you add in more plots, update all formulas in totals/averages section.</t>
      </text>
    </comment>
    <comment ref="AA206" authorId="99" shapeId="0" xr:uid="{071800B6-D740-4740-99F1-A5F8F2AE1E46}">
      <text>
        <t>[Threaded comment]
Your version of Excel allows you to read this threaded comment; however, any edits to it will get removed if the file is opened in a newer version of Excel. Learn more: https://go.microsoft.com/fwlink/?linkid=870924
Comment:
    Blanks are treated as zeros.</t>
      </text>
    </comment>
    <comment ref="A209" authorId="100" shapeId="0" xr:uid="{3CD5CCE3-0B60-4102-9A8F-9ABE5C036D06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plots.</t>
      </text>
    </comment>
    <comment ref="F217" authorId="101" shapeId="0" xr:uid="{E0D19C67-D6DE-4CBF-B31B-5377A66AE71E}">
      <text>
        <t>[Threaded comment]
Your version of Excel allows you to read this threaded comment; however, any edits to it will get removed if the file is opened in a newer version of Excel. Learn more: https://go.microsoft.com/fwlink/?linkid=870924
Comment:
    All information in this table must be reported to RESULTS to meet legal requirements.</t>
      </text>
    </comment>
    <comment ref="F219" authorId="102" shapeId="0" xr:uid="{C031BC3B-2877-425C-AD5B-A4930D38C375}">
      <text>
        <t>[Threaded comment]
Your version of Excel allows you to read this threaded comment; however, any edits to it will get removed if the file is opened in a newer version of Excel. Learn more: https://go.microsoft.com/fwlink/?linkid=870924
Comment:
    Species comp based on BA</t>
      </text>
    </comment>
    <comment ref="A220" authorId="103" shapeId="0" xr:uid="{EB55F690-01C3-422C-B225-F53497627F2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</t>
      </text>
    </comment>
    <comment ref="Q225" authorId="104" shapeId="0" xr:uid="{27B33EED-22A3-4991-8DCD-46B3322D0EB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2, 3, or 4. Visually estimate the most abundant understorey layer based on total density.</t>
      </text>
    </comment>
    <comment ref="F233" authorId="105" shapeId="0" xr:uid="{EB2C096D-E06F-4532-9739-A993F508E85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</t>
      </text>
    </comment>
    <comment ref="F234" authorId="106" shapeId="0" xr:uid="{18B12B43-4CCE-4204-9580-37E490299D13}">
      <text>
        <t>[Threaded comment]
Your version of Excel allows you to read this threaded comment; however, any edits to it will get removed if the file is opened in a newer version of Excel. Learn more: https://go.microsoft.com/fwlink/?linkid=870924
Comment:
    Pg. 23 of https://www2.gov.bc.ca/assets/gov/farming-natural-resources-and-industry/forestry/silviculture/silviculture-results/forest_cover_retention_submissions_may_5_2016_final.pdf</t>
      </text>
    </comment>
    <comment ref="F237" authorId="107" shapeId="0" xr:uid="{ECE8A16A-70E2-4C50-86F0-3832D023BC8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SI gets reported for the leading INV species of the layer expected to contribute the most volume at the next rotation. 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tc={BF1E53E2-0667-45E9-B4B5-61319684574E}</author>
    <author>tc={3C7E3C88-1532-4E69-AC28-5F48934B0681}</author>
  </authors>
  <commentList>
    <comment ref="E3" authorId="0" shapeId="0" xr:uid="{BF1E53E2-0667-45E9-B4B5-61319684574E}">
      <text>
        <t>[Threaded comment]
Your version of Excel allows you to read this threaded comment; however, any edits to it will get removed if the file is opened in a newer version of Excel. Learn more: https://go.microsoft.com/fwlink/?linkid=870924
Comment:
    Make sure this formula is working. It should be pulling the lowest number from each grouping. This is needed for the TSS/MSS to fill in automatically after the crop BA is entered.</t>
      </text>
    </comment>
    <comment ref="S3" authorId="1" shapeId="0" xr:uid="{3C7E3C88-1532-4E69-AC28-5F48934B0681}">
      <text>
        <t>[Threaded comment]
Your version of Excel allows you to read this threaded comment; however, any edits to it will get removed if the file is opened in a newer version of Excel. Learn more: https://go.microsoft.com/fwlink/?linkid=870924
Comment:
    Make sure this formula is working. It should be pulling the lowest number from each grouping. This is needed for the TSS/MSS to fill in automatically after the crop BA is entered.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tc={DC6EC151-E347-4CB9-B3C6-E0D5C2FC9680}</author>
    <author>tc={636FCC50-188B-467F-93E3-8B564BB3E766}</author>
    <author>tc={0065E5DB-278F-4E7A-A23E-C2D0414C76D1}</author>
    <author>tc={DDD207BA-3B72-4656-84A1-AB5F0EF79216}</author>
    <author>tc={3D06DE1D-A7AE-4483-B173-BA687F7B8A0A}</author>
    <author>tc={AEB042B5-FBBE-4797-B80F-F478561C5B77}</author>
    <author>tc={E92D875A-BE4A-4315-81F2-7AFDAAEE2A62}</author>
    <author>tc={E999B811-8DFB-4F6F-8652-0EA51549F832}</author>
    <author>tc={FC651572-E10C-4371-823F-2A0AD283A67B}</author>
    <author>tc={7D7F571A-B638-4A9B-905F-6998F13616BF}</author>
    <author>tc={B1A06BEC-3AA7-4C39-AE59-490916E362EE}</author>
    <author>tc={3EB317F4-70EF-4763-8B0D-BF993CF1F5C7}</author>
    <author>tc={0AE882A5-B5C6-42B5-A2F8-321EFB8445B6}</author>
    <author>tc={022CAD3D-7EF6-46EA-A8B6-50D121A5F64F}</author>
    <author>tc={F14D35B3-71FE-4EAF-8D52-8F6F89B83B4C}</author>
    <author>tc={7697F566-BACA-4B2D-B15B-636D597EADCA}</author>
    <author>tc={605276C6-9A89-41F1-BE23-2BE207352284}</author>
    <author>tc={776A6D62-2D36-477E-BDDC-C6ADA34812B3}</author>
    <author>tc={99A5B3A7-B51D-485F-AD49-4B085C289FA3}</author>
    <author>tc={7F3914B4-D95E-4B2A-982E-6FE14FEB2D10}</author>
    <author>tc={1445EEA3-F566-493B-8D13-173F9D49C7F8}</author>
    <author>tc={493D004C-CC33-4ECE-852E-79835A0F98E5}</author>
    <author>tc={DBEB93DD-86E7-4357-BD46-76850CD1A658}</author>
    <author>tc={EA56838F-36C5-4947-88B4-5B44FB69113F}</author>
    <author>tc={D8408D32-E893-4E98-8E03-005D63D5CB06}</author>
    <author>tc={01E8A19D-DB1A-4A39-BCC5-F8558E27D73C}</author>
    <author>tc={9518B9FD-AFA2-484D-89C3-118ADDF46775}</author>
    <author>tc={EB96E659-DC22-4469-B71F-D1231D1D9226}</author>
    <author>tc={11E4C324-B855-439C-8AAC-485C2125D222}</author>
    <author>tc={7EF1BB98-7DD4-4CC0-941C-965B21FB4799}</author>
    <author>tc={3D8D6A95-3306-4A1A-86D3-592CA85032D8}</author>
    <author>tc={ACDCF150-E7AE-4FC5-B199-9D473E9D7639}</author>
    <author>tc={80503D72-8F2D-4343-BDDA-780C425C672E}</author>
    <author>tc={BAF21891-6573-4F98-AF75-E30E9C62A413}</author>
    <author>tc={50F0D95E-7F71-48D7-8859-A61F59DBDACE}</author>
    <author>tc={EC372ABF-1B7E-43A5-886E-2D0A30F2BB67}</author>
    <author>tc={A02D3D0E-075D-4587-8869-DAF5D9C9B097}</author>
    <author>tc={3D87C1E7-F799-4142-B5BC-9740CD297753}</author>
    <author>tc={6466D810-A45C-45E6-96BF-8A60E7407D6D}</author>
    <author>tc={9A0E041B-9322-460B-B0DD-E89018B6D3D5}</author>
    <author>tc={C2F33CE1-8611-4345-86BE-1862965917A0}</author>
    <author>tc={FBDE61E6-9269-4011-9978-4511DAA7C3EF}</author>
    <author>tc={CC355F56-ED71-4C50-B3DC-7F889EF2E7F0}</author>
    <author>tc={CD8AE19C-5EA7-498B-A214-0F61B7522876}</author>
    <author>tc={D19BE966-1CBC-4183-8957-FA23B955D3CD}</author>
    <author>tc={9BDB5667-C99C-4A70-B29D-7DC7B953455E}</author>
    <author>tc={C06536CD-E05A-4533-8CDF-CC7E8300FC29}</author>
    <author>tc={E77CBE4F-DA62-48B5-A798-13A6DD13C11E}</author>
    <author>tc={373941FF-055C-4E7F-B2D7-3480F96AD88B}</author>
    <author>tc={C96A2490-75A2-491C-9AFE-BEAD44E04DB5}</author>
    <author>tc={641BBA50-8498-42E8-88E0-1B0791A6BA4E}</author>
    <author>tc={1D240B19-0D57-4C7F-B8AD-024FD5D0097A}</author>
    <author>tc={228B2AED-692D-43FE-B03E-F37D966844C6}</author>
    <author>tc={DE67B9FB-1EE8-4D94-B21A-DDD0FC514732}</author>
    <author>tc={0EA52432-7054-4455-BCFD-5EDC58DD2D50}</author>
    <author>tc={58B34986-9689-4816-AE0E-6C41F965EDD0}</author>
    <author>tc={16CCDC9B-22A7-4185-A8E6-57CB6BEF479E}</author>
    <author>tc={32AA376D-2DDA-4718-A0F4-F9747AA49D36}</author>
    <author>tc={A933E7EA-3B3D-4F0E-93FE-CBF22D70375F}</author>
    <author>tc={8C9B5270-4D95-42C7-BA94-CFD4CEC15BBC}</author>
    <author>tc={797AFEA8-E565-4B28-B145-202F70AFF483}</author>
    <author>tc={9C08C41E-D75F-4FA5-A61E-D3F31B56B6DB}</author>
    <author>tc={6EC3861E-8CD6-41EF-921F-3EA1FCE1390D}</author>
    <author>tc={B234B382-66CA-4582-A942-0F19EAE5A481}</author>
    <author>tc={6D1CA112-1B9F-47AA-90C5-78BBB93B5B5C}</author>
    <author>tc={388DBF4B-6F67-43E0-BBB2-F2779994C09C}</author>
    <author>tc={016E646F-9B3A-42E6-BF50-46B1A0D5257A}</author>
    <author>tc={57E55567-53AB-481C-A6C0-2D7089C203E5}</author>
    <author>tc={EECE954A-BDF6-41F1-BAF0-ACBBB98026D2}</author>
    <author>tc={C1E2D9FE-C7C1-4F72-897B-5FD6254A4614}</author>
    <author>tc={7CF1064F-D450-4631-84D9-253E3FA0F826}</author>
    <author>tc={91D37033-900C-453E-BA1C-FDA4210B00C6}</author>
    <author>tc={0B834210-77F4-42D1-825C-AB978EEA36F4}</author>
    <author>tc={85F34257-1A68-45F8-8D8A-A0FEF8442262}</author>
    <author>tc={DBFB1C5E-272E-4674-8058-3E97E8982117}</author>
    <author>tc={F7449273-4101-4A2E-8839-189AF3E2396E}</author>
    <author>tc={E7362CF3-D572-4D92-9FFA-B6636F482F90}</author>
    <author>tc={467728AA-A490-453B-A975-B6A2466662D3}</author>
    <author>tc={5AC2DEB8-5C1D-4C49-A374-2AEED15C1C7E}</author>
    <author>tc={34800703-B43F-4CB8-9A2D-C30CB6472C79}</author>
    <author>tc={19971907-54C3-49AD-9CDA-1A28639E112C}</author>
    <author>tc={5AC67D78-A50D-4E9B-9619-3DF9097088EB}</author>
    <author>tc={1178B0B6-DDC7-4D56-BCAD-703B28DAA591}</author>
    <author>tc={E9D611D9-89BF-4A2F-B4B6-EF0E2F0266CC}</author>
    <author>tc={7BCB79EC-FEB4-4DC3-A296-A14ED5A35B7C}</author>
    <author>tc={651E96F1-E5A9-46ED-A3AE-FEB2B5F63139}</author>
    <author>tc={F9C495EC-66CD-40F9-BEB7-558D874451B1}</author>
    <author>tc={A7E76E2C-BD88-4DF3-869E-781D0DA59C21}</author>
    <author>tc={0C1913CD-91A8-4652-8856-7FEB0B2DA75C}</author>
    <author>tc={5178A1D5-14A6-4E5C-AAC0-72F9C467EE2E}</author>
    <author>tc={E1AD70C9-15B3-4351-AE7D-99F903D33DC0}</author>
    <author>tc={C0B14DEC-708D-4585-9FD1-93487065EDEA}</author>
    <author>tc={54F60A14-C762-47DA-A68C-33B52E0F5B0D}</author>
    <author>tc={46471357-FB1E-4A13-92F6-DD77CD0BF339}</author>
    <author>tc={8ECBBF51-201C-49EA-B1B2-7CFDBEC8C027}</author>
    <author>tc={5DD8B38A-D1B5-4601-9D71-85715C889A0A}</author>
    <author>tc={F186B7DA-EB3D-46B5-9EA0-4858388B6A53}</author>
    <author>tc={B77A2CEF-1DFA-42E5-B8EE-F7956E023DB3}</author>
  </authors>
  <commentList>
    <comment ref="C2" authorId="0" shapeId="0" xr:uid="{DC6EC151-E347-4CB9-B3C6-E0D5C2FC9680}">
      <text>
        <t>[Threaded comment]
Your version of Excel allows you to read this threaded comment; however, any edits to it will get removed if the file is opened in a newer version of Excel. Learn more: https://go.microsoft.com/fwlink/?linkid=870924
Comment:
    Unhide columns to get space for up to 10 species.
Note: Formula includes all columns, so don’t tally U species as WS/FG in the yellow cells.</t>
      </text>
    </comment>
    <comment ref="P2" authorId="1" shapeId="0" xr:uid="{636FCC50-188B-467F-93E3-8B564BB3E766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should be pulling from the FS 657. If it isn’t working, check that the “BA (for coding)” row is functioning.</t>
      </text>
    </comment>
    <comment ref="Q2" authorId="2" shapeId="0" xr:uid="{0065E5DB-278F-4E7A-A23E-C2D0414C76D1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should be pulling from the FS 657. If it isn’t working, check that the “BA (for coding)” row is functioning.</t>
      </text>
    </comment>
    <comment ref="AF3" authorId="3" shapeId="0" xr:uid="{DDD207BA-3B72-4656-84A1-AB5F0EF79216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O for L1 and U for L2/3/4. Required for formulas to work.</t>
      </text>
    </comment>
    <comment ref="B4" authorId="4" shapeId="0" xr:uid="{3D06DE1D-A7AE-4483-B173-BA687F7B8A0A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M4" authorId="5" shapeId="0" xr:uid="{AEB042B5-FBBE-4797-B80F-F478561C5B7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4" authorId="6" shapeId="0" xr:uid="{E92D875A-BE4A-4315-81F2-7AFDAAEE2A6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B5" authorId="7" shapeId="0" xr:uid="{E999B811-8DFB-4F6F-8652-0EA51549F832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O5" authorId="8" shapeId="0" xr:uid="{FC651572-E10C-4371-823F-2A0AD283A67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B6" authorId="9" shapeId="0" xr:uid="{7D7F571A-B638-4A9B-905F-6998F13616BF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7" authorId="10" shapeId="0" xr:uid="{B1A06BEC-3AA7-4C39-AE59-490916E362EE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8" authorId="11" shapeId="0" xr:uid="{3EB317F4-70EF-4763-8B0D-BF993CF1F5C7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O9" authorId="12" shapeId="0" xr:uid="{0AE882A5-B5C6-42B5-A2F8-321EFB8445B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" authorId="13" shapeId="0" xr:uid="{022CAD3D-7EF6-46EA-A8B6-50D121A5F64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" authorId="14" shapeId="0" xr:uid="{F14D35B3-71FE-4EAF-8D52-8F6F89B83B4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" authorId="15" shapeId="0" xr:uid="{7697F566-BACA-4B2D-B15B-636D597EADC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9" authorId="16" shapeId="0" xr:uid="{605276C6-9A89-41F1-BE23-2BE20735228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" authorId="17" shapeId="0" xr:uid="{776A6D62-2D36-477E-BDDC-C6ADA34812B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24" authorId="18" shapeId="0" xr:uid="{99A5B3A7-B51D-485F-AD49-4B085C289FA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5" authorId="19" shapeId="0" xr:uid="{7F3914B4-D95E-4B2A-982E-6FE14FEB2D1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29" authorId="20" shapeId="0" xr:uid="{1445EEA3-F566-493B-8D13-173F9D49C7F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0" authorId="21" shapeId="0" xr:uid="{493D004C-CC33-4ECE-852E-79835A0F98E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34" authorId="22" shapeId="0" xr:uid="{DBEB93DD-86E7-4357-BD46-76850CD1A65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5" authorId="23" shapeId="0" xr:uid="{EA56838F-36C5-4947-88B4-5B44FB69113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39" authorId="24" shapeId="0" xr:uid="{D8408D32-E893-4E98-8E03-005D63D5CB0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0" authorId="25" shapeId="0" xr:uid="{01E8A19D-DB1A-4A39-BCC5-F8558E27D73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44" authorId="26" shapeId="0" xr:uid="{9518B9FD-AFA2-484D-89C3-118ADDF4677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5" authorId="27" shapeId="0" xr:uid="{EB96E659-DC22-4469-B71F-D1231D1D922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49" authorId="28" shapeId="0" xr:uid="{11E4C324-B855-439C-8AAC-485C2125D22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0" authorId="29" shapeId="0" xr:uid="{7EF1BB98-7DD4-4CC0-941C-965B21FB479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54" authorId="30" shapeId="0" xr:uid="{3D8D6A95-3306-4A1A-86D3-592CA85032D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5" authorId="31" shapeId="0" xr:uid="{ACDCF150-E7AE-4FC5-B199-9D473E9D763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59" authorId="32" shapeId="0" xr:uid="{80503D72-8F2D-4343-BDDA-780C425C672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0" authorId="33" shapeId="0" xr:uid="{BAF21891-6573-4F98-AF75-E30E9C62A41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64" authorId="34" shapeId="0" xr:uid="{50F0D95E-7F71-48D7-8859-A61F59DBDAC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5" authorId="35" shapeId="0" xr:uid="{EC372ABF-1B7E-43A5-886E-2D0A30F2BB6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69" authorId="36" shapeId="0" xr:uid="{A02D3D0E-075D-4587-8869-DAF5D9C9B09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0" authorId="37" shapeId="0" xr:uid="{3D87C1E7-F799-4142-B5BC-9740CD29775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74" authorId="38" shapeId="0" xr:uid="{6466D810-A45C-45E6-96BF-8A60E7407D6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5" authorId="39" shapeId="0" xr:uid="{9A0E041B-9322-460B-B0DD-E89018B6D3D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79" authorId="40" shapeId="0" xr:uid="{C2F33CE1-8611-4345-86BE-1862965917A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0" authorId="41" shapeId="0" xr:uid="{FBDE61E6-9269-4011-9978-4511DAA7C3E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84" authorId="42" shapeId="0" xr:uid="{CC355F56-ED71-4C50-B3DC-7F889EF2E7F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5" authorId="43" shapeId="0" xr:uid="{CD8AE19C-5EA7-498B-A214-0F61B752287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89" authorId="44" shapeId="0" xr:uid="{D19BE966-1CBC-4183-8957-FA23B955D3C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0" authorId="45" shapeId="0" xr:uid="{9BDB5667-C99C-4A70-B29D-7DC7B953455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94" authorId="46" shapeId="0" xr:uid="{C06536CD-E05A-4533-8CDF-CC7E8300FC2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5" authorId="47" shapeId="0" xr:uid="{E77CBE4F-DA62-48B5-A798-13A6DD13C11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99" authorId="48" shapeId="0" xr:uid="{373941FF-055C-4E7F-B2D7-3480F96AD88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0" authorId="49" shapeId="0" xr:uid="{C96A2490-75A2-491C-9AFE-BEAD44E04DB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04" authorId="50" shapeId="0" xr:uid="{641BBA50-8498-42E8-88E0-1B0791A6BA4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5" authorId="51" shapeId="0" xr:uid="{1D240B19-0D57-4C7F-B8AD-024FD5D0097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09" authorId="52" shapeId="0" xr:uid="{228B2AED-692D-43FE-B03E-F37D966844C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0" authorId="53" shapeId="0" xr:uid="{DE67B9FB-1EE8-4D94-B21A-DDD0FC51473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14" authorId="54" shapeId="0" xr:uid="{0EA52432-7054-4455-BCFD-5EDC58DD2D5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5" authorId="55" shapeId="0" xr:uid="{58B34986-9689-4816-AE0E-6C41F965EDD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19" authorId="56" shapeId="0" xr:uid="{16CCDC9B-22A7-4185-A8E6-57CB6BEF479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0" authorId="57" shapeId="0" xr:uid="{32AA376D-2DDA-4718-A0F4-F9747AA49D3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24" authorId="58" shapeId="0" xr:uid="{A933E7EA-3B3D-4F0E-93FE-CBF22D70375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5" authorId="59" shapeId="0" xr:uid="{8C9B5270-4D95-42C7-BA94-CFD4CEC15BB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29" authorId="60" shapeId="0" xr:uid="{797AFEA8-E565-4B28-B145-202F70AFF48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0" authorId="61" shapeId="0" xr:uid="{9C08C41E-D75F-4FA5-A61E-D3F31B56B6D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34" authorId="62" shapeId="0" xr:uid="{6EC3861E-8CD6-41EF-921F-3EA1FCE1390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5" authorId="63" shapeId="0" xr:uid="{B234B382-66CA-4582-A942-0F19EAE5A481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39" authorId="64" shapeId="0" xr:uid="{6D1CA112-1B9F-47AA-90C5-78BBB93B5B5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0" authorId="65" shapeId="0" xr:uid="{388DBF4B-6F67-43E0-BBB2-F2779994C09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4" authorId="66" shapeId="0" xr:uid="{016E646F-9B3A-42E6-BF50-46B1A0D5257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5" authorId="67" shapeId="0" xr:uid="{57E55567-53AB-481C-A6C0-2D7089C203E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49" authorId="68" shapeId="0" xr:uid="{EECE954A-BDF6-41F1-BAF0-ACBBB98026D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0" authorId="69" shapeId="0" xr:uid="{C1E2D9FE-C7C1-4F72-897B-5FD6254A461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54" authorId="70" shapeId="0" xr:uid="{7CF1064F-D450-4631-84D9-253E3FA0F82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5" authorId="71" shapeId="0" xr:uid="{91D37033-900C-453E-BA1C-FDA4210B00C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59" authorId="72" shapeId="0" xr:uid="{0B834210-77F4-42D1-825C-AB978EEA36F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0" authorId="73" shapeId="0" xr:uid="{85F34257-1A68-45F8-8D8A-A0FEF844226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64" authorId="74" shapeId="0" xr:uid="{DBFB1C5E-272E-4674-8058-3E97E89821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5" authorId="75" shapeId="0" xr:uid="{F7449273-4101-4A2E-8839-189AF3E2396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69" authorId="76" shapeId="0" xr:uid="{E7362CF3-D572-4D92-9FFA-B6636F482F9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0" authorId="77" shapeId="0" xr:uid="{467728AA-A490-453B-A975-B6A2466662D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74" authorId="78" shapeId="0" xr:uid="{5AC2DEB8-5C1D-4C49-A374-2AEED15C1C7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5" authorId="79" shapeId="0" xr:uid="{34800703-B43F-4CB8-9A2D-C30CB6472C7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79" authorId="80" shapeId="0" xr:uid="{19971907-54C3-49AD-9CDA-1A28639E112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80" authorId="81" shapeId="0" xr:uid="{5AC67D78-A50D-4E9B-9619-3DF9097088E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84" authorId="82" shapeId="0" xr:uid="{1178B0B6-DDC7-4D56-BCAD-703B28DAA59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85" authorId="83" shapeId="0" xr:uid="{E9D611D9-89BF-4A2F-B4B6-EF0E2F0266C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89" authorId="84" shapeId="0" xr:uid="{7BCB79EC-FEB4-4DC3-A296-A14ED5A35B7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90" authorId="85" shapeId="0" xr:uid="{651E96F1-E5A9-46ED-A3AE-FEB2B5F6313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94" authorId="86" shapeId="0" xr:uid="{F9C495EC-66CD-40F9-BEB7-558D874451B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95" authorId="87" shapeId="0" xr:uid="{A7E76E2C-BD88-4DF3-869E-781D0DA59C21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O199" authorId="88" shapeId="0" xr:uid="{0C1913CD-91A8-4652-8856-7FEB0B2DA75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0" authorId="89" shapeId="0" xr:uid="{5178A1D5-14A6-4E5C-AAC0-72F9C467EE2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Y206" authorId="90" shapeId="0" xr:uid="{E1AD70C9-15B3-4351-AE7D-99F903D33DC0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use average function. If these are left blank, they need to be treated like zeros. 
Need to add up the total, multiply by plot multiplier, and divide by the total # of plots.</t>
      </text>
    </comment>
    <comment ref="AA206" authorId="91" shapeId="0" xr:uid="{C0B14DEC-708D-4585-9FD1-93487065EDEA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use average function. If these are left blank, they need to be treated like zeros. 
Need to add up the total, multiply by plot multiplier, and divide by the total # of plots.</t>
      </text>
    </comment>
    <comment ref="F217" authorId="92" shapeId="0" xr:uid="{54F60A14-C762-47DA-A68C-33B52E0F5B0D}">
      <text>
        <t>[Threaded comment]
Your version of Excel allows you to read this threaded comment; however, any edits to it will get removed if the file is opened in a newer version of Excel. Learn more: https://go.microsoft.com/fwlink/?linkid=870924
Comment:
    All information in this table must be reported to RESULTS to meet legal requirements.</t>
      </text>
    </comment>
    <comment ref="F219" authorId="93" shapeId="0" xr:uid="{46471357-FB1E-4A13-92F6-DD77CD0BF339}">
      <text>
        <t>[Threaded comment]
Your version of Excel allows you to read this threaded comment; however, any edits to it will get removed if the file is opened in a newer version of Excel. Learn more: https://go.microsoft.com/fwlink/?linkid=870924
Comment:
    Species comp based on BA for L1 and L1S</t>
      </text>
    </comment>
    <comment ref="A220" authorId="94" shapeId="0" xr:uid="{8ECBBF51-201C-49EA-B1B2-7CFDBEC8C027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</t>
      </text>
    </comment>
    <comment ref="R225" authorId="95" shapeId="0" xr:uid="{5DD8B38A-D1B5-4601-9D71-85715C889A0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2, 3, or 4. Visually estimate the most abundant understorey layer based on total density.</t>
      </text>
    </comment>
    <comment ref="F233" authorId="96" shapeId="0" xr:uid="{F186B7DA-EB3D-46B5-9EA0-4858388B6A5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</t>
      </text>
    </comment>
    <comment ref="F237" authorId="97" shapeId="0" xr:uid="{B77A2CEF-1DFA-42E5-B8EE-F7956E023DB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SI gets reported for the leading inv species of the layer expected to contribute the most volume at the next rotation. 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tc={51728486-CAAC-4190-AB37-A1797E63E932}</author>
    <author>tc={AD8A1BA4-B543-43F0-B68E-5FFA45F6047F}</author>
    <author>tc={15B2C1FB-8E96-4488-B707-B4C2C56E7F9B}</author>
    <author>tc={2FA3861C-00C3-476C-9D6F-58DF992575B8}</author>
    <author>tc={EA60B39D-2B86-4597-92A1-AA67DF863266}</author>
    <author>tc={031B2D16-E802-45AA-B632-A91715B12DA5}</author>
    <author>tc={2E424CBC-B29D-4612-B1AE-909242B08901}</author>
    <author>tc={E0E2A670-FBA5-49A4-ADDB-DFEF5BAB75C7}</author>
    <author>tc={FF26D930-E9D8-47F2-8EA9-1D2991F9B0D0}</author>
    <author>tc={E82611CB-25BB-4142-9FA6-4393D7D8B1AD}</author>
    <author>tc={CC3E7EA4-53ED-44E0-A203-57C6F888BB9A}</author>
    <author>tc={732ED840-BC78-441F-A054-C5B455CA556D}</author>
    <author>tc={17BFE7EE-7CC8-411C-869E-4B026DBEB908}</author>
    <author>tc={B1D33F8B-23F9-4F2B-83DB-4141B4CD9305}</author>
    <author>tc={35209671-EA28-42A1-8415-80BCB9CD4970}</author>
    <author>tc={8611532F-E4E2-42FE-9703-BCC7F11EB7A3}</author>
    <author>tc={2DA4F0E5-420F-4CB1-9345-23DD803735F2}</author>
    <author>tc={1FA793A3-0D2C-42FD-A47D-976A6B8FBD7D}</author>
    <author>tc={56D5577E-578E-4AC5-A87E-08460EDB2255}</author>
    <author>tc={EF6C6462-2CC0-4824-A2F8-F818C30255BA}</author>
    <author>tc={19F401B3-5B29-40CD-81A5-E115A20C64C3}</author>
    <author>tc={F1B127F9-AA4F-4D3C-A9DC-5896ACD987D3}</author>
    <author>tc={01D98315-DEA6-4A17-8228-FD333112AF80}</author>
    <author>tc={E0E0C77A-A8A5-4602-AB02-C506C3427D5A}</author>
    <author>tc={094CF404-C522-4AF3-BBF8-32ED04C7B62D}</author>
    <author>tc={78690A58-579B-4D19-8D13-6BCE3AF8CB5E}</author>
    <author>tc={59F04FF0-2FFA-407F-9AB8-4534C1C4FC03}</author>
    <author>tc={14805A83-F51E-4D6F-AF8D-338F05280CA0}</author>
    <author>tc={D9545571-60C8-41D7-B411-032167079027}</author>
    <author>tc={C8D6C20A-0780-4F28-9EB7-E2AB5716958F}</author>
    <author>tc={7AD75972-4864-4AB3-973A-8C0988D0BCD2}</author>
    <author>tc={5B1DF4ED-69E7-4CCA-8FD7-CF2D5E57E9F1}</author>
    <author>tc={D7BECE00-A33D-4E7B-AE93-AB996551FF41}</author>
    <author>tc={221E63D8-3CA1-4DDE-976D-8F26A1669D58}</author>
    <author>tc={93F4802E-A257-4CCC-8570-672DC112BC95}</author>
    <author>tc={4B1C843E-A9D8-456F-988D-AAD80095F5F9}</author>
    <author>tc={080A8571-94E6-4065-85A0-F319F0498DB9}</author>
    <author>tc={BDD7E406-8841-44EB-8742-5B3CBF0E4E05}</author>
    <author>tc={0031B967-BD9D-46EA-98CA-369379317E49}</author>
    <author>tc={C92DC430-365D-4353-9457-CA43E11757D1}</author>
    <author>tc={57F49A4C-8E6D-4E84-8334-4D0C3954D9B7}</author>
    <author>tc={92CA2DA7-D417-4741-A1F9-5F257D3ECB08}</author>
    <author>tc={9CC03FA6-B236-42D3-9AAE-06E197A19552}</author>
    <author>tc={2FCE6E99-A864-48BA-A636-39AE88ACF1E9}</author>
    <author>tc={F7BCC42D-4B31-4471-9C5A-97A9AC0B2631}</author>
    <author>tc={C6DC5C43-9E52-4AE6-836F-3449C2C430C2}</author>
    <author>tc={6E9D8A76-28EA-42A5-9A86-778D9770EACE}</author>
    <author>tc={47D6FD35-8E39-4B07-A8E7-F2665426AE25}</author>
    <author>tc={BC20B82C-7D75-484B-B94B-F0018B32F4A6}</author>
    <author>tc={4F495980-CE2C-470B-B841-492C4DB88400}</author>
    <author>tc={B2B8EC39-062A-40E8-8519-84E60FD4135B}</author>
    <author>tc={80053204-17D7-4719-AE03-5E957F2BBFBD}</author>
    <author>tc={9269F634-9618-479C-B0C2-293CDC6A393A}</author>
    <author>tc={9256FC1C-8CD9-41E8-8B59-F44029361EBA}</author>
    <author>tc={20C58948-7407-496F-B44C-9650B36A6815}</author>
    <author>tc={AB04132C-394E-4BC6-8924-BA522D5F5604}</author>
    <author>tc={06740EB6-EF64-457C-80A6-71D1AA39EED1}</author>
    <author>tc={1916067D-1F1C-4131-96DF-12CD2EDB0839}</author>
    <author>tc={46AAC5CA-51D6-4E7F-9E23-7567780FCAB9}</author>
    <author>tc={3DE471A8-6A04-4C30-BF68-985FBD5EA9E4}</author>
    <author>tc={8566806E-1DF4-41E4-93A2-C09A7DB24AB5}</author>
    <author>tc={56AEEF1F-20FC-4570-8A49-A0E1B12C19D4}</author>
    <author>tc={9862DBF9-8C44-48B7-A518-C8D47B46C434}</author>
    <author>tc={3FD62153-19BE-42EE-B804-F1F08832A9EE}</author>
    <author>tc={71C39B91-9898-4625-8BEC-129374A98E2D}</author>
    <author>tc={947DA75E-9425-4888-9730-E1D136DEFBF2}</author>
    <author>tc={04A0F8F8-4E98-4996-91FA-87C709D391C3}</author>
    <author>tc={24B6F2A3-7635-4C23-B074-53A416745B2E}</author>
    <author>tc={C602EC29-41BE-4BF7-8550-9C12532141E7}</author>
    <author>tc={BB796342-D38E-4166-A5ED-B72CCDA9B2C8}</author>
    <author>tc={E3717E89-97E6-436B-8AAB-66C54DA6E05F}</author>
    <author>tc={4167C8D6-6A50-4D22-8D8F-A775575C9688}</author>
    <author>tc={93D17D35-85AA-4FF1-9CCE-D515D8243535}</author>
    <author>tc={4D563D19-DF05-4A31-BA29-9C81E51E6228}</author>
    <author>tc={4B87A690-2118-414C-8E3B-0C99DD1C8AF9}</author>
    <author>tc={ED276204-2E88-427D-93C4-F455296C1348}</author>
    <author>tc={CC60638A-767F-49AD-BBCA-7D6E9B10BF7E}</author>
    <author>tc={CAD46453-7C06-499B-976A-6FC6F0C18B49}</author>
    <author>tc={D0D56AFF-243D-4DD4-A76C-D59990A5D57E}</author>
    <author>tc={527D2DD1-BEDD-4FD5-80E3-A3B86CB50BB2}</author>
    <author>tc={1C2240A2-0290-4C53-B090-298CEC120602}</author>
    <author>tc={CDB4E830-D552-4A38-9C06-7EA571F8EFFF}</author>
    <author>tc={9F8AE98F-BD5C-4D30-80A2-8849FC54C2F7}</author>
    <author>tc={23FF5034-9141-41CD-93CC-A6B28ACBF5AD}</author>
    <author>tc={C54724BF-EB4E-4077-BB7D-1D0F041B1C84}</author>
    <author>tc={95AB989E-BD81-47DD-80CF-867D60DAF0D7}</author>
    <author>tc={F7F551C7-907E-4136-9125-0051361D965C}</author>
    <author>tc={25F472F5-EFC0-492C-AD96-F6D8D165BB05}</author>
    <author>tc={C2EFF354-FA96-4A29-8D08-56E1B2790118}</author>
    <author>tc={FBD6AB5A-6A61-4D1C-A39E-509FFA804CBE}</author>
    <author>tc={930588B7-9BA5-410C-A061-0AC98EA887AE}</author>
    <author>tc={E887C900-F20F-4568-A876-D3C1AD61B81F}</author>
    <author>tc={4058F372-9544-4056-834E-62E7E76AF154}</author>
    <author>tc={3479F53B-EF58-4B7D-B80A-C33AE8D4F15B}</author>
    <author>tc={81CF658E-4267-4A0F-B2D2-857FEEB74DC3}</author>
    <author>tc={B54D5BC4-1D60-472C-8EBB-E34E6B09F065}</author>
    <author>tc={E1B771F6-D5A6-41A8-8B38-8B0E75BA637B}</author>
    <author>tc={BE2FF9D7-8595-40A2-A33A-C3362CB58992}</author>
    <author>tc={34C623A8-97B0-4F56-ACA2-C4F51E91D14D}</author>
    <author>tc={80AC391F-5F7F-4F74-A2C9-BD8C7B49CCC1}</author>
    <author>tc={BEC4121D-A3F6-4663-A3AC-F67471D06AC1}</author>
    <author>tc={EBADEC44-90C2-4222-AC2E-4030B77B7052}</author>
    <author>tc={07D0146B-A026-4957-907F-420FEE4BD42C}</author>
    <author>tc={72240E18-BD94-45C0-ACAA-2A7C08FDAC3B}</author>
    <author>tc={8DDB604E-87EE-4DE4-A99B-0717A93AD429}</author>
    <author>tc={FBCF96F2-9BCF-4CD1-A100-AFF1FDBC4FF2}</author>
    <author>tc={E28D82D6-654C-4EF9-B647-2221234B01F0}</author>
    <author>tc={61C827B2-C19A-4076-8CB8-BBEB591B10F1}</author>
    <author>tc={44F27FBD-5109-4431-A814-939AD3321740}</author>
    <author>tc={3617ADC5-9DAE-447E-9997-6F0ABE9D059D}</author>
    <author>tc={1C474054-7D58-4315-929B-DC37DA3CA8CF}</author>
    <author>tc={7C41E1D0-4097-4494-B2F6-ABC3CE058732}</author>
    <author>tc={B29F5B02-B303-4743-BF13-8C57F3144E75}</author>
    <author>tc={800580BB-64E2-4C96-A33F-A90EDE488365}</author>
    <author>tc={1B281ADE-6E1D-433C-A452-DF6C6B7DF1ED}</author>
    <author>tc={C6212AA8-BF01-4B6E-8736-44B540BD5498}</author>
    <author>tc={C0E3269C-4F3F-4BAE-B8CD-2649C6D947A6}</author>
    <author>tc={D3AF6FC6-68F3-4976-8331-4F941705D6BC}</author>
    <author>tc={9F03A6BD-9779-402F-9A21-A32E060AFC0E}</author>
    <author>tc={008199E2-7A33-4CA4-A51A-3105F16B45D3}</author>
    <author>tc={6CE10CD6-5CC4-4659-8354-5723B1A2BC5D}</author>
    <author>tc={C24693BA-519B-4A59-9CB8-FAF704BECC1C}</author>
    <author>tc={F222B8C8-A59A-4698-9D99-F2BD3D8CAD95}</author>
    <author>tc={3642CE95-AC92-4597-B184-1B5DED03E08C}</author>
    <author>tc={5BBD8D6D-A5EC-417D-A8DC-B0DA6D1B6056}</author>
    <author>tc={9E4527C7-DB96-4A35-904C-2D9D25127D74}</author>
    <author>tc={2EAC9DFE-4EC0-4FB3-8CE6-1B0C62343E50}</author>
    <author>tc={DF272A71-60F5-471F-9AEE-5E3C28531852}</author>
    <author>tc={E00CC447-C29A-4310-944D-2631E5C05E41}</author>
    <author>tc={DD3419AC-27E4-43A9-8516-17A985C62584}</author>
    <author>tc={3B5F069F-9920-4645-9AC3-7F6055C797CE}</author>
    <author>tc={50281299-7464-4D16-96FA-30C58AF61583}</author>
    <author>tc={CB23C3FA-E457-4303-BC0D-D7F31E84052D}</author>
    <author>tc={7DADB44E-94E5-4599-A6CC-D45CB5B86FF7}</author>
    <author>tc={CE4493DF-64BA-4BCB-9223-828DE680022E}</author>
    <author>tc={1E3F27B4-65C3-4AD3-8883-8CFCE88F587A}</author>
    <author>tc={FCD0832B-139D-4752-805A-EE096E044198}</author>
    <author>tc={FFF79B4F-3556-4432-81B6-8B70F766449B}</author>
    <author>tc={B75015C3-B6FA-488E-97C3-83DC56ED1A30}</author>
  </authors>
  <commentList>
    <comment ref="C2" authorId="0" shapeId="0" xr:uid="{51728486-CAAC-4190-AB37-A1797E63E932}">
      <text>
        <t>[Threaded comment]
Your version of Excel allows you to read this threaded comment; however, any edits to it will get removed if the file is opened in a newer version of Excel. Learn more: https://go.microsoft.com/fwlink/?linkid=870924
Comment:
    Unhide columns to get space for up to 10 species.
Note: Formula includes all columns, so don’t tally U species as WS/FG in the yellow cells.</t>
      </text>
    </comment>
    <comment ref="N2" authorId="1" shapeId="0" xr:uid="{AD8A1BA4-B543-43F0-B68E-5FFA45F6047F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columns for additional species</t>
      </text>
    </comment>
    <comment ref="P2" authorId="2" shapeId="0" xr:uid="{15B2C1FB-8E96-4488-B707-B4C2C56E7F9B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should be pulling from the FS 657. If it isn’t working, check that the “BA (for coding)” row is functioning.</t>
      </text>
    </comment>
    <comment ref="Q2" authorId="3" shapeId="0" xr:uid="{2FA3861C-00C3-476C-9D6F-58DF992575B8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should be pulling from the FS 657. If it isn’t working, check that the “BA (for coding)” row is functioning.</t>
      </text>
    </comment>
    <comment ref="AF3" authorId="4" shapeId="0" xr:uid="{EA60B39D-2B86-4597-92A1-AA67DF863266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O for L1 and U for L2/3/4. Required for formulas to work.</t>
      </text>
    </comment>
    <comment ref="B4" authorId="5" shapeId="0" xr:uid="{031B2D16-E802-45AA-B632-A91715B12DA5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M4" authorId="6" shapeId="0" xr:uid="{2E424CBC-B29D-4612-B1AE-909242B08901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4" authorId="7" shapeId="0" xr:uid="{E0E2A670-FBA5-49A4-ADDB-DFEF5BAB75C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B5" authorId="8" shapeId="0" xr:uid="{FF26D930-E9D8-47F2-8EA9-1D2991F9B0D0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Variable Radius Plots and prism sweeps</t>
      </text>
    </comment>
    <comment ref="O5" authorId="9" shapeId="0" xr:uid="{E82611CB-25BB-4142-9FA6-4393D7D8B1A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B6" authorId="10" shapeId="0" xr:uid="{CC3E7EA4-53ED-44E0-A203-57C6F888BB9A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7" authorId="11" shapeId="0" xr:uid="{732ED840-BC78-441F-A054-C5B455CA556D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B8" authorId="12" shapeId="0" xr:uid="{17BFE7EE-7CC8-411C-869E-4B026DBEB908}">
      <text>
        <t>[Threaded comment]
Your version of Excel allows you to read this threaded comment; however, any edits to it will get removed if the file is opened in a newer version of Excel. Learn more: https://go.microsoft.com/fwlink/?linkid=870924
Comment:
    Use fixed area plot and plot cord</t>
      </text>
    </comment>
    <comment ref="M9" authorId="13" shapeId="0" xr:uid="{B1D33F8B-23F9-4F2B-83DB-4141B4CD9305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9" authorId="14" shapeId="0" xr:uid="{35209671-EA28-42A1-8415-80BCB9CD497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" authorId="15" shapeId="0" xr:uid="{8611532F-E4E2-42FE-9703-BCC7F11EB7A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4" authorId="16" shapeId="0" xr:uid="{2DA4F0E5-420F-4CB1-9345-23DD803735F2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4" authorId="17" shapeId="0" xr:uid="{1FA793A3-0D2C-42FD-A47D-976A6B8FBD7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" authorId="18" shapeId="0" xr:uid="{56D5577E-578E-4AC5-A87E-08460EDB225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9" authorId="19" shapeId="0" xr:uid="{EF6C6462-2CC0-4824-A2F8-F818C30255B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9" authorId="20" shapeId="0" xr:uid="{19F401B3-5B29-40CD-81A5-E115A20C64C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" authorId="21" shapeId="0" xr:uid="{F1B127F9-AA4F-4D3C-A9DC-5896ACD987D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24" authorId="22" shapeId="0" xr:uid="{01D98315-DEA6-4A17-8228-FD333112AF80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24" authorId="23" shapeId="0" xr:uid="{E0E0C77A-A8A5-4602-AB02-C506C3427D5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5" authorId="24" shapeId="0" xr:uid="{094CF404-C522-4AF3-BBF8-32ED04C7B62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29" authorId="25" shapeId="0" xr:uid="{78690A58-579B-4D19-8D13-6BCE3AF8CB5E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29" authorId="26" shapeId="0" xr:uid="{59F04FF0-2FFA-407F-9AB8-4534C1C4FC0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0" authorId="27" shapeId="0" xr:uid="{14805A83-F51E-4D6F-AF8D-338F05280CA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34" authorId="28" shapeId="0" xr:uid="{D9545571-60C8-41D7-B411-03216707902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34" authorId="29" shapeId="0" xr:uid="{C8D6C20A-0780-4F28-9EB7-E2AB5716958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35" authorId="30" shapeId="0" xr:uid="{7AD75972-4864-4AB3-973A-8C0988D0BCD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39" authorId="31" shapeId="0" xr:uid="{5B1DF4ED-69E7-4CCA-8FD7-CF2D5E57E9F1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39" authorId="32" shapeId="0" xr:uid="{D7BECE00-A33D-4E7B-AE93-AB996551FF4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0" authorId="33" shapeId="0" xr:uid="{221E63D8-3CA1-4DDE-976D-8F26A1669D58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44" authorId="34" shapeId="0" xr:uid="{93F4802E-A257-4CCC-8570-672DC112BC95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44" authorId="35" shapeId="0" xr:uid="{4B1C843E-A9D8-456F-988D-AAD80095F5F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45" authorId="36" shapeId="0" xr:uid="{080A8571-94E6-4065-85A0-F319F0498DB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49" authorId="37" shapeId="0" xr:uid="{BDD7E406-8841-44EB-8742-5B3CBF0E4E05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49" authorId="38" shapeId="0" xr:uid="{0031B967-BD9D-46EA-98CA-369379317E4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0" authorId="39" shapeId="0" xr:uid="{C92DC430-365D-4353-9457-CA43E11757D1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54" authorId="40" shapeId="0" xr:uid="{57F49A4C-8E6D-4E84-8334-4D0C3954D9B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54" authorId="41" shapeId="0" xr:uid="{92CA2DA7-D417-4741-A1F9-5F257D3ECB0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55" authorId="42" shapeId="0" xr:uid="{9CC03FA6-B236-42D3-9AAE-06E197A1955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59" authorId="43" shapeId="0" xr:uid="{2FCE6E99-A864-48BA-A636-39AE88ACF1E9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59" authorId="44" shapeId="0" xr:uid="{F7BCC42D-4B31-4471-9C5A-97A9AC0B263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0" authorId="45" shapeId="0" xr:uid="{C6DC5C43-9E52-4AE6-836F-3449C2C430C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64" authorId="46" shapeId="0" xr:uid="{6E9D8A76-28EA-42A5-9A86-778D9770EACE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64" authorId="47" shapeId="0" xr:uid="{47D6FD35-8E39-4B07-A8E7-F2665426AE2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65" authorId="48" shapeId="0" xr:uid="{BC20B82C-7D75-484B-B94B-F0018B32F4A6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69" authorId="49" shapeId="0" xr:uid="{4F495980-CE2C-470B-B841-492C4DB88400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69" authorId="50" shapeId="0" xr:uid="{B2B8EC39-062A-40E8-8519-84E60FD4135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0" authorId="51" shapeId="0" xr:uid="{80053204-17D7-4719-AE03-5E957F2BBFB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74" authorId="52" shapeId="0" xr:uid="{9269F634-9618-479C-B0C2-293CDC6A393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74" authorId="53" shapeId="0" xr:uid="{9256FC1C-8CD9-41E8-8B59-F44029361EB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75" authorId="54" shapeId="0" xr:uid="{20C58948-7407-496F-B44C-9650B36A681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79" authorId="55" shapeId="0" xr:uid="{AB04132C-394E-4BC6-8924-BA522D5F5604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79" authorId="56" shapeId="0" xr:uid="{06740EB6-EF64-457C-80A6-71D1AA39EED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0" authorId="57" shapeId="0" xr:uid="{1916067D-1F1C-4131-96DF-12CD2EDB0839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84" authorId="58" shapeId="0" xr:uid="{46AAC5CA-51D6-4E7F-9E23-7567780FCAB9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84" authorId="59" shapeId="0" xr:uid="{3DE471A8-6A04-4C30-BF68-985FBD5EA9E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85" authorId="60" shapeId="0" xr:uid="{8566806E-1DF4-41E4-93A2-C09A7DB24AB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89" authorId="61" shapeId="0" xr:uid="{56AEEF1F-20FC-4570-8A49-A0E1B12C19D4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89" authorId="62" shapeId="0" xr:uid="{9862DBF9-8C44-48B7-A518-C8D47B46C43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0" authorId="63" shapeId="0" xr:uid="{3FD62153-19BE-42EE-B804-F1F08832A9E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94" authorId="64" shapeId="0" xr:uid="{71C39B91-9898-4625-8BEC-129374A98E2D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94" authorId="65" shapeId="0" xr:uid="{947DA75E-9425-4888-9730-E1D136DEFBF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95" authorId="66" shapeId="0" xr:uid="{04A0F8F8-4E98-4996-91FA-87C709D391C3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99" authorId="67" shapeId="0" xr:uid="{24B6F2A3-7635-4C23-B074-53A416745B2E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99" authorId="68" shapeId="0" xr:uid="{C602EC29-41BE-4BF7-8550-9C12532141E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0" authorId="69" shapeId="0" xr:uid="{BB796342-D38E-4166-A5ED-B72CCDA9B2C8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04" authorId="70" shapeId="0" xr:uid="{E3717E89-97E6-436B-8AAB-66C54DA6E05F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04" authorId="71" shapeId="0" xr:uid="{4167C8D6-6A50-4D22-8D8F-A775575C968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05" authorId="72" shapeId="0" xr:uid="{93D17D35-85AA-4FF1-9CCE-D515D824353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09" authorId="73" shapeId="0" xr:uid="{4D563D19-DF05-4A31-BA29-9C81E51E6228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09" authorId="74" shapeId="0" xr:uid="{4B87A690-2118-414C-8E3B-0C99DD1C8AF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0" authorId="75" shapeId="0" xr:uid="{ED276204-2E88-427D-93C4-F455296C1348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14" authorId="76" shapeId="0" xr:uid="{CC60638A-767F-49AD-BBCA-7D6E9B10BF7E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14" authorId="77" shapeId="0" xr:uid="{CAD46453-7C06-499B-976A-6FC6F0C18B4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15" authorId="78" shapeId="0" xr:uid="{D0D56AFF-243D-4DD4-A76C-D59990A5D57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19" authorId="79" shapeId="0" xr:uid="{527D2DD1-BEDD-4FD5-80E3-A3B86CB50BB2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19" authorId="80" shapeId="0" xr:uid="{1C2240A2-0290-4C53-B090-298CEC12060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0" authorId="81" shapeId="0" xr:uid="{CDB4E830-D552-4A38-9C06-7EA571F8EFFF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24" authorId="82" shapeId="0" xr:uid="{9F8AE98F-BD5C-4D30-80A2-8849FC54C2F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24" authorId="83" shapeId="0" xr:uid="{23FF5034-9141-41CD-93CC-A6B28ACBF5A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25" authorId="84" shapeId="0" xr:uid="{C54724BF-EB4E-4077-BB7D-1D0F041B1C8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29" authorId="85" shapeId="0" xr:uid="{95AB989E-BD81-47DD-80CF-867D60DAF0D7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29" authorId="86" shapeId="0" xr:uid="{F7F551C7-907E-4136-9125-0051361D965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0" authorId="87" shapeId="0" xr:uid="{25F472F5-EFC0-492C-AD96-F6D8D165BB05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34" authorId="88" shapeId="0" xr:uid="{C2EFF354-FA96-4A29-8D08-56E1B2790118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34" authorId="89" shapeId="0" xr:uid="{FBD6AB5A-6A61-4D1C-A39E-509FFA804CB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35" authorId="90" shapeId="0" xr:uid="{930588B7-9BA5-410C-A061-0AC98EA887AE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39" authorId="91" shapeId="0" xr:uid="{E887C900-F20F-4568-A876-D3C1AD61B81F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39" authorId="92" shapeId="0" xr:uid="{4058F372-9544-4056-834E-62E7E76AF15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0" authorId="93" shapeId="0" xr:uid="{3479F53B-EF58-4B7D-B80A-C33AE8D4F15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44" authorId="94" shapeId="0" xr:uid="{81CF658E-4267-4A0F-B2D2-857FEEB74DC3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44" authorId="95" shapeId="0" xr:uid="{B54D5BC4-1D60-472C-8EBB-E34E6B09F06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45" authorId="96" shapeId="0" xr:uid="{E1B771F6-D5A6-41A8-8B38-8B0E75BA637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49" authorId="97" shapeId="0" xr:uid="{BE2FF9D7-8595-40A2-A33A-C3362CB58992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49" authorId="98" shapeId="0" xr:uid="{34C623A8-97B0-4F56-ACA2-C4F51E91D14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0" authorId="99" shapeId="0" xr:uid="{80AC391F-5F7F-4F74-A2C9-BD8C7B49CCC1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54" authorId="100" shapeId="0" xr:uid="{BEC4121D-A3F6-4663-A3AC-F67471D06AC1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54" authorId="101" shapeId="0" xr:uid="{EBADEC44-90C2-4222-AC2E-4030B77B705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55" authorId="102" shapeId="0" xr:uid="{07D0146B-A026-4957-907F-420FEE4BD42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59" authorId="103" shapeId="0" xr:uid="{72240E18-BD94-45C0-ACAA-2A7C08FDAC3B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59" authorId="104" shapeId="0" xr:uid="{8DDB604E-87EE-4DE4-A99B-0717A93AD42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0" authorId="105" shapeId="0" xr:uid="{FBCF96F2-9BCF-4CD1-A100-AFF1FDBC4FF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64" authorId="106" shapeId="0" xr:uid="{E28D82D6-654C-4EF9-B647-2221234B01F0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64" authorId="107" shapeId="0" xr:uid="{61C827B2-C19A-4076-8CB8-BBEB591B10F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65" authorId="108" shapeId="0" xr:uid="{44F27FBD-5109-4431-A814-939AD332174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69" authorId="109" shapeId="0" xr:uid="{3617ADC5-9DAE-447E-9997-6F0ABE9D059D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69" authorId="110" shapeId="0" xr:uid="{1C474054-7D58-4315-929B-DC37DA3CA8C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0" authorId="111" shapeId="0" xr:uid="{7C41E1D0-4097-4494-B2F6-ABC3CE058732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74" authorId="112" shapeId="0" xr:uid="{B29F5B02-B303-4743-BF13-8C57F3144E75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74" authorId="113" shapeId="0" xr:uid="{800580BB-64E2-4C96-A33F-A90EDE48836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75" authorId="114" shapeId="0" xr:uid="{1B281ADE-6E1D-433C-A452-DF6C6B7DF1E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79" authorId="115" shapeId="0" xr:uid="{C6212AA8-BF01-4B6E-8736-44B540BD5498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79" authorId="116" shapeId="0" xr:uid="{C0E3269C-4F3F-4BAE-B8CD-2649C6D947A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80" authorId="117" shapeId="0" xr:uid="{D3AF6FC6-68F3-4976-8331-4F941705D6B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84" authorId="118" shapeId="0" xr:uid="{9F03A6BD-9779-402F-9A21-A32E060AFC0E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84" authorId="119" shapeId="0" xr:uid="{008199E2-7A33-4CA4-A51A-3105F16B45D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85" authorId="120" shapeId="0" xr:uid="{6CE10CD6-5CC4-4659-8354-5723B1A2BC5D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89" authorId="121" shapeId="0" xr:uid="{C24693BA-519B-4A59-9CB8-FAF704BECC1C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89" authorId="122" shapeId="0" xr:uid="{F222B8C8-A59A-4698-9D99-F2BD3D8CAD9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90" authorId="123" shapeId="0" xr:uid="{3642CE95-AC92-4597-B184-1B5DED03E08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94" authorId="124" shapeId="0" xr:uid="{5BBD8D6D-A5EC-417D-A8DC-B0DA6D1B6056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94" authorId="125" shapeId="0" xr:uid="{9E4527C7-DB96-4A35-904C-2D9D25127D7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195" authorId="126" shapeId="0" xr:uid="{2EAC9DFE-4EC0-4FB3-8CE6-1B0C62343E50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M199" authorId="127" shapeId="0" xr:uid="{DF272A71-60F5-471F-9AEE-5E3C28531852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# trees within fixed area plot. Determine using plot cord.</t>
      </text>
    </comment>
    <comment ref="O199" authorId="128" shapeId="0" xr:uid="{E00CC447-C29A-4310-944D-2631E5C05E4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Total BA= Sum of “number in” multiplied by BAF. </t>
      </text>
    </comment>
    <comment ref="O200" authorId="129" shapeId="0" xr:uid="{DD3419AC-27E4-43A9-8516-17A985C62584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 Crop BA= Sum of crop number in by BAF. If &gt;40m2/ha, then 40m2/ha.</t>
      </text>
    </comment>
    <comment ref="A204" authorId="130" shapeId="0" xr:uid="{3B5F069F-9920-4645-9AC3-7F6055C797CE}">
      <text>
        <t>[Threaded comment]
Your version of Excel allows you to read this threaded comment; however, any edits to it will get removed if the file is opened in a newer version of Excel. Learn more: https://go.microsoft.com/fwlink/?linkid=870924
Comment:
    If you add in more plots, update all formulas in totals/averages section.</t>
      </text>
    </comment>
    <comment ref="AA206" authorId="131" shapeId="0" xr:uid="{50281299-7464-4D16-96FA-30C58AF61583}">
      <text>
        <t>[Threaded comment]
Your version of Excel allows you to read this threaded comment; however, any edits to it will get removed if the file is opened in a newer version of Excel. Learn more: https://go.microsoft.com/fwlink/?linkid=870924
Comment:
    Can’t use average function. If these are left blank, they need to be treated like zeros. 
Need to add up the total, multiply by plot multiplier, and divide by the total # of plots.</t>
      </text>
    </comment>
    <comment ref="A209" authorId="132" shapeId="0" xr:uid="{CB23C3FA-E457-4303-BC0D-D7F31E84052D}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 formulas if you add more plots.</t>
      </text>
    </comment>
    <comment ref="F217" authorId="133" shapeId="0" xr:uid="{7DADB44E-94E5-4599-A6CC-D45CB5B86FF7}">
      <text>
        <t>[Threaded comment]
Your version of Excel allows you to read this threaded comment; however, any edits to it will get removed if the file is opened in a newer version of Excel. Learn more: https://go.microsoft.com/fwlink/?linkid=870924
Comment:
    All information in this table must be reported to RESULTS to meet legal requirements.</t>
      </text>
    </comment>
    <comment ref="F219" authorId="134" shapeId="0" xr:uid="{CE4493DF-64BA-4BCB-9223-828DE680022E}">
      <text>
        <t>[Threaded comment]
Your version of Excel allows you to read this threaded comment; however, any edits to it will get removed if the file is opened in a newer version of Excel. Learn more: https://go.microsoft.com/fwlink/?linkid=870924
Comment:
    Species comp based on BA</t>
      </text>
    </comment>
    <comment ref="A220" authorId="135" shapeId="0" xr:uid="{1E3F27B4-65C3-4AD3-8883-8CFCE88F587A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</t>
      </text>
    </comment>
    <comment ref="R225" authorId="136" shapeId="0" xr:uid="{FCD0832B-139D-4752-805A-EE096E044198}">
      <text>
        <t>[Threaded comment]
Your version of Excel allows you to read this threaded comment; however, any edits to it will get removed if the file is opened in a newer version of Excel. Learn more: https://go.microsoft.com/fwlink/?linkid=870924
Comment:
    Enter 2, 3, or 4. Visually estimate the most abundant understorey layer based on total density.</t>
      </text>
    </comment>
    <comment ref="F233" authorId="137" shapeId="0" xr:uid="{FFF79B4F-3556-4432-81B6-8B70F766449B}">
      <text>
        <t>[Threaded comment]
Your version of Excel allows you to read this threaded comment; however, any edits to it will get removed if the file is opened in a newer version of Excel. Learn more: https://go.microsoft.com/fwlink/?linkid=870924
Comment:
    capped</t>
      </text>
    </comment>
    <comment ref="F237" authorId="138" shapeId="0" xr:uid="{B75015C3-B6FA-488E-97C3-83DC56ED1A3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SI gets reported for the leading inv species of the layer expected to contribute the most volume at the next rotation. 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<sst xmlns="http://schemas.openxmlformats.org/spreadsheetml/2006/main" count="1464" uniqueCount="238">
  <si>
    <t>Stratum #1 species</t>
  </si>
  <si>
    <t>Stratum #2 species</t>
  </si>
  <si>
    <t>Totals W/O   M-Value</t>
  </si>
  <si>
    <t>Hw</t>
  </si>
  <si>
    <t>Cw</t>
  </si>
  <si>
    <t>Yc</t>
  </si>
  <si>
    <t>Ba</t>
  </si>
  <si>
    <t>Ss</t>
  </si>
  <si>
    <t>Totals</t>
  </si>
  <si>
    <t>Prism Counts</t>
  </si>
  <si>
    <t>Total BA/Capped Crop BA</t>
  </si>
  <si>
    <t>Plot TSS</t>
  </si>
  <si>
    <t>Plot MSS</t>
  </si>
  <si>
    <t>Species</t>
  </si>
  <si>
    <t>Height</t>
  </si>
  <si>
    <t>Age</t>
  </si>
  <si>
    <t>Count Con</t>
  </si>
  <si>
    <t>Count Ht</t>
  </si>
  <si>
    <t>Crown Closure</t>
  </si>
  <si>
    <t>Plantable</t>
  </si>
  <si>
    <t>Preparable</t>
  </si>
  <si>
    <t>Germs.</t>
  </si>
  <si>
    <t>Ground Vegetation</t>
  </si>
  <si>
    <t>Forest Health</t>
  </si>
  <si>
    <t xml:space="preserve"> Plot #</t>
  </si>
  <si>
    <t>P</t>
  </si>
  <si>
    <t>W/ M-Value</t>
  </si>
  <si>
    <t>Spp.</t>
  </si>
  <si>
    <t>% Cover</t>
  </si>
  <si>
    <t>Ht. (m)</t>
  </si>
  <si>
    <t>Code</t>
  </si>
  <si>
    <t>Layer (O/U)</t>
  </si>
  <si>
    <t>Live</t>
  </si>
  <si>
    <t>Dead</t>
  </si>
  <si>
    <t>Comments</t>
  </si>
  <si>
    <t>T1</t>
  </si>
  <si>
    <t>Field 1</t>
  </si>
  <si>
    <t>Field 3</t>
  </si>
  <si>
    <t>Field 19</t>
  </si>
  <si>
    <t>Field 21</t>
  </si>
  <si>
    <t>Field 22</t>
  </si>
  <si>
    <t>Field 20</t>
  </si>
  <si>
    <t>Field 23</t>
  </si>
  <si>
    <t>Field 24</t>
  </si>
  <si>
    <t>Field 14</t>
  </si>
  <si>
    <t>Field 16</t>
  </si>
  <si>
    <t>Field 17</t>
  </si>
  <si>
    <t>Field 18</t>
  </si>
  <si>
    <t>Field 7</t>
  </si>
  <si>
    <t>Field 8</t>
  </si>
  <si>
    <t>Field 9</t>
  </si>
  <si>
    <t>Field 10</t>
  </si>
  <si>
    <t>Field 11</t>
  </si>
  <si>
    <t>F1</t>
  </si>
  <si>
    <t>Field 2</t>
  </si>
  <si>
    <t>Field 6</t>
  </si>
  <si>
    <t>Field 31</t>
  </si>
  <si>
    <t>Field 32</t>
  </si>
  <si>
    <t>Field 33</t>
  </si>
  <si>
    <t>T2,3,4</t>
  </si>
  <si>
    <t>Field 4</t>
  </si>
  <si>
    <t>Field 25</t>
  </si>
  <si>
    <t>Field 27</t>
  </si>
  <si>
    <t>Field 28</t>
  </si>
  <si>
    <t>Field 26</t>
  </si>
  <si>
    <t>Field 29</t>
  </si>
  <si>
    <t>Field 30</t>
  </si>
  <si>
    <t>Field 15</t>
  </si>
  <si>
    <t>Field 12</t>
  </si>
  <si>
    <t>Field 13</t>
  </si>
  <si>
    <t>W2, 3, 4</t>
  </si>
  <si>
    <t>Field 5</t>
  </si>
  <si>
    <t>Field 34</t>
  </si>
  <si>
    <t>Field 36</t>
  </si>
  <si>
    <t>Field 37</t>
  </si>
  <si>
    <t>F2, 3, 4</t>
  </si>
  <si>
    <t>Field 35</t>
  </si>
  <si>
    <t>Field 38</t>
  </si>
  <si>
    <t>Field 39</t>
  </si>
  <si>
    <t>\</t>
  </si>
  <si>
    <t>Totals/Averages</t>
  </si>
  <si>
    <t>Field 50</t>
  </si>
  <si>
    <t>Field 48</t>
  </si>
  <si>
    <t>Field 51</t>
  </si>
  <si>
    <t>Field 49</t>
  </si>
  <si>
    <t>Field 52</t>
  </si>
  <si>
    <t>Field 63</t>
  </si>
  <si>
    <t>Field 62</t>
  </si>
  <si>
    <t>Field 57</t>
  </si>
  <si>
    <t>Field 55</t>
  </si>
  <si>
    <t>Field 58</t>
  </si>
  <si>
    <t>Field 56</t>
  </si>
  <si>
    <t>Field 59</t>
  </si>
  <si>
    <t>W2,3,4</t>
  </si>
  <si>
    <t>Field 67</t>
  </si>
  <si>
    <t>Field 66</t>
  </si>
  <si>
    <t>F2,3,4</t>
  </si>
  <si>
    <t>Field 70</t>
  </si>
  <si>
    <t>Field 69</t>
  </si>
  <si>
    <t>Species Comp (%)</t>
  </si>
  <si>
    <t>Field 47</t>
  </si>
  <si>
    <t>Field 61</t>
  </si>
  <si>
    <t>Field 54</t>
  </si>
  <si>
    <t>Field 65</t>
  </si>
  <si>
    <t>Field 68</t>
  </si>
  <si>
    <t>Summary</t>
  </si>
  <si>
    <t>Layer 1</t>
  </si>
  <si>
    <t>Layers 2, 3, 4</t>
  </si>
  <si>
    <t>RESULTS Reporting:</t>
  </si>
  <si>
    <t xml:space="preserve">Total Trees/ha </t>
  </si>
  <si>
    <t>Field 53</t>
  </si>
  <si>
    <t>Field 60</t>
  </si>
  <si>
    <t>Total BA/ha</t>
  </si>
  <si>
    <t>Inventory Label-L1</t>
  </si>
  <si>
    <t>Crop BA</t>
  </si>
  <si>
    <t>Field 64</t>
  </si>
  <si>
    <t xml:space="preserve">Total WS/ha </t>
  </si>
  <si>
    <t xml:space="preserve">WS/ha </t>
  </si>
  <si>
    <t>Field 44</t>
  </si>
  <si>
    <t>Silviculture Label-L1</t>
  </si>
  <si>
    <t xml:space="preserve">WS pref/ha </t>
  </si>
  <si>
    <t xml:space="preserve">FG/ha </t>
  </si>
  <si>
    <t xml:space="preserve">FG pref/ha </t>
  </si>
  <si>
    <t>Inventory Label-L2,3,4</t>
  </si>
  <si>
    <t>Report Inv and Silv understorey layers to:</t>
  </si>
  <si>
    <t>Field 73</t>
  </si>
  <si>
    <t>Stratum MSS</t>
  </si>
  <si>
    <t>Field 45</t>
  </si>
  <si>
    <t>Silviculture Label-L2,3,4</t>
  </si>
  <si>
    <t>Status</t>
  </si>
  <si>
    <t>Field 46</t>
  </si>
  <si>
    <t>Total WS</t>
  </si>
  <si>
    <t>Layer</t>
  </si>
  <si>
    <t>% Host</t>
  </si>
  <si>
    <t>Area</t>
  </si>
  <si>
    <t>Total BA</t>
  </si>
  <si>
    <t>Tree cover pattern</t>
  </si>
  <si>
    <t>Field 40</t>
  </si>
  <si>
    <t>Reserve type</t>
  </si>
  <si>
    <t>Field 41</t>
  </si>
  <si>
    <t>Reserve objective</t>
  </si>
  <si>
    <t>Field 42</t>
  </si>
  <si>
    <t>Polygon SI</t>
  </si>
  <si>
    <t>Field 43</t>
  </si>
  <si>
    <t>Stocking status</t>
  </si>
  <si>
    <t>Field 71</t>
  </si>
  <si>
    <t>Declaration comment: Field 72</t>
  </si>
  <si>
    <t>Block Information</t>
  </si>
  <si>
    <t>Plot Standards</t>
  </si>
  <si>
    <t>Surveyor</t>
  </si>
  <si>
    <t>T. Brown</t>
  </si>
  <si>
    <t>BA (for coding)</t>
  </si>
  <si>
    <t>BA M-Value</t>
  </si>
  <si>
    <t>Date</t>
  </si>
  <si>
    <t>BA</t>
  </si>
  <si>
    <t>0-8.99</t>
  </si>
  <si>
    <t>9-15.99</t>
  </si>
  <si>
    <t>16-22.99</t>
  </si>
  <si>
    <t>23-28.99</t>
  </si>
  <si>
    <t>29-39.99</t>
  </si>
  <si>
    <t>&gt;=40</t>
  </si>
  <si>
    <t>Opening ID #</t>
  </si>
  <si>
    <t>TSS</t>
  </si>
  <si>
    <t>Block</t>
  </si>
  <si>
    <t>J4747</t>
  </si>
  <si>
    <t>MSS</t>
  </si>
  <si>
    <t>Standards Unit</t>
  </si>
  <si>
    <t>A</t>
  </si>
  <si>
    <t>M-value</t>
  </si>
  <si>
    <t>Stratum</t>
  </si>
  <si>
    <t>Stratum Net Area</t>
  </si>
  <si>
    <t>Zone/subzone/variant</t>
  </si>
  <si>
    <t>CWH vm1</t>
  </si>
  <si>
    <t>Restricted</t>
  </si>
  <si>
    <t>Height (m)</t>
  </si>
  <si>
    <t>Site Series</t>
  </si>
  <si>
    <t>*L2/3/4 Fdc: Fdc is suitable in non-stratifiable areas with &lt;9 m2/ha total basal area (BA); otherwise it is unsuitable.</t>
  </si>
  <si>
    <t>Fdc*</t>
  </si>
  <si>
    <t>Yes</t>
  </si>
  <si>
    <t>Survey Parameters</t>
  </si>
  <si>
    <t>Plot Radius</t>
  </si>
  <si>
    <t>Plot Multiplier</t>
  </si>
  <si>
    <t>BAF</t>
  </si>
  <si>
    <t>Total Completed Plots</t>
  </si>
  <si>
    <t>FG damage</t>
  </si>
  <si>
    <t>FS660</t>
  </si>
  <si>
    <t>Objectives</t>
  </si>
  <si>
    <t>Enter Y/N</t>
  </si>
  <si>
    <t>Regen delay</t>
  </si>
  <si>
    <t>MITD</t>
  </si>
  <si>
    <t>Stocking</t>
  </si>
  <si>
    <t>Y</t>
  </si>
  <si>
    <t>Minimum Inter Tree Distance (MITD) between L1 trees= 0m, between L2/3/4 trees= 2m, between L2/3/4 trees and L1 trees = outside of dripline</t>
  </si>
  <si>
    <t>Plantability</t>
  </si>
  <si>
    <t>Free growing</t>
  </si>
  <si>
    <t>Brushing</t>
  </si>
  <si>
    <t xml:space="preserve">Max density </t>
  </si>
  <si>
    <t>Forest health</t>
  </si>
  <si>
    <t>Other:</t>
  </si>
  <si>
    <t>Fdc</t>
  </si>
  <si>
    <t>Dr</t>
  </si>
  <si>
    <t>Totals W/ M-Value</t>
  </si>
  <si>
    <t>Total/ Capped Prism Count</t>
  </si>
  <si>
    <t>Total/ Capped BA</t>
  </si>
  <si>
    <t>Layer/             Date Type</t>
  </si>
  <si>
    <t>R-P</t>
  </si>
  <si>
    <t>U</t>
  </si>
  <si>
    <t>Code-Layer</t>
  </si>
  <si>
    <t>Living</t>
  </si>
  <si>
    <t>Gaul Sha</t>
  </si>
  <si>
    <t>NW</t>
  </si>
  <si>
    <t>O</t>
  </si>
  <si>
    <t>Vacc Par</t>
  </si>
  <si>
    <t>DMH</t>
  </si>
  <si>
    <t>Vacc ova</t>
  </si>
  <si>
    <t>AD</t>
  </si>
  <si>
    <t>Code/Layer/Species</t>
  </si>
  <si>
    <t>LIVING</t>
  </si>
  <si>
    <t>DEAD</t>
  </si>
  <si>
    <t>% Species</t>
  </si>
  <si>
    <t>Code/Layer</t>
  </si>
  <si>
    <t>Species Composition</t>
  </si>
  <si>
    <t>NA</t>
  </si>
  <si>
    <t>Hw75Cw25-133/130-35.3/28.7-48-280(25)</t>
  </si>
  <si>
    <t>Hw75Cw25-133-34.7- (25)</t>
  </si>
  <si>
    <t>Hw66Cw17Ba11Dr4Fdc2-13/13-4.4/4.3-27-1880(25)</t>
  </si>
  <si>
    <t>FG</t>
  </si>
  <si>
    <t>FG-Cw45Hw27Ba27-13-4.2-440 (25)</t>
  </si>
  <si>
    <t>Dispersed</t>
  </si>
  <si>
    <t>Vis</t>
  </si>
  <si>
    <t>IMM</t>
  </si>
  <si>
    <t xml:space="preserve">Declaration comment: Stratum is under CEDRSS. Crop BA= 12m2/ha, MSS= 400, FG/ha=440. </t>
  </si>
  <si>
    <t>STRATUM 1</t>
  </si>
  <si>
    <t>STRATUM 2</t>
  </si>
  <si>
    <t xml:space="preserve">Declaration comment: </t>
  </si>
  <si>
    <t>For FS 658 659 calculations to work, orange fields must be entered.</t>
  </si>
  <si>
    <r>
      <rPr>
        <b/>
        <sz val="10"/>
        <color theme="1"/>
        <rFont val="Aptos Display"/>
        <family val="2"/>
      </rPr>
      <t xml:space="preserve">For 2G Fdc standards:      </t>
    </r>
    <r>
      <rPr>
        <sz val="10"/>
        <color theme="1"/>
        <rFont val="Aptos Display"/>
        <family val="2"/>
      </rPr>
      <t xml:space="preserve">                                                                       *L2/3/4 Fdc: Fdc is only ecologically suitable and unrestricted in areas with &lt;11 m2/ha total basal area (BA). Fdc is restricted to a maximum of 200 WS/FG sph in areas with ≥11 m2/ha and &lt;17 m2/ha total BA. Fdc is not ecologically suitable in areas with ≥17 m2/ha total BA. Fdc is not ecologically suitable on north aspects, at any BA level, unless no residual trees are within 1 tree length.                                                                                                                        L2/3/4 Cw: Cw is suitable in areas with &lt;17 m2/ha total BA, restricted to 200 WS/FG sph in areas with ≥17 m2/ha and &lt;24 m2/ha total BA, and not suitable in areas with ≥24 m2/ha total BA.                                                                                                              </t>
    </r>
    <r>
      <rPr>
        <b/>
        <sz val="10"/>
        <color theme="1"/>
        <rFont val="Aptos Display"/>
        <family val="2"/>
      </rPr>
      <t xml:space="preserve">For OG Cw/Hw standards: </t>
    </r>
    <r>
      <rPr>
        <sz val="10"/>
        <color theme="1"/>
        <rFont val="Aptos Display"/>
        <family val="2"/>
      </rPr>
      <t xml:space="preserve">                                                                                                                                                                *L2/3/4 Fdc: Fdc is only suitable in non-stratifiable areas with &lt;9 m2/ha total basal area (BA); otherwise they are unsuitable.</t>
    </r>
  </si>
  <si>
    <t>Restriction clauses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</si>
</sst>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ptos Display"/>
      <family val="2"/>
    </font>
    <font>
      <b/>
      <sz val="1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0"/>
      <color theme="1"/>
      <name val="Aptos Display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/>
    <xf numFmtId="164" fontId="2" fillId="0" borderId="0" xfId="0" applyNumberFormat="1" applyFont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10" xfId="0" applyBorder="1" applyAlignment="1">
      <alignment horizontal="center"/>
    </xf>
    <xf numFmtId="0" fontId="0" fillId="2" borderId="10" xfId="0" applyFill="1" applyBorder="1" applyAlignment="1">
      <alignment horizontal="center"/>
    </xf>
    <xf numFmtId="9" fontId="1" fillId="2" borderId="5" xfId="1" applyFont="1" applyFill="1" applyBorder="1" applyAlignment="1">
      <alignment horizontal="center"/>
    </xf>
    <xf numFmtId="9" fontId="1" fillId="2" borderId="5" xfId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9" fontId="1" fillId="2" borderId="0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9" fontId="1" fillId="2" borderId="10" xfId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>
      <alignment horizontal="center"/>
    </xf>
    <xf numFmtId="1" fontId="0" fillId="2" borderId="0" xfId="0" applyNumberFormat="1" applyFill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/>
    </xf>
    <xf numFmtId="0" fontId="0" fillId="2" borderId="8" xfId="0" applyFill="1" applyBorder="1" applyAlignment="1">
      <alignment horizontal="center"/>
    </xf>
    <xf numFmtId="9" fontId="1" fillId="2" borderId="7" xfId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9" fontId="1" fillId="2" borderId="0" xfId="1" applyFont="1" applyFill="1" applyBorder="1" applyAlignment="1">
      <alignment horizontal="center"/>
    </xf>
    <xf numFmtId="9" fontId="1" fillId="2" borderId="4" xfId="1" applyFont="1" applyFill="1" applyBorder="1" applyAlignment="1">
      <alignment horizontal="center" vertical="center"/>
    </xf>
    <xf numFmtId="9" fontId="1" fillId="2" borderId="7" xfId="1" applyFont="1" applyFill="1" applyBorder="1" applyAlignment="1">
      <alignment horizontal="center" vertical="center"/>
    </xf>
    <xf numFmtId="9" fontId="1" fillId="2" borderId="9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9" fontId="1" fillId="2" borderId="10" xfId="1" applyFont="1" applyFill="1" applyBorder="1" applyAlignment="1">
      <alignment horizontal="center"/>
    </xf>
    <xf numFmtId="9" fontId="1" fillId="2" borderId="9" xfId="1" applyFont="1" applyFill="1" applyBorder="1" applyAlignment="1">
      <alignment horizontal="center"/>
    </xf>
    <xf numFmtId="0" fontId="2" fillId="0" borderId="10" xfId="0" applyFont="1" applyBorder="1"/>
    <xf numFmtId="0" fontId="2" fillId="0" borderId="23" xfId="0" applyFont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0" fillId="0" borderId="9" xfId="0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0" borderId="23" xfId="0" applyFont="1" applyBorder="1"/>
    <xf numFmtId="0" fontId="2" fillId="0" borderId="25" xfId="0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9" fontId="1" fillId="0" borderId="0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5" fillId="2" borderId="7" xfId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9" fontId="5" fillId="2" borderId="4" xfId="1" applyFont="1" applyFill="1" applyBorder="1" applyAlignment="1">
      <alignment horizontal="center"/>
    </xf>
    <xf numFmtId="1" fontId="1" fillId="2" borderId="0" xfId="1" applyNumberFormat="1" applyFont="1" applyFill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vertical="center"/>
    </xf>
    <xf numFmtId="1" fontId="0" fillId="2" borderId="8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/>
    <xf numFmtId="0" fontId="5" fillId="2" borderId="1" xfId="0" applyFont="1" applyFill="1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2" borderId="10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1" fontId="2" fillId="0" borderId="0" xfId="0" applyNumberFormat="1" applyFont="1"/>
    <xf numFmtId="1" fontId="2" fillId="0" borderId="30" xfId="0" applyNumberFormat="1" applyFont="1" applyBorder="1" applyAlignment="1">
      <alignment horizontal="center"/>
    </xf>
    <xf numFmtId="0" fontId="2" fillId="0" borderId="7" xfId="0" applyFont="1" applyBorder="1" applyAlignment="1">
      <alignment wrapText="1"/>
    </xf>
    <xf numFmtId="1" fontId="2" fillId="0" borderId="13" xfId="0" applyNumberFormat="1" applyFont="1" applyBorder="1" applyAlignment="1">
      <alignment horizontal="center" vertical="center"/>
    </xf>
    <xf numFmtId="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5" fillId="2" borderId="0" xfId="1" applyNumberFormat="1" applyFont="1" applyFill="1" applyBorder="1" applyAlignment="1">
      <alignment horizontal="center"/>
    </xf>
    <xf numFmtId="1" fontId="5" fillId="2" borderId="5" xfId="1" applyNumberFormat="1" applyFont="1" applyFill="1" applyBorder="1" applyAlignment="1">
      <alignment horizontal="center"/>
    </xf>
    <xf numFmtId="1" fontId="1" fillId="2" borderId="10" xfId="1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8" xfId="0" applyFill="1" applyBorder="1"/>
    <xf numFmtId="0" fontId="2" fillId="0" borderId="13" xfId="0" applyFon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/>
    </xf>
    <xf numFmtId="0" fontId="7" fillId="0" borderId="4" xfId="0" applyFont="1" applyBorder="1"/>
    <xf numFmtId="0" fontId="5" fillId="2" borderId="11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/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1" xfId="0" applyFont="1" applyBorder="1"/>
    <xf numFmtId="0" fontId="2" fillId="0" borderId="9" xfId="0" applyFont="1" applyBorder="1" applyAlignment="1">
      <alignment wrapText="1"/>
    </xf>
    <xf numFmtId="15" fontId="0" fillId="2" borderId="8" xfId="0" applyNumberFormat="1" applyFill="1" applyBorder="1" applyAlignment="1">
      <alignment horizontal="center"/>
    </xf>
    <xf numFmtId="0" fontId="0" fillId="2" borderId="11" xfId="0" applyFill="1" applyBorder="1"/>
    <xf numFmtId="0" fontId="0" fillId="2" borderId="0" xfId="0" applyFill="1"/>
    <xf numFmtId="0" fontId="2" fillId="0" borderId="0" xfId="0" applyFont="1" applyAlignment="1">
      <alignment horizontal="right"/>
    </xf>
    <xf numFmtId="1" fontId="2" fillId="0" borderId="0" xfId="0" applyNumberFormat="1" applyFont="1" applyAlignment="1">
      <alignment horizontal="right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1" fontId="2" fillId="0" borderId="0" xfId="0" applyNumberFormat="1" applyFont="1" applyAlignment="1">
      <alignment horizontal="center" vertical="center"/>
    </xf>
    <xf numFmtId="1" fontId="2" fillId="0" borderId="12" xfId="0" applyNumberFormat="1" applyFont="1" applyBorder="1" applyAlignment="1">
      <alignment horizontal="center"/>
    </xf>
    <xf numFmtId="1" fontId="2" fillId="0" borderId="12" xfId="0" applyNumberFormat="1" applyFont="1" applyBorder="1" applyAlignment="1">
      <alignment horizontal="center" vertical="center"/>
    </xf>
    <xf numFmtId="1" fontId="0" fillId="0" borderId="0" xfId="0" applyNumberFormat="1"/>
    <xf numFmtId="0" fontId="2" fillId="2" borderId="6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5" fillId="2" borderId="0" xfId="1" applyNumberFormat="1" applyFont="1" applyFill="1" applyBorder="1" applyAlignment="1">
      <alignment horizontal="center"/>
    </xf>
    <xf numFmtId="1" fontId="2" fillId="0" borderId="10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6" fillId="0" borderId="7" xfId="0" applyFont="1" applyBorder="1"/>
    <xf numFmtId="0" fontId="2" fillId="2" borderId="5" xfId="0" applyFont="1" applyFill="1" applyBorder="1" applyAlignment="1">
      <alignment horizontal="center" vertical="center"/>
    </xf>
    <xf numFmtId="9" fontId="1" fillId="0" borderId="7" xfId="1" applyFont="1" applyFill="1" applyBorder="1" applyAlignment="1">
      <alignment horizontal="center"/>
    </xf>
    <xf numFmtId="1" fontId="2" fillId="0" borderId="8" xfId="0" applyNumberFormat="1" applyFont="1" applyBorder="1" applyAlignment="1">
      <alignment horizontal="center" wrapText="1"/>
    </xf>
    <xf numFmtId="0" fontId="0" fillId="0" borderId="7" xfId="0" applyBorder="1"/>
    <xf numFmtId="0" fontId="0" fillId="0" borderId="5" xfId="0" applyBorder="1"/>
    <xf numFmtId="0" fontId="0" fillId="0" borderId="9" xfId="0" applyBorder="1"/>
    <xf numFmtId="0" fontId="7" fillId="0" borderId="7" xfId="0" applyFont="1" applyBorder="1"/>
    <xf numFmtId="0" fontId="0" fillId="5" borderId="8" xfId="0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0" fillId="5" borderId="0" xfId="0" applyFill="1"/>
    <xf numFmtId="0" fontId="7" fillId="0" borderId="7" xfId="0" applyFont="1" applyBorder="1" applyAlignment="1">
      <alignment wrapText="1"/>
    </xf>
    <xf numFmtId="9" fontId="1" fillId="0" borderId="4" xfId="1" applyFont="1" applyFill="1" applyBorder="1" applyAlignment="1">
      <alignment horizontal="center" vertical="center"/>
    </xf>
    <xf numFmtId="9" fontId="1" fillId="0" borderId="7" xfId="1" applyFont="1" applyFill="1" applyBorder="1" applyAlignment="1">
      <alignment horizontal="center" vertical="center"/>
    </xf>
    <xf numFmtId="9" fontId="1" fillId="0" borderId="9" xfId="1" applyFont="1" applyFill="1" applyBorder="1" applyAlignment="1">
      <alignment horizontal="center" vertical="center"/>
    </xf>
    <xf numFmtId="0" fontId="0" fillId="0" borderId="12" xfId="0" applyBorder="1"/>
    <xf numFmtId="0" fontId="0" fillId="0" borderId="4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" xfId="0" applyBorder="1" applyAlignment="1">
      <alignment horizontal="center"/>
    </xf>
    <xf numFmtId="9" fontId="1" fillId="2" borderId="4" xfId="1" applyFont="1" applyFill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33" xfId="0" applyBorder="1" applyAlignment="1">
      <alignment horizontal="center"/>
    </xf>
    <xf numFmtId="9" fontId="1" fillId="0" borderId="7" xfId="1" applyFont="1" applyFill="1" applyBorder="1" applyAlignment="1">
      <alignment horizontal="center" wrapText="1"/>
    </xf>
    <xf numFmtId="1" fontId="0" fillId="0" borderId="13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0" fillId="0" borderId="44" xfId="0" applyNumberFormat="1" applyBorder="1" applyAlignment="1">
      <alignment horizontal="center"/>
    </xf>
    <xf numFmtId="1" fontId="0" fillId="0" borderId="33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34" xfId="0" applyBorder="1" applyAlignment="1">
      <alignment horizontal="center"/>
    </xf>
    <xf numFmtId="9" fontId="1" fillId="0" borderId="4" xfId="1" applyFont="1" applyFill="1" applyBorder="1" applyAlignment="1">
      <alignment horizontal="center" wrapText="1"/>
    </xf>
    <xf numFmtId="0" fontId="0" fillId="0" borderId="13" xfId="0" applyBorder="1"/>
    <xf numFmtId="9" fontId="1" fillId="2" borderId="7" xfId="1" applyFont="1" applyFill="1" applyBorder="1" applyAlignment="1">
      <alignment horizontal="center" wrapText="1"/>
    </xf>
    <xf numFmtId="1" fontId="0" fillId="0" borderId="4" xfId="0" applyNumberFormat="1" applyBorder="1" applyAlignment="1">
      <alignment horizontal="center"/>
    </xf>
    <xf numFmtId="1" fontId="0" fillId="0" borderId="46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47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39" xfId="0" applyNumberFormat="1" applyBorder="1" applyAlignment="1">
      <alignment horizontal="center"/>
    </xf>
    <xf numFmtId="1" fontId="0" fillId="0" borderId="31" xfId="0" applyNumberFormat="1" applyBorder="1" applyAlignment="1">
      <alignment horizontal="center"/>
    </xf>
    <xf numFmtId="1" fontId="0" fillId="0" borderId="32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9" fontId="1" fillId="0" borderId="4" xfId="1" applyFont="1" applyBorder="1" applyAlignment="1">
      <alignment horizontal="center"/>
    </xf>
    <xf numFmtId="164" fontId="0" fillId="0" borderId="37" xfId="0" applyNumberFormat="1" applyBorder="1" applyAlignment="1">
      <alignment horizontal="center"/>
    </xf>
    <xf numFmtId="1" fontId="0" fillId="0" borderId="38" xfId="0" applyNumberFormat="1" applyBorder="1" applyAlignment="1">
      <alignment horizontal="center"/>
    </xf>
    <xf numFmtId="9" fontId="1" fillId="0" borderId="36" xfId="1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9" fontId="1" fillId="0" borderId="7" xfId="1" applyFont="1" applyBorder="1" applyAlignment="1">
      <alignment horizontal="center"/>
    </xf>
    <xf numFmtId="1" fontId="1" fillId="0" borderId="0" xfId="1" applyNumberFormat="1" applyFon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9" fontId="1" fillId="0" borderId="5" xfId="1" applyFont="1" applyFill="1" applyBorder="1" applyAlignment="1">
      <alignment horizontal="center"/>
    </xf>
    <xf numFmtId="9" fontId="1" fillId="0" borderId="0" xfId="1" applyFont="1" applyFill="1" applyBorder="1" applyAlignment="1">
      <alignment horizontal="center"/>
    </xf>
    <xf numFmtId="9" fontId="1" fillId="0" borderId="10" xfId="1" applyFont="1" applyFill="1" applyBorder="1" applyAlignment="1">
      <alignment horizontal="center"/>
    </xf>
    <xf numFmtId="0" fontId="0" fillId="5" borderId="0" xfId="0" applyFill="1" applyAlignment="1">
      <alignment horizontal="right"/>
    </xf>
    <xf numFmtId="1" fontId="0" fillId="6" borderId="5" xfId="0" applyNumberFormat="1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2" fillId="6" borderId="8" xfId="0" applyFont="1" applyFill="1" applyBorder="1"/>
    <xf numFmtId="0" fontId="2" fillId="6" borderId="11" xfId="0" applyFont="1" applyFill="1" applyBorder="1"/>
    <xf numFmtId="0" fontId="0" fillId="6" borderId="9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1" fontId="0" fillId="6" borderId="10" xfId="0" applyNumberForma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1" fontId="5" fillId="0" borderId="0" xfId="1" applyNumberFormat="1" applyFont="1" applyFill="1" applyBorder="1" applyAlignment="1">
      <alignment horizontal="center"/>
    </xf>
    <xf numFmtId="9" fontId="5" fillId="0" borderId="0" xfId="1" applyFont="1" applyFill="1" applyBorder="1" applyAlignment="1">
      <alignment horizontal="center"/>
    </xf>
    <xf numFmtId="9" fontId="2" fillId="0" borderId="0" xfId="1" applyFont="1" applyFill="1" applyBorder="1"/>
    <xf numFmtId="9" fontId="4" fillId="0" borderId="0" xfId="1" applyFont="1" applyFill="1" applyBorder="1" applyAlignment="1">
      <alignment horizontal="center"/>
    </xf>
    <xf numFmtId="0" fontId="2" fillId="0" borderId="24" xfId="0" applyFont="1" applyBorder="1"/>
    <xf numFmtId="0" fontId="0" fillId="0" borderId="24" xfId="0" applyBorder="1"/>
    <xf numFmtId="1" fontId="2" fillId="0" borderId="24" xfId="0" applyNumberFormat="1" applyFont="1" applyBorder="1" applyAlignment="1">
      <alignment wrapText="1"/>
    </xf>
    <xf numFmtId="0" fontId="2" fillId="0" borderId="7" xfId="0" applyFont="1" applyBorder="1" applyAlignment="1">
      <alignment horizontal="left"/>
    </xf>
    <xf numFmtId="1" fontId="0" fillId="0" borderId="10" xfId="0" applyNumberFormat="1" applyBorder="1"/>
    <xf numFmtId="2" fontId="1" fillId="0" borderId="6" xfId="1" applyNumberFormat="1" applyFont="1" applyFill="1" applyBorder="1" applyAlignment="1">
      <alignment horizontal="center"/>
    </xf>
    <xf numFmtId="2" fontId="1" fillId="0" borderId="8" xfId="1" applyNumberFormat="1" applyFont="1" applyFill="1" applyBorder="1" applyAlignment="1">
      <alignment horizontal="center"/>
    </xf>
    <xf numFmtId="2" fontId="1" fillId="0" borderId="11" xfId="1" applyNumberFormat="1" applyFont="1" applyFill="1" applyBorder="1" applyAlignment="1">
      <alignment horizontal="center"/>
    </xf>
    <xf numFmtId="1" fontId="2" fillId="0" borderId="24" xfId="0" applyNumberFormat="1" applyFont="1" applyBorder="1"/>
    <xf numFmtId="0" fontId="2" fillId="0" borderId="25" xfId="0" applyFont="1" applyBorder="1"/>
    <xf numFmtId="0" fontId="0" fillId="6" borderId="0" xfId="0" applyFill="1" applyAlignment="1">
      <alignment horizontal="center"/>
    </xf>
    <xf numFmtId="1" fontId="0" fillId="6" borderId="0" xfId="0" applyNumberFormat="1" applyFill="1" applyAlignment="1">
      <alignment horizontal="center"/>
    </xf>
    <xf numFmtId="1" fontId="5" fillId="2" borderId="10" xfId="1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2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wrapText="1"/>
    </xf>
    <xf numFmtId="0" fontId="0" fillId="0" borderId="29" xfId="0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3" borderId="0" xfId="0" applyFill="1"/>
    <xf numFmtId="0" fontId="0" fillId="0" borderId="7" xfId="0" applyBorder="1" applyAlignment="1">
      <alignment vertical="center"/>
    </xf>
    <xf numFmtId="0" fontId="0" fillId="0" borderId="19" xfId="0" applyBorder="1" applyAlignment="1">
      <alignment horizontal="center"/>
    </xf>
    <xf numFmtId="0" fontId="0" fillId="4" borderId="0" xfId="0" applyFill="1"/>
    <xf numFmtId="0" fontId="0" fillId="0" borderId="4" xfId="0" applyBorder="1" applyAlignment="1">
      <alignment horizontal="center" vertical="center"/>
    </xf>
    <xf numFmtId="0" fontId="0" fillId="2" borderId="33" xfId="0" applyFill="1" applyBorder="1" applyAlignment="1">
      <alignment horizontal="center"/>
    </xf>
    <xf numFmtId="0" fontId="0" fillId="0" borderId="9" xfId="0" applyBorder="1" applyAlignment="1">
      <alignment vertical="center"/>
    </xf>
    <xf numFmtId="1" fontId="0" fillId="2" borderId="33" xfId="0" applyNumberFormat="1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1" fontId="0" fillId="0" borderId="30" xfId="0" applyNumberFormat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0" fillId="2" borderId="45" xfId="0" applyFill="1" applyBorder="1"/>
    <xf numFmtId="0" fontId="0" fillId="0" borderId="14" xfId="0" applyBorder="1" applyAlignment="1">
      <alignment horizontal="center" vertical="center"/>
    </xf>
    <xf numFmtId="0" fontId="0" fillId="2" borderId="50" xfId="0" applyFill="1" applyBorder="1" applyAlignment="1">
      <alignment horizontal="center"/>
    </xf>
    <xf numFmtId="0" fontId="0" fillId="0" borderId="4" xfId="0" applyBorder="1"/>
    <xf numFmtId="0" fontId="0" fillId="0" borderId="6" xfId="0" applyBorder="1"/>
    <xf numFmtId="1" fontId="0" fillId="0" borderId="12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13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wrapText="1"/>
    </xf>
    <xf numFmtId="1" fontId="0" fillId="0" borderId="1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" fontId="0" fillId="0" borderId="8" xfId="0" applyNumberFormat="1" applyBorder="1" applyAlignment="1">
      <alignment horizontal="center" wrapText="1"/>
    </xf>
    <xf numFmtId="9" fontId="1" fillId="0" borderId="0" xfId="1" applyFont="1" applyFill="1" applyBorder="1" applyAlignment="1">
      <alignment vertical="center" wrapText="1"/>
    </xf>
    <xf numFmtId="1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/>
    </xf>
    <xf numFmtId="9" fontId="1" fillId="0" borderId="0" xfId="1" applyFont="1" applyFill="1" applyBorder="1"/>
    <xf numFmtId="0" fontId="0" fillId="0" borderId="1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6" xfId="0" applyBorder="1" applyAlignment="1">
      <alignment horizontal="center"/>
    </xf>
    <xf numFmtId="1" fontId="0" fillId="0" borderId="57" xfId="0" applyNumberFormat="1" applyBorder="1" applyAlignment="1">
      <alignment horizont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0" xfId="0" applyNumberFormat="1" applyFill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36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0" fillId="2" borderId="7" xfId="0" applyFill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9" fontId="1" fillId="2" borderId="7" xfId="1" applyFont="1" applyFill="1" applyBorder="1" applyAlignment="1" applyProtection="1">
      <alignment horizontal="center"/>
      <protection locked="0"/>
    </xf>
    <xf numFmtId="9" fontId="1" fillId="2" borderId="4" xfId="1" applyFont="1" applyFill="1" applyBorder="1" applyAlignment="1" applyProtection="1">
      <alignment horizontal="center" wrapText="1"/>
      <protection locked="0"/>
    </xf>
    <xf numFmtId="9" fontId="1" fillId="2" borderId="7" xfId="1" applyFont="1" applyFill="1" applyBorder="1" applyAlignment="1" applyProtection="1">
      <alignment horizontal="center" wrapText="1"/>
      <protection locked="0"/>
    </xf>
    <xf numFmtId="9" fontId="1" fillId="2" borderId="0" xfId="1" applyFont="1" applyFill="1" applyBorder="1" applyAlignment="1" applyProtection="1">
      <alignment horizontal="center" vertical="center"/>
      <protection locked="0"/>
    </xf>
    <xf numFmtId="9" fontId="1" fillId="2" borderId="7" xfId="1" applyFont="1" applyFill="1" applyBorder="1" applyAlignment="1" applyProtection="1">
      <alignment horizontal="center" vertical="center"/>
      <protection locked="0"/>
    </xf>
    <xf numFmtId="9" fontId="1" fillId="2" borderId="4" xfId="1" applyFont="1" applyFill="1" applyBorder="1" applyAlignment="1" applyProtection="1">
      <alignment horizontal="center" vertical="center"/>
      <protection locked="0"/>
    </xf>
    <xf numFmtId="9" fontId="1" fillId="2" borderId="5" xfId="1" applyFont="1" applyFill="1" applyBorder="1" applyAlignment="1" applyProtection="1">
      <alignment horizontal="center" vertical="center"/>
      <protection locked="0"/>
    </xf>
    <xf numFmtId="9" fontId="1" fillId="2" borderId="9" xfId="1" applyFont="1" applyFill="1" applyBorder="1" applyAlignment="1" applyProtection="1">
      <alignment horizontal="center" vertical="center"/>
      <protection locked="0"/>
    </xf>
    <xf numFmtId="9" fontId="1" fillId="2" borderId="10" xfId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9" fontId="5" fillId="2" borderId="4" xfId="1" applyFont="1" applyFill="1" applyBorder="1" applyAlignment="1" applyProtection="1">
      <alignment horizontal="center"/>
      <protection locked="0"/>
    </xf>
    <xf numFmtId="1" fontId="5" fillId="2" borderId="5" xfId="1" applyNumberFormat="1" applyFont="1" applyFill="1" applyBorder="1" applyAlignment="1" applyProtection="1">
      <alignment horizontal="center"/>
      <protection locked="0"/>
    </xf>
    <xf numFmtId="9" fontId="5" fillId="2" borderId="7" xfId="1" applyFont="1" applyFill="1" applyBorder="1" applyAlignment="1" applyProtection="1">
      <alignment horizontal="center"/>
      <protection locked="0"/>
    </xf>
    <xf numFmtId="1" fontId="5" fillId="2" borderId="0" xfId="1" applyNumberFormat="1" applyFont="1" applyFill="1" applyBorder="1" applyAlignment="1" applyProtection="1">
      <alignment horizontal="center"/>
      <protection locked="0"/>
    </xf>
    <xf numFmtId="1" fontId="1" fillId="2" borderId="0" xfId="1" applyNumberFormat="1" applyFont="1" applyFill="1" applyBorder="1" applyAlignment="1" applyProtection="1">
      <alignment horizontal="center"/>
      <protection locked="0"/>
    </xf>
    <xf numFmtId="9" fontId="1" fillId="2" borderId="9" xfId="1" applyFont="1" applyFill="1" applyBorder="1" applyAlignment="1" applyProtection="1">
      <alignment horizontal="center"/>
      <protection locked="0"/>
    </xf>
    <xf numFmtId="1" fontId="1" fillId="2" borderId="10" xfId="1" applyNumberFormat="1" applyFont="1" applyFill="1" applyBorder="1" applyAlignment="1" applyProtection="1">
      <alignment horizontal="center"/>
      <protection locked="0"/>
    </xf>
    <xf numFmtId="0" fontId="5" fillId="2" borderId="0" xfId="1" applyNumberFormat="1" applyFont="1" applyFill="1" applyBorder="1" applyAlignment="1" applyProtection="1">
      <alignment horizontal="center"/>
      <protection locked="0"/>
    </xf>
    <xf numFmtId="9" fontId="1" fillId="2" borderId="5" xfId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9" fontId="1" fillId="2" borderId="0" xfId="1" applyFont="1" applyFill="1" applyBorder="1" applyAlignment="1" applyProtection="1">
      <alignment horizontal="center"/>
      <protection locked="0"/>
    </xf>
    <xf numFmtId="9" fontId="1" fillId="2" borderId="10" xfId="1" applyFont="1" applyFill="1" applyBorder="1" applyAlignment="1" applyProtection="1">
      <alignment horizontal="center"/>
      <protection locked="0"/>
    </xf>
    <xf numFmtId="0" fontId="9" fillId="0" borderId="0" xfId="0" applyFont="1"/>
    <xf numFmtId="0" fontId="0" fillId="0" borderId="1" xfId="0" applyBorder="1"/>
    <xf numFmtId="0" fontId="2" fillId="0" borderId="1" xfId="0" applyFont="1" applyBorder="1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3" xfId="0" applyNumberFormat="1" applyFont="1" applyBorder="1" applyAlignment="1">
      <alignment horizontal="center" vertical="center" wrapText="1"/>
    </xf>
    <xf numFmtId="0" fontId="0" fillId="2" borderId="37" xfId="0" applyFill="1" applyBorder="1" applyAlignment="1" applyProtection="1">
      <alignment horizontal="center"/>
      <protection locked="0"/>
    </xf>
    <xf numFmtId="0" fontId="0" fillId="2" borderId="0" xfId="0" applyFill="1" applyProtection="1"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9" fontId="2" fillId="0" borderId="4" xfId="1" applyFont="1" applyFill="1" applyBorder="1" applyAlignment="1">
      <alignment horizontal="left" vertical="center"/>
    </xf>
    <xf numFmtId="1" fontId="0" fillId="0" borderId="5" xfId="0" applyNumberFormat="1" applyBorder="1"/>
    <xf numFmtId="0" fontId="0" fillId="0" borderId="12" xfId="0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/>
      <protection locked="0"/>
    </xf>
    <xf numFmtId="9" fontId="1" fillId="0" borderId="4" xfId="1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0" xfId="0" applyFont="1" applyProtection="1">
      <protection locked="0"/>
    </xf>
    <xf numFmtId="0" fontId="2" fillId="0" borderId="10" xfId="0" applyFont="1" applyBorder="1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4" xfId="0" applyFont="1" applyBorder="1" applyProtection="1">
      <protection locked="0"/>
    </xf>
    <xf numFmtId="1" fontId="2" fillId="0" borderId="5" xfId="0" applyNumberFormat="1" applyFont="1" applyBorder="1" applyProtection="1"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0" fillId="0" borderId="0" xfId="0" applyProtection="1"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1" fontId="2" fillId="0" borderId="10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/>
      <protection locked="0"/>
    </xf>
    <xf numFmtId="9" fontId="1" fillId="0" borderId="7" xfId="1" applyFont="1" applyFill="1" applyBorder="1" applyAlignment="1" applyProtection="1">
      <alignment horizont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1" fontId="0" fillId="0" borderId="0" xfId="0" applyNumberFormat="1" applyAlignment="1" applyProtection="1">
      <alignment horizontal="center"/>
      <protection locked="0"/>
    </xf>
    <xf numFmtId="9" fontId="1" fillId="0" borderId="7" xfId="1" applyFont="1" applyFill="1" applyBorder="1" applyAlignment="1" applyProtection="1">
      <alignment horizontal="center"/>
      <protection locked="0"/>
    </xf>
    <xf numFmtId="9" fontId="1" fillId="0" borderId="4" xfId="1" applyFont="1" applyFill="1" applyBorder="1" applyAlignment="1" applyProtection="1">
      <alignment horizontal="center" wrapText="1"/>
      <protection locked="0"/>
    </xf>
    <xf numFmtId="1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1" fontId="5" fillId="0" borderId="0" xfId="1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9" fontId="1" fillId="0" borderId="0" xfId="1" applyFont="1" applyFill="1" applyBorder="1" applyAlignment="1" applyProtection="1">
      <alignment horizontal="center" vertical="center"/>
      <protection locked="0"/>
    </xf>
    <xf numFmtId="9" fontId="5" fillId="0" borderId="0" xfId="1" applyFont="1" applyFill="1" applyBorder="1" applyAlignment="1" applyProtection="1">
      <alignment horizontal="center"/>
      <protection locked="0"/>
    </xf>
    <xf numFmtId="1" fontId="0" fillId="0" borderId="0" xfId="0" applyNumberFormat="1" applyProtection="1">
      <protection locked="0"/>
    </xf>
    <xf numFmtId="164" fontId="2" fillId="0" borderId="0" xfId="0" applyNumberFormat="1" applyFont="1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1" fontId="2" fillId="0" borderId="0" xfId="0" applyNumberFormat="1" applyFont="1" applyProtection="1">
      <protection locked="0"/>
    </xf>
    <xf numFmtId="0" fontId="2" fillId="0" borderId="9" xfId="0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2" borderId="0" xfId="0" applyFont="1" applyFill="1" applyProtection="1">
      <protection locked="0"/>
    </xf>
    <xf numFmtId="0" fontId="2" fillId="2" borderId="8" xfId="0" applyFont="1" applyFill="1" applyBorder="1" applyProtection="1">
      <protection locked="0"/>
    </xf>
    <xf numFmtId="9" fontId="1" fillId="0" borderId="0" xfId="1" applyFont="1" applyFill="1" applyBorder="1" applyAlignment="1" applyProtection="1">
      <alignment vertical="center" wrapText="1"/>
      <protection locked="0"/>
    </xf>
    <xf numFmtId="0" fontId="2" fillId="2" borderId="10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" fontId="0" fillId="0" borderId="0" xfId="0" applyNumberFormat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2" fillId="0" borderId="11" xfId="0" applyFont="1" applyBorder="1" applyProtection="1">
      <protection locked="0"/>
    </xf>
    <xf numFmtId="9" fontId="1" fillId="0" borderId="4" xfId="1" applyFont="1" applyBorder="1" applyAlignment="1" applyProtection="1">
      <alignment horizontal="center"/>
    </xf>
    <xf numFmtId="0" fontId="0" fillId="2" borderId="37" xfId="0" applyFill="1" applyBorder="1" applyAlignment="1">
      <alignment horizontal="center"/>
    </xf>
    <xf numFmtId="9" fontId="1" fillId="0" borderId="36" xfId="1" applyFont="1" applyFill="1" applyBorder="1" applyAlignment="1" applyProtection="1">
      <alignment horizontal="center"/>
    </xf>
    <xf numFmtId="9" fontId="1" fillId="0" borderId="4" xfId="1" applyFont="1" applyFill="1" applyBorder="1" applyAlignment="1" applyProtection="1">
      <alignment horizontal="center" vertical="center"/>
    </xf>
    <xf numFmtId="9" fontId="1" fillId="0" borderId="5" xfId="1" applyFont="1" applyFill="1" applyBorder="1" applyAlignment="1" applyProtection="1">
      <alignment horizontal="center"/>
    </xf>
    <xf numFmtId="2" fontId="1" fillId="0" borderId="6" xfId="1" applyNumberFormat="1" applyFont="1" applyFill="1" applyBorder="1" applyAlignment="1" applyProtection="1">
      <alignment horizontal="center"/>
    </xf>
    <xf numFmtId="9" fontId="1" fillId="0" borderId="7" xfId="1" applyFont="1" applyBorder="1" applyAlignment="1" applyProtection="1">
      <alignment horizontal="center"/>
    </xf>
    <xf numFmtId="1" fontId="1" fillId="0" borderId="0" xfId="1" applyNumberFormat="1" applyFont="1" applyBorder="1" applyAlignment="1" applyProtection="1">
      <alignment horizontal="center"/>
    </xf>
    <xf numFmtId="9" fontId="1" fillId="0" borderId="7" xfId="1" applyFont="1" applyFill="1" applyBorder="1" applyAlignment="1" applyProtection="1">
      <alignment horizontal="center" vertical="center"/>
    </xf>
    <xf numFmtId="9" fontId="1" fillId="0" borderId="0" xfId="1" applyFont="1" applyFill="1" applyBorder="1" applyAlignment="1" applyProtection="1">
      <alignment horizontal="center"/>
    </xf>
    <xf numFmtId="2" fontId="1" fillId="0" borderId="8" xfId="1" applyNumberFormat="1" applyFont="1" applyFill="1" applyBorder="1" applyAlignment="1" applyProtection="1">
      <alignment horizontal="center"/>
    </xf>
    <xf numFmtId="9" fontId="1" fillId="0" borderId="9" xfId="1" applyFont="1" applyFill="1" applyBorder="1" applyAlignment="1" applyProtection="1">
      <alignment horizontal="center" vertical="center"/>
    </xf>
    <xf numFmtId="9" fontId="1" fillId="0" borderId="10" xfId="1" applyFont="1" applyFill="1" applyBorder="1" applyAlignment="1" applyProtection="1">
      <alignment horizontal="center"/>
    </xf>
    <xf numFmtId="2" fontId="1" fillId="0" borderId="11" xfId="1" applyNumberFormat="1" applyFont="1" applyFill="1" applyBorder="1" applyAlignment="1" applyProtection="1">
      <alignment horizontal="center"/>
    </xf>
    <xf numFmtId="9" fontId="1" fillId="0" borderId="0" xfId="1" applyFont="1" applyFill="1" applyBorder="1" applyAlignment="1" applyProtection="1">
      <alignment horizontal="center" vertical="center"/>
    </xf>
    <xf numFmtId="165" fontId="0" fillId="0" borderId="0" xfId="0" applyNumberFormat="1" applyAlignment="1">
      <alignment horizontal="center"/>
    </xf>
    <xf numFmtId="9" fontId="2" fillId="0" borderId="4" xfId="1" applyFont="1" applyFill="1" applyBorder="1" applyAlignment="1" applyProtection="1">
      <alignment horizontal="left" vertical="center"/>
    </xf>
    <xf numFmtId="1" fontId="5" fillId="2" borderId="0" xfId="1" applyNumberFormat="1" applyFont="1" applyFill="1" applyBorder="1" applyAlignment="1" applyProtection="1">
      <alignment horizontal="center"/>
    </xf>
    <xf numFmtId="1" fontId="5" fillId="2" borderId="5" xfId="1" applyNumberFormat="1" applyFont="1" applyFill="1" applyBorder="1" applyAlignment="1" applyProtection="1">
      <alignment horizontal="center"/>
    </xf>
    <xf numFmtId="1" fontId="5" fillId="2" borderId="10" xfId="1" applyNumberFormat="1" applyFont="1" applyFill="1" applyBorder="1" applyAlignment="1" applyProtection="1">
      <alignment horizontal="center"/>
    </xf>
    <xf numFmtId="9" fontId="5" fillId="0" borderId="0" xfId="1" applyFont="1" applyFill="1" applyBorder="1" applyAlignment="1" applyProtection="1">
      <alignment horizontal="center"/>
    </xf>
    <xf numFmtId="9" fontId="2" fillId="0" borderId="0" xfId="1" applyFont="1" applyFill="1" applyBorder="1" applyProtection="1"/>
    <xf numFmtId="9" fontId="4" fillId="0" borderId="0" xfId="1" applyFont="1" applyFill="1" applyBorder="1" applyAlignment="1" applyProtection="1">
      <alignment horizontal="center"/>
    </xf>
    <xf numFmtId="9" fontId="1" fillId="0" borderId="0" xfId="1" applyFont="1" applyFill="1" applyBorder="1" applyAlignment="1" applyProtection="1">
      <alignment vertical="center" wrapText="1"/>
    </xf>
    <xf numFmtId="2" fontId="1" fillId="0" borderId="0" xfId="1" applyNumberFormat="1" applyFont="1" applyFill="1" applyBorder="1" applyAlignment="1" applyProtection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" fontId="2" fillId="0" borderId="24" xfId="0" applyNumberFormat="1" applyFont="1" applyBorder="1" applyAlignment="1">
      <alignment horizontal="center" vertical="center" wrapText="1"/>
    </xf>
    <xf numFmtId="9" fontId="1" fillId="2" borderId="4" xfId="1" applyFont="1" applyFill="1" applyBorder="1" applyAlignment="1" applyProtection="1">
      <alignment horizontal="center" wrapText="1"/>
    </xf>
    <xf numFmtId="9" fontId="1" fillId="2" borderId="0" xfId="1" applyFont="1" applyFill="1" applyBorder="1" applyAlignment="1" applyProtection="1">
      <alignment horizontal="center" vertical="center"/>
    </xf>
    <xf numFmtId="9" fontId="5" fillId="2" borderId="4" xfId="1" applyFont="1" applyFill="1" applyBorder="1" applyAlignment="1" applyProtection="1">
      <alignment horizontal="center"/>
    </xf>
    <xf numFmtId="9" fontId="1" fillId="2" borderId="5" xfId="1" applyFont="1" applyFill="1" applyBorder="1" applyAlignment="1" applyProtection="1">
      <alignment horizontal="center"/>
    </xf>
    <xf numFmtId="9" fontId="1" fillId="0" borderId="7" xfId="1" applyFont="1" applyFill="1" applyBorder="1" applyAlignment="1" applyProtection="1">
      <alignment horizontal="center" wrapText="1"/>
    </xf>
    <xf numFmtId="9" fontId="1" fillId="2" borderId="7" xfId="1" applyFont="1" applyFill="1" applyBorder="1" applyAlignment="1" applyProtection="1">
      <alignment horizontal="center" vertical="center"/>
    </xf>
    <xf numFmtId="9" fontId="5" fillId="2" borderId="7" xfId="1" applyFont="1" applyFill="1" applyBorder="1" applyAlignment="1" applyProtection="1">
      <alignment horizontal="center"/>
    </xf>
    <xf numFmtId="9" fontId="1" fillId="2" borderId="0" xfId="1" applyFont="1" applyFill="1" applyBorder="1" applyAlignment="1" applyProtection="1">
      <alignment horizontal="center"/>
    </xf>
    <xf numFmtId="9" fontId="1" fillId="2" borderId="7" xfId="1" applyFont="1" applyFill="1" applyBorder="1" applyAlignment="1" applyProtection="1">
      <alignment horizontal="center"/>
    </xf>
    <xf numFmtId="1" fontId="1" fillId="2" borderId="0" xfId="1" applyNumberFormat="1" applyFont="1" applyFill="1" applyBorder="1" applyAlignment="1" applyProtection="1">
      <alignment horizontal="center"/>
    </xf>
    <xf numFmtId="9" fontId="1" fillId="0" borderId="7" xfId="1" applyFont="1" applyFill="1" applyBorder="1" applyAlignment="1" applyProtection="1">
      <alignment horizontal="center"/>
    </xf>
    <xf numFmtId="9" fontId="1" fillId="2" borderId="5" xfId="1" applyFont="1" applyFill="1" applyBorder="1" applyAlignment="1" applyProtection="1">
      <alignment horizontal="center" vertical="center"/>
    </xf>
    <xf numFmtId="9" fontId="1" fillId="2" borderId="10" xfId="1" applyFont="1" applyFill="1" applyBorder="1" applyAlignment="1" applyProtection="1">
      <alignment horizontal="center" vertical="center"/>
    </xf>
    <xf numFmtId="9" fontId="1" fillId="2" borderId="9" xfId="1" applyFont="1" applyFill="1" applyBorder="1" applyAlignment="1" applyProtection="1">
      <alignment horizontal="center"/>
    </xf>
    <xf numFmtId="1" fontId="1" fillId="2" borderId="10" xfId="1" applyNumberFormat="1" applyFont="1" applyFill="1" applyBorder="1" applyAlignment="1" applyProtection="1">
      <alignment horizontal="center"/>
    </xf>
    <xf numFmtId="9" fontId="1" fillId="2" borderId="10" xfId="1" applyFont="1" applyFill="1" applyBorder="1" applyAlignment="1" applyProtection="1">
      <alignment horizontal="center"/>
    </xf>
    <xf numFmtId="9" fontId="1" fillId="2" borderId="7" xfId="1" applyFont="1" applyFill="1" applyBorder="1" applyAlignment="1" applyProtection="1">
      <alignment horizontal="center" wrapText="1"/>
    </xf>
    <xf numFmtId="9" fontId="1" fillId="2" borderId="4" xfId="1" applyFont="1" applyFill="1" applyBorder="1" applyAlignment="1" applyProtection="1">
      <alignment horizontal="center" vertical="center"/>
    </xf>
    <xf numFmtId="9" fontId="1" fillId="0" borderId="4" xfId="1" applyFont="1" applyFill="1" applyBorder="1" applyAlignment="1" applyProtection="1">
      <alignment horizontal="center" wrapText="1"/>
    </xf>
    <xf numFmtId="9" fontId="1" fillId="2" borderId="9" xfId="1" applyFont="1" applyFill="1" applyBorder="1" applyAlignment="1" applyProtection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0" xfId="1" applyNumberFormat="1" applyFont="1" applyFill="1" applyBorder="1" applyAlignment="1" applyProtection="1">
      <alignment horizontal="center"/>
    </xf>
    <xf numFmtId="164" fontId="2" fillId="0" borderId="5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9" fontId="2" fillId="0" borderId="4" xfId="1" applyFont="1" applyFill="1" applyBorder="1" applyAlignment="1" applyProtection="1">
      <alignment horizontal="center"/>
    </xf>
    <xf numFmtId="1" fontId="5" fillId="0" borderId="0" xfId="1" applyNumberFormat="1" applyFont="1" applyFill="1" applyBorder="1" applyAlignment="1" applyProtection="1">
      <alignment horizontal="center"/>
    </xf>
    <xf numFmtId="164" fontId="2" fillId="0" borderId="37" xfId="0" applyNumberFormat="1" applyFont="1" applyBorder="1" applyAlignment="1">
      <alignment horizontal="center"/>
    </xf>
    <xf numFmtId="1" fontId="2" fillId="0" borderId="37" xfId="0" applyNumberFormat="1" applyFont="1" applyBorder="1" applyAlignment="1">
      <alignment horizontal="center"/>
    </xf>
    <xf numFmtId="0" fontId="0" fillId="2" borderId="36" xfId="0" applyFill="1" applyBorder="1" applyAlignment="1">
      <alignment horizontal="center"/>
    </xf>
    <xf numFmtId="9" fontId="2" fillId="0" borderId="7" xfId="1" applyFont="1" applyFill="1" applyBorder="1" applyAlignment="1" applyProtection="1">
      <alignment horizontal="left" vertical="center"/>
    </xf>
    <xf numFmtId="1" fontId="2" fillId="0" borderId="8" xfId="0" applyNumberFormat="1" applyFont="1" applyBorder="1" applyAlignment="1">
      <alignment horizontal="center"/>
    </xf>
    <xf numFmtId="9" fontId="2" fillId="0" borderId="7" xfId="1" applyFont="1" applyFill="1" applyBorder="1" applyAlignment="1" applyProtection="1">
      <alignment horizontal="center"/>
    </xf>
    <xf numFmtId="1" fontId="1" fillId="0" borderId="0" xfId="1" applyNumberFormat="1" applyFont="1" applyFill="1" applyBorder="1" applyAlignment="1" applyProtection="1">
      <alignment horizontal="center"/>
    </xf>
    <xf numFmtId="164" fontId="2" fillId="0" borderId="10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31" xfId="0" applyNumberFormat="1" applyFont="1" applyBorder="1" applyAlignment="1">
      <alignment horizontal="center"/>
    </xf>
    <xf numFmtId="1" fontId="2" fillId="0" borderId="32" xfId="0" applyNumberFormat="1" applyFont="1" applyBorder="1" applyAlignment="1">
      <alignment horizontal="center"/>
    </xf>
    <xf numFmtId="1" fontId="2" fillId="0" borderId="57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0" fontId="2" fillId="2" borderId="7" xfId="0" applyFont="1" applyFill="1" applyBorder="1"/>
    <xf numFmtId="1" fontId="0" fillId="0" borderId="13" xfId="0" applyNumberFormat="1" applyBorder="1" applyAlignment="1">
      <alignment horizontal="center" vertical="center" wrapText="1"/>
    </xf>
    <xf numFmtId="0" fontId="2" fillId="2" borderId="9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1" fontId="2" fillId="6" borderId="5" xfId="0" applyNumberFormat="1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1" fontId="2" fillId="6" borderId="0" xfId="0" applyNumberFormat="1" applyFont="1" applyFill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0" borderId="8" xfId="0" applyFont="1" applyBorder="1" applyAlignment="1">
      <alignment horizontal="right"/>
    </xf>
    <xf numFmtId="0" fontId="0" fillId="2" borderId="5" xfId="0" applyFill="1" applyBorder="1"/>
    <xf numFmtId="0" fontId="2" fillId="2" borderId="5" xfId="0" applyFont="1" applyFill="1" applyBorder="1"/>
    <xf numFmtId="0" fontId="0" fillId="0" borderId="0" xfId="0" applyAlignment="1">
      <alignment horizontal="center" wrapText="1"/>
    </xf>
    <xf numFmtId="1" fontId="2" fillId="0" borderId="0" xfId="0" applyNumberFormat="1" applyFont="1" applyAlignment="1">
      <alignment horizontal="center" wrapText="1"/>
    </xf>
    <xf numFmtId="0" fontId="0" fillId="0" borderId="5" xfId="0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7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31" xfId="0" applyNumberFormat="1" applyBorder="1" applyAlignment="1">
      <alignment horizontal="center"/>
    </xf>
    <xf numFmtId="1" fontId="0" fillId="0" borderId="32" xfId="0" applyNumberFormat="1" applyBorder="1" applyAlignment="1">
      <alignment horizontal="center"/>
    </xf>
    <xf numFmtId="1" fontId="0" fillId="0" borderId="36" xfId="0" applyNumberFormat="1" applyBorder="1" applyAlignment="1">
      <alignment horizontal="center"/>
    </xf>
    <xf numFmtId="1" fontId="0" fillId="0" borderId="37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41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0" borderId="12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8" fillId="2" borderId="0" xfId="0" applyFont="1" applyFill="1" applyAlignment="1">
      <alignment horizontal="center" vertical="top" wrapText="1"/>
    </xf>
    <xf numFmtId="0" fontId="8" fillId="2" borderId="8" xfId="0" applyFont="1" applyFill="1" applyBorder="1" applyAlignment="1">
      <alignment horizontal="center" vertical="top" wrapText="1"/>
    </xf>
    <xf numFmtId="9" fontId="1" fillId="0" borderId="0" xfId="1" applyFont="1" applyFill="1" applyBorder="1" applyAlignment="1" applyProtection="1">
      <alignment horizontal="center" vertical="center" wrapText="1"/>
    </xf>
    <xf numFmtId="1" fontId="2" fillId="0" borderId="0" xfId="0" applyNumberFormat="1" applyFont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52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54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35" xfId="0" applyFont="1" applyBorder="1" applyAlignment="1">
      <alignment horizontal="center" wrapText="1"/>
    </xf>
    <xf numFmtId="0" fontId="2" fillId="0" borderId="33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8" fillId="2" borderId="10" xfId="0" applyFont="1" applyFill="1" applyBorder="1" applyAlignment="1">
      <alignment horizontal="center" vertical="top" wrapText="1"/>
    </xf>
    <xf numFmtId="0" fontId="8" fillId="2" borderId="11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0" fillId="2" borderId="41" xfId="0" applyFill="1" applyBorder="1" applyAlignment="1" applyProtection="1">
      <alignment horizontal="center"/>
      <protection locked="0"/>
    </xf>
    <xf numFmtId="0" fontId="0" fillId="2" borderId="42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54" xfId="0" applyFill="1" applyBorder="1" applyAlignment="1" applyProtection="1">
      <alignment horizontal="center"/>
      <protection locked="0"/>
    </xf>
    <xf numFmtId="0" fontId="0" fillId="2" borderId="55" xfId="0" applyFill="1" applyBorder="1" applyAlignment="1" applyProtection="1">
      <alignment horizontal="center"/>
      <protection locked="0"/>
    </xf>
    <xf numFmtId="0" fontId="0" fillId="2" borderId="56" xfId="0" applyFill="1" applyBorder="1" applyAlignment="1" applyProtection="1">
      <alignment horizontal="center"/>
      <protection locked="0"/>
    </xf>
    <xf numFmtId="0" fontId="0" fillId="2" borderId="43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51" xfId="0" applyFill="1" applyBorder="1" applyAlignment="1" applyProtection="1">
      <alignment horizontal="center"/>
      <protection locked="0"/>
    </xf>
    <xf numFmtId="0" fontId="0" fillId="2" borderId="52" xfId="0" applyFill="1" applyBorder="1" applyAlignment="1" applyProtection="1">
      <alignment horizontal="center"/>
      <protection locked="0"/>
    </xf>
    <xf numFmtId="0" fontId="0" fillId="2" borderId="53" xfId="0" applyFill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 wrapText="1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2" fillId="0" borderId="5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2" fillId="2" borderId="8" xfId="0" applyFont="1" applyFill="1" applyBorder="1" applyAlignment="1" applyProtection="1">
      <alignment horizontal="left" vertical="center" wrapText="1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10" xfId="0" applyFont="1" applyFill="1" applyBorder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0" fontId="2" fillId="0" borderId="23" xfId="0" applyFont="1" applyBorder="1" applyAlignment="1" applyProtection="1">
      <alignment horizontal="center"/>
      <protection locked="0"/>
    </xf>
    <xf numFmtId="0" fontId="2" fillId="0" borderId="24" xfId="0" applyFont="1" applyBorder="1" applyAlignment="1" applyProtection="1">
      <alignment horizontal="center"/>
      <protection locked="0"/>
    </xf>
    <xf numFmtId="0" fontId="2" fillId="0" borderId="25" xfId="0" applyFont="1" applyBorder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wrapText="1"/>
      <protection locked="0"/>
    </xf>
    <xf numFmtId="0" fontId="2" fillId="0" borderId="14" xfId="0" applyFont="1" applyBorder="1" applyAlignment="1" applyProtection="1">
      <alignment horizont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9" fontId="1" fillId="0" borderId="0" xfId="1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rown, Taisa FOR:EX" id="{EE448F46-F0C7-4FAD-A7DF-40CF913677C3}" userId="S::Taisa.Brown@gov.bc.ca::fa68bef2-59f0-4cb3-9a64-a5519c3ee938" providerId="AD"/>
</personList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13</v>
    <v>3</v>
  </rv>
  <rv s="1">
    <v>13</v>
    <v>1</v>
  </rv>
</rvData>
</file>

<file path=xl/richData/rdrichvaluestructure.xml><?xml version="1.0" encoding="utf-8"?>
<rvStructures xmlns="http://schemas.microsoft.com/office/spreadsheetml/2017/richdata" count="2">
  <s t="_error">
    <k n="errorType" t="i"/>
    <k n="subType" t="i"/>
  </s>
  <s t="_error">
    <k n="errorType" t="i"/>
    <k n="propagated" t="b"/>
  </s>
</rvStructur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2" dT="2024-10-23T22:52:55.95" personId="{EE448F46-F0C7-4FAD-A7DF-40CF913677C3}" id="{F2A30B17-BEF1-4794-9E8E-6C56EDBB565A}">
    <text>Update formulas if you add more columns for additional species. 
Note: Formula includes all columns, including U species. Don’t tally them as WS/FG.</text>
  </threadedComment>
  <threadedComment ref="N2" dT="2024-10-23T22:52:42.56" personId="{EE448F46-F0C7-4FAD-A7DF-40CF913677C3}" id="{B3EAEB12-A31F-48D9-8FCE-5D3B6DE80AFB}">
    <text>Update formulas if you add more columns for additional species</text>
  </threadedComment>
  <threadedComment ref="X2" dT="2024-10-23T22:55:25.94" personId="{EE448F46-F0C7-4FAD-A7DF-40CF913677C3}" id="{0C082910-80CB-4585-980E-3DC02CECA5B8}">
    <text>If standards don’t have a max density, hide columns.</text>
  </threadedComment>
  <threadedComment ref="AH3" dT="2025-01-16T17:08:29.91" personId="{EE448F46-F0C7-4FAD-A7DF-40CF913677C3}" id="{C2792FA6-C190-4673-B87C-6A8A9D7860AD}">
    <text>Recommend using O and U. 
If you use 1, it’s easy to confuse this column with the tally columns.
O- L1 residuals
U- L2, L3, L4</text>
  </threadedComment>
  <threadedComment ref="B4" dT="2024-10-24T15:00:05.15" personId="{EE448F46-F0C7-4FAD-A7DF-40CF913677C3}" id="{1845EE49-F752-4590-8AD9-C2F62361441D}">
    <text>Use Variable Radius Plots and prism sweeps</text>
  </threadedComment>
  <threadedComment ref="M4" dT="2024-10-23T22:52:11.47" personId="{EE448F46-F0C7-4FAD-A7DF-40CF913677C3}" id="{9EED70BC-DC06-4F1F-8F29-0B197E7EFD87}">
    <text>Enter # trees within fixed area plot. Determine using plot cord.</text>
  </threadedComment>
  <threadedComment ref="O4" dT="2025-01-10T21:24:39.81" personId="{EE448F46-F0C7-4FAD-A7DF-40CF913677C3}" id="{E1425C43-36EF-4D02-B5E7-C11224B9C9B9}">
    <text>Total BA= Sum of “number in” multiplied by BAF. If BAF not entered, won’t work.</text>
  </threadedComment>
  <threadedComment ref="B5" dT="2025-01-10T21:21:46.39" personId="{EE448F46-F0C7-4FAD-A7DF-40CF913677C3}" id="{B226A6FB-E6C7-427B-BAD1-38D440483B31}">
    <text>Use Variable Radius Plots and prism sweeps</text>
  </threadedComment>
  <threadedComment ref="O5" dT="2025-01-10T21:25:31.38" personId="{EE448F46-F0C7-4FAD-A7DF-40CF913677C3}" id="{B695B24B-C738-479A-9927-154D13BD35BB}">
    <text>Capped Crop BA= Sum of crop “number in” multiplied by BAF. If &gt;40m2/ha, then 40m2/ha.</text>
  </threadedComment>
  <threadedComment ref="B6" dT="2025-01-10T21:21:56.92" personId="{EE448F46-F0C7-4FAD-A7DF-40CF913677C3}" id="{30BB9510-6985-4C26-9006-44CEA751485C}">
    <text>Use fixed area plot and plot cord</text>
  </threadedComment>
  <threadedComment ref="B7" dT="2025-01-10T21:22:01.52" personId="{EE448F46-F0C7-4FAD-A7DF-40CF913677C3}" id="{8D498490-8084-40BD-AE13-F8143B7A9E2D}">
    <text>Use fixed area plot and plot cord</text>
  </threadedComment>
  <threadedComment ref="B8" dT="2025-01-10T21:22:05.48" personId="{EE448F46-F0C7-4FAD-A7DF-40CF913677C3}" id="{058DF2B5-29A0-4557-BD09-387E08949F1E}">
    <text>Use fixed area plot and plot cord</text>
  </threadedComment>
  <threadedComment ref="O9" dT="2025-01-10T21:24:39.81" personId="{EE448F46-F0C7-4FAD-A7DF-40CF913677C3}" id="{0FD50A1A-8F9F-4B1E-B156-E0DB10B0456B}">
    <text xml:space="preserve">Total BA= Sum of “number in” multiplied by BAF. </text>
  </threadedComment>
  <threadedComment ref="O10" dT="2025-01-10T21:25:31.38" personId="{EE448F46-F0C7-4FAD-A7DF-40CF913677C3}" id="{630291D7-FBC5-49E3-A2FD-A54FA27BCB2E}">
    <text>Capped Crop BA= Sum of crop number in by BAF. If &gt;40m2/ha, then 40m2/ha.</text>
  </threadedComment>
  <threadedComment ref="O14" dT="2025-01-10T21:24:39.81" personId="{EE448F46-F0C7-4FAD-A7DF-40CF913677C3}" id="{FE88CF92-235D-491B-9C7D-B1A83C45AA9F}">
    <text xml:space="preserve">Total BA= Sum of “number in” multiplied by BAF. </text>
  </threadedComment>
  <threadedComment ref="O15" dT="2025-01-10T21:25:31.38" personId="{EE448F46-F0C7-4FAD-A7DF-40CF913677C3}" id="{69BDC576-5177-4BF8-9038-72257AD587B5}">
    <text>Capped Crop BA= Sum of crop number in by BAF. If &gt;40m2/ha, then 40m2/ha.</text>
  </threadedComment>
  <threadedComment ref="O19" dT="2025-01-10T21:24:39.81" personId="{EE448F46-F0C7-4FAD-A7DF-40CF913677C3}" id="{4980A929-2138-4925-B24A-95367B3E551E}">
    <text xml:space="preserve">Total BA= Sum of “number in” multiplied by BAF. </text>
  </threadedComment>
  <threadedComment ref="O20" dT="2025-01-10T21:25:31.38" personId="{EE448F46-F0C7-4FAD-A7DF-40CF913677C3}" id="{9880E171-59A2-4959-8E50-0BDDF0ABC175}">
    <text>Capped Crop BA= Sum of crop number in by BAF. If &gt;40m2/ha, then 40m2/ha.</text>
  </threadedComment>
  <threadedComment ref="O24" dT="2025-01-10T21:24:39.81" personId="{EE448F46-F0C7-4FAD-A7DF-40CF913677C3}" id="{10660670-B1BB-46DA-8013-C951B20AA71E}">
    <text xml:space="preserve">Total BA= Sum of “number in” multiplied by BAF. </text>
  </threadedComment>
  <threadedComment ref="O25" dT="2025-01-10T21:25:31.38" personId="{EE448F46-F0C7-4FAD-A7DF-40CF913677C3}" id="{8CE5F1C6-916D-4ED5-AEED-380EA2E86CB3}">
    <text>Capped Crop BA= Sum of crop number in by BAF. If &gt;40m2/ha, then 40m2/ha.</text>
  </threadedComment>
  <threadedComment ref="O29" dT="2025-01-10T21:24:39.81" personId="{EE448F46-F0C7-4FAD-A7DF-40CF913677C3}" id="{826E976C-8C33-48D2-914C-55AF0505F74C}">
    <text xml:space="preserve">Total BA= Sum of “number in” multiplied by BAF. </text>
  </threadedComment>
  <threadedComment ref="O30" dT="2025-01-10T21:25:31.38" personId="{EE448F46-F0C7-4FAD-A7DF-40CF913677C3}" id="{BD0E2B63-49AE-4102-84B0-F7A418295A86}">
    <text>Capped Crop BA= Sum of crop number in by BAF. If &gt;40m2/ha, then 40m2/ha.</text>
  </threadedComment>
  <threadedComment ref="O34" dT="2025-01-10T21:24:39.81" personId="{EE448F46-F0C7-4FAD-A7DF-40CF913677C3}" id="{D262C99D-A866-4AA8-9315-04119AB09A92}">
    <text xml:space="preserve">Total BA= Sum of “number in” multiplied by BAF. </text>
  </threadedComment>
  <threadedComment ref="O35" dT="2025-01-10T21:25:31.38" personId="{EE448F46-F0C7-4FAD-A7DF-40CF913677C3}" id="{9304BA2A-0635-4E31-9868-6DA7B58714B4}">
    <text>Capped Crop BA= Sum of crop number in by BAF. If &gt;40m2/ha, then 40m2/ha.</text>
  </threadedComment>
  <threadedComment ref="O39" dT="2025-01-10T21:24:39.81" personId="{EE448F46-F0C7-4FAD-A7DF-40CF913677C3}" id="{7C32E257-B0D8-4DE6-9CBB-CBCA150A5313}">
    <text xml:space="preserve">Total BA= Sum of “number in” multiplied by BAF. </text>
  </threadedComment>
  <threadedComment ref="O40" dT="2025-01-10T21:25:31.38" personId="{EE448F46-F0C7-4FAD-A7DF-40CF913677C3}" id="{53A0AD66-1E1C-44DF-BDD6-943A6C2B9F48}">
    <text>Capped Crop BA= Sum of crop number in by BAF. If &gt;40m2/ha, then 40m2/ha.</text>
  </threadedComment>
  <threadedComment ref="O44" dT="2025-01-10T21:24:39.81" personId="{EE448F46-F0C7-4FAD-A7DF-40CF913677C3}" id="{82F54CAD-B1DC-44D1-9DB0-13931FF75986}">
    <text xml:space="preserve">Total BA= Sum of “number in” multiplied by BAF. </text>
  </threadedComment>
  <threadedComment ref="O45" dT="2025-01-10T21:25:31.38" personId="{EE448F46-F0C7-4FAD-A7DF-40CF913677C3}" id="{F52A6C92-010D-4D94-8F45-53450EB24B3D}">
    <text>Capped Crop BA= Sum of crop number in by BAF. If &gt;40m2/ha, then 40m2/ha.</text>
  </threadedComment>
  <threadedComment ref="O49" dT="2025-01-10T21:24:39.81" personId="{EE448F46-F0C7-4FAD-A7DF-40CF913677C3}" id="{2C2766FF-B215-4BB9-A530-FB2983CEED78}">
    <text xml:space="preserve">Total BA= Sum of “number in” multiplied by BAF. </text>
  </threadedComment>
  <threadedComment ref="O50" dT="2025-01-10T21:25:31.38" personId="{EE448F46-F0C7-4FAD-A7DF-40CF913677C3}" id="{C310A072-62B1-402F-B4FC-DC8CFC831835}">
    <text>Capped Crop BA= Sum of crop number in by BAF. If &gt;40m2/ha, then 40m2/ha.</text>
  </threadedComment>
  <threadedComment ref="O54" dT="2025-01-10T21:24:39.81" personId="{EE448F46-F0C7-4FAD-A7DF-40CF913677C3}" id="{C7C46673-47AF-41DA-8F98-AA64C4ECA35F}">
    <text xml:space="preserve">Total BA= Sum of “number in” multiplied by BAF. </text>
  </threadedComment>
  <threadedComment ref="O55" dT="2025-01-10T21:25:31.38" personId="{EE448F46-F0C7-4FAD-A7DF-40CF913677C3}" id="{7E404E2D-0984-4AC5-B9EC-3B840EF95BD0}">
    <text>Capped Crop BA= Sum of crop number in by BAF. If &gt;40m2/ha, then 40m2/ha.</text>
  </threadedComment>
  <threadedComment ref="O59" dT="2025-01-10T21:24:39.81" personId="{EE448F46-F0C7-4FAD-A7DF-40CF913677C3}" id="{072B8D2A-47D5-4E99-9C1A-77D7611D550B}">
    <text xml:space="preserve">Total BA= Sum of “number in” multiplied by BAF. </text>
  </threadedComment>
  <threadedComment ref="O60" dT="2025-01-10T21:25:31.38" personId="{EE448F46-F0C7-4FAD-A7DF-40CF913677C3}" id="{587FB3A2-E705-47C1-AC32-88C5E8A2FEB3}">
    <text>Capped Crop BA= Sum of crop number in by BAF. If &gt;40m2/ha, then 40m2/ha.</text>
  </threadedComment>
  <threadedComment ref="O64" dT="2025-01-10T21:24:39.81" personId="{EE448F46-F0C7-4FAD-A7DF-40CF913677C3}" id="{FEFD15B2-6DFD-457E-964C-209B6B617AC4}">
    <text xml:space="preserve">Total BA= Sum of “number in” multiplied by BAF. </text>
  </threadedComment>
  <threadedComment ref="O65" dT="2025-01-10T21:25:31.38" personId="{EE448F46-F0C7-4FAD-A7DF-40CF913677C3}" id="{3E81FB86-D49F-4F99-BDC5-C2E617912126}">
    <text>Capped Crop BA= Sum of crop number in by BAF. If &gt;40m2/ha, then 40m2/ha.</text>
  </threadedComment>
  <threadedComment ref="O69" dT="2025-01-10T21:24:39.81" personId="{EE448F46-F0C7-4FAD-A7DF-40CF913677C3}" id="{D65B54CC-EC74-4B17-8D96-629CFA4835E0}">
    <text xml:space="preserve">Total BA= Sum of “number in” multiplied by BAF. </text>
  </threadedComment>
  <threadedComment ref="O70" dT="2025-01-10T21:25:31.38" personId="{EE448F46-F0C7-4FAD-A7DF-40CF913677C3}" id="{89DD1DF4-E0CD-4B96-A5D5-55C2E195075A}">
    <text>Capped Crop BA= Sum of crop number in by BAF. If &gt;40m2/ha, then 40m2/ha.</text>
  </threadedComment>
  <threadedComment ref="O74" dT="2025-01-10T21:24:39.81" personId="{EE448F46-F0C7-4FAD-A7DF-40CF913677C3}" id="{A85DFBC6-9B74-4CF9-BFD7-0ED3C74D25E4}">
    <text xml:space="preserve">Total BA= Sum of “number in” multiplied by BAF. </text>
  </threadedComment>
  <threadedComment ref="O75" dT="2025-01-10T21:25:31.38" personId="{EE448F46-F0C7-4FAD-A7DF-40CF913677C3}" id="{349CE155-5211-49D4-955A-AF1C2421EDC7}">
    <text>Capped Crop BA= Sum of crop number in by BAF. If &gt;40m2/ha, then 40m2/ha.</text>
  </threadedComment>
  <threadedComment ref="O79" dT="2025-01-10T21:24:39.81" personId="{EE448F46-F0C7-4FAD-A7DF-40CF913677C3}" id="{BCE0534B-586F-407E-ABC7-8454C0062F31}">
    <text xml:space="preserve">Total BA= Sum of “number in” multiplied by BAF. </text>
  </threadedComment>
  <threadedComment ref="O80" dT="2025-01-10T21:25:31.38" personId="{EE448F46-F0C7-4FAD-A7DF-40CF913677C3}" id="{91499DE3-D22E-413A-B504-C23E5CA55F23}">
    <text>Capped Crop BA= Sum of crop number in by BAF. If &gt;40m2/ha, then 40m2/ha.</text>
  </threadedComment>
  <threadedComment ref="O84" dT="2025-01-10T21:24:39.81" personId="{EE448F46-F0C7-4FAD-A7DF-40CF913677C3}" id="{06A7B17C-4E99-49BA-94AB-9EFA76B9F260}">
    <text xml:space="preserve">Total BA= Sum of “number in” multiplied by BAF. </text>
  </threadedComment>
  <threadedComment ref="O85" dT="2025-01-10T21:25:31.38" personId="{EE448F46-F0C7-4FAD-A7DF-40CF913677C3}" id="{4B4E9247-9D2B-4A06-AB99-4FE3DE7F776F}">
    <text>Capped Crop BA= Sum of crop number in by BAF. If &gt;40m2/ha, then 40m2/ha.</text>
  </threadedComment>
  <threadedComment ref="O89" dT="2025-01-10T21:24:39.81" personId="{EE448F46-F0C7-4FAD-A7DF-40CF913677C3}" id="{A1790E7E-85D0-4C4B-8437-721F4CF6DD76}">
    <text xml:space="preserve">Total BA= Sum of “number in” multiplied by BAF. </text>
  </threadedComment>
  <threadedComment ref="O90" dT="2025-01-10T21:25:31.38" personId="{EE448F46-F0C7-4FAD-A7DF-40CF913677C3}" id="{C72A1E13-63EC-4DAC-9F86-A7615796555A}">
    <text>Capped Crop BA= Sum of crop number in by BAF. If &gt;40m2/ha, then 40m2/ha.</text>
  </threadedComment>
  <threadedComment ref="O94" dT="2025-01-10T21:24:39.81" personId="{EE448F46-F0C7-4FAD-A7DF-40CF913677C3}" id="{0431C7A8-3415-424B-A849-5717F317D690}">
    <text xml:space="preserve">Total BA= Sum of “number in” multiplied by BAF. </text>
  </threadedComment>
  <threadedComment ref="O95" dT="2025-01-10T21:25:31.38" personId="{EE448F46-F0C7-4FAD-A7DF-40CF913677C3}" id="{38786E10-8DB5-4C81-A678-01C0C05A1CC7}">
    <text>Capped Crop BA= Sum of crop number in by BAF. If &gt;40m2/ha, then 40m2/ha.</text>
  </threadedComment>
  <threadedComment ref="O99" dT="2025-01-10T21:24:39.81" personId="{EE448F46-F0C7-4FAD-A7DF-40CF913677C3}" id="{E195DA06-A102-4A9B-9A04-1574FDF67A3C}">
    <text xml:space="preserve">Total BA= Sum of “number in” multiplied by BAF. </text>
  </threadedComment>
  <threadedComment ref="O100" dT="2025-01-10T21:25:31.38" personId="{EE448F46-F0C7-4FAD-A7DF-40CF913677C3}" id="{209F8B09-1F2E-4F42-834E-1E3FD9BBB67D}">
    <text>Capped Crop BA= Sum of crop number in by BAF. If &gt;40m2/ha, then 40m2/ha.</text>
  </threadedComment>
  <threadedComment ref="O104" dT="2025-01-10T21:24:39.81" personId="{EE448F46-F0C7-4FAD-A7DF-40CF913677C3}" id="{6C4CC76A-83A9-47E4-9B65-7AEDA04F106F}">
    <text xml:space="preserve">Total BA= Sum of “number in” multiplied by BAF. </text>
  </threadedComment>
  <threadedComment ref="O105" dT="2025-01-10T21:25:31.38" personId="{EE448F46-F0C7-4FAD-A7DF-40CF913677C3}" id="{84E09F30-4D79-41AA-A9B1-514973061CB6}">
    <text>Capped Crop BA= Sum of crop number in by BAF. If &gt;40m2/ha, then 40m2/ha.</text>
  </threadedComment>
  <threadedComment ref="O109" dT="2025-01-10T21:24:39.81" personId="{EE448F46-F0C7-4FAD-A7DF-40CF913677C3}" id="{AC257107-83E8-42D1-A25E-0022E74EB4BB}">
    <text xml:space="preserve">Total BA= Sum of “number in” multiplied by BAF. </text>
  </threadedComment>
  <threadedComment ref="O110" dT="2025-01-10T21:25:31.38" personId="{EE448F46-F0C7-4FAD-A7DF-40CF913677C3}" id="{ABA7C2AA-036B-4365-BEB1-3C28D473C35F}">
    <text>Capped Crop BA= Sum of crop number in by BAF. If &gt;40m2/ha, then 40m2/ha.</text>
  </threadedComment>
  <threadedComment ref="O114" dT="2025-01-10T21:24:39.81" personId="{EE448F46-F0C7-4FAD-A7DF-40CF913677C3}" id="{EB2DBC41-A1A4-4820-B200-4A5DBF57FE46}">
    <text xml:space="preserve">Total BA= Sum of “number in” multiplied by BAF. </text>
  </threadedComment>
  <threadedComment ref="O115" dT="2025-01-10T21:25:31.38" personId="{EE448F46-F0C7-4FAD-A7DF-40CF913677C3}" id="{F6D9ADAE-BE07-4AE7-9E6F-D511A932CE8D}">
    <text>Capped Crop BA= Sum of crop number in by BAF. If &gt;40m2/ha, then 40m2/ha.</text>
  </threadedComment>
  <threadedComment ref="O119" dT="2025-01-10T21:24:39.81" personId="{EE448F46-F0C7-4FAD-A7DF-40CF913677C3}" id="{9E64E82F-E0D6-433D-8072-11F52219FE6B}">
    <text xml:space="preserve">Total BA= Sum of “number in” multiplied by BAF. </text>
  </threadedComment>
  <threadedComment ref="O120" dT="2025-01-10T21:25:31.38" personId="{EE448F46-F0C7-4FAD-A7DF-40CF913677C3}" id="{E13C2941-D76A-45EB-9478-A2515CDD08CB}">
    <text>Capped Crop BA= Sum of crop number in by BAF. If &gt;40m2/ha, then 40m2/ha.</text>
  </threadedComment>
  <threadedComment ref="O124" dT="2025-01-10T21:24:39.81" personId="{EE448F46-F0C7-4FAD-A7DF-40CF913677C3}" id="{B2634348-91F4-428B-BE51-3E389DE4B196}">
    <text xml:space="preserve">Total BA= Sum of “number in” multiplied by BAF. </text>
  </threadedComment>
  <threadedComment ref="O125" dT="2025-01-10T21:25:31.38" personId="{EE448F46-F0C7-4FAD-A7DF-40CF913677C3}" id="{D041583D-C46D-4484-8552-023D0F30B2FE}">
    <text>Capped Crop BA= Sum of crop number in by BAF. If &gt;40m2/ha, then 40m2/ha.</text>
  </threadedComment>
  <threadedComment ref="O129" dT="2025-01-10T21:24:39.81" personId="{EE448F46-F0C7-4FAD-A7DF-40CF913677C3}" id="{49C415D9-202A-4A68-A4CC-73845D25A940}">
    <text xml:space="preserve">Total BA= Sum of “number in” multiplied by BAF. </text>
  </threadedComment>
  <threadedComment ref="O130" dT="2025-01-10T21:25:31.38" personId="{EE448F46-F0C7-4FAD-A7DF-40CF913677C3}" id="{E6BFFD0A-EFDD-4A8F-8C0A-7F1A4ABBA3F2}">
    <text>Capped Crop BA= Sum of crop number in by BAF. If &gt;40m2/ha, then 40m2/ha.</text>
  </threadedComment>
  <threadedComment ref="O134" dT="2025-01-10T21:24:39.81" personId="{EE448F46-F0C7-4FAD-A7DF-40CF913677C3}" id="{8B9917A9-C04E-417D-9C58-E8BD04645532}">
    <text xml:space="preserve">Total BA= Sum of “number in” multiplied by BAF. </text>
  </threadedComment>
  <threadedComment ref="O135" dT="2025-01-10T21:25:31.38" personId="{EE448F46-F0C7-4FAD-A7DF-40CF913677C3}" id="{790F1DD1-9360-4EB3-B7F1-10A9E8EFF487}">
    <text>Capped Crop BA= Sum of crop number in by BAF. If &gt;40m2/ha, then 40m2/ha.</text>
  </threadedComment>
  <threadedComment ref="O139" dT="2025-01-10T21:24:39.81" personId="{EE448F46-F0C7-4FAD-A7DF-40CF913677C3}" id="{4BCF7C1B-64CE-4AC3-B486-96676FA6DDAA}">
    <text xml:space="preserve">Total BA= Sum of “number in” multiplied by BAF. </text>
  </threadedComment>
  <threadedComment ref="O140" dT="2025-01-10T21:25:31.38" personId="{EE448F46-F0C7-4FAD-A7DF-40CF913677C3}" id="{A3801288-D419-4D68-8B58-D5E6586C03EC}">
    <text>Capped Crop BA= Sum of crop number in by BAF. If &gt;40m2/ha, then 40m2/ha.</text>
  </threadedComment>
  <threadedComment ref="O144" dT="2025-01-10T21:24:39.81" personId="{EE448F46-F0C7-4FAD-A7DF-40CF913677C3}" id="{17122215-EEBB-4002-AE60-F6C9D6C041E9}">
    <text xml:space="preserve">Total BA= Sum of “number in” multiplied by BAF. </text>
  </threadedComment>
  <threadedComment ref="O145" dT="2025-01-10T21:25:31.38" personId="{EE448F46-F0C7-4FAD-A7DF-40CF913677C3}" id="{30528837-B08B-4706-B828-AFD5F2E0E879}">
    <text>Capped Crop BA= Sum of crop number in by BAF. If &gt;40m2/ha, then 40m2/ha.</text>
  </threadedComment>
  <threadedComment ref="O149" dT="2025-01-10T21:24:39.81" personId="{EE448F46-F0C7-4FAD-A7DF-40CF913677C3}" id="{E5CBCD77-AE9A-47E9-9215-F2E44AA24746}">
    <text xml:space="preserve">Total BA= Sum of “number in” multiplied by BAF. </text>
  </threadedComment>
  <threadedComment ref="O150" dT="2025-01-10T21:25:31.38" personId="{EE448F46-F0C7-4FAD-A7DF-40CF913677C3}" id="{66DB7BFF-D0A8-4A10-82EB-AE3074634F81}">
    <text>Capped Crop BA= Sum of crop number in by BAF. If &gt;40m2/ha, then 40m2/ha.</text>
  </threadedComment>
  <threadedComment ref="O154" dT="2025-01-10T21:24:39.81" personId="{EE448F46-F0C7-4FAD-A7DF-40CF913677C3}" id="{49F22B4F-CFBD-4339-8B31-9F99C889EA17}">
    <text xml:space="preserve">Total BA= Sum of “number in” multiplied by BAF. </text>
  </threadedComment>
  <threadedComment ref="O155" dT="2025-01-10T21:25:31.38" personId="{EE448F46-F0C7-4FAD-A7DF-40CF913677C3}" id="{82B967DE-DB85-4F8E-B123-633303E18536}">
    <text>Capped Crop BA= Sum of crop number in by BAF. If &gt;40m2/ha, then 40m2/ha.</text>
  </threadedComment>
  <threadedComment ref="O159" dT="2025-01-10T21:24:39.81" personId="{EE448F46-F0C7-4FAD-A7DF-40CF913677C3}" id="{AD36A321-989D-4E67-A2BA-315373F4BC3F}">
    <text xml:space="preserve">Total BA= Sum of “number in” multiplied by BAF. </text>
  </threadedComment>
  <threadedComment ref="O160" dT="2025-01-10T21:25:31.38" personId="{EE448F46-F0C7-4FAD-A7DF-40CF913677C3}" id="{D7F93BF9-9F96-47C1-9681-FE75139FE63D}">
    <text>Capped Crop BA= Sum of crop number in by BAF. If &gt;40m2/ha, then 40m2/ha.</text>
  </threadedComment>
  <threadedComment ref="O164" dT="2025-01-10T21:24:39.81" personId="{EE448F46-F0C7-4FAD-A7DF-40CF913677C3}" id="{74FBE3DF-0317-434C-B600-7B581110B551}">
    <text xml:space="preserve">Total BA= Sum of “number in” multiplied by BAF. </text>
  </threadedComment>
  <threadedComment ref="O165" dT="2025-01-10T21:25:31.38" personId="{EE448F46-F0C7-4FAD-A7DF-40CF913677C3}" id="{4F1CD096-E5CF-4F1F-8EA3-0DEAA50E8CD5}">
    <text>Capped Crop BA= Sum of crop number in by BAF. If &gt;40m2/ha, then 40m2/ha.</text>
  </threadedComment>
  <threadedComment ref="O169" dT="2025-01-10T21:24:39.81" personId="{EE448F46-F0C7-4FAD-A7DF-40CF913677C3}" id="{8CADDB85-A3D0-458D-B35E-5EDBA9AD17DE}">
    <text xml:space="preserve">Total BA= Sum of “number in” multiplied by BAF. </text>
  </threadedComment>
  <threadedComment ref="O170" dT="2025-01-10T21:25:31.38" personId="{EE448F46-F0C7-4FAD-A7DF-40CF913677C3}" id="{99F516A7-8AD2-44A2-92C6-EEE8D01045FE}">
    <text>Capped Crop BA= Sum of crop number in by BAF. If &gt;40m2/ha, then 40m2/ha.</text>
  </threadedComment>
  <threadedComment ref="O174" dT="2025-01-10T21:24:39.81" personId="{EE448F46-F0C7-4FAD-A7DF-40CF913677C3}" id="{2E994CE0-DCF8-46A2-A3D9-12199B6B7674}">
    <text xml:space="preserve">Total BA= Sum of “number in” multiplied by BAF. </text>
  </threadedComment>
  <threadedComment ref="O175" dT="2025-01-10T21:25:31.38" personId="{EE448F46-F0C7-4FAD-A7DF-40CF913677C3}" id="{AFACE579-BE47-4347-9F8A-2896EC006F09}">
    <text>Capped Crop BA= Sum of crop number in by BAF. If &gt;40m2/ha, then 40m2/ha.</text>
  </threadedComment>
  <threadedComment ref="A179" dT="2024-10-23T22:54:13.36" personId="{EE448F46-F0C7-4FAD-A7DF-40CF913677C3}" id="{1EC6B8B3-4931-4D22-A580-70A753F90F12}">
    <text>If you add in more plots, update all formulas in totals/averages section.</text>
  </threadedComment>
  <threadedComment ref="AA181" dT="2025-01-16T16:08:33.10" personId="{EE448F46-F0C7-4FAD-A7DF-40CF913677C3}" id="{761F8AFD-4BBD-4494-A13B-FA047C1B25B0}">
    <text>Can’t use average function. If these are left blank, they need to be treated like zeros. 
Need to add up the total, multiply by plot multiplier, and divide by the total # of plots.</text>
  </threadedComment>
  <threadedComment ref="AC181" dT="2025-01-16T16:08:39.88" personId="{EE448F46-F0C7-4FAD-A7DF-40CF913677C3}" id="{8E035405-67F8-4AE1-8869-FEEF718CC3FF}">
    <text>Can’t use average function. If these are left blank, they need to be treated like zeros. 
Need to add up the total, multiply by plot multiplier, and divide by the total # of plots.</text>
  </threadedComment>
  <threadedComment ref="A184" dT="2024-10-23T22:54:26.03" personId="{EE448F46-F0C7-4FAD-A7DF-40CF913677C3}" id="{52412FF5-7C75-42ED-BD21-2C8E26C318FA}">
    <text>Update formulas if you add more plots.</text>
  </threadedComment>
  <threadedComment ref="F192" dT="2025-06-30T16:30:07.18" personId="{EE448F46-F0C7-4FAD-A7DF-40CF913677C3}" id="{C8230E2A-90CD-4319-BB3F-2604DAC79FD5}">
    <text>All information in this table must be reported to RESULTS to meet legal requirements.</text>
  </threadedComment>
  <threadedComment ref="F194" dT="2025-01-16T17:03:56.78" personId="{EE448F46-F0C7-4FAD-A7DF-40CF913677C3}" id="{DDDE9F17-022E-4DDB-AC27-5E66E013146A}">
    <text>Species comp based on BA</text>
  </threadedComment>
  <threadedComment ref="C198" dT="2025-01-16T00:44:00.23" personId="{EE448F46-F0C7-4FAD-A7DF-40CF913677C3}" id="{73DF669F-F261-41E8-B09D-C386D0437031}">
    <text>Update formula based on what species are preferred</text>
  </threadedComment>
  <threadedComment ref="C200" dT="2025-01-16T00:44:59.21" personId="{EE448F46-F0C7-4FAD-A7DF-40CF913677C3}" id="{D08520F6-90E9-4C1B-80EA-1596C0E3D6EC}">
    <text>Update formula based on what species are preferred</text>
  </threadedComment>
  <threadedComment ref="P200" dT="2026-01-13T16:27:28.94" personId="{EE448F46-F0C7-4FAD-A7DF-40CF913677C3}" id="{2F6132AC-3379-4513-8D40-E43C07E59E32}">
    <text xml:space="preserve">Enter 2, 3, or 4. Visually estimate the most abundant understorey layer based on total density. </text>
  </threadedComment>
  <threadedComment ref="F212" dT="2025-01-16T17:02:21.75" personId="{EE448F46-F0C7-4FAD-A7DF-40CF913677C3}" id="{407D5F89-AB91-4E0D-ABE1-AB0254D41D11}">
    <text xml:space="preserve">SI gets reported for the leading inv species of the layer expected to contribute the most volume at the next rotation. 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2" dT="2025-05-14T17:22:53.23" personId="{EE448F46-F0C7-4FAD-A7DF-40CF913677C3}" id="{4E7CCBC1-D915-4842-8255-5E3175141BD9}">
    <text>Make sure this formula is working. It should be pulling the lowest number from each grouping. This is needed for the TSS/MSS to fill in automatically for each plot after the crop BA is entered.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C2" dT="2024-10-23T22:52:55.95" personId="{EE448F46-F0C7-4FAD-A7DF-40CF913677C3}" id="{2DFCE522-D23B-47DC-9013-DA9F49612B3F}">
    <text>Update formulas if you add more columns for additional species. 
Note: Formula includes all columns, including U species. Don’t tally them as WS/FG.</text>
  </threadedComment>
  <threadedComment ref="N2" dT="2024-10-23T22:52:42.56" personId="{EE448F46-F0C7-4FAD-A7DF-40CF913677C3}" id="{2B273319-3EBF-45DD-8E7E-A8885E811208}">
    <text>Update formulas if you add more columns for additional species</text>
  </threadedComment>
  <threadedComment ref="P2" dT="2025-05-16T22:45:22.38" personId="{EE448F46-F0C7-4FAD-A7DF-40CF913677C3}" id="{1D4C355A-E994-4323-A700-AE01CBB4085C}">
    <text>This should be pulling from the FS 657. If it isn’t working, check that the “BA (for coding)” row is functioning.</text>
  </threadedComment>
  <threadedComment ref="Q2" dT="2025-05-16T22:45:22.38" personId="{EE448F46-F0C7-4FAD-A7DF-40CF913677C3}" id="{16F3B2A3-4F3E-41FF-8F7A-6E1A1606055B}">
    <text>This should be pulling from the FS 657. If it isn’t working, check that the “BA (for coding)” row is functioning.</text>
  </threadedComment>
  <threadedComment ref="AF3" dT="2025-01-16T17:08:29.91" personId="{EE448F46-F0C7-4FAD-A7DF-40CF913677C3}" id="{6D543E8A-1772-46B8-A6D3-CE5CD2993681}">
    <text>Use O for L1 and U for L2/3/4. Required for formulas to work.</text>
  </threadedComment>
  <threadedComment ref="B4" dT="2024-10-24T15:00:05.15" personId="{EE448F46-F0C7-4FAD-A7DF-40CF913677C3}" id="{4533454A-7055-4FED-8178-AE4F537D6A49}">
    <text>Use Variable Radius Plots and prism sweeps</text>
  </threadedComment>
  <threadedComment ref="M4" dT="2024-10-23T22:52:11.47" personId="{EE448F46-F0C7-4FAD-A7DF-40CF913677C3}" id="{A9E0F958-8C9E-4A81-AD5C-CD58A9CAFDD6}">
    <text>Enter # trees within fixed area plot. Determine using plot cord.</text>
  </threadedComment>
  <threadedComment ref="O4" dT="2025-01-10T21:24:39.81" personId="{EE448F46-F0C7-4FAD-A7DF-40CF913677C3}" id="{CD5E31D4-EF26-4A22-B9BA-9414F0A7787C}">
    <text xml:space="preserve">Total BA= Sum of “number in” multiplied by BAF. </text>
  </threadedComment>
  <threadedComment ref="B5" dT="2025-01-10T21:21:46.39" personId="{EE448F46-F0C7-4FAD-A7DF-40CF913677C3}" id="{8A0F5F65-34E5-48D3-BC98-E7C0FCBD85E7}">
    <text>Use Variable Radius Plots and prism sweeps</text>
  </threadedComment>
  <threadedComment ref="O5" dT="2025-01-10T21:25:31.38" personId="{EE448F46-F0C7-4FAD-A7DF-40CF913677C3}" id="{106BE396-4E39-4F41-B1AE-90243ED1F627}">
    <text>Capped Crop BA= Sum of crop number in by BAF. If &gt;40m2/ha, then 40m2/ha.</text>
  </threadedComment>
  <threadedComment ref="B6" dT="2025-01-10T21:21:56.92" personId="{EE448F46-F0C7-4FAD-A7DF-40CF913677C3}" id="{88541DD8-C73F-4109-BEF7-6A7C0A24C8F3}">
    <text>Use fixed area plot and plot cord</text>
  </threadedComment>
  <threadedComment ref="D6" dT="2025-06-25T20:31:07.71" personId="{EE448F46-F0C7-4FAD-A7DF-40CF913677C3}" id="{ED5A2618-0599-42EC-B7C2-91A5B769481B}">
    <text>Can’t take more as WS/FG. Within dripline of L1 trees.</text>
  </threadedComment>
  <threadedComment ref="B7" dT="2025-01-10T21:22:01.52" personId="{EE448F46-F0C7-4FAD-A7DF-40CF913677C3}" id="{D8FB46A0-B13C-4104-8B75-0D6B9347E577}">
    <text>Use fixed area plot and plot cord</text>
  </threadedComment>
  <threadedComment ref="B8" dT="2025-01-10T21:22:05.48" personId="{EE448F46-F0C7-4FAD-A7DF-40CF913677C3}" id="{89FC9569-B510-4FA1-8A98-92735DDF72C3}">
    <text>Use fixed area plot and plot cord</text>
  </threadedComment>
  <threadedComment ref="D9" dT="2026-03-04T16:56:47.95" personId="{EE448F46-F0C7-4FAD-A7DF-40CF913677C3}" id="{59BE3F22-01FD-4A6B-A5C8-96FCD69B788E}">
    <text>Infected with mistletoe. Can’t take as crop.</text>
  </threadedComment>
  <threadedComment ref="O9" dT="2025-01-10T21:24:39.81" personId="{EE448F46-F0C7-4FAD-A7DF-40CF913677C3}" id="{A505D613-0477-434A-B851-E9AC1B16DBE8}">
    <text xml:space="preserve">Total BA= Sum of “number in” multiplied by BAF. </text>
  </threadedComment>
  <threadedComment ref="O10" dT="2025-01-10T21:25:31.38" personId="{EE448F46-F0C7-4FAD-A7DF-40CF913677C3}" id="{61D11044-C2A6-4750-82CE-60C694622796}">
    <text>Capped Crop BA= Sum of crop number in by BAF. If &gt;40m2/ha, then 40m2/ha.</text>
  </threadedComment>
  <threadedComment ref="D11" dT="2025-06-25T20:27:44.14" personId="{EE448F46-F0C7-4FAD-A7DF-40CF913677C3}" id="{15270BA3-A9CF-4E67-AB5C-2A61FF0A4064}">
    <text>Can’t take as WS/FG. Within 10 m of the 2 infected overstorey Hw.</text>
  </threadedComment>
  <threadedComment ref="O14" dT="2025-01-10T21:24:39.81" personId="{EE448F46-F0C7-4FAD-A7DF-40CF913677C3}" id="{A0946823-EB4C-45B4-BBC0-733EB941DACC}">
    <text xml:space="preserve">Total BA= Sum of “number in” multiplied by BAF. </text>
  </threadedComment>
  <threadedComment ref="O15" dT="2025-01-10T21:25:31.38" personId="{EE448F46-F0C7-4FAD-A7DF-40CF913677C3}" id="{BF41E9B7-7B5A-40DE-9E35-A6E80A103665}">
    <text>Capped Crop BA= Sum of crop number in by BAF. If &gt;40m2/ha, then 40m2/ha.</text>
  </threadedComment>
  <threadedComment ref="F16" dT="2025-06-25T20:28:18.28" personId="{EE448F46-F0C7-4FAD-A7DF-40CF913677C3}" id="{70A94561-A019-4DD7-BE8E-A92E094D96F1}">
    <text>Can’t take as WS/FG. BA is 20m2/ha, so Fdc is no longer ecologically suitable.</text>
  </threadedComment>
  <threadedComment ref="O19" dT="2025-01-10T21:24:39.81" personId="{EE448F46-F0C7-4FAD-A7DF-40CF913677C3}" id="{AA7EE9AB-54AD-4155-B16C-AA718C6174FD}">
    <text xml:space="preserve">Total BA= Sum of “number in” multiplied by BAF. </text>
  </threadedComment>
  <threadedComment ref="O20" dT="2025-01-10T21:25:31.38" personId="{EE448F46-F0C7-4FAD-A7DF-40CF913677C3}" id="{F6D5D33B-35FA-4D35-B83B-9F904A2D861B}">
    <text>Capped Crop BA= Sum of crop number in by BAF. If &gt;40m2/ha, then 40m2/ha.</text>
  </threadedComment>
  <threadedComment ref="D21" dT="2025-06-25T20:30:11.48" personId="{EE448F46-F0C7-4FAD-A7DF-40CF913677C3}" id="{98C9F3E7-272C-4E29-978D-DC7FF979BA92}">
    <text>Can’t take as WS/FG. Within 10m of DMH L1 tree.</text>
  </threadedComment>
  <threadedComment ref="E23" dT="2025-06-25T20:32:35.41" personId="{EE448F46-F0C7-4FAD-A7DF-40CF913677C3}" id="{94B23164-0EC0-44F4-9718-DF37CD51C0F7}">
    <text>Other Cw damaged by AD</text>
  </threadedComment>
  <threadedComment ref="E24" dT="2025-06-25T20:49:36.35" personId="{EE448F46-F0C7-4FAD-A7DF-40CF913677C3}" id="{077E23E6-76AE-4924-9518-286F7B896446}">
    <text>Doesn’t meet merch requirements, so can’t take as crop. No FH agent to report.</text>
  </threadedComment>
  <threadedComment ref="O24" dT="2025-01-10T21:24:39.81" personId="{EE448F46-F0C7-4FAD-A7DF-40CF913677C3}" id="{4949406D-5257-4FCA-88CC-EA72D11A4CA4}">
    <text xml:space="preserve">Total BA= Sum of “number in” multiplied by BAF. </text>
  </threadedComment>
  <threadedComment ref="O25" dT="2025-01-10T21:25:31.38" personId="{EE448F46-F0C7-4FAD-A7DF-40CF913677C3}" id="{9BFB125A-92C6-4472-B89D-D060A0E828C0}">
    <text>Capped Crop BA= Sum of crop number in by BAF. If &gt;40m2/ha, then 40m2/ha.</text>
  </threadedComment>
  <threadedComment ref="O29" dT="2025-01-10T21:24:39.81" personId="{EE448F46-F0C7-4FAD-A7DF-40CF913677C3}" id="{3CABBABD-4829-41AF-AF66-52F4F6B95042}">
    <text xml:space="preserve">Total BA= Sum of “number in” multiplied by BAF. </text>
  </threadedComment>
  <threadedComment ref="O30" dT="2025-01-10T21:25:31.38" personId="{EE448F46-F0C7-4FAD-A7DF-40CF913677C3}" id="{05FAA5C4-B58E-427C-999C-3925AD956B87}">
    <text>Capped Crop BA= Sum of crop number in by BAF. If &gt;40m2/ha, then 40m2/ha.</text>
  </threadedComment>
  <threadedComment ref="O34" dT="2025-01-10T21:24:39.81" personId="{EE448F46-F0C7-4FAD-A7DF-40CF913677C3}" id="{9E1FE07A-0465-4C47-814D-6D6854526DE2}">
    <text xml:space="preserve">Total BA= Sum of “number in” multiplied by BAF. </text>
  </threadedComment>
  <threadedComment ref="O35" dT="2025-01-10T21:25:31.38" personId="{EE448F46-F0C7-4FAD-A7DF-40CF913677C3}" id="{75112D6B-FEB7-403E-9067-614821F1AB5B}">
    <text>Capped Crop BA= Sum of crop number in by BAF. If &gt;40m2/ha, then 40m2/ha.</text>
  </threadedComment>
  <threadedComment ref="O39" dT="2025-01-10T21:24:39.81" personId="{EE448F46-F0C7-4FAD-A7DF-40CF913677C3}" id="{BE4D4538-13F6-47E4-A308-107BAD8A7E91}">
    <text xml:space="preserve">Total BA= Sum of “number in” multiplied by BAF. </text>
  </threadedComment>
  <threadedComment ref="O40" dT="2025-01-10T21:25:31.38" personId="{EE448F46-F0C7-4FAD-A7DF-40CF913677C3}" id="{6CC0CF19-8884-4C1C-8600-90CEBFAA9A95}">
    <text>Capped Crop BA= Sum of crop number in by BAF. If &gt;40m2/ha, then 40m2/ha.</text>
  </threadedComment>
  <threadedComment ref="O44" dT="2025-01-10T21:24:39.81" personId="{EE448F46-F0C7-4FAD-A7DF-40CF913677C3}" id="{4E4A1707-963C-4FFB-BF29-6DF7B348F3CB}">
    <text xml:space="preserve">Total BA= Sum of “number in” multiplied by BAF. </text>
  </threadedComment>
  <threadedComment ref="O45" dT="2025-01-10T21:25:31.38" personId="{EE448F46-F0C7-4FAD-A7DF-40CF913677C3}" id="{86989283-363F-4FE6-AD90-E7D72F3B1D1F}">
    <text>Capped Crop BA= Sum of crop number in by BAF. If &gt;40m2/ha, then 40m2/ha.</text>
  </threadedComment>
  <threadedComment ref="O49" dT="2025-01-10T21:24:39.81" personId="{EE448F46-F0C7-4FAD-A7DF-40CF913677C3}" id="{06A3288B-647B-4C92-806D-DB9FD5C3F129}">
    <text xml:space="preserve">Total BA= Sum of “number in” multiplied by BAF. </text>
  </threadedComment>
  <threadedComment ref="O50" dT="2025-01-10T21:25:31.38" personId="{EE448F46-F0C7-4FAD-A7DF-40CF913677C3}" id="{5CDB7AF2-9201-49D6-B8EF-1B80A3396CAB}">
    <text>Capped Crop BA= Sum of crop number in by BAF. If &gt;40m2/ha, then 40m2/ha.</text>
  </threadedComment>
  <threadedComment ref="O54" dT="2025-01-10T21:24:39.81" personId="{EE448F46-F0C7-4FAD-A7DF-40CF913677C3}" id="{A1F20AC2-B39D-44FC-AF1F-EF6DD723EC7D}">
    <text xml:space="preserve">Total BA= Sum of “number in” multiplied by BAF. </text>
  </threadedComment>
  <threadedComment ref="O55" dT="2025-01-10T21:25:31.38" personId="{EE448F46-F0C7-4FAD-A7DF-40CF913677C3}" id="{4C6B2ECD-E796-4536-9E77-E50E0329614C}">
    <text>Capped Crop BA= Sum of crop number in by BAF. If &gt;40m2/ha, then 40m2/ha.</text>
  </threadedComment>
  <threadedComment ref="O59" dT="2025-01-10T21:24:39.81" personId="{EE448F46-F0C7-4FAD-A7DF-40CF913677C3}" id="{1D2162ED-85DA-44B6-A2BD-28C2225A17FF}">
    <text xml:space="preserve">Total BA= Sum of “number in” multiplied by BAF. </text>
  </threadedComment>
  <threadedComment ref="O60" dT="2025-01-10T21:25:31.38" personId="{EE448F46-F0C7-4FAD-A7DF-40CF913677C3}" id="{74E54504-C449-46EC-BD08-20F36A26DF35}">
    <text>Capped Crop BA= Sum of crop number in by BAF. If &gt;40m2/ha, then 40m2/ha.</text>
  </threadedComment>
  <threadedComment ref="O64" dT="2025-01-10T21:24:39.81" personId="{EE448F46-F0C7-4FAD-A7DF-40CF913677C3}" id="{64269E2C-A808-4F94-AC82-47C40895C3DD}">
    <text xml:space="preserve">Total BA= Sum of “number in” multiplied by BAF. </text>
  </threadedComment>
  <threadedComment ref="O65" dT="2025-01-10T21:25:31.38" personId="{EE448F46-F0C7-4FAD-A7DF-40CF913677C3}" id="{75DEE263-B4FD-4B14-8066-0510717B910D}">
    <text>Capped Crop BA= Sum of crop number in by BAF. If &gt;40m2/ha, then 40m2/ha.</text>
  </threadedComment>
  <threadedComment ref="O69" dT="2025-01-10T21:24:39.81" personId="{EE448F46-F0C7-4FAD-A7DF-40CF913677C3}" id="{722C62AA-449E-48B2-8F24-0D65E9381736}">
    <text xml:space="preserve">Total BA= Sum of “number in” multiplied by BAF. </text>
  </threadedComment>
  <threadedComment ref="O70" dT="2025-01-10T21:25:31.38" personId="{EE448F46-F0C7-4FAD-A7DF-40CF913677C3}" id="{04E99101-6867-466D-AEBE-73AE614A6DFE}">
    <text>Capped Crop BA= Sum of crop number in by BAF. If &gt;40m2/ha, then 40m2/ha.</text>
  </threadedComment>
  <threadedComment ref="O74" dT="2025-01-10T21:24:39.81" personId="{EE448F46-F0C7-4FAD-A7DF-40CF913677C3}" id="{C0E3EFC0-2496-4F85-977D-4F068221FE56}">
    <text xml:space="preserve">Total BA= Sum of “number in” multiplied by BAF. </text>
  </threadedComment>
  <threadedComment ref="O75" dT="2025-01-10T21:25:31.38" personId="{EE448F46-F0C7-4FAD-A7DF-40CF913677C3}" id="{65C8E699-FB20-4117-82C6-36CED171AAB5}">
    <text>Capped Crop BA= Sum of crop number in by BAF. If &gt;40m2/ha, then 40m2/ha.</text>
  </threadedComment>
  <threadedComment ref="O79" dT="2025-01-10T21:24:39.81" personId="{EE448F46-F0C7-4FAD-A7DF-40CF913677C3}" id="{8592423A-84BD-42D0-928F-4C97585EA708}">
    <text xml:space="preserve">Total BA= Sum of “number in” multiplied by BAF. </text>
  </threadedComment>
  <threadedComment ref="O80" dT="2025-01-10T21:25:31.38" personId="{EE448F46-F0C7-4FAD-A7DF-40CF913677C3}" id="{51D7C88F-CB3A-470A-B3E8-8B2E6BFB68B7}">
    <text>Capped Crop BA= Sum of crop number in by BAF. If &gt;40m2/ha, then 40m2/ha.</text>
  </threadedComment>
  <threadedComment ref="O84" dT="2025-01-10T21:24:39.81" personId="{EE448F46-F0C7-4FAD-A7DF-40CF913677C3}" id="{05ABDC66-7FCD-49C9-B63C-B4D54E47BC1C}">
    <text xml:space="preserve">Total BA= Sum of “number in” multiplied by BAF. </text>
  </threadedComment>
  <threadedComment ref="O85" dT="2025-01-10T21:25:31.38" personId="{EE448F46-F0C7-4FAD-A7DF-40CF913677C3}" id="{A6C4B4E4-6DC2-47D4-A464-797346F453CE}">
    <text>Capped Crop BA= Sum of crop number in by BAF. If &gt;40m2/ha, then 40m2/ha.</text>
  </threadedComment>
  <threadedComment ref="O89" dT="2025-01-10T21:24:39.81" personId="{EE448F46-F0C7-4FAD-A7DF-40CF913677C3}" id="{F539AB10-8B35-4ACB-AEB5-A267685D66FC}">
    <text xml:space="preserve">Total BA= Sum of “number in” multiplied by BAF. </text>
  </threadedComment>
  <threadedComment ref="O90" dT="2025-01-10T21:25:31.38" personId="{EE448F46-F0C7-4FAD-A7DF-40CF913677C3}" id="{F5391D4D-B23A-4E90-BD6B-4B491685D66B}">
    <text>Capped Crop BA= Sum of crop number in by BAF. If &gt;40m2/ha, then 40m2/ha.</text>
  </threadedComment>
  <threadedComment ref="O94" dT="2025-01-10T21:24:39.81" personId="{EE448F46-F0C7-4FAD-A7DF-40CF913677C3}" id="{C49E8D74-B1D5-4428-BEB1-289723F74C56}">
    <text xml:space="preserve">Total BA= Sum of “number in” multiplied by BAF. </text>
  </threadedComment>
  <threadedComment ref="O95" dT="2025-01-10T21:25:31.38" personId="{EE448F46-F0C7-4FAD-A7DF-40CF913677C3}" id="{5DE9A861-963F-48F8-8162-267E5B9C2DAC}">
    <text>Capped Crop BA= Sum of crop number in by BAF. If &gt;40m2/ha, then 40m2/ha.</text>
  </threadedComment>
  <threadedComment ref="O99" dT="2025-01-10T21:24:39.81" personId="{EE448F46-F0C7-4FAD-A7DF-40CF913677C3}" id="{3E539A44-C848-45D7-998C-70A2854CF89B}">
    <text xml:space="preserve">Total BA= Sum of “number in” multiplied by BAF. </text>
  </threadedComment>
  <threadedComment ref="O100" dT="2025-01-10T21:25:31.38" personId="{EE448F46-F0C7-4FAD-A7DF-40CF913677C3}" id="{7F5BA252-A6A0-41B1-8715-1450FB6F5EF4}">
    <text>Capped Crop BA= Sum of crop number in by BAF. If &gt;40m2/ha, then 40m2/ha.</text>
  </threadedComment>
  <threadedComment ref="O104" dT="2025-01-10T21:24:39.81" personId="{EE448F46-F0C7-4FAD-A7DF-40CF913677C3}" id="{B4D2EDD4-9E1F-4FA3-A034-C5151A332C0B}">
    <text xml:space="preserve">Total BA= Sum of “number in” multiplied by BAF. </text>
  </threadedComment>
  <threadedComment ref="O105" dT="2025-01-10T21:25:31.38" personId="{EE448F46-F0C7-4FAD-A7DF-40CF913677C3}" id="{029D746E-4B89-4C02-9AEC-3E03143367E4}">
    <text>Capped Crop BA= Sum of crop number in by BAF. If &gt;40m2/ha, then 40m2/ha.</text>
  </threadedComment>
  <threadedComment ref="O109" dT="2025-01-10T21:24:39.81" personId="{EE448F46-F0C7-4FAD-A7DF-40CF913677C3}" id="{AAC3F066-34CE-493C-80B1-B18B7B237B12}">
    <text xml:space="preserve">Total BA= Sum of “number in” multiplied by BAF. </text>
  </threadedComment>
  <threadedComment ref="O110" dT="2025-01-10T21:25:31.38" personId="{EE448F46-F0C7-4FAD-A7DF-40CF913677C3}" id="{1FDAB858-44B4-4349-92C1-0C7AE6F2A6F4}">
    <text>Capped Crop BA= Sum of crop number in by BAF. If &gt;40m2/ha, then 40m2/ha.</text>
  </threadedComment>
  <threadedComment ref="O114" dT="2025-01-10T21:24:39.81" personId="{EE448F46-F0C7-4FAD-A7DF-40CF913677C3}" id="{EF02FF8A-6F7B-4545-981A-7C80229F83A5}">
    <text xml:space="preserve">Total BA= Sum of “number in” multiplied by BAF. </text>
  </threadedComment>
  <threadedComment ref="O115" dT="2025-01-10T21:25:31.38" personId="{EE448F46-F0C7-4FAD-A7DF-40CF913677C3}" id="{B849CEDB-FEC9-4728-B0D6-A0E745B0E234}">
    <text>Capped Crop BA= Sum of crop number in by BAF. If &gt;40m2/ha, then 40m2/ha.</text>
  </threadedComment>
  <threadedComment ref="O119" dT="2025-01-10T21:24:39.81" personId="{EE448F46-F0C7-4FAD-A7DF-40CF913677C3}" id="{9575EB90-17B7-4DDA-92EB-9C405EDF25DB}">
    <text xml:space="preserve">Total BA= Sum of “number in” multiplied by BAF. </text>
  </threadedComment>
  <threadedComment ref="O120" dT="2025-01-10T21:25:31.38" personId="{EE448F46-F0C7-4FAD-A7DF-40CF913677C3}" id="{8BF7097D-2505-4137-A46B-FE18A1E1AFF8}">
    <text>Capped Crop BA= Sum of crop number in by BAF. If &gt;40m2/ha, then 40m2/ha.</text>
  </threadedComment>
  <threadedComment ref="O124" dT="2025-01-10T21:24:39.81" personId="{EE448F46-F0C7-4FAD-A7DF-40CF913677C3}" id="{11A7CCCB-DA76-4AD1-BE6E-C173950D5E27}">
    <text xml:space="preserve">Total BA= Sum of “number in” multiplied by BAF. </text>
  </threadedComment>
  <threadedComment ref="O125" dT="2025-01-10T21:25:31.38" personId="{EE448F46-F0C7-4FAD-A7DF-40CF913677C3}" id="{68973E90-5F4F-43C2-BE3C-C6C2F4505FB4}">
    <text>Capped Crop BA= Sum of crop number in by BAF. If &gt;40m2/ha, then 40m2/ha.</text>
  </threadedComment>
  <threadedComment ref="O129" dT="2025-01-10T21:24:39.81" personId="{EE448F46-F0C7-4FAD-A7DF-40CF913677C3}" id="{DFEC4D7D-4A49-4B28-9422-162ED902BD46}">
    <text xml:space="preserve">Total BA= Sum of “number in” multiplied by BAF. </text>
  </threadedComment>
  <threadedComment ref="O130" dT="2025-01-10T21:25:31.38" personId="{EE448F46-F0C7-4FAD-A7DF-40CF913677C3}" id="{87860385-624F-4313-88C8-8DF148C6D24B}">
    <text>Capped Crop BA= Sum of crop number in by BAF. If &gt;40m2/ha, then 40m2/ha.</text>
  </threadedComment>
  <threadedComment ref="O134" dT="2025-01-10T21:24:39.81" personId="{EE448F46-F0C7-4FAD-A7DF-40CF913677C3}" id="{AD9086C6-8D88-4F14-8530-9F90C255FB94}">
    <text xml:space="preserve">Total BA= Sum of “number in” multiplied by BAF. </text>
  </threadedComment>
  <threadedComment ref="O135" dT="2025-01-10T21:25:31.38" personId="{EE448F46-F0C7-4FAD-A7DF-40CF913677C3}" id="{DA0A8AE9-2026-4D0F-B390-E443F7307EF8}">
    <text>Capped Crop BA= Sum of crop number in by BAF. If &gt;40m2/ha, then 40m2/ha.</text>
  </threadedComment>
  <threadedComment ref="O139" dT="2025-01-10T21:24:39.81" personId="{EE448F46-F0C7-4FAD-A7DF-40CF913677C3}" id="{FA7F4EFD-3C0F-4D96-9679-660895F2B9A1}">
    <text xml:space="preserve">Total BA= Sum of “number in” multiplied by BAF. </text>
  </threadedComment>
  <threadedComment ref="O140" dT="2025-01-10T21:25:31.38" personId="{EE448F46-F0C7-4FAD-A7DF-40CF913677C3}" id="{FF4C8DA9-C0FD-462C-AD5D-AAC4DC4B3886}">
    <text>Capped Crop BA= Sum of crop number in by BAF. If &gt;40m2/ha, then 40m2/ha.</text>
  </threadedComment>
  <threadedComment ref="O144" dT="2025-01-10T21:24:39.81" personId="{EE448F46-F0C7-4FAD-A7DF-40CF913677C3}" id="{93C5B96F-6718-4EC2-BAFC-97AA3C9B57D7}">
    <text xml:space="preserve">Total BA= Sum of “number in” multiplied by BAF. </text>
  </threadedComment>
  <threadedComment ref="O145" dT="2025-01-10T21:25:31.38" personId="{EE448F46-F0C7-4FAD-A7DF-40CF913677C3}" id="{734AE4F8-207D-40F1-8D8C-E4F58FFFA3A9}">
    <text>Capped Crop BA= Sum of crop number in by BAF. If &gt;40m2/ha, then 40m2/ha.</text>
  </threadedComment>
  <threadedComment ref="O149" dT="2025-01-10T21:24:39.81" personId="{EE448F46-F0C7-4FAD-A7DF-40CF913677C3}" id="{878A296A-C1BE-4D05-A7DB-150B790DB70D}">
    <text xml:space="preserve">Total BA= Sum of “number in” multiplied by BAF. </text>
  </threadedComment>
  <threadedComment ref="O150" dT="2025-01-10T21:25:31.38" personId="{EE448F46-F0C7-4FAD-A7DF-40CF913677C3}" id="{B0333127-65B9-44CF-A92D-F4C67BA41D7A}">
    <text>Capped Crop BA= Sum of crop number in by BAF. If &gt;40m2/ha, then 40m2/ha.</text>
  </threadedComment>
  <threadedComment ref="O154" dT="2025-01-10T21:24:39.81" personId="{EE448F46-F0C7-4FAD-A7DF-40CF913677C3}" id="{1761C69D-45DC-4251-A75E-9E100DE1517F}">
    <text xml:space="preserve">Total BA= Sum of “number in” multiplied by BAF. </text>
  </threadedComment>
  <threadedComment ref="O155" dT="2025-01-10T21:25:31.38" personId="{EE448F46-F0C7-4FAD-A7DF-40CF913677C3}" id="{FF9A9105-3345-48B6-85DF-FC22E083E400}">
    <text>Capped Crop BA= Sum of crop number in by BAF. If &gt;40m2/ha, then 40m2/ha.</text>
  </threadedComment>
  <threadedComment ref="O159" dT="2025-01-10T21:24:39.81" personId="{EE448F46-F0C7-4FAD-A7DF-40CF913677C3}" id="{80F86499-7B4F-4B03-9B1E-7B0890BDBE69}">
    <text xml:space="preserve">Total BA= Sum of “number in” multiplied by BAF. </text>
  </threadedComment>
  <threadedComment ref="O160" dT="2025-01-10T21:25:31.38" personId="{EE448F46-F0C7-4FAD-A7DF-40CF913677C3}" id="{9312D428-A586-4714-9426-D7D0D2CAA193}">
    <text>Capped Crop BA= Sum of crop number in by BAF. If &gt;40m2/ha, then 40m2/ha.</text>
  </threadedComment>
  <threadedComment ref="O164" dT="2025-01-10T21:24:39.81" personId="{EE448F46-F0C7-4FAD-A7DF-40CF913677C3}" id="{F800EA50-9F32-42A0-939C-EC29FC7ACD0D}">
    <text xml:space="preserve">Total BA= Sum of “number in” multiplied by BAF. </text>
  </threadedComment>
  <threadedComment ref="O165" dT="2025-01-10T21:25:31.38" personId="{EE448F46-F0C7-4FAD-A7DF-40CF913677C3}" id="{517A1C50-257C-4A1A-A23C-B3B8F353FFC9}">
    <text>Capped Crop BA= Sum of crop number in by BAF. If &gt;40m2/ha, then 40m2/ha.</text>
  </threadedComment>
  <threadedComment ref="O169" dT="2025-01-10T21:24:39.81" personId="{EE448F46-F0C7-4FAD-A7DF-40CF913677C3}" id="{24C7D9D5-3E20-4EF3-A23D-D0796FF1EE15}">
    <text xml:space="preserve">Total BA= Sum of “number in” multiplied by BAF. </text>
  </threadedComment>
  <threadedComment ref="O170" dT="2025-01-10T21:25:31.38" personId="{EE448F46-F0C7-4FAD-A7DF-40CF913677C3}" id="{83C126ED-DF4E-449D-AC83-FE01E9959B76}">
    <text>Capped Crop BA= Sum of crop number in by BAF. If &gt;40m2/ha, then 40m2/ha.</text>
  </threadedComment>
  <threadedComment ref="O174" dT="2025-01-10T21:24:39.81" personId="{EE448F46-F0C7-4FAD-A7DF-40CF913677C3}" id="{B0D0EF26-75A7-4E5E-A607-D91E62011B02}">
    <text xml:space="preserve">Total BA= Sum of “number in” multiplied by BAF. </text>
  </threadedComment>
  <threadedComment ref="O175" dT="2025-01-10T21:25:31.38" personId="{EE448F46-F0C7-4FAD-A7DF-40CF913677C3}" id="{86CD77A3-A7AC-4428-8401-CA45C75725D2}">
    <text>Capped Crop BA= Sum of crop number in by BAF. If &gt;40m2/ha, then 40m2/ha.</text>
  </threadedComment>
  <threadedComment ref="O179" dT="2025-01-10T21:24:39.81" personId="{EE448F46-F0C7-4FAD-A7DF-40CF913677C3}" id="{37C057BF-7379-4B0B-811C-CBCA4D4D6E65}">
    <text xml:space="preserve">Total BA= Sum of “number in” multiplied by BAF. </text>
  </threadedComment>
  <threadedComment ref="O180" dT="2025-01-10T21:25:31.38" personId="{EE448F46-F0C7-4FAD-A7DF-40CF913677C3}" id="{8756AC28-DDC7-40C3-ADAB-170A943AD95D}">
    <text>Capped Crop BA= Sum of crop number in by BAF. If &gt;40m2/ha, then 40m2/ha.</text>
  </threadedComment>
  <threadedComment ref="O184" dT="2025-01-10T21:24:39.81" personId="{EE448F46-F0C7-4FAD-A7DF-40CF913677C3}" id="{B800ACA7-A414-41A1-9195-C31D50B42267}">
    <text xml:space="preserve">Total BA= Sum of “number in” multiplied by BAF. </text>
  </threadedComment>
  <threadedComment ref="O185" dT="2025-01-10T21:25:31.38" personId="{EE448F46-F0C7-4FAD-A7DF-40CF913677C3}" id="{51C14098-E2DF-4F64-9BF5-38D7AA3376E0}">
    <text>Capped Crop BA= Sum of crop number in by BAF. If &gt;40m2/ha, then 40m2/ha.</text>
  </threadedComment>
  <threadedComment ref="O189" dT="2025-01-10T21:24:39.81" personId="{EE448F46-F0C7-4FAD-A7DF-40CF913677C3}" id="{634C7F9A-5B7B-4B25-BE8A-F4973E522FD8}">
    <text xml:space="preserve">Total BA= Sum of “number in” multiplied by BAF. </text>
  </threadedComment>
  <threadedComment ref="O190" dT="2025-01-10T21:25:31.38" personId="{EE448F46-F0C7-4FAD-A7DF-40CF913677C3}" id="{933B16C2-D7F8-4C16-B692-046D83CA6D0C}">
    <text>Capped Crop BA= Sum of crop number in by BAF. If &gt;40m2/ha, then 40m2/ha.</text>
  </threadedComment>
  <threadedComment ref="O194" dT="2025-01-10T21:24:39.81" personId="{EE448F46-F0C7-4FAD-A7DF-40CF913677C3}" id="{95B65A59-EDC0-45F7-8E2E-3170F19DDBA5}">
    <text xml:space="preserve">Total BA= Sum of “number in” multiplied by BAF. </text>
  </threadedComment>
  <threadedComment ref="O195" dT="2025-01-10T21:25:31.38" personId="{EE448F46-F0C7-4FAD-A7DF-40CF913677C3}" id="{7655A886-4306-4765-B520-B18776C23F1A}">
    <text>Capped Crop BA= Sum of crop number in by BAF. If &gt;40m2/ha, then 40m2/ha.</text>
  </threadedComment>
  <threadedComment ref="O199" dT="2025-01-10T21:24:39.81" personId="{EE448F46-F0C7-4FAD-A7DF-40CF913677C3}" id="{8427963F-3C75-483D-8095-C92C2A42FA95}">
    <text xml:space="preserve">Total BA= Sum of “number in” multiplied by BAF. </text>
  </threadedComment>
  <threadedComment ref="O200" dT="2025-01-10T21:25:31.38" personId="{EE448F46-F0C7-4FAD-A7DF-40CF913677C3}" id="{7385045C-199C-42AE-B38E-4428F3C6834D}">
    <text>Capped Crop BA= Sum of crop number in by BAF. If &gt;40m2/ha, then 40m2/ha.</text>
  </threadedComment>
  <threadedComment ref="A204" dT="2024-10-23T22:54:13.36" personId="{EE448F46-F0C7-4FAD-A7DF-40CF913677C3}" id="{D8C6B8F7-FE50-4A0F-8D00-94FCA72910F8}">
    <text>If you add in more plots, update all formulas in totals/averages section.</text>
  </threadedComment>
  <threadedComment ref="AA206" dT="2025-01-16T16:08:39.88" personId="{EE448F46-F0C7-4FAD-A7DF-40CF913677C3}" id="{071800B6-D740-4740-99F1-A5F8F2AE1E46}">
    <text>Blanks are treated as zeros.</text>
  </threadedComment>
  <threadedComment ref="A209" dT="2024-10-23T22:54:26.03" personId="{EE448F46-F0C7-4FAD-A7DF-40CF913677C3}" id="{3CD5CCE3-0B60-4102-9A8F-9ABE5C036D06}">
    <text>Update formulas if you add more plots.</text>
  </threadedComment>
  <threadedComment ref="F217" dT="2024-10-24T16:05:26.27" personId="{EE448F46-F0C7-4FAD-A7DF-40CF913677C3}" id="{E0D19C67-D6DE-4CBF-B31B-5377A66AE71E}">
    <text>All information in this table must be reported to RESULTS to meet legal requirements.</text>
  </threadedComment>
  <threadedComment ref="F219" dT="2025-01-16T17:03:56.78" personId="{EE448F46-F0C7-4FAD-A7DF-40CF913677C3}" id="{C031BC3B-2877-425C-AD5B-A4930D38C375}">
    <text>Species comp based on BA</text>
  </threadedComment>
  <threadedComment ref="A220" dT="2025-05-05T20:46:42.00" personId="{EE448F46-F0C7-4FAD-A7DF-40CF913677C3}" id="{EB55F690-01C3-422C-B225-F53497627F29}">
    <text>capped</text>
  </threadedComment>
  <threadedComment ref="Q225" dT="2026-01-13T16:43:40.71" personId="{EE448F46-F0C7-4FAD-A7DF-40CF913677C3}" id="{27B33EED-22A3-4991-8DCD-46B3322D0EB7}">
    <text>Enter 2, 3, or 4. Visually estimate the most abundant understorey layer based on total density.</text>
  </threadedComment>
  <threadedComment ref="F233" dT="2025-05-05T20:46:47.66" personId="{EE448F46-F0C7-4FAD-A7DF-40CF913677C3}" id="{EB2C096D-E06F-4532-9739-A993F508E859}">
    <text>capped</text>
  </threadedComment>
  <threadedComment ref="F234" dT="2025-06-30T16:17:39.51" personId="{EE448F46-F0C7-4FAD-A7DF-40CF913677C3}" id="{18B12B43-4CCE-4204-9580-37E490299D13}">
    <text>Pg. 23 of https://www2.gov.bc.ca/assets/gov/farming-natural-resources-and-industry/forestry/silviculture/silviculture-results/forest_cover_retention_submissions_may_5_2016_final.pdf</text>
    <extLst>
      <x:ext xmlns:xltc2="http://schemas.microsoft.com/office/spreadsheetml/2020/threadedcomments2" uri="{F7C98A9C-CBB3-438F-8F68-D28B6AF4A901}">
        <xltc2:checksum>1857975130</xltc2:checksum>
        <xltc2:hyperlink startIndex="10" length="171" url="https://www2.gov.bc.ca/assets/gov/farming-natural-resources-and-industry/forestry/silviculture/silviculture-results/forest_cover_retention_submissions_may_5_2016_final.pdf"/>
      </x:ext>
    </extLst>
  </threadedComment>
  <threadedComment ref="F237" dT="2025-01-16T17:02:21.75" personId="{EE448F46-F0C7-4FAD-A7DF-40CF913677C3}" id="{ECE8A16A-70E2-4C50-86F0-3832D023BC8C}">
    <text xml:space="preserve">SI gets reported for the leading INV species of the layer expected to contribute the most volume at the next rotation. 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E3" dT="2025-05-14T17:22:53.23" personId="{EE448F46-F0C7-4FAD-A7DF-40CF913677C3}" id="{BF1E53E2-0667-45E9-B4B5-61319684574E}">
    <text>Make sure this formula is working. It should be pulling the lowest number from each grouping. This is needed for the TSS/MSS to fill in automatically after the crop BA is entered.</text>
  </threadedComment>
  <threadedComment ref="S3" dT="2025-05-14T17:22:53.23" personId="{EE448F46-F0C7-4FAD-A7DF-40CF913677C3}" id="{3C7E3C88-1532-4E69-AC28-5F48934B0681}">
    <text>Make sure this formula is working. It should be pulling the lowest number from each grouping. This is needed for the TSS/MSS to fill in automatically after the crop BA is entered.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C2" dT="2024-10-23T22:52:55.95" personId="{EE448F46-F0C7-4FAD-A7DF-40CF913677C3}" id="{DC6EC151-E347-4CB9-B3C6-E0D5C2FC9680}">
    <text>Unhide columns to get space for up to 10 species.
Note: Formula includes all columns, so don’t tally U species as WS/FG in the yellow cells.</text>
  </threadedComment>
  <threadedComment ref="P2" dT="2025-05-16T22:45:22.38" personId="{EE448F46-F0C7-4FAD-A7DF-40CF913677C3}" id="{636FCC50-188B-467F-93E3-8B564BB3E766}">
    <text>This should be pulling from the FS 657. If it isn’t working, check that the “BA (for coding)” row is functioning.</text>
  </threadedComment>
  <threadedComment ref="Q2" dT="2025-05-16T22:45:22.38" personId="{EE448F46-F0C7-4FAD-A7DF-40CF913677C3}" id="{0065E5DB-278F-4E7A-A23E-C2D0414C76D1}">
    <text>This should be pulling from the FS 657. If it isn’t working, check that the “BA (for coding)” row is functioning.</text>
  </threadedComment>
  <threadedComment ref="AF3" dT="2025-01-16T17:08:29.91" personId="{EE448F46-F0C7-4FAD-A7DF-40CF913677C3}" id="{DDD207BA-3B72-4656-84A1-AB5F0EF79216}">
    <text>Use O for L1 and U for L2/3/4. Required for formulas to work.</text>
  </threadedComment>
  <threadedComment ref="B4" dT="2024-10-24T15:00:05.15" personId="{EE448F46-F0C7-4FAD-A7DF-40CF913677C3}" id="{3D06DE1D-A7AE-4483-B173-BA687F7B8A0A}">
    <text>Use Variable Radius Plots and prism sweeps</text>
  </threadedComment>
  <threadedComment ref="M4" dT="2024-10-23T22:52:11.47" personId="{EE448F46-F0C7-4FAD-A7DF-40CF913677C3}" id="{AEB042B5-FBBE-4797-B80F-F478561C5B77}">
    <text>Enter # trees within fixed area plot. Determine using plot cord.</text>
  </threadedComment>
  <threadedComment ref="O4" dT="2025-01-10T21:24:39.81" personId="{EE448F46-F0C7-4FAD-A7DF-40CF913677C3}" id="{E92D875A-BE4A-4315-81F2-7AFDAAEE2A62}">
    <text xml:space="preserve">Total BA= Sum of “number in” multiplied by BAF. </text>
  </threadedComment>
  <threadedComment ref="B5" dT="2025-01-10T21:21:46.39" personId="{EE448F46-F0C7-4FAD-A7DF-40CF913677C3}" id="{E999B811-8DFB-4F6F-8652-0EA51549F832}">
    <text>Use Variable Radius Plots and prism sweeps</text>
  </threadedComment>
  <threadedComment ref="O5" dT="2025-01-10T21:25:31.38" personId="{EE448F46-F0C7-4FAD-A7DF-40CF913677C3}" id="{FC651572-E10C-4371-823F-2A0AD283A67B}">
    <text>Capped Crop BA= Sum of crop number in by BAF. If &gt;40m2/ha, then 40m2/ha.</text>
  </threadedComment>
  <threadedComment ref="B6" dT="2025-01-10T21:21:56.92" personId="{EE448F46-F0C7-4FAD-A7DF-40CF913677C3}" id="{7D7F571A-B638-4A9B-905F-6998F13616BF}">
    <text>Use fixed area plot and plot cord</text>
  </threadedComment>
  <threadedComment ref="B7" dT="2025-01-10T21:22:01.52" personId="{EE448F46-F0C7-4FAD-A7DF-40CF913677C3}" id="{B1A06BEC-3AA7-4C39-AE59-490916E362EE}">
    <text>Use fixed area plot and plot cord</text>
  </threadedComment>
  <threadedComment ref="B8" dT="2025-01-10T21:22:05.48" personId="{EE448F46-F0C7-4FAD-A7DF-40CF913677C3}" id="{3EB317F4-70EF-4763-8B0D-BF993CF1F5C7}">
    <text>Use fixed area plot and plot cord</text>
  </threadedComment>
  <threadedComment ref="O9" dT="2025-01-10T21:24:39.81" personId="{EE448F46-F0C7-4FAD-A7DF-40CF913677C3}" id="{0AE882A5-B5C6-42B5-A2F8-321EFB8445B6}">
    <text xml:space="preserve">Total BA= Sum of “number in” multiplied by BAF. </text>
  </threadedComment>
  <threadedComment ref="O10" dT="2025-01-10T21:25:31.38" personId="{EE448F46-F0C7-4FAD-A7DF-40CF913677C3}" id="{022CAD3D-7EF6-46EA-A8B6-50D121A5F64F}">
    <text>Capped Crop BA= Sum of crop number in by BAF. If &gt;40m2/ha, then 40m2/ha.</text>
  </threadedComment>
  <threadedComment ref="O14" dT="2025-01-10T21:24:39.81" personId="{EE448F46-F0C7-4FAD-A7DF-40CF913677C3}" id="{F14D35B3-71FE-4EAF-8D52-8F6F89B83B4C}">
    <text xml:space="preserve">Total BA= Sum of “number in” multiplied by BAF. </text>
  </threadedComment>
  <threadedComment ref="O15" dT="2025-01-10T21:25:31.38" personId="{EE448F46-F0C7-4FAD-A7DF-40CF913677C3}" id="{7697F566-BACA-4B2D-B15B-636D597EADCA}">
    <text>Capped Crop BA= Sum of crop number in by BAF. If &gt;40m2/ha, then 40m2/ha.</text>
  </threadedComment>
  <threadedComment ref="O19" dT="2025-01-10T21:24:39.81" personId="{EE448F46-F0C7-4FAD-A7DF-40CF913677C3}" id="{605276C6-9A89-41F1-BE23-2BE207352284}">
    <text xml:space="preserve">Total BA= Sum of “number in” multiplied by BAF. </text>
  </threadedComment>
  <threadedComment ref="O20" dT="2025-01-10T21:25:31.38" personId="{EE448F46-F0C7-4FAD-A7DF-40CF913677C3}" id="{776A6D62-2D36-477E-BDDC-C6ADA34812B3}">
    <text>Capped Crop BA= Sum of crop number in by BAF. If &gt;40m2/ha, then 40m2/ha.</text>
  </threadedComment>
  <threadedComment ref="O24" dT="2025-01-10T21:24:39.81" personId="{EE448F46-F0C7-4FAD-A7DF-40CF913677C3}" id="{99A5B3A7-B51D-485F-AD49-4B085C289FA3}">
    <text xml:space="preserve">Total BA= Sum of “number in” multiplied by BAF. </text>
  </threadedComment>
  <threadedComment ref="O25" dT="2025-01-10T21:25:31.38" personId="{EE448F46-F0C7-4FAD-A7DF-40CF913677C3}" id="{7F3914B4-D95E-4B2A-982E-6FE14FEB2D10}">
    <text>Capped Crop BA= Sum of crop number in by BAF. If &gt;40m2/ha, then 40m2/ha.</text>
  </threadedComment>
  <threadedComment ref="O29" dT="2025-01-10T21:24:39.81" personId="{EE448F46-F0C7-4FAD-A7DF-40CF913677C3}" id="{1445EEA3-F566-493B-8D13-173F9D49C7F8}">
    <text xml:space="preserve">Total BA= Sum of “number in” multiplied by BAF. </text>
  </threadedComment>
  <threadedComment ref="O30" dT="2025-01-10T21:25:31.38" personId="{EE448F46-F0C7-4FAD-A7DF-40CF913677C3}" id="{493D004C-CC33-4ECE-852E-79835A0F98E5}">
    <text>Capped Crop BA= Sum of crop number in by BAF. If &gt;40m2/ha, then 40m2/ha.</text>
  </threadedComment>
  <threadedComment ref="O34" dT="2025-01-10T21:24:39.81" personId="{EE448F46-F0C7-4FAD-A7DF-40CF913677C3}" id="{DBEB93DD-86E7-4357-BD46-76850CD1A658}">
    <text xml:space="preserve">Total BA= Sum of “number in” multiplied by BAF. </text>
  </threadedComment>
  <threadedComment ref="O35" dT="2025-01-10T21:25:31.38" personId="{EE448F46-F0C7-4FAD-A7DF-40CF913677C3}" id="{EA56838F-36C5-4947-88B4-5B44FB69113F}">
    <text>Capped Crop BA= Sum of crop number in by BAF. If &gt;40m2/ha, then 40m2/ha.</text>
  </threadedComment>
  <threadedComment ref="O39" dT="2025-01-10T21:24:39.81" personId="{EE448F46-F0C7-4FAD-A7DF-40CF913677C3}" id="{D8408D32-E893-4E98-8E03-005D63D5CB06}">
    <text xml:space="preserve">Total BA= Sum of “number in” multiplied by BAF. </text>
  </threadedComment>
  <threadedComment ref="O40" dT="2025-01-10T21:25:31.38" personId="{EE448F46-F0C7-4FAD-A7DF-40CF913677C3}" id="{01E8A19D-DB1A-4A39-BCC5-F8558E27D73C}">
    <text>Capped Crop BA= Sum of crop number in by BAF. If &gt;40m2/ha, then 40m2/ha.</text>
  </threadedComment>
  <threadedComment ref="O44" dT="2025-01-10T21:24:39.81" personId="{EE448F46-F0C7-4FAD-A7DF-40CF913677C3}" id="{9518B9FD-AFA2-484D-89C3-118ADDF46775}">
    <text xml:space="preserve">Total BA= Sum of “number in” multiplied by BAF. </text>
  </threadedComment>
  <threadedComment ref="O45" dT="2025-01-10T21:25:31.38" personId="{EE448F46-F0C7-4FAD-A7DF-40CF913677C3}" id="{EB96E659-DC22-4469-B71F-D1231D1D9226}">
    <text>Capped Crop BA= Sum of crop number in by BAF. If &gt;40m2/ha, then 40m2/ha.</text>
  </threadedComment>
  <threadedComment ref="O49" dT="2025-01-10T21:24:39.81" personId="{EE448F46-F0C7-4FAD-A7DF-40CF913677C3}" id="{11E4C324-B855-439C-8AAC-485C2125D222}">
    <text xml:space="preserve">Total BA= Sum of “number in” multiplied by BAF. </text>
  </threadedComment>
  <threadedComment ref="O50" dT="2025-01-10T21:25:31.38" personId="{EE448F46-F0C7-4FAD-A7DF-40CF913677C3}" id="{7EF1BB98-7DD4-4CC0-941C-965B21FB4799}">
    <text>Capped Crop BA= Sum of crop number in by BAF. If &gt;40m2/ha, then 40m2/ha.</text>
  </threadedComment>
  <threadedComment ref="O54" dT="2025-01-10T21:24:39.81" personId="{EE448F46-F0C7-4FAD-A7DF-40CF913677C3}" id="{3D8D6A95-3306-4A1A-86D3-592CA85032D8}">
    <text xml:space="preserve">Total BA= Sum of “number in” multiplied by BAF. </text>
  </threadedComment>
  <threadedComment ref="O55" dT="2025-01-10T21:25:31.38" personId="{EE448F46-F0C7-4FAD-A7DF-40CF913677C3}" id="{ACDCF150-E7AE-4FC5-B199-9D473E9D7639}">
    <text>Capped Crop BA= Sum of crop number in by BAF. If &gt;40m2/ha, then 40m2/ha.</text>
  </threadedComment>
  <threadedComment ref="O59" dT="2025-01-10T21:24:39.81" personId="{EE448F46-F0C7-4FAD-A7DF-40CF913677C3}" id="{80503D72-8F2D-4343-BDDA-780C425C672E}">
    <text xml:space="preserve">Total BA= Sum of “number in” multiplied by BAF. </text>
  </threadedComment>
  <threadedComment ref="O60" dT="2025-01-10T21:25:31.38" personId="{EE448F46-F0C7-4FAD-A7DF-40CF913677C3}" id="{BAF21891-6573-4F98-AF75-E30E9C62A413}">
    <text>Capped Crop BA= Sum of crop number in by BAF. If &gt;40m2/ha, then 40m2/ha.</text>
  </threadedComment>
  <threadedComment ref="O64" dT="2025-01-10T21:24:39.81" personId="{EE448F46-F0C7-4FAD-A7DF-40CF913677C3}" id="{50F0D95E-7F71-48D7-8859-A61F59DBDACE}">
    <text xml:space="preserve">Total BA= Sum of “number in” multiplied by BAF. </text>
  </threadedComment>
  <threadedComment ref="O65" dT="2025-01-10T21:25:31.38" personId="{EE448F46-F0C7-4FAD-A7DF-40CF913677C3}" id="{EC372ABF-1B7E-43A5-886E-2D0A30F2BB67}">
    <text>Capped Crop BA= Sum of crop number in by BAF. If &gt;40m2/ha, then 40m2/ha.</text>
  </threadedComment>
  <threadedComment ref="O69" dT="2025-01-10T21:24:39.81" personId="{EE448F46-F0C7-4FAD-A7DF-40CF913677C3}" id="{A02D3D0E-075D-4587-8869-DAF5D9C9B097}">
    <text xml:space="preserve">Total BA= Sum of “number in” multiplied by BAF. </text>
  </threadedComment>
  <threadedComment ref="O70" dT="2025-01-10T21:25:31.38" personId="{EE448F46-F0C7-4FAD-A7DF-40CF913677C3}" id="{3D87C1E7-F799-4142-B5BC-9740CD297753}">
    <text>Capped Crop BA= Sum of crop number in by BAF. If &gt;40m2/ha, then 40m2/ha.</text>
  </threadedComment>
  <threadedComment ref="O74" dT="2025-01-10T21:24:39.81" personId="{EE448F46-F0C7-4FAD-A7DF-40CF913677C3}" id="{6466D810-A45C-45E6-96BF-8A60E7407D6D}">
    <text xml:space="preserve">Total BA= Sum of “number in” multiplied by BAF. </text>
  </threadedComment>
  <threadedComment ref="O75" dT="2025-01-10T21:25:31.38" personId="{EE448F46-F0C7-4FAD-A7DF-40CF913677C3}" id="{9A0E041B-9322-460B-B0DD-E89018B6D3D5}">
    <text>Capped Crop BA= Sum of crop number in by BAF. If &gt;40m2/ha, then 40m2/ha.</text>
  </threadedComment>
  <threadedComment ref="O79" dT="2025-01-10T21:24:39.81" personId="{EE448F46-F0C7-4FAD-A7DF-40CF913677C3}" id="{C2F33CE1-8611-4345-86BE-1862965917A0}">
    <text xml:space="preserve">Total BA= Sum of “number in” multiplied by BAF. </text>
  </threadedComment>
  <threadedComment ref="O80" dT="2025-01-10T21:25:31.38" personId="{EE448F46-F0C7-4FAD-A7DF-40CF913677C3}" id="{FBDE61E6-9269-4011-9978-4511DAA7C3EF}">
    <text>Capped Crop BA= Sum of crop number in by BAF. If &gt;40m2/ha, then 40m2/ha.</text>
  </threadedComment>
  <threadedComment ref="O84" dT="2025-01-10T21:24:39.81" personId="{EE448F46-F0C7-4FAD-A7DF-40CF913677C3}" id="{CC355F56-ED71-4C50-B3DC-7F889EF2E7F0}">
    <text xml:space="preserve">Total BA= Sum of “number in” multiplied by BAF. </text>
  </threadedComment>
  <threadedComment ref="O85" dT="2025-01-10T21:25:31.38" personId="{EE448F46-F0C7-4FAD-A7DF-40CF913677C3}" id="{CD8AE19C-5EA7-498B-A214-0F61B7522876}">
    <text>Capped Crop BA= Sum of crop number in by BAF. If &gt;40m2/ha, then 40m2/ha.</text>
  </threadedComment>
  <threadedComment ref="O89" dT="2025-01-10T21:24:39.81" personId="{EE448F46-F0C7-4FAD-A7DF-40CF913677C3}" id="{D19BE966-1CBC-4183-8957-FA23B955D3CD}">
    <text xml:space="preserve">Total BA= Sum of “number in” multiplied by BAF. </text>
  </threadedComment>
  <threadedComment ref="O90" dT="2025-01-10T21:25:31.38" personId="{EE448F46-F0C7-4FAD-A7DF-40CF913677C3}" id="{9BDB5667-C99C-4A70-B29D-7DC7B953455E}">
    <text>Capped Crop BA= Sum of crop number in by BAF. If &gt;40m2/ha, then 40m2/ha.</text>
  </threadedComment>
  <threadedComment ref="O94" dT="2025-01-10T21:24:39.81" personId="{EE448F46-F0C7-4FAD-A7DF-40CF913677C3}" id="{C06536CD-E05A-4533-8CDF-CC7E8300FC29}">
    <text xml:space="preserve">Total BA= Sum of “number in” multiplied by BAF. </text>
  </threadedComment>
  <threadedComment ref="O95" dT="2025-01-10T21:25:31.38" personId="{EE448F46-F0C7-4FAD-A7DF-40CF913677C3}" id="{E77CBE4F-DA62-48B5-A798-13A6DD13C11E}">
    <text>Capped Crop BA= Sum of crop number in by BAF. If &gt;40m2/ha, then 40m2/ha.</text>
  </threadedComment>
  <threadedComment ref="O99" dT="2025-01-10T21:24:39.81" personId="{EE448F46-F0C7-4FAD-A7DF-40CF913677C3}" id="{373941FF-055C-4E7F-B2D7-3480F96AD88B}">
    <text xml:space="preserve">Total BA= Sum of “number in” multiplied by BAF. </text>
  </threadedComment>
  <threadedComment ref="O100" dT="2025-01-10T21:25:31.38" personId="{EE448F46-F0C7-4FAD-A7DF-40CF913677C3}" id="{C96A2490-75A2-491C-9AFE-BEAD44E04DB5}">
    <text>Capped Crop BA= Sum of crop number in by BAF. If &gt;40m2/ha, then 40m2/ha.</text>
  </threadedComment>
  <threadedComment ref="O104" dT="2025-01-10T21:24:39.81" personId="{EE448F46-F0C7-4FAD-A7DF-40CF913677C3}" id="{641BBA50-8498-42E8-88E0-1B0791A6BA4E}">
    <text xml:space="preserve">Total BA= Sum of “number in” multiplied by BAF. </text>
  </threadedComment>
  <threadedComment ref="O105" dT="2025-01-10T21:25:31.38" personId="{EE448F46-F0C7-4FAD-A7DF-40CF913677C3}" id="{1D240B19-0D57-4C7F-B8AD-024FD5D0097A}">
    <text>Capped Crop BA= Sum of crop number in by BAF. If &gt;40m2/ha, then 40m2/ha.</text>
  </threadedComment>
  <threadedComment ref="O109" dT="2025-01-10T21:24:39.81" personId="{EE448F46-F0C7-4FAD-A7DF-40CF913677C3}" id="{228B2AED-692D-43FE-B03E-F37D966844C6}">
    <text xml:space="preserve">Total BA= Sum of “number in” multiplied by BAF. </text>
  </threadedComment>
  <threadedComment ref="O110" dT="2025-01-10T21:25:31.38" personId="{EE448F46-F0C7-4FAD-A7DF-40CF913677C3}" id="{DE67B9FB-1EE8-4D94-B21A-DDD0FC514732}">
    <text>Capped Crop BA= Sum of crop number in by BAF. If &gt;40m2/ha, then 40m2/ha.</text>
  </threadedComment>
  <threadedComment ref="O114" dT="2025-01-10T21:24:39.81" personId="{EE448F46-F0C7-4FAD-A7DF-40CF913677C3}" id="{0EA52432-7054-4455-BCFD-5EDC58DD2D50}">
    <text xml:space="preserve">Total BA= Sum of “number in” multiplied by BAF. </text>
  </threadedComment>
  <threadedComment ref="O115" dT="2025-01-10T21:25:31.38" personId="{EE448F46-F0C7-4FAD-A7DF-40CF913677C3}" id="{58B34986-9689-4816-AE0E-6C41F965EDD0}">
    <text>Capped Crop BA= Sum of crop number in by BAF. If &gt;40m2/ha, then 40m2/ha.</text>
  </threadedComment>
  <threadedComment ref="O119" dT="2025-01-10T21:24:39.81" personId="{EE448F46-F0C7-4FAD-A7DF-40CF913677C3}" id="{16CCDC9B-22A7-4185-A8E6-57CB6BEF479E}">
    <text xml:space="preserve">Total BA= Sum of “number in” multiplied by BAF. </text>
  </threadedComment>
  <threadedComment ref="O120" dT="2025-01-10T21:25:31.38" personId="{EE448F46-F0C7-4FAD-A7DF-40CF913677C3}" id="{32AA376D-2DDA-4718-A0F4-F9747AA49D36}">
    <text>Capped Crop BA= Sum of crop number in by BAF. If &gt;40m2/ha, then 40m2/ha.</text>
  </threadedComment>
  <threadedComment ref="O124" dT="2025-01-10T21:24:39.81" personId="{EE448F46-F0C7-4FAD-A7DF-40CF913677C3}" id="{A933E7EA-3B3D-4F0E-93FE-CBF22D70375F}">
    <text xml:space="preserve">Total BA= Sum of “number in” multiplied by BAF. </text>
  </threadedComment>
  <threadedComment ref="O125" dT="2025-01-10T21:25:31.38" personId="{EE448F46-F0C7-4FAD-A7DF-40CF913677C3}" id="{8C9B5270-4D95-42C7-BA94-CFD4CEC15BBC}">
    <text>Capped Crop BA= Sum of crop number in by BAF. If &gt;40m2/ha, then 40m2/ha.</text>
  </threadedComment>
  <threadedComment ref="O129" dT="2025-01-10T21:24:39.81" personId="{EE448F46-F0C7-4FAD-A7DF-40CF913677C3}" id="{797AFEA8-E565-4B28-B145-202F70AFF483}">
    <text xml:space="preserve">Total BA= Sum of “number in” multiplied by BAF. </text>
  </threadedComment>
  <threadedComment ref="O130" dT="2025-01-10T21:25:31.38" personId="{EE448F46-F0C7-4FAD-A7DF-40CF913677C3}" id="{9C08C41E-D75F-4FA5-A61E-D3F31B56B6DB}">
    <text>Capped Crop BA= Sum of crop number in by BAF. If &gt;40m2/ha, then 40m2/ha.</text>
  </threadedComment>
  <threadedComment ref="O134" dT="2025-01-10T21:24:39.81" personId="{EE448F46-F0C7-4FAD-A7DF-40CF913677C3}" id="{6EC3861E-8CD6-41EF-921F-3EA1FCE1390D}">
    <text xml:space="preserve">Total BA= Sum of “number in” multiplied by BAF. </text>
  </threadedComment>
  <threadedComment ref="O135" dT="2025-01-10T21:25:31.38" personId="{EE448F46-F0C7-4FAD-A7DF-40CF913677C3}" id="{B234B382-66CA-4582-A942-0F19EAE5A481}">
    <text>Capped Crop BA= Sum of crop number in by BAF. If &gt;40m2/ha, then 40m2/ha.</text>
  </threadedComment>
  <threadedComment ref="O139" dT="2025-01-10T21:24:39.81" personId="{EE448F46-F0C7-4FAD-A7DF-40CF913677C3}" id="{6D1CA112-1B9F-47AA-90C5-78BBB93B5B5C}">
    <text xml:space="preserve">Total BA= Sum of “number in” multiplied by BAF. </text>
  </threadedComment>
  <threadedComment ref="O140" dT="2025-01-10T21:25:31.38" personId="{EE448F46-F0C7-4FAD-A7DF-40CF913677C3}" id="{388DBF4B-6F67-43E0-BBB2-F2779994C09C}">
    <text>Capped Crop BA= Sum of crop number in by BAF. If &gt;40m2/ha, then 40m2/ha.</text>
  </threadedComment>
  <threadedComment ref="O144" dT="2025-01-10T21:24:39.81" personId="{EE448F46-F0C7-4FAD-A7DF-40CF913677C3}" id="{016E646F-9B3A-42E6-BF50-46B1A0D5257A}">
    <text xml:space="preserve">Total BA= Sum of “number in” multiplied by BAF. </text>
  </threadedComment>
  <threadedComment ref="O145" dT="2025-01-10T21:25:31.38" personId="{EE448F46-F0C7-4FAD-A7DF-40CF913677C3}" id="{57E55567-53AB-481C-A6C0-2D7089C203E5}">
    <text>Capped Crop BA= Sum of crop number in by BAF. If &gt;40m2/ha, then 40m2/ha.</text>
  </threadedComment>
  <threadedComment ref="O149" dT="2025-01-10T21:24:39.81" personId="{EE448F46-F0C7-4FAD-A7DF-40CF913677C3}" id="{EECE954A-BDF6-41F1-BAF0-ACBBB98026D2}">
    <text xml:space="preserve">Total BA= Sum of “number in” multiplied by BAF. </text>
  </threadedComment>
  <threadedComment ref="O150" dT="2025-01-10T21:25:31.38" personId="{EE448F46-F0C7-4FAD-A7DF-40CF913677C3}" id="{C1E2D9FE-C7C1-4F72-897B-5FD6254A4614}">
    <text>Capped Crop BA= Sum of crop number in by BAF. If &gt;40m2/ha, then 40m2/ha.</text>
  </threadedComment>
  <threadedComment ref="O154" dT="2025-01-10T21:24:39.81" personId="{EE448F46-F0C7-4FAD-A7DF-40CF913677C3}" id="{7CF1064F-D450-4631-84D9-253E3FA0F826}">
    <text xml:space="preserve">Total BA= Sum of “number in” multiplied by BAF. </text>
  </threadedComment>
  <threadedComment ref="O155" dT="2025-01-10T21:25:31.38" personId="{EE448F46-F0C7-4FAD-A7DF-40CF913677C3}" id="{91D37033-900C-453E-BA1C-FDA4210B00C6}">
    <text>Capped Crop BA= Sum of crop number in by BAF. If &gt;40m2/ha, then 40m2/ha.</text>
  </threadedComment>
  <threadedComment ref="O159" dT="2025-01-10T21:24:39.81" personId="{EE448F46-F0C7-4FAD-A7DF-40CF913677C3}" id="{0B834210-77F4-42D1-825C-AB978EEA36F4}">
    <text xml:space="preserve">Total BA= Sum of “number in” multiplied by BAF. </text>
  </threadedComment>
  <threadedComment ref="O160" dT="2025-01-10T21:25:31.38" personId="{EE448F46-F0C7-4FAD-A7DF-40CF913677C3}" id="{85F34257-1A68-45F8-8D8A-A0FEF8442262}">
    <text>Capped Crop BA= Sum of crop number in by BAF. If &gt;40m2/ha, then 40m2/ha.</text>
  </threadedComment>
  <threadedComment ref="O164" dT="2025-01-10T21:24:39.81" personId="{EE448F46-F0C7-4FAD-A7DF-40CF913677C3}" id="{DBFB1C5E-272E-4674-8058-3E97E8982117}">
    <text xml:space="preserve">Total BA= Sum of “number in” multiplied by BAF. </text>
  </threadedComment>
  <threadedComment ref="O165" dT="2025-01-10T21:25:31.38" personId="{EE448F46-F0C7-4FAD-A7DF-40CF913677C3}" id="{F7449273-4101-4A2E-8839-189AF3E2396E}">
    <text>Capped Crop BA= Sum of crop number in by BAF. If &gt;40m2/ha, then 40m2/ha.</text>
  </threadedComment>
  <threadedComment ref="O169" dT="2025-01-10T21:24:39.81" personId="{EE448F46-F0C7-4FAD-A7DF-40CF913677C3}" id="{E7362CF3-D572-4D92-9FFA-B6636F482F90}">
    <text xml:space="preserve">Total BA= Sum of “number in” multiplied by BAF. </text>
  </threadedComment>
  <threadedComment ref="O170" dT="2025-01-10T21:25:31.38" personId="{EE448F46-F0C7-4FAD-A7DF-40CF913677C3}" id="{467728AA-A490-453B-A975-B6A2466662D3}">
    <text>Capped Crop BA= Sum of crop number in by BAF. If &gt;40m2/ha, then 40m2/ha.</text>
  </threadedComment>
  <threadedComment ref="O174" dT="2025-01-10T21:24:39.81" personId="{EE448F46-F0C7-4FAD-A7DF-40CF913677C3}" id="{5AC2DEB8-5C1D-4C49-A374-2AEED15C1C7E}">
    <text xml:space="preserve">Total BA= Sum of “number in” multiplied by BAF. </text>
  </threadedComment>
  <threadedComment ref="O175" dT="2025-01-10T21:25:31.38" personId="{EE448F46-F0C7-4FAD-A7DF-40CF913677C3}" id="{34800703-B43F-4CB8-9A2D-C30CB6472C79}">
    <text>Capped Crop BA= Sum of crop number in by BAF. If &gt;40m2/ha, then 40m2/ha.</text>
  </threadedComment>
  <threadedComment ref="O179" dT="2025-01-10T21:24:39.81" personId="{EE448F46-F0C7-4FAD-A7DF-40CF913677C3}" id="{19971907-54C3-49AD-9CDA-1A28639E112C}">
    <text xml:space="preserve">Total BA= Sum of “number in” multiplied by BAF. </text>
  </threadedComment>
  <threadedComment ref="O180" dT="2025-01-10T21:25:31.38" personId="{EE448F46-F0C7-4FAD-A7DF-40CF913677C3}" id="{5AC67D78-A50D-4E9B-9619-3DF9097088EB}">
    <text>Capped Crop BA= Sum of crop number in by BAF. If &gt;40m2/ha, then 40m2/ha.</text>
  </threadedComment>
  <threadedComment ref="O184" dT="2025-01-10T21:24:39.81" personId="{EE448F46-F0C7-4FAD-A7DF-40CF913677C3}" id="{1178B0B6-DDC7-4D56-BCAD-703B28DAA591}">
    <text xml:space="preserve">Total BA= Sum of “number in” multiplied by BAF. </text>
  </threadedComment>
  <threadedComment ref="O185" dT="2025-01-10T21:25:31.38" personId="{EE448F46-F0C7-4FAD-A7DF-40CF913677C3}" id="{E9D611D9-89BF-4A2F-B4B6-EF0E2F0266CC}">
    <text>Capped Crop BA= Sum of crop number in by BAF. If &gt;40m2/ha, then 40m2/ha.</text>
  </threadedComment>
  <threadedComment ref="O189" dT="2025-01-10T21:24:39.81" personId="{EE448F46-F0C7-4FAD-A7DF-40CF913677C3}" id="{7BCB79EC-FEB4-4DC3-A296-A14ED5A35B7C}">
    <text xml:space="preserve">Total BA= Sum of “number in” multiplied by BAF. </text>
  </threadedComment>
  <threadedComment ref="O190" dT="2025-01-10T21:25:31.38" personId="{EE448F46-F0C7-4FAD-A7DF-40CF913677C3}" id="{651E96F1-E5A9-46ED-A3AE-FEB2B5F63139}">
    <text>Capped Crop BA= Sum of crop number in by BAF. If &gt;40m2/ha, then 40m2/ha.</text>
  </threadedComment>
  <threadedComment ref="O194" dT="2025-01-10T21:24:39.81" personId="{EE448F46-F0C7-4FAD-A7DF-40CF913677C3}" id="{F9C495EC-66CD-40F9-BEB7-558D874451B1}">
    <text xml:space="preserve">Total BA= Sum of “number in” multiplied by BAF. </text>
  </threadedComment>
  <threadedComment ref="O195" dT="2025-01-10T21:25:31.38" personId="{EE448F46-F0C7-4FAD-A7DF-40CF913677C3}" id="{A7E76E2C-BD88-4DF3-869E-781D0DA59C21}">
    <text>Capped Crop BA= Sum of crop number in by BAF. If &gt;40m2/ha, then 40m2/ha.</text>
  </threadedComment>
  <threadedComment ref="O199" dT="2025-01-10T21:24:39.81" personId="{EE448F46-F0C7-4FAD-A7DF-40CF913677C3}" id="{0C1913CD-91A8-4652-8856-7FEB0B2DA75C}">
    <text xml:space="preserve">Total BA= Sum of “number in” multiplied by BAF. </text>
  </threadedComment>
  <threadedComment ref="O200" dT="2025-01-10T21:25:31.38" personId="{EE448F46-F0C7-4FAD-A7DF-40CF913677C3}" id="{5178A1D5-14A6-4E5C-AAC0-72F9C467EE2E}">
    <text>Capped Crop BA= Sum of crop number in by BAF. If &gt;40m2/ha, then 40m2/ha.</text>
  </threadedComment>
  <threadedComment ref="Y206" dT="2025-01-16T16:08:33.10" personId="{EE448F46-F0C7-4FAD-A7DF-40CF913677C3}" id="{E1AD70C9-15B3-4351-AE7D-99F903D33DC0}">
    <text>Can’t use average function. If these are left blank, they need to be treated like zeros. 
Need to add up the total, multiply by plot multiplier, and divide by the total # of plots.</text>
  </threadedComment>
  <threadedComment ref="AA206" dT="2025-01-16T16:08:39.88" personId="{EE448F46-F0C7-4FAD-A7DF-40CF913677C3}" id="{C0B14DEC-708D-4585-9FD1-93487065EDEA}">
    <text>Can’t use average function. If these are left blank, they need to be treated like zeros. 
Need to add up the total, multiply by plot multiplier, and divide by the total # of plots.</text>
  </threadedComment>
  <threadedComment ref="F217" dT="2024-10-24T16:05:26.27" personId="{EE448F46-F0C7-4FAD-A7DF-40CF913677C3}" id="{54F60A14-C762-47DA-A68C-33B52E0F5B0D}">
    <text>All information in this table must be reported to RESULTS to meet legal requirements.</text>
  </threadedComment>
  <threadedComment ref="F219" dT="2025-01-16T17:03:56.78" personId="{EE448F46-F0C7-4FAD-A7DF-40CF913677C3}" id="{46471357-FB1E-4A13-92F6-DD77CD0BF339}">
    <text>Species comp based on BA for L1 and L1S</text>
  </threadedComment>
  <threadedComment ref="A220" dT="2025-05-05T20:46:42.00" personId="{EE448F46-F0C7-4FAD-A7DF-40CF913677C3}" id="{8ECBBF51-201C-49EA-B1B2-7CFDBEC8C027}">
    <text>capped</text>
  </threadedComment>
  <threadedComment ref="R225" dT="2026-01-13T17:03:38.81" personId="{EE448F46-F0C7-4FAD-A7DF-40CF913677C3}" id="{5DD8B38A-D1B5-4601-9D71-85715C889A0A}">
    <text>Enter 2, 3, or 4. Visually estimate the most abundant understorey layer based on total density.</text>
  </threadedComment>
  <threadedComment ref="F233" dT="2025-05-05T20:46:47.66" personId="{EE448F46-F0C7-4FAD-A7DF-40CF913677C3}" id="{F186B7DA-EB3D-46B5-9EA0-4858388B6A53}">
    <text>capped</text>
  </threadedComment>
  <threadedComment ref="F237" dT="2025-01-16T17:02:21.75" personId="{EE448F46-F0C7-4FAD-A7DF-40CF913677C3}" id="{B77A2CEF-1DFA-42E5-B8EE-F7956E023DB3}">
    <text xml:space="preserve">SI gets reported for the leading inv species of the layer expected to contribute the most volume at the next rotation. 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C2" dT="2024-10-23T22:52:55.95" personId="{EE448F46-F0C7-4FAD-A7DF-40CF913677C3}" id="{51728486-CAAC-4190-AB37-A1797E63E932}">
    <text>Unhide columns to get space for up to 10 species.
Note: Formula includes all columns, so don’t tally U species as WS/FG in the yellow cells.</text>
  </threadedComment>
  <threadedComment ref="N2" dT="2024-10-23T22:52:42.56" personId="{EE448F46-F0C7-4FAD-A7DF-40CF913677C3}" id="{AD8A1BA4-B543-43F0-B68E-5FFA45F6047F}">
    <text>Update formulas if you add more columns for additional species</text>
  </threadedComment>
  <threadedComment ref="P2" dT="2025-05-16T22:45:22.38" personId="{EE448F46-F0C7-4FAD-A7DF-40CF913677C3}" id="{15B2C1FB-8E96-4488-B707-B4C2C56E7F9B}">
    <text>This should be pulling from the FS 657. If it isn’t working, check that the “BA (for coding)” row is functioning.</text>
  </threadedComment>
  <threadedComment ref="Q2" dT="2025-05-16T22:45:22.38" personId="{EE448F46-F0C7-4FAD-A7DF-40CF913677C3}" id="{2FA3861C-00C3-476C-9D6F-58DF992575B8}">
    <text>This should be pulling from the FS 657. If it isn’t working, check that the “BA (for coding)” row is functioning.</text>
  </threadedComment>
  <threadedComment ref="AF3" dT="2025-01-16T17:08:29.91" personId="{EE448F46-F0C7-4FAD-A7DF-40CF913677C3}" id="{EA60B39D-2B86-4597-92A1-AA67DF863266}">
    <text>Use O for L1 and U for L2/3/4. Required for formulas to work.</text>
  </threadedComment>
  <threadedComment ref="B4" dT="2024-10-24T15:00:05.15" personId="{EE448F46-F0C7-4FAD-A7DF-40CF913677C3}" id="{031B2D16-E802-45AA-B632-A91715B12DA5}">
    <text>Use Variable Radius Plots and prism sweeps</text>
  </threadedComment>
  <threadedComment ref="M4" dT="2024-10-23T22:52:11.47" personId="{EE448F46-F0C7-4FAD-A7DF-40CF913677C3}" id="{2E424CBC-B29D-4612-B1AE-909242B08901}">
    <text>Enter # trees within fixed area plot. Determine using plot cord.</text>
  </threadedComment>
  <threadedComment ref="O4" dT="2025-01-10T21:24:39.81" personId="{EE448F46-F0C7-4FAD-A7DF-40CF913677C3}" id="{E0E2A670-FBA5-49A4-ADDB-DFEF5BAB75C7}">
    <text xml:space="preserve">Total BA= Sum of “number in” multiplied by BAF. </text>
  </threadedComment>
  <threadedComment ref="B5" dT="2025-01-10T21:21:46.39" personId="{EE448F46-F0C7-4FAD-A7DF-40CF913677C3}" id="{FF26D930-E9D8-47F2-8EA9-1D2991F9B0D0}">
    <text>Use Variable Radius Plots and prism sweeps</text>
  </threadedComment>
  <threadedComment ref="O5" dT="2025-01-10T21:25:31.38" personId="{EE448F46-F0C7-4FAD-A7DF-40CF913677C3}" id="{E82611CB-25BB-4142-9FA6-4393D7D8B1AD}">
    <text>Capped Crop BA= Sum of crop number in by BAF. If &gt;40m2/ha, then 40m2/ha.</text>
  </threadedComment>
  <threadedComment ref="B6" dT="2025-01-10T21:21:56.92" personId="{EE448F46-F0C7-4FAD-A7DF-40CF913677C3}" id="{CC3E7EA4-53ED-44E0-A203-57C6F888BB9A}">
    <text>Use fixed area plot and plot cord</text>
  </threadedComment>
  <threadedComment ref="B7" dT="2025-01-10T21:22:01.52" personId="{EE448F46-F0C7-4FAD-A7DF-40CF913677C3}" id="{732ED840-BC78-441F-A054-C5B455CA556D}">
    <text>Use fixed area plot and plot cord</text>
  </threadedComment>
  <threadedComment ref="B8" dT="2025-01-10T21:22:05.48" personId="{EE448F46-F0C7-4FAD-A7DF-40CF913677C3}" id="{17BFE7EE-7CC8-411C-869E-4B026DBEB908}">
    <text>Use fixed area plot and plot cord</text>
  </threadedComment>
  <threadedComment ref="M9" dT="2024-10-23T22:52:11.47" personId="{EE448F46-F0C7-4FAD-A7DF-40CF913677C3}" id="{B1D33F8B-23F9-4F2B-83DB-4141B4CD9305}">
    <text>Enter # trees within fixed area plot. Determine using plot cord.</text>
  </threadedComment>
  <threadedComment ref="O9" dT="2025-01-10T21:24:39.81" personId="{EE448F46-F0C7-4FAD-A7DF-40CF913677C3}" id="{35209671-EA28-42A1-8415-80BCB9CD4970}">
    <text xml:space="preserve">Total BA= Sum of “number in” multiplied by BAF. </text>
  </threadedComment>
  <threadedComment ref="O10" dT="2025-01-10T21:25:31.38" personId="{EE448F46-F0C7-4FAD-A7DF-40CF913677C3}" id="{8611532F-E4E2-42FE-9703-BCC7F11EB7A3}">
    <text>Capped Crop BA= Sum of crop number in by BAF. If &gt;40m2/ha, then 40m2/ha.</text>
  </threadedComment>
  <threadedComment ref="M14" dT="2024-10-23T22:52:11.47" personId="{EE448F46-F0C7-4FAD-A7DF-40CF913677C3}" id="{2DA4F0E5-420F-4CB1-9345-23DD803735F2}">
    <text>Enter # trees within fixed area plot. Determine using plot cord.</text>
  </threadedComment>
  <threadedComment ref="O14" dT="2025-01-10T21:24:39.81" personId="{EE448F46-F0C7-4FAD-A7DF-40CF913677C3}" id="{1FA793A3-0D2C-42FD-A47D-976A6B8FBD7D}">
    <text xml:space="preserve">Total BA= Sum of “number in” multiplied by BAF. </text>
  </threadedComment>
  <threadedComment ref="O15" dT="2025-01-10T21:25:31.38" personId="{EE448F46-F0C7-4FAD-A7DF-40CF913677C3}" id="{56D5577E-578E-4AC5-A87E-08460EDB2255}">
    <text>Capped Crop BA= Sum of crop number in by BAF. If &gt;40m2/ha, then 40m2/ha.</text>
  </threadedComment>
  <threadedComment ref="M19" dT="2024-10-23T22:52:11.47" personId="{EE448F46-F0C7-4FAD-A7DF-40CF913677C3}" id="{EF6C6462-2CC0-4824-A2F8-F818C30255BA}">
    <text>Enter # trees within fixed area plot. Determine using plot cord.</text>
  </threadedComment>
  <threadedComment ref="O19" dT="2025-01-10T21:24:39.81" personId="{EE448F46-F0C7-4FAD-A7DF-40CF913677C3}" id="{19F401B3-5B29-40CD-81A5-E115A20C64C3}">
    <text xml:space="preserve">Total BA= Sum of “number in” multiplied by BAF. </text>
  </threadedComment>
  <threadedComment ref="O20" dT="2025-01-10T21:25:31.38" personId="{EE448F46-F0C7-4FAD-A7DF-40CF913677C3}" id="{F1B127F9-AA4F-4D3C-A9DC-5896ACD987D3}">
    <text>Capped Crop BA= Sum of crop number in by BAF. If &gt;40m2/ha, then 40m2/ha.</text>
  </threadedComment>
  <threadedComment ref="M24" dT="2024-10-23T22:52:11.47" personId="{EE448F46-F0C7-4FAD-A7DF-40CF913677C3}" id="{01D98315-DEA6-4A17-8228-FD333112AF80}">
    <text>Enter # trees within fixed area plot. Determine using plot cord.</text>
  </threadedComment>
  <threadedComment ref="O24" dT="2025-01-10T21:24:39.81" personId="{EE448F46-F0C7-4FAD-A7DF-40CF913677C3}" id="{E0E0C77A-A8A5-4602-AB02-C506C3427D5A}">
    <text xml:space="preserve">Total BA= Sum of “number in” multiplied by BAF. </text>
  </threadedComment>
  <threadedComment ref="O25" dT="2025-01-10T21:25:31.38" personId="{EE448F46-F0C7-4FAD-A7DF-40CF913677C3}" id="{094CF404-C522-4AF3-BBF8-32ED04C7B62D}">
    <text>Capped Crop BA= Sum of crop number in by BAF. If &gt;40m2/ha, then 40m2/ha.</text>
  </threadedComment>
  <threadedComment ref="M29" dT="2024-10-23T22:52:11.47" personId="{EE448F46-F0C7-4FAD-A7DF-40CF913677C3}" id="{78690A58-579B-4D19-8D13-6BCE3AF8CB5E}">
    <text>Enter # trees within fixed area plot. Determine using plot cord.</text>
  </threadedComment>
  <threadedComment ref="O29" dT="2025-01-10T21:24:39.81" personId="{EE448F46-F0C7-4FAD-A7DF-40CF913677C3}" id="{59F04FF0-2FFA-407F-9AB8-4534C1C4FC03}">
    <text xml:space="preserve">Total BA= Sum of “number in” multiplied by BAF. </text>
  </threadedComment>
  <threadedComment ref="O30" dT="2025-01-10T21:25:31.38" personId="{EE448F46-F0C7-4FAD-A7DF-40CF913677C3}" id="{14805A83-F51E-4D6F-AF8D-338F05280CA0}">
    <text>Capped Crop BA= Sum of crop number in by BAF. If &gt;40m2/ha, then 40m2/ha.</text>
  </threadedComment>
  <threadedComment ref="M34" dT="2024-10-23T22:52:11.47" personId="{EE448F46-F0C7-4FAD-A7DF-40CF913677C3}" id="{D9545571-60C8-41D7-B411-032167079027}">
    <text>Enter # trees within fixed area plot. Determine using plot cord.</text>
  </threadedComment>
  <threadedComment ref="O34" dT="2025-01-10T21:24:39.81" personId="{EE448F46-F0C7-4FAD-A7DF-40CF913677C3}" id="{C8D6C20A-0780-4F28-9EB7-E2AB5716958F}">
    <text xml:space="preserve">Total BA= Sum of “number in” multiplied by BAF. </text>
  </threadedComment>
  <threadedComment ref="O35" dT="2025-01-10T21:25:31.38" personId="{EE448F46-F0C7-4FAD-A7DF-40CF913677C3}" id="{7AD75972-4864-4AB3-973A-8C0988D0BCD2}">
    <text>Capped Crop BA= Sum of crop number in by BAF. If &gt;40m2/ha, then 40m2/ha.</text>
  </threadedComment>
  <threadedComment ref="M39" dT="2024-10-23T22:52:11.47" personId="{EE448F46-F0C7-4FAD-A7DF-40CF913677C3}" id="{5B1DF4ED-69E7-4CCA-8FD7-CF2D5E57E9F1}">
    <text>Enter # trees within fixed area plot. Determine using plot cord.</text>
  </threadedComment>
  <threadedComment ref="O39" dT="2025-01-10T21:24:39.81" personId="{EE448F46-F0C7-4FAD-A7DF-40CF913677C3}" id="{D7BECE00-A33D-4E7B-AE93-AB996551FF41}">
    <text xml:space="preserve">Total BA= Sum of “number in” multiplied by BAF. </text>
  </threadedComment>
  <threadedComment ref="O40" dT="2025-01-10T21:25:31.38" personId="{EE448F46-F0C7-4FAD-A7DF-40CF913677C3}" id="{221E63D8-3CA1-4DDE-976D-8F26A1669D58}">
    <text>Capped Crop BA= Sum of crop number in by BAF. If &gt;40m2/ha, then 40m2/ha.</text>
  </threadedComment>
  <threadedComment ref="M44" dT="2024-10-23T22:52:11.47" personId="{EE448F46-F0C7-4FAD-A7DF-40CF913677C3}" id="{93F4802E-A257-4CCC-8570-672DC112BC95}">
    <text>Enter # trees within fixed area plot. Determine using plot cord.</text>
  </threadedComment>
  <threadedComment ref="O44" dT="2025-01-10T21:24:39.81" personId="{EE448F46-F0C7-4FAD-A7DF-40CF913677C3}" id="{4B1C843E-A9D8-456F-988D-AAD80095F5F9}">
    <text xml:space="preserve">Total BA= Sum of “number in” multiplied by BAF. </text>
  </threadedComment>
  <threadedComment ref="O45" dT="2025-01-10T21:25:31.38" personId="{EE448F46-F0C7-4FAD-A7DF-40CF913677C3}" id="{080A8571-94E6-4065-85A0-F319F0498DB9}">
    <text>Capped Crop BA= Sum of crop number in by BAF. If &gt;40m2/ha, then 40m2/ha.</text>
  </threadedComment>
  <threadedComment ref="M49" dT="2024-10-23T22:52:11.47" personId="{EE448F46-F0C7-4FAD-A7DF-40CF913677C3}" id="{BDD7E406-8841-44EB-8742-5B3CBF0E4E05}">
    <text>Enter # trees within fixed area plot. Determine using plot cord.</text>
  </threadedComment>
  <threadedComment ref="O49" dT="2025-01-10T21:24:39.81" personId="{EE448F46-F0C7-4FAD-A7DF-40CF913677C3}" id="{0031B967-BD9D-46EA-98CA-369379317E49}">
    <text xml:space="preserve">Total BA= Sum of “number in” multiplied by BAF. </text>
  </threadedComment>
  <threadedComment ref="O50" dT="2025-01-10T21:25:31.38" personId="{EE448F46-F0C7-4FAD-A7DF-40CF913677C3}" id="{C92DC430-365D-4353-9457-CA43E11757D1}">
    <text>Capped Crop BA= Sum of crop number in by BAF. If &gt;40m2/ha, then 40m2/ha.</text>
  </threadedComment>
  <threadedComment ref="M54" dT="2024-10-23T22:52:11.47" personId="{EE448F46-F0C7-4FAD-A7DF-40CF913677C3}" id="{57F49A4C-8E6D-4E84-8334-4D0C3954D9B7}">
    <text>Enter # trees within fixed area plot. Determine using plot cord.</text>
  </threadedComment>
  <threadedComment ref="O54" dT="2025-01-10T21:24:39.81" personId="{EE448F46-F0C7-4FAD-A7DF-40CF913677C3}" id="{92CA2DA7-D417-4741-A1F9-5F257D3ECB08}">
    <text xml:space="preserve">Total BA= Sum of “number in” multiplied by BAF. </text>
  </threadedComment>
  <threadedComment ref="O55" dT="2025-01-10T21:25:31.38" personId="{EE448F46-F0C7-4FAD-A7DF-40CF913677C3}" id="{9CC03FA6-B236-42D3-9AAE-06E197A19552}">
    <text>Capped Crop BA= Sum of crop number in by BAF. If &gt;40m2/ha, then 40m2/ha.</text>
  </threadedComment>
  <threadedComment ref="M59" dT="2024-10-23T22:52:11.47" personId="{EE448F46-F0C7-4FAD-A7DF-40CF913677C3}" id="{2FCE6E99-A864-48BA-A636-39AE88ACF1E9}">
    <text>Enter # trees within fixed area plot. Determine using plot cord.</text>
  </threadedComment>
  <threadedComment ref="O59" dT="2025-01-10T21:24:39.81" personId="{EE448F46-F0C7-4FAD-A7DF-40CF913677C3}" id="{F7BCC42D-4B31-4471-9C5A-97A9AC0B2631}">
    <text xml:space="preserve">Total BA= Sum of “number in” multiplied by BAF. </text>
  </threadedComment>
  <threadedComment ref="O60" dT="2025-01-10T21:25:31.38" personId="{EE448F46-F0C7-4FAD-A7DF-40CF913677C3}" id="{C6DC5C43-9E52-4AE6-836F-3449C2C430C2}">
    <text>Capped Crop BA= Sum of crop number in by BAF. If &gt;40m2/ha, then 40m2/ha.</text>
  </threadedComment>
  <threadedComment ref="M64" dT="2024-10-23T22:52:11.47" personId="{EE448F46-F0C7-4FAD-A7DF-40CF913677C3}" id="{6E9D8A76-28EA-42A5-9A86-778D9770EACE}">
    <text>Enter # trees within fixed area plot. Determine using plot cord.</text>
  </threadedComment>
  <threadedComment ref="O64" dT="2025-01-10T21:24:39.81" personId="{EE448F46-F0C7-4FAD-A7DF-40CF913677C3}" id="{47D6FD35-8E39-4B07-A8E7-F2665426AE25}">
    <text xml:space="preserve">Total BA= Sum of “number in” multiplied by BAF. </text>
  </threadedComment>
  <threadedComment ref="O65" dT="2025-01-10T21:25:31.38" personId="{EE448F46-F0C7-4FAD-A7DF-40CF913677C3}" id="{BC20B82C-7D75-484B-B94B-F0018B32F4A6}">
    <text>Capped Crop BA= Sum of crop number in by BAF. If &gt;40m2/ha, then 40m2/ha.</text>
  </threadedComment>
  <threadedComment ref="M69" dT="2024-10-23T22:52:11.47" personId="{EE448F46-F0C7-4FAD-A7DF-40CF913677C3}" id="{4F495980-CE2C-470B-B841-492C4DB88400}">
    <text>Enter # trees within fixed area plot. Determine using plot cord.</text>
  </threadedComment>
  <threadedComment ref="O69" dT="2025-01-10T21:24:39.81" personId="{EE448F46-F0C7-4FAD-A7DF-40CF913677C3}" id="{B2B8EC39-062A-40E8-8519-84E60FD4135B}">
    <text xml:space="preserve">Total BA= Sum of “number in” multiplied by BAF. </text>
  </threadedComment>
  <threadedComment ref="O70" dT="2025-01-10T21:25:31.38" personId="{EE448F46-F0C7-4FAD-A7DF-40CF913677C3}" id="{80053204-17D7-4719-AE03-5E957F2BBFBD}">
    <text>Capped Crop BA= Sum of crop number in by BAF. If &gt;40m2/ha, then 40m2/ha.</text>
  </threadedComment>
  <threadedComment ref="M74" dT="2024-10-23T22:52:11.47" personId="{EE448F46-F0C7-4FAD-A7DF-40CF913677C3}" id="{9269F634-9618-479C-B0C2-293CDC6A393A}">
    <text>Enter # trees within fixed area plot. Determine using plot cord.</text>
  </threadedComment>
  <threadedComment ref="O74" dT="2025-01-10T21:24:39.81" personId="{EE448F46-F0C7-4FAD-A7DF-40CF913677C3}" id="{9256FC1C-8CD9-41E8-8B59-F44029361EBA}">
    <text xml:space="preserve">Total BA= Sum of “number in” multiplied by BAF. </text>
  </threadedComment>
  <threadedComment ref="O75" dT="2025-01-10T21:25:31.38" personId="{EE448F46-F0C7-4FAD-A7DF-40CF913677C3}" id="{20C58948-7407-496F-B44C-9650B36A6815}">
    <text>Capped Crop BA= Sum of crop number in by BAF. If &gt;40m2/ha, then 40m2/ha.</text>
  </threadedComment>
  <threadedComment ref="M79" dT="2024-10-23T22:52:11.47" personId="{EE448F46-F0C7-4FAD-A7DF-40CF913677C3}" id="{AB04132C-394E-4BC6-8924-BA522D5F5604}">
    <text>Enter # trees within fixed area plot. Determine using plot cord.</text>
  </threadedComment>
  <threadedComment ref="O79" dT="2025-01-10T21:24:39.81" personId="{EE448F46-F0C7-4FAD-A7DF-40CF913677C3}" id="{06740EB6-EF64-457C-80A6-71D1AA39EED1}">
    <text xml:space="preserve">Total BA= Sum of “number in” multiplied by BAF. </text>
  </threadedComment>
  <threadedComment ref="O80" dT="2025-01-10T21:25:31.38" personId="{EE448F46-F0C7-4FAD-A7DF-40CF913677C3}" id="{1916067D-1F1C-4131-96DF-12CD2EDB0839}">
    <text>Capped Crop BA= Sum of crop number in by BAF. If &gt;40m2/ha, then 40m2/ha.</text>
  </threadedComment>
  <threadedComment ref="M84" dT="2024-10-23T22:52:11.47" personId="{EE448F46-F0C7-4FAD-A7DF-40CF913677C3}" id="{46AAC5CA-51D6-4E7F-9E23-7567780FCAB9}">
    <text>Enter # trees within fixed area plot. Determine using plot cord.</text>
  </threadedComment>
  <threadedComment ref="O84" dT="2025-01-10T21:24:39.81" personId="{EE448F46-F0C7-4FAD-A7DF-40CF913677C3}" id="{3DE471A8-6A04-4C30-BF68-985FBD5EA9E4}">
    <text xml:space="preserve">Total BA= Sum of “number in” multiplied by BAF. </text>
  </threadedComment>
  <threadedComment ref="O85" dT="2025-01-10T21:25:31.38" personId="{EE448F46-F0C7-4FAD-A7DF-40CF913677C3}" id="{8566806E-1DF4-41E4-93A2-C09A7DB24AB5}">
    <text>Capped Crop BA= Sum of crop number in by BAF. If &gt;40m2/ha, then 40m2/ha.</text>
  </threadedComment>
  <threadedComment ref="M89" dT="2024-10-23T22:52:11.47" personId="{EE448F46-F0C7-4FAD-A7DF-40CF913677C3}" id="{56AEEF1F-20FC-4570-8A49-A0E1B12C19D4}">
    <text>Enter # trees within fixed area plot. Determine using plot cord.</text>
  </threadedComment>
  <threadedComment ref="O89" dT="2025-01-10T21:24:39.81" personId="{EE448F46-F0C7-4FAD-A7DF-40CF913677C3}" id="{9862DBF9-8C44-48B7-A518-C8D47B46C434}">
    <text xml:space="preserve">Total BA= Sum of “number in” multiplied by BAF. </text>
  </threadedComment>
  <threadedComment ref="O90" dT="2025-01-10T21:25:31.38" personId="{EE448F46-F0C7-4FAD-A7DF-40CF913677C3}" id="{3FD62153-19BE-42EE-B804-F1F08832A9EE}">
    <text>Capped Crop BA= Sum of crop number in by BAF. If &gt;40m2/ha, then 40m2/ha.</text>
  </threadedComment>
  <threadedComment ref="M94" dT="2024-10-23T22:52:11.47" personId="{EE448F46-F0C7-4FAD-A7DF-40CF913677C3}" id="{71C39B91-9898-4625-8BEC-129374A98E2D}">
    <text>Enter # trees within fixed area plot. Determine using plot cord.</text>
  </threadedComment>
  <threadedComment ref="O94" dT="2025-01-10T21:24:39.81" personId="{EE448F46-F0C7-4FAD-A7DF-40CF913677C3}" id="{947DA75E-9425-4888-9730-E1D136DEFBF2}">
    <text xml:space="preserve">Total BA= Sum of “number in” multiplied by BAF. </text>
  </threadedComment>
  <threadedComment ref="O95" dT="2025-01-10T21:25:31.38" personId="{EE448F46-F0C7-4FAD-A7DF-40CF913677C3}" id="{04A0F8F8-4E98-4996-91FA-87C709D391C3}">
    <text>Capped Crop BA= Sum of crop number in by BAF. If &gt;40m2/ha, then 40m2/ha.</text>
  </threadedComment>
  <threadedComment ref="M99" dT="2024-10-23T22:52:11.47" personId="{EE448F46-F0C7-4FAD-A7DF-40CF913677C3}" id="{24B6F2A3-7635-4C23-B074-53A416745B2E}">
    <text>Enter # trees within fixed area plot. Determine using plot cord.</text>
  </threadedComment>
  <threadedComment ref="O99" dT="2025-01-10T21:24:39.81" personId="{EE448F46-F0C7-4FAD-A7DF-40CF913677C3}" id="{C602EC29-41BE-4BF7-8550-9C12532141E7}">
    <text xml:space="preserve">Total BA= Sum of “number in” multiplied by BAF. </text>
  </threadedComment>
  <threadedComment ref="O100" dT="2025-01-10T21:25:31.38" personId="{EE448F46-F0C7-4FAD-A7DF-40CF913677C3}" id="{BB796342-D38E-4166-A5ED-B72CCDA9B2C8}">
    <text>Capped Crop BA= Sum of crop number in by BAF. If &gt;40m2/ha, then 40m2/ha.</text>
  </threadedComment>
  <threadedComment ref="M104" dT="2024-10-23T22:52:11.47" personId="{EE448F46-F0C7-4FAD-A7DF-40CF913677C3}" id="{E3717E89-97E6-436B-8AAB-66C54DA6E05F}">
    <text>Enter # trees within fixed area plot. Determine using plot cord.</text>
  </threadedComment>
  <threadedComment ref="O104" dT="2025-01-10T21:24:39.81" personId="{EE448F46-F0C7-4FAD-A7DF-40CF913677C3}" id="{4167C8D6-6A50-4D22-8D8F-A775575C9688}">
    <text xml:space="preserve">Total BA= Sum of “number in” multiplied by BAF. </text>
  </threadedComment>
  <threadedComment ref="O105" dT="2025-01-10T21:25:31.38" personId="{EE448F46-F0C7-4FAD-A7DF-40CF913677C3}" id="{93D17D35-85AA-4FF1-9CCE-D515D8243535}">
    <text>Capped Crop BA= Sum of crop number in by BAF. If &gt;40m2/ha, then 40m2/ha.</text>
  </threadedComment>
  <threadedComment ref="M109" dT="2024-10-23T22:52:11.47" personId="{EE448F46-F0C7-4FAD-A7DF-40CF913677C3}" id="{4D563D19-DF05-4A31-BA29-9C81E51E6228}">
    <text>Enter # trees within fixed area plot. Determine using plot cord.</text>
  </threadedComment>
  <threadedComment ref="O109" dT="2025-01-10T21:24:39.81" personId="{EE448F46-F0C7-4FAD-A7DF-40CF913677C3}" id="{4B87A690-2118-414C-8E3B-0C99DD1C8AF9}">
    <text xml:space="preserve">Total BA= Sum of “number in” multiplied by BAF. </text>
  </threadedComment>
  <threadedComment ref="O110" dT="2025-01-10T21:25:31.38" personId="{EE448F46-F0C7-4FAD-A7DF-40CF913677C3}" id="{ED276204-2E88-427D-93C4-F455296C1348}">
    <text>Capped Crop BA= Sum of crop number in by BAF. If &gt;40m2/ha, then 40m2/ha.</text>
  </threadedComment>
  <threadedComment ref="M114" dT="2024-10-23T22:52:11.47" personId="{EE448F46-F0C7-4FAD-A7DF-40CF913677C3}" id="{CC60638A-767F-49AD-BBCA-7D6E9B10BF7E}">
    <text>Enter # trees within fixed area plot. Determine using plot cord.</text>
  </threadedComment>
  <threadedComment ref="O114" dT="2025-01-10T21:24:39.81" personId="{EE448F46-F0C7-4FAD-A7DF-40CF913677C3}" id="{CAD46453-7C06-499B-976A-6FC6F0C18B49}">
    <text xml:space="preserve">Total BA= Sum of “number in” multiplied by BAF. </text>
  </threadedComment>
  <threadedComment ref="O115" dT="2025-01-10T21:25:31.38" personId="{EE448F46-F0C7-4FAD-A7DF-40CF913677C3}" id="{D0D56AFF-243D-4DD4-A76C-D59990A5D57E}">
    <text>Capped Crop BA= Sum of crop number in by BAF. If &gt;40m2/ha, then 40m2/ha.</text>
  </threadedComment>
  <threadedComment ref="M119" dT="2024-10-23T22:52:11.47" personId="{EE448F46-F0C7-4FAD-A7DF-40CF913677C3}" id="{527D2DD1-BEDD-4FD5-80E3-A3B86CB50BB2}">
    <text>Enter # trees within fixed area plot. Determine using plot cord.</text>
  </threadedComment>
  <threadedComment ref="O119" dT="2025-01-10T21:24:39.81" personId="{EE448F46-F0C7-4FAD-A7DF-40CF913677C3}" id="{1C2240A2-0290-4C53-B090-298CEC120602}">
    <text xml:space="preserve">Total BA= Sum of “number in” multiplied by BAF. </text>
  </threadedComment>
  <threadedComment ref="O120" dT="2025-01-10T21:25:31.38" personId="{EE448F46-F0C7-4FAD-A7DF-40CF913677C3}" id="{CDB4E830-D552-4A38-9C06-7EA571F8EFFF}">
    <text>Capped Crop BA= Sum of crop number in by BAF. If &gt;40m2/ha, then 40m2/ha.</text>
  </threadedComment>
  <threadedComment ref="M124" dT="2024-10-23T22:52:11.47" personId="{EE448F46-F0C7-4FAD-A7DF-40CF913677C3}" id="{9F8AE98F-BD5C-4D30-80A2-8849FC54C2F7}">
    <text>Enter # trees within fixed area plot. Determine using plot cord.</text>
  </threadedComment>
  <threadedComment ref="O124" dT="2025-01-10T21:24:39.81" personId="{EE448F46-F0C7-4FAD-A7DF-40CF913677C3}" id="{23FF5034-9141-41CD-93CC-A6B28ACBF5AD}">
    <text xml:space="preserve">Total BA= Sum of “number in” multiplied by BAF. </text>
  </threadedComment>
  <threadedComment ref="O125" dT="2025-01-10T21:25:31.38" personId="{EE448F46-F0C7-4FAD-A7DF-40CF913677C3}" id="{C54724BF-EB4E-4077-BB7D-1D0F041B1C84}">
    <text>Capped Crop BA= Sum of crop number in by BAF. If &gt;40m2/ha, then 40m2/ha.</text>
  </threadedComment>
  <threadedComment ref="M129" dT="2024-10-23T22:52:11.47" personId="{EE448F46-F0C7-4FAD-A7DF-40CF913677C3}" id="{95AB989E-BD81-47DD-80CF-867D60DAF0D7}">
    <text>Enter # trees within fixed area plot. Determine using plot cord.</text>
  </threadedComment>
  <threadedComment ref="O129" dT="2025-01-10T21:24:39.81" personId="{EE448F46-F0C7-4FAD-A7DF-40CF913677C3}" id="{F7F551C7-907E-4136-9125-0051361D965C}">
    <text xml:space="preserve">Total BA= Sum of “number in” multiplied by BAF. </text>
  </threadedComment>
  <threadedComment ref="O130" dT="2025-01-10T21:25:31.38" personId="{EE448F46-F0C7-4FAD-A7DF-40CF913677C3}" id="{25F472F5-EFC0-492C-AD96-F6D8D165BB05}">
    <text>Capped Crop BA= Sum of crop number in by BAF. If &gt;40m2/ha, then 40m2/ha.</text>
  </threadedComment>
  <threadedComment ref="M134" dT="2024-10-23T22:52:11.47" personId="{EE448F46-F0C7-4FAD-A7DF-40CF913677C3}" id="{C2EFF354-FA96-4A29-8D08-56E1B2790118}">
    <text>Enter # trees within fixed area plot. Determine using plot cord.</text>
  </threadedComment>
  <threadedComment ref="O134" dT="2025-01-10T21:24:39.81" personId="{EE448F46-F0C7-4FAD-A7DF-40CF913677C3}" id="{FBD6AB5A-6A61-4D1C-A39E-509FFA804CBE}">
    <text xml:space="preserve">Total BA= Sum of “number in” multiplied by BAF. </text>
  </threadedComment>
  <threadedComment ref="O135" dT="2025-01-10T21:25:31.38" personId="{EE448F46-F0C7-4FAD-A7DF-40CF913677C3}" id="{930588B7-9BA5-410C-A061-0AC98EA887AE}">
    <text>Capped Crop BA= Sum of crop number in by BAF. If &gt;40m2/ha, then 40m2/ha.</text>
  </threadedComment>
  <threadedComment ref="M139" dT="2024-10-23T22:52:11.47" personId="{EE448F46-F0C7-4FAD-A7DF-40CF913677C3}" id="{E887C900-F20F-4568-A876-D3C1AD61B81F}">
    <text>Enter # trees within fixed area plot. Determine using plot cord.</text>
  </threadedComment>
  <threadedComment ref="O139" dT="2025-01-10T21:24:39.81" personId="{EE448F46-F0C7-4FAD-A7DF-40CF913677C3}" id="{4058F372-9544-4056-834E-62E7E76AF154}">
    <text xml:space="preserve">Total BA= Sum of “number in” multiplied by BAF. </text>
  </threadedComment>
  <threadedComment ref="O140" dT="2025-01-10T21:25:31.38" personId="{EE448F46-F0C7-4FAD-A7DF-40CF913677C3}" id="{3479F53B-EF58-4B7D-B80A-C33AE8D4F15B}">
    <text>Capped Crop BA= Sum of crop number in by BAF. If &gt;40m2/ha, then 40m2/ha.</text>
  </threadedComment>
  <threadedComment ref="M144" dT="2024-10-23T22:52:11.47" personId="{EE448F46-F0C7-4FAD-A7DF-40CF913677C3}" id="{81CF658E-4267-4A0F-B2D2-857FEEB74DC3}">
    <text>Enter # trees within fixed area plot. Determine using plot cord.</text>
  </threadedComment>
  <threadedComment ref="O144" dT="2025-01-10T21:24:39.81" personId="{EE448F46-F0C7-4FAD-A7DF-40CF913677C3}" id="{B54D5BC4-1D60-472C-8EBB-E34E6B09F065}">
    <text xml:space="preserve">Total BA= Sum of “number in” multiplied by BAF. </text>
  </threadedComment>
  <threadedComment ref="O145" dT="2025-01-10T21:25:31.38" personId="{EE448F46-F0C7-4FAD-A7DF-40CF913677C3}" id="{E1B771F6-D5A6-41A8-8B38-8B0E75BA637B}">
    <text>Capped Crop BA= Sum of crop number in by BAF. If &gt;40m2/ha, then 40m2/ha.</text>
  </threadedComment>
  <threadedComment ref="M149" dT="2024-10-23T22:52:11.47" personId="{EE448F46-F0C7-4FAD-A7DF-40CF913677C3}" id="{BE2FF9D7-8595-40A2-A33A-C3362CB58992}">
    <text>Enter # trees within fixed area plot. Determine using plot cord.</text>
  </threadedComment>
  <threadedComment ref="O149" dT="2025-01-10T21:24:39.81" personId="{EE448F46-F0C7-4FAD-A7DF-40CF913677C3}" id="{34C623A8-97B0-4F56-ACA2-C4F51E91D14D}">
    <text xml:space="preserve">Total BA= Sum of “number in” multiplied by BAF. </text>
  </threadedComment>
  <threadedComment ref="O150" dT="2025-01-10T21:25:31.38" personId="{EE448F46-F0C7-4FAD-A7DF-40CF913677C3}" id="{80AC391F-5F7F-4F74-A2C9-BD8C7B49CCC1}">
    <text>Capped Crop BA= Sum of crop number in by BAF. If &gt;40m2/ha, then 40m2/ha.</text>
  </threadedComment>
  <threadedComment ref="M154" dT="2024-10-23T22:52:11.47" personId="{EE448F46-F0C7-4FAD-A7DF-40CF913677C3}" id="{BEC4121D-A3F6-4663-A3AC-F67471D06AC1}">
    <text>Enter # trees within fixed area plot. Determine using plot cord.</text>
  </threadedComment>
  <threadedComment ref="O154" dT="2025-01-10T21:24:39.81" personId="{EE448F46-F0C7-4FAD-A7DF-40CF913677C3}" id="{EBADEC44-90C2-4222-AC2E-4030B77B7052}">
    <text xml:space="preserve">Total BA= Sum of “number in” multiplied by BAF. </text>
  </threadedComment>
  <threadedComment ref="O155" dT="2025-01-10T21:25:31.38" personId="{EE448F46-F0C7-4FAD-A7DF-40CF913677C3}" id="{07D0146B-A026-4957-907F-420FEE4BD42C}">
    <text>Capped Crop BA= Sum of crop number in by BAF. If &gt;40m2/ha, then 40m2/ha.</text>
  </threadedComment>
  <threadedComment ref="M159" dT="2024-10-23T22:52:11.47" personId="{EE448F46-F0C7-4FAD-A7DF-40CF913677C3}" id="{72240E18-BD94-45C0-ACAA-2A7C08FDAC3B}">
    <text>Enter # trees within fixed area plot. Determine using plot cord.</text>
  </threadedComment>
  <threadedComment ref="O159" dT="2025-01-10T21:24:39.81" personId="{EE448F46-F0C7-4FAD-A7DF-40CF913677C3}" id="{8DDB604E-87EE-4DE4-A99B-0717A93AD429}">
    <text xml:space="preserve">Total BA= Sum of “number in” multiplied by BAF. </text>
  </threadedComment>
  <threadedComment ref="O160" dT="2025-01-10T21:25:31.38" personId="{EE448F46-F0C7-4FAD-A7DF-40CF913677C3}" id="{FBCF96F2-9BCF-4CD1-A100-AFF1FDBC4FF2}">
    <text>Capped Crop BA= Sum of crop number in by BAF. If &gt;40m2/ha, then 40m2/ha.</text>
  </threadedComment>
  <threadedComment ref="M164" dT="2024-10-23T22:52:11.47" personId="{EE448F46-F0C7-4FAD-A7DF-40CF913677C3}" id="{E28D82D6-654C-4EF9-B647-2221234B01F0}">
    <text>Enter # trees within fixed area plot. Determine using plot cord.</text>
  </threadedComment>
  <threadedComment ref="O164" dT="2025-01-10T21:24:39.81" personId="{EE448F46-F0C7-4FAD-A7DF-40CF913677C3}" id="{61C827B2-C19A-4076-8CB8-BBEB591B10F1}">
    <text xml:space="preserve">Total BA= Sum of “number in” multiplied by BAF. </text>
  </threadedComment>
  <threadedComment ref="O165" dT="2025-01-10T21:25:31.38" personId="{EE448F46-F0C7-4FAD-A7DF-40CF913677C3}" id="{44F27FBD-5109-4431-A814-939AD3321740}">
    <text>Capped Crop BA= Sum of crop number in by BAF. If &gt;40m2/ha, then 40m2/ha.</text>
  </threadedComment>
  <threadedComment ref="M169" dT="2024-10-23T22:52:11.47" personId="{EE448F46-F0C7-4FAD-A7DF-40CF913677C3}" id="{3617ADC5-9DAE-447E-9997-6F0ABE9D059D}">
    <text>Enter # trees within fixed area plot. Determine using plot cord.</text>
  </threadedComment>
  <threadedComment ref="O169" dT="2025-01-10T21:24:39.81" personId="{EE448F46-F0C7-4FAD-A7DF-40CF913677C3}" id="{1C474054-7D58-4315-929B-DC37DA3CA8CF}">
    <text xml:space="preserve">Total BA= Sum of “number in” multiplied by BAF. </text>
  </threadedComment>
  <threadedComment ref="O170" dT="2025-01-10T21:25:31.38" personId="{EE448F46-F0C7-4FAD-A7DF-40CF913677C3}" id="{7C41E1D0-4097-4494-B2F6-ABC3CE058732}">
    <text>Capped Crop BA= Sum of crop number in by BAF. If &gt;40m2/ha, then 40m2/ha.</text>
  </threadedComment>
  <threadedComment ref="M174" dT="2024-10-23T22:52:11.47" personId="{EE448F46-F0C7-4FAD-A7DF-40CF913677C3}" id="{B29F5B02-B303-4743-BF13-8C57F3144E75}">
    <text>Enter # trees within fixed area plot. Determine using plot cord.</text>
  </threadedComment>
  <threadedComment ref="O174" dT="2025-01-10T21:24:39.81" personId="{EE448F46-F0C7-4FAD-A7DF-40CF913677C3}" id="{800580BB-64E2-4C96-A33F-A90EDE488365}">
    <text xml:space="preserve">Total BA= Sum of “number in” multiplied by BAF. </text>
  </threadedComment>
  <threadedComment ref="O175" dT="2025-01-10T21:25:31.38" personId="{EE448F46-F0C7-4FAD-A7DF-40CF913677C3}" id="{1B281ADE-6E1D-433C-A452-DF6C6B7DF1ED}">
    <text>Capped Crop BA= Sum of crop number in by BAF. If &gt;40m2/ha, then 40m2/ha.</text>
  </threadedComment>
  <threadedComment ref="M179" dT="2024-10-23T22:52:11.47" personId="{EE448F46-F0C7-4FAD-A7DF-40CF913677C3}" id="{C6212AA8-BF01-4B6E-8736-44B540BD5498}">
    <text>Enter # trees within fixed area plot. Determine using plot cord.</text>
  </threadedComment>
  <threadedComment ref="O179" dT="2025-01-10T21:24:39.81" personId="{EE448F46-F0C7-4FAD-A7DF-40CF913677C3}" id="{C0E3269C-4F3F-4BAE-B8CD-2649C6D947A6}">
    <text xml:space="preserve">Total BA= Sum of “number in” multiplied by BAF. </text>
  </threadedComment>
  <threadedComment ref="O180" dT="2025-01-10T21:25:31.38" personId="{EE448F46-F0C7-4FAD-A7DF-40CF913677C3}" id="{D3AF6FC6-68F3-4976-8331-4F941705D6BC}">
    <text>Capped Crop BA= Sum of crop number in by BAF. If &gt;40m2/ha, then 40m2/ha.</text>
  </threadedComment>
  <threadedComment ref="M184" dT="2024-10-23T22:52:11.47" personId="{EE448F46-F0C7-4FAD-A7DF-40CF913677C3}" id="{9F03A6BD-9779-402F-9A21-A32E060AFC0E}">
    <text>Enter # trees within fixed area plot. Determine using plot cord.</text>
  </threadedComment>
  <threadedComment ref="O184" dT="2025-01-10T21:24:39.81" personId="{EE448F46-F0C7-4FAD-A7DF-40CF913677C3}" id="{008199E2-7A33-4CA4-A51A-3105F16B45D3}">
    <text xml:space="preserve">Total BA= Sum of “number in” multiplied by BAF. </text>
  </threadedComment>
  <threadedComment ref="O185" dT="2025-01-10T21:25:31.38" personId="{EE448F46-F0C7-4FAD-A7DF-40CF913677C3}" id="{6CE10CD6-5CC4-4659-8354-5723B1A2BC5D}">
    <text>Capped Crop BA= Sum of crop number in by BAF. If &gt;40m2/ha, then 40m2/ha.</text>
  </threadedComment>
  <threadedComment ref="M189" dT="2024-10-23T22:52:11.47" personId="{EE448F46-F0C7-4FAD-A7DF-40CF913677C3}" id="{C24693BA-519B-4A59-9CB8-FAF704BECC1C}">
    <text>Enter # trees within fixed area plot. Determine using plot cord.</text>
  </threadedComment>
  <threadedComment ref="O189" dT="2025-01-10T21:24:39.81" personId="{EE448F46-F0C7-4FAD-A7DF-40CF913677C3}" id="{F222B8C8-A59A-4698-9D99-F2BD3D8CAD95}">
    <text xml:space="preserve">Total BA= Sum of “number in” multiplied by BAF. </text>
  </threadedComment>
  <threadedComment ref="O190" dT="2025-01-10T21:25:31.38" personId="{EE448F46-F0C7-4FAD-A7DF-40CF913677C3}" id="{3642CE95-AC92-4597-B184-1B5DED03E08C}">
    <text>Capped Crop BA= Sum of crop number in by BAF. If &gt;40m2/ha, then 40m2/ha.</text>
  </threadedComment>
  <threadedComment ref="M194" dT="2024-10-23T22:52:11.47" personId="{EE448F46-F0C7-4FAD-A7DF-40CF913677C3}" id="{5BBD8D6D-A5EC-417D-A8DC-B0DA6D1B6056}">
    <text>Enter # trees within fixed area plot. Determine using plot cord.</text>
  </threadedComment>
  <threadedComment ref="O194" dT="2025-01-10T21:24:39.81" personId="{EE448F46-F0C7-4FAD-A7DF-40CF913677C3}" id="{9E4527C7-DB96-4A35-904C-2D9D25127D74}">
    <text xml:space="preserve">Total BA= Sum of “number in” multiplied by BAF. </text>
  </threadedComment>
  <threadedComment ref="O195" dT="2025-01-10T21:25:31.38" personId="{EE448F46-F0C7-4FAD-A7DF-40CF913677C3}" id="{2EAC9DFE-4EC0-4FB3-8CE6-1B0C62343E50}">
    <text>Capped Crop BA= Sum of crop number in by BAF. If &gt;40m2/ha, then 40m2/ha.</text>
  </threadedComment>
  <threadedComment ref="M199" dT="2024-10-23T22:52:11.47" personId="{EE448F46-F0C7-4FAD-A7DF-40CF913677C3}" id="{DF272A71-60F5-471F-9AEE-5E3C28531852}">
    <text>Enter # trees within fixed area plot. Determine using plot cord.</text>
  </threadedComment>
  <threadedComment ref="O199" dT="2025-01-10T21:24:39.81" personId="{EE448F46-F0C7-4FAD-A7DF-40CF913677C3}" id="{E00CC447-C29A-4310-944D-2631E5C05E41}">
    <text xml:space="preserve">Total BA= Sum of “number in” multiplied by BAF. </text>
  </threadedComment>
  <threadedComment ref="O200" dT="2025-01-10T21:25:31.38" personId="{EE448F46-F0C7-4FAD-A7DF-40CF913677C3}" id="{DD3419AC-27E4-43A9-8516-17A985C62584}">
    <text>Capped Crop BA= Sum of crop number in by BAF. If &gt;40m2/ha, then 40m2/ha.</text>
  </threadedComment>
  <threadedComment ref="A204" dT="2024-10-23T22:54:13.36" personId="{EE448F46-F0C7-4FAD-A7DF-40CF913677C3}" id="{3B5F069F-9920-4645-9AC3-7F6055C797CE}">
    <text>If you add in more plots, update all formulas in totals/averages section.</text>
  </threadedComment>
  <threadedComment ref="AA206" dT="2025-01-16T16:08:39.88" personId="{EE448F46-F0C7-4FAD-A7DF-40CF913677C3}" id="{50281299-7464-4D16-96FA-30C58AF61583}">
    <text>Can’t use average function. If these are left blank, they need to be treated like zeros. 
Need to add up the total, multiply by plot multiplier, and divide by the total # of plots.</text>
  </threadedComment>
  <threadedComment ref="A209" dT="2024-10-23T22:54:26.03" personId="{EE448F46-F0C7-4FAD-A7DF-40CF913677C3}" id="{CB23C3FA-E457-4303-BC0D-D7F31E84052D}">
    <text>Update formulas if you add more plots.</text>
  </threadedComment>
  <threadedComment ref="F217" dT="2025-06-30T16:30:23.43" personId="{EE448F46-F0C7-4FAD-A7DF-40CF913677C3}" id="{7DADB44E-94E5-4599-A6CC-D45CB5B86FF7}">
    <text>All information in this table must be reported to RESULTS to meet legal requirements.</text>
  </threadedComment>
  <threadedComment ref="F219" dT="2025-01-16T17:03:56.78" personId="{EE448F46-F0C7-4FAD-A7DF-40CF913677C3}" id="{CE4493DF-64BA-4BCB-9223-828DE680022E}">
    <text>Species comp based on BA</text>
  </threadedComment>
  <threadedComment ref="A220" dT="2025-05-05T20:46:42.00" personId="{EE448F46-F0C7-4FAD-A7DF-40CF913677C3}" id="{1E3F27B4-65C3-4AD3-8883-8CFCE88F587A}">
    <text>capped</text>
  </threadedComment>
  <threadedComment ref="R225" dT="2026-01-13T17:03:38.81" personId="{EE448F46-F0C7-4FAD-A7DF-40CF913677C3}" id="{FCD0832B-139D-4752-805A-EE096E044198}">
    <text>Enter 2, 3, or 4. Visually estimate the most abundant understorey layer based on total density.</text>
  </threadedComment>
  <threadedComment ref="F233" dT="2025-05-05T20:46:47.66" personId="{EE448F46-F0C7-4FAD-A7DF-40CF913677C3}" id="{FFF79B4F-3556-4432-81B6-8B70F766449B}">
    <text>capped</text>
  </threadedComment>
  <threadedComment ref="F237" dT="2025-01-16T17:02:21.75" personId="{EE448F46-F0C7-4FAD-A7DF-40CF913677C3}" id="{B75015C3-B6FA-488E-97C3-83DC56ED1A30}">
    <text xml:space="preserve">SI gets reported for the leading inv species of the layer expected to contribute the most volume at the next rotation.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20B7B-AC06-461A-9FC2-8FD9C507F816}">
  <dimension ref="A1:HV228"/>
  <sheetViews>
    <sheetView tabSelected="1" zoomScale="70" zoomScaleNormal="70" workbookViewId="0">
      <pane ySplit="3" topLeftCell="A4" activePane="bottomLeft" state="frozen"/>
      <selection pane="bottomLeft" activeCell="D190" sqref="D190"/>
    </sheetView>
  </sheetViews>
  <sheetFormatPr defaultColWidth="8.81640625" defaultRowHeight="14.5" x14ac:dyDescent="0.35"/>
  <cols>
    <col min="1" max="1" width="17.54296875" customWidth="1"/>
    <col min="2" max="2" width="14.1796875" customWidth="1"/>
    <col min="3" max="3" width="16.54296875" customWidth="1"/>
    <col min="4" max="4" width="10.453125" customWidth="1"/>
    <col min="5" max="5" width="7.453125" customWidth="1"/>
    <col min="6" max="6" width="14.54296875" bestFit="1" customWidth="1"/>
    <col min="7" max="7" width="6.1796875" customWidth="1"/>
    <col min="8" max="8" width="12.453125" customWidth="1"/>
    <col min="9" max="11" width="12.453125" hidden="1" customWidth="1"/>
    <col min="12" max="12" width="7.54296875" hidden="1" customWidth="1"/>
    <col min="13" max="13" width="12.81640625" customWidth="1"/>
    <col min="14" max="17" width="12.1796875" customWidth="1"/>
    <col min="18" max="18" width="11.81640625" customWidth="1"/>
    <col min="19" max="19" width="8.81640625" bestFit="1" customWidth="1"/>
    <col min="20" max="20" width="9.81640625" customWidth="1"/>
    <col min="21" max="22" width="10.1796875" customWidth="1"/>
    <col min="23" max="23" width="10" customWidth="1"/>
    <col min="24" max="25" width="10" hidden="1" customWidth="1"/>
    <col min="26" max="26" width="12.54296875" customWidth="1"/>
    <col min="27" max="27" width="12" customWidth="1"/>
    <col min="28" max="28" width="12.54296875" hidden="1" customWidth="1"/>
    <col min="29" max="29" width="10.81640625" customWidth="1"/>
    <col min="30" max="30" width="16.54296875" customWidth="1"/>
    <col min="31" max="31" width="13" customWidth="1"/>
    <col min="34" max="34" width="8.81640625" style="131"/>
    <col min="35" max="35" width="10.1796875" customWidth="1"/>
    <col min="37" max="37" width="11" customWidth="1"/>
  </cols>
  <sheetData>
    <row r="1" spans="1:230" ht="15" thickBot="1" x14ac:dyDescent="0.4">
      <c r="C1" s="126"/>
      <c r="E1" s="126"/>
      <c r="F1" s="126"/>
      <c r="G1" s="126"/>
      <c r="H1" s="126"/>
      <c r="I1" s="126"/>
      <c r="J1" s="126"/>
      <c r="K1" s="126"/>
      <c r="L1" s="126"/>
      <c r="P1" s="234"/>
      <c r="Q1" s="234"/>
      <c r="R1" s="526" t="s">
        <v>0</v>
      </c>
      <c r="S1" s="527"/>
      <c r="T1" s="528"/>
      <c r="U1" s="526" t="s">
        <v>1</v>
      </c>
      <c r="V1" s="527"/>
      <c r="W1" s="528"/>
      <c r="X1" s="15"/>
      <c r="Y1" s="15"/>
    </row>
    <row r="2" spans="1:230" ht="15" thickBot="1" x14ac:dyDescent="0.4">
      <c r="C2" s="590" t="s">
        <v>2</v>
      </c>
      <c r="D2" s="76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64"/>
      <c r="J2" s="64"/>
      <c r="K2" s="64"/>
      <c r="L2" s="79"/>
      <c r="M2" s="236" t="s">
        <v>8</v>
      </c>
      <c r="N2" s="592" t="s">
        <v>9</v>
      </c>
      <c r="O2" s="594" t="s">
        <v>10</v>
      </c>
      <c r="P2" s="596" t="s">
        <v>11</v>
      </c>
      <c r="Q2" s="579" t="s">
        <v>12</v>
      </c>
      <c r="R2" s="573" t="s">
        <v>13</v>
      </c>
      <c r="S2" s="573" t="s">
        <v>14</v>
      </c>
      <c r="T2" s="574" t="s">
        <v>15</v>
      </c>
      <c r="U2" s="573" t="s">
        <v>13</v>
      </c>
      <c r="V2" s="573" t="s">
        <v>14</v>
      </c>
      <c r="W2" s="576" t="s">
        <v>15</v>
      </c>
      <c r="X2" s="577" t="s">
        <v>16</v>
      </c>
      <c r="Y2" s="579" t="s">
        <v>17</v>
      </c>
      <c r="Z2" s="571" t="s">
        <v>18</v>
      </c>
      <c r="AA2" s="558" t="s">
        <v>19</v>
      </c>
      <c r="AB2" s="558" t="s">
        <v>20</v>
      </c>
      <c r="AC2" s="560" t="s">
        <v>21</v>
      </c>
      <c r="AD2" s="562" t="s">
        <v>22</v>
      </c>
      <c r="AE2" s="563"/>
      <c r="AF2" s="564"/>
      <c r="AG2" s="565" t="s">
        <v>23</v>
      </c>
      <c r="AH2" s="566"/>
      <c r="AI2" s="566"/>
      <c r="AJ2" s="566"/>
      <c r="AK2" s="567"/>
    </row>
    <row r="3" spans="1:230" ht="25" customHeight="1" thickBot="1" x14ac:dyDescent="0.4">
      <c r="A3" s="235" t="s">
        <v>24</v>
      </c>
      <c r="B3" s="239"/>
      <c r="C3" s="591"/>
      <c r="D3" s="240" t="s">
        <v>25</v>
      </c>
      <c r="E3" s="20" t="s">
        <v>25</v>
      </c>
      <c r="F3" s="20" t="s">
        <v>25</v>
      </c>
      <c r="G3" s="20" t="s">
        <v>25</v>
      </c>
      <c r="H3" s="20" t="s">
        <v>25</v>
      </c>
      <c r="I3" s="241"/>
      <c r="J3" s="241"/>
      <c r="K3" s="241"/>
      <c r="L3" s="242"/>
      <c r="M3" s="171" t="s">
        <v>26</v>
      </c>
      <c r="N3" s="593"/>
      <c r="O3" s="595"/>
      <c r="P3" s="597"/>
      <c r="Q3" s="580"/>
      <c r="R3" s="573"/>
      <c r="S3" s="573"/>
      <c r="T3" s="575"/>
      <c r="U3" s="573"/>
      <c r="V3" s="573"/>
      <c r="W3" s="576"/>
      <c r="X3" s="578"/>
      <c r="Y3" s="580"/>
      <c r="Z3" s="572"/>
      <c r="AA3" s="559"/>
      <c r="AB3" s="559"/>
      <c r="AC3" s="561"/>
      <c r="AD3" s="245" t="s">
        <v>27</v>
      </c>
      <c r="AE3" s="241" t="s">
        <v>28</v>
      </c>
      <c r="AF3" s="242" t="s">
        <v>29</v>
      </c>
      <c r="AG3" s="244" t="s">
        <v>30</v>
      </c>
      <c r="AH3" s="246" t="s">
        <v>31</v>
      </c>
      <c r="AI3" s="241" t="s">
        <v>13</v>
      </c>
      <c r="AJ3" s="241" t="s">
        <v>32</v>
      </c>
      <c r="AK3" s="241" t="s">
        <v>33</v>
      </c>
      <c r="AL3" s="568" t="s">
        <v>34</v>
      </c>
      <c r="AM3" s="569"/>
      <c r="AN3" s="569"/>
      <c r="AO3" s="569"/>
      <c r="AP3" s="569"/>
      <c r="AQ3" s="569"/>
      <c r="AR3" s="569"/>
      <c r="AS3" s="569"/>
      <c r="AT3" s="569"/>
      <c r="AU3" s="570"/>
    </row>
    <row r="4" spans="1:230" x14ac:dyDescent="0.35">
      <c r="A4" s="63">
        <v>1</v>
      </c>
      <c r="B4" s="236" t="s">
        <v>35</v>
      </c>
      <c r="C4" s="156"/>
      <c r="D4" s="531" t="s">
        <v>36</v>
      </c>
      <c r="E4" s="532"/>
      <c r="F4" s="532"/>
      <c r="G4" s="532"/>
      <c r="H4" s="532"/>
      <c r="I4" s="532"/>
      <c r="J4" s="532"/>
      <c r="K4" s="532"/>
      <c r="L4" s="533"/>
      <c r="M4" s="109" t="s">
        <v>37</v>
      </c>
      <c r="N4" s="157"/>
      <c r="O4" s="158"/>
      <c r="P4" s="247"/>
      <c r="Q4" s="160"/>
      <c r="R4" s="81" t="s">
        <v>38</v>
      </c>
      <c r="S4" s="81" t="s">
        <v>39</v>
      </c>
      <c r="T4" s="248" t="s">
        <v>40</v>
      </c>
      <c r="U4" s="81" t="s">
        <v>41</v>
      </c>
      <c r="V4" s="81" t="s">
        <v>42</v>
      </c>
      <c r="W4" s="77" t="s">
        <v>43</v>
      </c>
      <c r="X4" s="78"/>
      <c r="Y4" s="78"/>
      <c r="Z4" s="161" t="s">
        <v>44</v>
      </c>
      <c r="AA4" s="64"/>
      <c r="AB4" s="64"/>
      <c r="AC4" s="79"/>
      <c r="AD4" s="16" t="s">
        <v>45</v>
      </c>
      <c r="AE4" s="16" t="s">
        <v>46</v>
      </c>
      <c r="AF4" s="17" t="s">
        <v>47</v>
      </c>
      <c r="AG4" s="69" t="s">
        <v>48</v>
      </c>
      <c r="AH4" s="100" t="s">
        <v>49</v>
      </c>
      <c r="AI4" s="12" t="s">
        <v>50</v>
      </c>
      <c r="AJ4" s="8" t="s">
        <v>51</v>
      </c>
      <c r="AK4" s="28" t="s">
        <v>52</v>
      </c>
      <c r="AL4" s="581"/>
      <c r="AM4" s="582"/>
      <c r="AN4" s="582"/>
      <c r="AO4" s="582"/>
      <c r="AP4" s="582"/>
      <c r="AQ4" s="582"/>
      <c r="AR4" s="582"/>
      <c r="AS4" s="582"/>
      <c r="AT4" s="582"/>
      <c r="AU4" s="583"/>
    </row>
    <row r="5" spans="1:230" x14ac:dyDescent="0.35">
      <c r="A5" s="63"/>
      <c r="B5" s="162" t="s">
        <v>53</v>
      </c>
      <c r="C5" s="162"/>
      <c r="D5" s="534" t="s">
        <v>54</v>
      </c>
      <c r="E5" s="535"/>
      <c r="F5" s="535"/>
      <c r="G5" s="535"/>
      <c r="H5" s="535"/>
      <c r="I5" s="535"/>
      <c r="J5" s="535"/>
      <c r="K5" s="535"/>
      <c r="L5" s="536"/>
      <c r="M5" s="162"/>
      <c r="N5" s="30"/>
      <c r="O5" s="163"/>
      <c r="P5" s="291"/>
      <c r="Q5" s="22" t="s">
        <v>55</v>
      </c>
      <c r="R5" s="87" t="s">
        <v>56</v>
      </c>
      <c r="S5" s="87" t="s">
        <v>57</v>
      </c>
      <c r="T5" s="250" t="s">
        <v>58</v>
      </c>
      <c r="U5" s="87"/>
      <c r="V5" s="87"/>
      <c r="W5" s="85"/>
      <c r="X5" s="88"/>
      <c r="Y5" s="88"/>
      <c r="Z5" s="165"/>
      <c r="AA5" s="63"/>
      <c r="AB5" s="63"/>
      <c r="AC5" s="89"/>
      <c r="AD5" s="16"/>
      <c r="AE5" s="16"/>
      <c r="AF5" s="17"/>
      <c r="AG5" s="65"/>
      <c r="AH5" s="99"/>
      <c r="AI5" s="43"/>
      <c r="AJ5" s="9"/>
      <c r="AK5" s="40"/>
      <c r="AL5" s="584"/>
      <c r="AM5" s="585"/>
      <c r="AN5" s="585"/>
      <c r="AO5" s="585"/>
      <c r="AP5" s="585"/>
      <c r="AQ5" s="585"/>
      <c r="AR5" s="585"/>
      <c r="AS5" s="585"/>
      <c r="AT5" s="585"/>
      <c r="AU5" s="586"/>
    </row>
    <row r="6" spans="1:230" s="253" customFormat="1" x14ac:dyDescent="0.35">
      <c r="A6" s="251"/>
      <c r="B6" s="166" t="s">
        <v>59</v>
      </c>
      <c r="C6" s="162"/>
      <c r="D6" s="534" t="s">
        <v>60</v>
      </c>
      <c r="E6" s="535"/>
      <c r="F6" s="535"/>
      <c r="G6" s="535"/>
      <c r="H6" s="535"/>
      <c r="I6" s="535"/>
      <c r="J6" s="535"/>
      <c r="K6" s="535"/>
      <c r="L6" s="536"/>
      <c r="M6" s="166"/>
      <c r="N6" s="167"/>
      <c r="O6" s="168"/>
      <c r="P6" s="252"/>
      <c r="Q6" s="170"/>
      <c r="R6" s="9" t="s">
        <v>61</v>
      </c>
      <c r="S6" s="9" t="s">
        <v>62</v>
      </c>
      <c r="T6" s="249" t="s">
        <v>63</v>
      </c>
      <c r="U6" s="9" t="s">
        <v>64</v>
      </c>
      <c r="V6" s="9" t="s">
        <v>65</v>
      </c>
      <c r="W6" s="40" t="s">
        <v>66</v>
      </c>
      <c r="X6" s="9"/>
      <c r="Y6" s="9"/>
      <c r="Z6" s="41" t="s">
        <v>67</v>
      </c>
      <c r="AA6" s="17" t="s">
        <v>68</v>
      </c>
      <c r="AB6" s="17"/>
      <c r="AC6" s="85" t="s">
        <v>69</v>
      </c>
      <c r="AD6" s="16"/>
      <c r="AE6" s="16"/>
      <c r="AF6" s="17"/>
      <c r="AG6" s="41"/>
      <c r="AH6" s="70"/>
      <c r="AI6" s="43"/>
      <c r="AJ6" s="9"/>
      <c r="AK6" s="40"/>
      <c r="AL6" s="584"/>
      <c r="AM6" s="585"/>
      <c r="AN6" s="585"/>
      <c r="AO6" s="585"/>
      <c r="AP6" s="585"/>
      <c r="AQ6" s="585"/>
      <c r="AR6" s="585"/>
      <c r="AS6" s="585"/>
      <c r="AT6" s="585"/>
      <c r="AU6" s="58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</row>
    <row r="7" spans="1:230" s="253" customFormat="1" x14ac:dyDescent="0.35">
      <c r="A7" s="251"/>
      <c r="B7" s="162" t="s">
        <v>70</v>
      </c>
      <c r="C7" s="162"/>
      <c r="D7" s="534" t="s">
        <v>71</v>
      </c>
      <c r="E7" s="535"/>
      <c r="F7" s="535"/>
      <c r="G7" s="535"/>
      <c r="H7" s="535"/>
      <c r="I7" s="535"/>
      <c r="J7" s="535"/>
      <c r="K7" s="535"/>
      <c r="L7" s="536"/>
      <c r="M7" s="162"/>
      <c r="N7" s="167"/>
      <c r="O7" s="168"/>
      <c r="P7" s="252"/>
      <c r="Q7" s="170"/>
      <c r="R7" s="9" t="s">
        <v>72</v>
      </c>
      <c r="S7" s="9" t="s">
        <v>73</v>
      </c>
      <c r="T7" s="249" t="s">
        <v>74</v>
      </c>
      <c r="U7" s="9"/>
      <c r="V7" s="9"/>
      <c r="W7" s="40"/>
      <c r="X7" s="9"/>
      <c r="Y7" s="9"/>
      <c r="Z7" s="143"/>
      <c r="AA7" s="15"/>
      <c r="AB7" s="15"/>
      <c r="AC7" s="22"/>
      <c r="AD7" s="16"/>
      <c r="AE7" s="16"/>
      <c r="AF7" s="17"/>
      <c r="AG7" s="41"/>
      <c r="AH7" s="70"/>
      <c r="AI7" s="43"/>
      <c r="AJ7" s="9"/>
      <c r="AK7" s="40"/>
      <c r="AL7" s="584"/>
      <c r="AM7" s="585"/>
      <c r="AN7" s="585"/>
      <c r="AO7" s="585"/>
      <c r="AP7" s="585"/>
      <c r="AQ7" s="585"/>
      <c r="AR7" s="585"/>
      <c r="AS7" s="585"/>
      <c r="AT7" s="585"/>
      <c r="AU7" s="586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</row>
    <row r="8" spans="1:230" s="256" customFormat="1" ht="15" thickBot="1" x14ac:dyDescent="0.4">
      <c r="A8" s="254"/>
      <c r="B8" s="162" t="s">
        <v>75</v>
      </c>
      <c r="C8" s="171"/>
      <c r="D8" s="537" t="s">
        <v>55</v>
      </c>
      <c r="E8" s="538"/>
      <c r="F8" s="538"/>
      <c r="G8" s="538"/>
      <c r="H8" s="538"/>
      <c r="I8" s="538"/>
      <c r="J8" s="538"/>
      <c r="K8" s="538"/>
      <c r="L8" s="539"/>
      <c r="M8" s="162"/>
      <c r="N8" s="57"/>
      <c r="O8" s="172"/>
      <c r="P8" s="255"/>
      <c r="Q8" s="23"/>
      <c r="R8" s="11" t="s">
        <v>76</v>
      </c>
      <c r="S8" s="91" t="s">
        <v>77</v>
      </c>
      <c r="T8" s="92" t="s">
        <v>78</v>
      </c>
      <c r="U8" s="10"/>
      <c r="V8" s="10"/>
      <c r="W8" s="23"/>
      <c r="X8" s="15"/>
      <c r="Y8" s="15"/>
      <c r="Z8" s="57"/>
      <c r="AA8" s="10"/>
      <c r="AB8" s="10"/>
      <c r="AC8" s="23"/>
      <c r="AD8" s="16"/>
      <c r="AE8" s="16"/>
      <c r="AF8" s="17"/>
      <c r="AG8" s="49"/>
      <c r="AH8" s="101"/>
      <c r="AI8" s="48"/>
      <c r="AJ8" s="11"/>
      <c r="AK8" s="47"/>
      <c r="AL8" s="587"/>
      <c r="AM8" s="588"/>
      <c r="AN8" s="588"/>
      <c r="AO8" s="588"/>
      <c r="AP8" s="588"/>
      <c r="AQ8" s="588"/>
      <c r="AR8" s="588"/>
      <c r="AS8" s="588"/>
      <c r="AT8" s="588"/>
      <c r="AU8" s="589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</row>
    <row r="9" spans="1:230" hidden="1" x14ac:dyDescent="0.35">
      <c r="A9" s="257">
        <v>6</v>
      </c>
      <c r="B9" s="236" t="s">
        <v>35</v>
      </c>
      <c r="C9" s="156"/>
      <c r="D9" s="76"/>
      <c r="E9" s="14"/>
      <c r="F9" s="14"/>
      <c r="G9" s="14"/>
      <c r="H9" s="14"/>
      <c r="I9" s="14"/>
      <c r="J9" s="14"/>
      <c r="K9" s="14"/>
      <c r="L9" s="77"/>
      <c r="M9" s="110"/>
      <c r="N9" s="159">
        <f>SUM(D9:L9)</f>
        <v>0</v>
      </c>
      <c r="O9" s="158">
        <f>N9*'Example-657'!$B$15</f>
        <v>0</v>
      </c>
      <c r="P9" s="164"/>
      <c r="Q9" s="22"/>
      <c r="R9" s="81"/>
      <c r="S9" s="81"/>
      <c r="T9" s="248"/>
      <c r="U9" s="81"/>
      <c r="V9" s="81"/>
      <c r="W9" s="77"/>
      <c r="X9" s="78"/>
      <c r="Y9" s="78"/>
      <c r="Z9" s="161"/>
      <c r="AA9" s="64"/>
      <c r="AB9" s="64"/>
      <c r="AC9" s="79"/>
      <c r="AD9" s="44"/>
      <c r="AE9" s="13"/>
      <c r="AF9" s="14"/>
      <c r="AG9" s="69"/>
      <c r="AH9" s="100"/>
      <c r="AI9" s="12"/>
      <c r="AJ9" s="8"/>
      <c r="AK9" s="8"/>
      <c r="AL9" s="545"/>
      <c r="AM9" s="546"/>
      <c r="AN9" s="546"/>
      <c r="AO9" s="546"/>
      <c r="AP9" s="546"/>
      <c r="AQ9" s="546"/>
      <c r="AR9" s="546"/>
      <c r="AS9" s="546"/>
      <c r="AT9" s="546"/>
      <c r="AU9" s="547"/>
    </row>
    <row r="10" spans="1:230" hidden="1" x14ac:dyDescent="0.35">
      <c r="A10" s="251"/>
      <c r="B10" s="162" t="s">
        <v>53</v>
      </c>
      <c r="C10" s="162">
        <f>SUM(D10:L10)</f>
        <v>0</v>
      </c>
      <c r="D10" s="84"/>
      <c r="E10" s="17"/>
      <c r="F10" s="17"/>
      <c r="G10" s="17"/>
      <c r="H10" s="17"/>
      <c r="I10" s="17"/>
      <c r="J10" s="17"/>
      <c r="K10" s="17"/>
      <c r="L10" s="85"/>
      <c r="M10" s="162"/>
      <c r="N10" s="30">
        <f>IF(SUM(D10:L10)&gt;'Example-657'!$L$3,'Example-657'!$L$3,SUM(D10:L10))</f>
        <v>0</v>
      </c>
      <c r="O10" s="163">
        <f>N10*'Example-657'!$B$15</f>
        <v>0</v>
      </c>
      <c r="P10" s="258">
        <v>900</v>
      </c>
      <c r="Q10" s="40">
        <v>500</v>
      </c>
      <c r="R10" s="87"/>
      <c r="S10" s="87"/>
      <c r="T10" s="250"/>
      <c r="U10" s="87"/>
      <c r="V10" s="87"/>
      <c r="W10" s="85"/>
      <c r="X10" s="88"/>
      <c r="Y10" s="88"/>
      <c r="Z10" s="176"/>
      <c r="AA10" s="63"/>
      <c r="AB10" s="63"/>
      <c r="AC10" s="89"/>
      <c r="AD10" s="45"/>
      <c r="AE10" s="16"/>
      <c r="AF10" s="17"/>
      <c r="AG10" s="65"/>
      <c r="AH10" s="99"/>
      <c r="AI10" s="43"/>
      <c r="AJ10" s="9"/>
      <c r="AK10" s="9"/>
      <c r="AL10" s="534"/>
      <c r="AM10" s="535"/>
      <c r="AN10" s="535"/>
      <c r="AO10" s="535"/>
      <c r="AP10" s="535"/>
      <c r="AQ10" s="535"/>
      <c r="AR10" s="535"/>
      <c r="AS10" s="535"/>
      <c r="AT10" s="535"/>
      <c r="AU10" s="536"/>
    </row>
    <row r="11" spans="1:230" s="253" customFormat="1" hidden="1" x14ac:dyDescent="0.35">
      <c r="A11" s="251"/>
      <c r="B11" s="166" t="s">
        <v>59</v>
      </c>
      <c r="C11" s="162"/>
      <c r="D11" s="29"/>
      <c r="E11" s="32"/>
      <c r="F11" s="32"/>
      <c r="G11" s="32"/>
      <c r="H11" s="32"/>
      <c r="I11" s="32"/>
      <c r="J11" s="32"/>
      <c r="K11" s="32"/>
      <c r="L11" s="75"/>
      <c r="M11" s="166">
        <f>SUM(D11:L11)</f>
        <v>0</v>
      </c>
      <c r="N11" s="169"/>
      <c r="O11" s="170"/>
      <c r="P11" s="169"/>
      <c r="Q11" s="170"/>
      <c r="R11" s="9"/>
      <c r="S11" s="9"/>
      <c r="T11" s="249"/>
      <c r="U11" s="9"/>
      <c r="V11" s="9"/>
      <c r="W11" s="40"/>
      <c r="X11" s="9"/>
      <c r="Y11" s="9"/>
      <c r="Z11" s="41"/>
      <c r="AA11" s="32"/>
      <c r="AB11" s="9"/>
      <c r="AC11" s="40"/>
      <c r="AD11" s="45"/>
      <c r="AE11" s="16"/>
      <c r="AF11" s="17"/>
      <c r="AG11" s="41"/>
      <c r="AH11" s="70"/>
      <c r="AI11" s="43"/>
      <c r="AJ11" s="9"/>
      <c r="AK11" s="9"/>
      <c r="AL11" s="534"/>
      <c r="AM11" s="535"/>
      <c r="AN11" s="535"/>
      <c r="AO11" s="535"/>
      <c r="AP11" s="535"/>
      <c r="AQ11" s="535"/>
      <c r="AR11" s="535"/>
      <c r="AS11" s="535"/>
      <c r="AT11" s="535"/>
      <c r="AU11" s="536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</row>
    <row r="12" spans="1:230" s="253" customFormat="1" hidden="1" x14ac:dyDescent="0.35">
      <c r="A12" s="251"/>
      <c r="B12" s="162" t="s">
        <v>70</v>
      </c>
      <c r="C12" s="162">
        <f>SUM(D12:L12)</f>
        <v>0</v>
      </c>
      <c r="D12" s="29"/>
      <c r="E12" s="9"/>
      <c r="F12" s="9"/>
      <c r="G12" s="9"/>
      <c r="H12" s="9"/>
      <c r="I12" s="9"/>
      <c r="J12" s="9"/>
      <c r="K12" s="9"/>
      <c r="L12" s="40"/>
      <c r="M12" s="162">
        <f>IF(SUM(D12:L12)&gt;($P10/'Example-657'!$B$14),($P10/'Example-657'!$B$14),SUM(D12:L12))</f>
        <v>0</v>
      </c>
      <c r="N12" s="169"/>
      <c r="O12" s="170"/>
      <c r="P12" s="169"/>
      <c r="Q12" s="170"/>
      <c r="R12" s="9"/>
      <c r="S12" s="9"/>
      <c r="T12" s="249"/>
      <c r="U12" s="9"/>
      <c r="V12" s="9"/>
      <c r="W12" s="40"/>
      <c r="X12" s="9"/>
      <c r="Y12" s="9"/>
      <c r="Z12" s="41"/>
      <c r="AA12" s="15"/>
      <c r="AB12" s="15"/>
      <c r="AC12" s="22"/>
      <c r="AD12" s="45"/>
      <c r="AE12" s="16"/>
      <c r="AF12" s="17"/>
      <c r="AG12" s="41"/>
      <c r="AH12" s="70"/>
      <c r="AI12" s="43"/>
      <c r="AJ12" s="9"/>
      <c r="AK12" s="9"/>
      <c r="AL12" s="534"/>
      <c r="AM12" s="535"/>
      <c r="AN12" s="535"/>
      <c r="AO12" s="535"/>
      <c r="AP12" s="535"/>
      <c r="AQ12" s="535"/>
      <c r="AR12" s="535"/>
      <c r="AS12" s="535"/>
      <c r="AT12" s="535"/>
      <c r="AU12" s="536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</row>
    <row r="13" spans="1:230" s="256" customFormat="1" ht="15" hidden="1" thickBot="1" x14ac:dyDescent="0.4">
      <c r="A13" s="259"/>
      <c r="B13" s="171" t="s">
        <v>75</v>
      </c>
      <c r="C13" s="171">
        <f>SUM(D13:L13)</f>
        <v>0</v>
      </c>
      <c r="D13" s="31"/>
      <c r="E13" s="11"/>
      <c r="F13" s="11"/>
      <c r="G13" s="11"/>
      <c r="H13" s="11"/>
      <c r="I13" s="11"/>
      <c r="J13" s="11"/>
      <c r="K13" s="11"/>
      <c r="L13" s="47"/>
      <c r="M13" s="162">
        <f>IF(SUM(D13:L13)&gt;($P10/'Example-657'!$B$14),($P10/'Example-657'!$B$14),SUM(D13:L13))</f>
        <v>0</v>
      </c>
      <c r="N13" s="164"/>
      <c r="O13" s="22"/>
      <c r="P13" s="164"/>
      <c r="Q13" s="22"/>
      <c r="R13" s="9"/>
      <c r="S13" s="18"/>
      <c r="T13" s="83"/>
      <c r="U13" s="10"/>
      <c r="V13" s="10"/>
      <c r="W13" s="23"/>
      <c r="X13" s="10"/>
      <c r="Y13" s="10"/>
      <c r="Z13" s="57"/>
      <c r="AA13" s="10"/>
      <c r="AB13" s="10"/>
      <c r="AC13" s="23"/>
      <c r="AD13" s="46"/>
      <c r="AE13" s="19"/>
      <c r="AF13" s="20"/>
      <c r="AG13" s="49"/>
      <c r="AH13" s="101"/>
      <c r="AI13" s="48"/>
      <c r="AJ13" s="11"/>
      <c r="AK13" s="11"/>
      <c r="AL13" s="537"/>
      <c r="AM13" s="538"/>
      <c r="AN13" s="538"/>
      <c r="AO13" s="538"/>
      <c r="AP13" s="538"/>
      <c r="AQ13" s="538"/>
      <c r="AR13" s="538"/>
      <c r="AS13" s="538"/>
      <c r="AT13" s="538"/>
      <c r="AU13" s="539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</row>
    <row r="14" spans="1:230" hidden="1" x14ac:dyDescent="0.35">
      <c r="A14" s="257">
        <v>7</v>
      </c>
      <c r="B14" s="236" t="s">
        <v>35</v>
      </c>
      <c r="C14" s="156"/>
      <c r="D14" s="76"/>
      <c r="E14" s="14"/>
      <c r="F14" s="14"/>
      <c r="G14" s="14"/>
      <c r="H14" s="14"/>
      <c r="I14" s="14"/>
      <c r="J14" s="14"/>
      <c r="K14" s="14"/>
      <c r="L14" s="77"/>
      <c r="M14" s="110"/>
      <c r="N14" s="159">
        <f>SUM(D14:L14)</f>
        <v>0</v>
      </c>
      <c r="O14" s="158">
        <f>N14*'Example-657'!$B$15</f>
        <v>0</v>
      </c>
      <c r="P14" s="159"/>
      <c r="Q14" s="21"/>
      <c r="R14" s="80"/>
      <c r="S14" s="81"/>
      <c r="T14" s="77"/>
      <c r="U14" s="81"/>
      <c r="V14" s="81"/>
      <c r="W14" s="77"/>
      <c r="X14" s="78"/>
      <c r="Y14" s="78"/>
      <c r="Z14" s="161"/>
      <c r="AA14" s="64"/>
      <c r="AB14" s="64"/>
      <c r="AC14" s="79"/>
      <c r="AD14" s="16"/>
      <c r="AE14" s="13"/>
      <c r="AF14" s="14"/>
      <c r="AG14" s="69"/>
      <c r="AH14" s="100"/>
      <c r="AI14" s="12"/>
      <c r="AJ14" s="8"/>
      <c r="AK14" s="8"/>
      <c r="AL14" s="545"/>
      <c r="AM14" s="546"/>
      <c r="AN14" s="546"/>
      <c r="AO14" s="546"/>
      <c r="AP14" s="546"/>
      <c r="AQ14" s="546"/>
      <c r="AR14" s="546"/>
      <c r="AS14" s="546"/>
      <c r="AT14" s="546"/>
      <c r="AU14" s="547"/>
    </row>
    <row r="15" spans="1:230" hidden="1" x14ac:dyDescent="0.35">
      <c r="A15" s="251"/>
      <c r="B15" s="162" t="s">
        <v>53</v>
      </c>
      <c r="C15" s="162">
        <f>SUM(D15:L15)</f>
        <v>0</v>
      </c>
      <c r="D15" s="84"/>
      <c r="E15" s="17"/>
      <c r="F15" s="17"/>
      <c r="G15" s="17"/>
      <c r="H15" s="17"/>
      <c r="I15" s="17"/>
      <c r="J15" s="17"/>
      <c r="K15" s="17"/>
      <c r="L15" s="85"/>
      <c r="M15" s="162"/>
      <c r="N15" s="30">
        <f>IF(SUM(D15:L15)&gt;'Example-657'!$L$3,'Example-657'!$L$3,SUM(D15:L15))</f>
        <v>0</v>
      </c>
      <c r="O15" s="163">
        <f>N15*'Example-657'!$B$15</f>
        <v>0</v>
      </c>
      <c r="P15" s="258">
        <v>0</v>
      </c>
      <c r="Q15" s="9">
        <v>0</v>
      </c>
      <c r="R15" s="86"/>
      <c r="S15" s="87"/>
      <c r="T15" s="85"/>
      <c r="U15" s="87"/>
      <c r="V15" s="87"/>
      <c r="W15" s="85"/>
      <c r="X15" s="88"/>
      <c r="Y15" s="88"/>
      <c r="Z15" s="176"/>
      <c r="AA15" s="63"/>
      <c r="AB15" s="63"/>
      <c r="AC15" s="89"/>
      <c r="AD15" s="16"/>
      <c r="AE15" s="16"/>
      <c r="AF15" s="17"/>
      <c r="AG15" s="65"/>
      <c r="AH15" s="99"/>
      <c r="AI15" s="43"/>
      <c r="AJ15" s="9"/>
      <c r="AK15" s="9"/>
      <c r="AL15" s="534"/>
      <c r="AM15" s="535"/>
      <c r="AN15" s="535"/>
      <c r="AO15" s="535"/>
      <c r="AP15" s="535"/>
      <c r="AQ15" s="535"/>
      <c r="AR15" s="535"/>
      <c r="AS15" s="535"/>
      <c r="AT15" s="535"/>
      <c r="AU15" s="536"/>
    </row>
    <row r="16" spans="1:230" s="253" customFormat="1" hidden="1" x14ac:dyDescent="0.35">
      <c r="A16" s="251"/>
      <c r="B16" s="166" t="s">
        <v>59</v>
      </c>
      <c r="C16" s="162"/>
      <c r="D16" s="29"/>
      <c r="E16" s="32"/>
      <c r="F16" s="32"/>
      <c r="G16" s="32"/>
      <c r="H16" s="32"/>
      <c r="I16" s="32"/>
      <c r="J16" s="32"/>
      <c r="K16" s="32"/>
      <c r="L16" s="75"/>
      <c r="M16" s="166">
        <f>SUM(D16:L16)</f>
        <v>0</v>
      </c>
      <c r="N16" s="169"/>
      <c r="O16" s="170"/>
      <c r="P16" s="169"/>
      <c r="Q16" s="115"/>
      <c r="R16" s="29"/>
      <c r="S16" s="9"/>
      <c r="T16" s="40"/>
      <c r="U16" s="9"/>
      <c r="V16" s="9"/>
      <c r="W16" s="40"/>
      <c r="X16" s="9"/>
      <c r="Y16" s="9"/>
      <c r="Z16" s="41"/>
      <c r="AA16" s="32"/>
      <c r="AB16" s="9"/>
      <c r="AC16" s="40"/>
      <c r="AD16" s="16"/>
      <c r="AE16" s="16"/>
      <c r="AF16" s="17"/>
      <c r="AG16" s="41"/>
      <c r="AH16" s="70"/>
      <c r="AI16" s="43"/>
      <c r="AJ16" s="9"/>
      <c r="AK16" s="9"/>
      <c r="AL16" s="534"/>
      <c r="AM16" s="535"/>
      <c r="AN16" s="535"/>
      <c r="AO16" s="535"/>
      <c r="AP16" s="535"/>
      <c r="AQ16" s="535"/>
      <c r="AR16" s="535"/>
      <c r="AS16" s="535"/>
      <c r="AT16" s="535"/>
      <c r="AU16" s="53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</row>
    <row r="17" spans="1:230" s="253" customFormat="1" hidden="1" x14ac:dyDescent="0.35">
      <c r="A17" s="251"/>
      <c r="B17" s="162" t="s">
        <v>70</v>
      </c>
      <c r="C17" s="162">
        <f>SUM(D17:L17)</f>
        <v>0</v>
      </c>
      <c r="D17" s="29"/>
      <c r="E17" s="9"/>
      <c r="F17" s="9"/>
      <c r="G17" s="9"/>
      <c r="H17" s="9"/>
      <c r="I17" s="9"/>
      <c r="J17" s="9"/>
      <c r="K17" s="9"/>
      <c r="L17" s="40"/>
      <c r="M17" s="162">
        <f>IF(SUM(D17:L17)&gt;($P15/'Example-657'!$B$14),($P15/'Example-657'!$B$14),SUM(D17:L17))</f>
        <v>0</v>
      </c>
      <c r="N17" s="169"/>
      <c r="O17" s="170"/>
      <c r="P17" s="169"/>
      <c r="Q17" s="115"/>
      <c r="R17" s="29"/>
      <c r="S17" s="9"/>
      <c r="T17" s="40"/>
      <c r="U17" s="9"/>
      <c r="V17" s="9"/>
      <c r="W17" s="40"/>
      <c r="X17" s="9"/>
      <c r="Y17" s="9"/>
      <c r="Z17" s="41"/>
      <c r="AA17" s="15"/>
      <c r="AB17" s="15"/>
      <c r="AC17" s="22"/>
      <c r="AD17" s="16"/>
      <c r="AE17" s="16"/>
      <c r="AF17" s="17"/>
      <c r="AG17" s="41"/>
      <c r="AH17" s="70"/>
      <c r="AI17" s="43"/>
      <c r="AJ17" s="9"/>
      <c r="AK17" s="9"/>
      <c r="AL17" s="534"/>
      <c r="AM17" s="535"/>
      <c r="AN17" s="535"/>
      <c r="AO17" s="535"/>
      <c r="AP17" s="535"/>
      <c r="AQ17" s="535"/>
      <c r="AR17" s="535"/>
      <c r="AS17" s="535"/>
      <c r="AT17" s="535"/>
      <c r="AU17" s="536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</row>
    <row r="18" spans="1:230" s="256" customFormat="1" ht="15" hidden="1" thickBot="1" x14ac:dyDescent="0.4">
      <c r="A18" s="259"/>
      <c r="B18" s="171" t="s">
        <v>75</v>
      </c>
      <c r="C18" s="171">
        <f>SUM(D18:L18)</f>
        <v>0</v>
      </c>
      <c r="D18" s="31"/>
      <c r="E18" s="11"/>
      <c r="F18" s="11"/>
      <c r="G18" s="11"/>
      <c r="H18" s="11"/>
      <c r="I18" s="11"/>
      <c r="J18" s="11"/>
      <c r="K18" s="11"/>
      <c r="L18" s="47"/>
      <c r="M18" s="162">
        <f>IF(SUM(D18:L18)&gt;($P15/'Example-657'!$B$14),($P15/'Example-657'!$B$14),SUM(D18:L18))</f>
        <v>0</v>
      </c>
      <c r="N18" s="173"/>
      <c r="O18" s="23"/>
      <c r="P18" s="173"/>
      <c r="Q18" s="10"/>
      <c r="R18" s="31"/>
      <c r="S18" s="91"/>
      <c r="T18" s="108"/>
      <c r="U18" s="10"/>
      <c r="V18" s="10"/>
      <c r="W18" s="23"/>
      <c r="X18" s="10"/>
      <c r="Y18" s="10"/>
      <c r="Z18" s="57"/>
      <c r="AA18" s="10"/>
      <c r="AB18" s="10"/>
      <c r="AC18" s="23"/>
      <c r="AD18" s="19"/>
      <c r="AE18" s="19"/>
      <c r="AF18" s="20"/>
      <c r="AG18" s="49"/>
      <c r="AH18" s="101"/>
      <c r="AI18" s="48"/>
      <c r="AJ18" s="11"/>
      <c r="AK18" s="11"/>
      <c r="AL18" s="537"/>
      <c r="AM18" s="538"/>
      <c r="AN18" s="538"/>
      <c r="AO18" s="538"/>
      <c r="AP18" s="538"/>
      <c r="AQ18" s="538"/>
      <c r="AR18" s="538"/>
      <c r="AS18" s="538"/>
      <c r="AT18" s="538"/>
      <c r="AU18" s="539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</row>
    <row r="19" spans="1:230" hidden="1" x14ac:dyDescent="0.35">
      <c r="A19" s="257">
        <v>9</v>
      </c>
      <c r="B19" s="236" t="s">
        <v>35</v>
      </c>
      <c r="C19" s="156"/>
      <c r="D19" s="76" t="s">
        <v>79</v>
      </c>
      <c r="E19" s="14"/>
      <c r="F19" s="14"/>
      <c r="G19" s="14"/>
      <c r="H19" s="14"/>
      <c r="I19" s="14"/>
      <c r="J19" s="14"/>
      <c r="K19" s="14"/>
      <c r="L19" s="77"/>
      <c r="M19" s="109"/>
      <c r="N19" s="159">
        <f>SUM(D19:L19)</f>
        <v>0</v>
      </c>
      <c r="O19" s="158">
        <f>N19*'Example-657'!$B$15</f>
        <v>0</v>
      </c>
      <c r="P19" s="164"/>
      <c r="Q19" s="22"/>
      <c r="R19" s="87"/>
      <c r="S19" s="87"/>
      <c r="T19" s="250"/>
      <c r="U19" s="81"/>
      <c r="V19" s="81"/>
      <c r="W19" s="77"/>
      <c r="X19" s="78"/>
      <c r="Y19" s="78"/>
      <c r="Z19" s="161"/>
      <c r="AA19" s="64"/>
      <c r="AB19" s="64"/>
      <c r="AC19" s="79"/>
      <c r="AD19" s="16"/>
      <c r="AE19" s="16"/>
      <c r="AF19" s="17"/>
      <c r="AG19" s="69"/>
      <c r="AH19" s="100"/>
      <c r="AI19" s="12"/>
      <c r="AJ19" s="8"/>
      <c r="AK19" s="8"/>
      <c r="AL19" s="545"/>
      <c r="AM19" s="546"/>
      <c r="AN19" s="546"/>
      <c r="AO19" s="546"/>
      <c r="AP19" s="546"/>
      <c r="AQ19" s="546"/>
      <c r="AR19" s="546"/>
      <c r="AS19" s="546"/>
      <c r="AT19" s="546"/>
      <c r="AU19" s="547"/>
    </row>
    <row r="20" spans="1:230" hidden="1" x14ac:dyDescent="0.35">
      <c r="A20" s="251"/>
      <c r="B20" s="162" t="s">
        <v>53</v>
      </c>
      <c r="C20" s="162">
        <f>SUM(D20:L20)</f>
        <v>0</v>
      </c>
      <c r="D20" s="84"/>
      <c r="E20" s="17"/>
      <c r="F20" s="17"/>
      <c r="G20" s="17"/>
      <c r="H20" s="17"/>
      <c r="I20" s="17"/>
      <c r="J20" s="17"/>
      <c r="K20" s="17"/>
      <c r="L20" s="85"/>
      <c r="M20" s="162"/>
      <c r="N20" s="30">
        <f>IF(SUM(D20:L20)&gt;'Example-657'!$L$3,'Example-657'!$L$3,SUM(D20:L20))</f>
        <v>0</v>
      </c>
      <c r="O20" s="163">
        <f>N20*'Example-657'!$B$15</f>
        <v>0</v>
      </c>
      <c r="P20" s="258">
        <v>700</v>
      </c>
      <c r="Q20" s="40">
        <v>350</v>
      </c>
      <c r="R20" s="87"/>
      <c r="S20" s="87"/>
      <c r="T20" s="250"/>
      <c r="U20" s="87"/>
      <c r="V20" s="87"/>
      <c r="W20" s="85"/>
      <c r="X20" s="88"/>
      <c r="Y20" s="88"/>
      <c r="Z20" s="176"/>
      <c r="AA20" s="63"/>
      <c r="AB20" s="63"/>
      <c r="AC20" s="89"/>
      <c r="AD20" s="16"/>
      <c r="AE20" s="16"/>
      <c r="AF20" s="17"/>
      <c r="AG20" s="65"/>
      <c r="AH20" s="99"/>
      <c r="AI20" s="43"/>
      <c r="AJ20" s="9"/>
      <c r="AK20" s="9"/>
      <c r="AL20" s="534"/>
      <c r="AM20" s="535"/>
      <c r="AN20" s="535"/>
      <c r="AO20" s="535"/>
      <c r="AP20" s="535"/>
      <c r="AQ20" s="535"/>
      <c r="AR20" s="535"/>
      <c r="AS20" s="535"/>
      <c r="AT20" s="535"/>
      <c r="AU20" s="536"/>
    </row>
    <row r="21" spans="1:230" s="253" customFormat="1" hidden="1" x14ac:dyDescent="0.35">
      <c r="A21" s="251"/>
      <c r="B21" s="166" t="s">
        <v>59</v>
      </c>
      <c r="C21" s="162"/>
      <c r="D21" s="29"/>
      <c r="E21" s="32"/>
      <c r="F21" s="32"/>
      <c r="G21" s="32"/>
      <c r="H21" s="32"/>
      <c r="I21" s="32"/>
      <c r="J21" s="32"/>
      <c r="K21" s="32"/>
      <c r="L21" s="75"/>
      <c r="M21" s="166">
        <f>SUM(D21:L21)</f>
        <v>0</v>
      </c>
      <c r="N21" s="169"/>
      <c r="O21" s="170"/>
      <c r="P21" s="169"/>
      <c r="Q21" s="170"/>
      <c r="R21" s="9"/>
      <c r="S21" s="9"/>
      <c r="T21" s="249"/>
      <c r="U21" s="9"/>
      <c r="V21" s="9"/>
      <c r="W21" s="40"/>
      <c r="X21" s="9"/>
      <c r="Y21" s="9"/>
      <c r="Z21" s="41"/>
      <c r="AA21" s="32"/>
      <c r="AB21" s="9"/>
      <c r="AC21" s="40"/>
      <c r="AD21" s="16"/>
      <c r="AE21" s="16"/>
      <c r="AF21" s="17"/>
      <c r="AG21" s="41"/>
      <c r="AH21" s="70"/>
      <c r="AI21" s="43"/>
      <c r="AJ21" s="9"/>
      <c r="AK21" s="9"/>
      <c r="AL21" s="534"/>
      <c r="AM21" s="535"/>
      <c r="AN21" s="535"/>
      <c r="AO21" s="535"/>
      <c r="AP21" s="535"/>
      <c r="AQ21" s="535"/>
      <c r="AR21" s="535"/>
      <c r="AS21" s="535"/>
      <c r="AT21" s="535"/>
      <c r="AU21" s="536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</row>
    <row r="22" spans="1:230" s="253" customFormat="1" hidden="1" x14ac:dyDescent="0.35">
      <c r="A22" s="251"/>
      <c r="B22" s="162" t="s">
        <v>70</v>
      </c>
      <c r="C22" s="162">
        <f>SUM(D22:L22)</f>
        <v>0</v>
      </c>
      <c r="D22" s="29"/>
      <c r="E22" s="9"/>
      <c r="F22" s="9"/>
      <c r="G22" s="9"/>
      <c r="H22" s="9"/>
      <c r="I22" s="9"/>
      <c r="J22" s="9"/>
      <c r="K22" s="9"/>
      <c r="L22" s="40"/>
      <c r="M22" s="162">
        <f>IF(SUM(D22:L22)&gt;($P20/'Example-657'!$B$14),($P20/'Example-657'!$B$14),SUM(D22:L22))</f>
        <v>0</v>
      </c>
      <c r="N22" s="169"/>
      <c r="O22" s="170"/>
      <c r="P22" s="169"/>
      <c r="Q22" s="170"/>
      <c r="R22" s="9"/>
      <c r="S22" s="9"/>
      <c r="T22" s="249"/>
      <c r="U22" s="9"/>
      <c r="V22" s="9"/>
      <c r="W22" s="40"/>
      <c r="X22" s="9"/>
      <c r="Y22" s="9"/>
      <c r="Z22" s="41"/>
      <c r="AA22" s="15"/>
      <c r="AB22" s="15"/>
      <c r="AC22" s="22"/>
      <c r="AD22" s="16"/>
      <c r="AE22" s="16"/>
      <c r="AF22" s="17"/>
      <c r="AG22" s="41"/>
      <c r="AH22" s="70"/>
      <c r="AI22" s="43"/>
      <c r="AJ22" s="9"/>
      <c r="AK22" s="9"/>
      <c r="AL22" s="534"/>
      <c r="AM22" s="535"/>
      <c r="AN22" s="535"/>
      <c r="AO22" s="535"/>
      <c r="AP22" s="535"/>
      <c r="AQ22" s="535"/>
      <c r="AR22" s="535"/>
      <c r="AS22" s="535"/>
      <c r="AT22" s="535"/>
      <c r="AU22" s="536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</row>
    <row r="23" spans="1:230" s="256" customFormat="1" ht="15" hidden="1" thickBot="1" x14ac:dyDescent="0.4">
      <c r="A23" s="259"/>
      <c r="B23" s="171" t="s">
        <v>75</v>
      </c>
      <c r="C23" s="171">
        <f>SUM(D23:L23)</f>
        <v>0</v>
      </c>
      <c r="D23" s="31"/>
      <c r="E23" s="11"/>
      <c r="F23" s="11"/>
      <c r="G23" s="11"/>
      <c r="H23" s="11"/>
      <c r="I23" s="11"/>
      <c r="J23" s="11"/>
      <c r="K23" s="11"/>
      <c r="L23" s="47"/>
      <c r="M23" s="162">
        <f>IF(SUM(D23:L23)&gt;($P20/'Example-657'!$B$14),($P20/'Example-657'!$B$14),SUM(D23:L23))</f>
        <v>0</v>
      </c>
      <c r="N23" s="164"/>
      <c r="O23" s="22"/>
      <c r="P23" s="164"/>
      <c r="Q23" s="22"/>
      <c r="R23" s="11"/>
      <c r="S23" s="91"/>
      <c r="T23" s="92"/>
      <c r="U23" s="10"/>
      <c r="V23" s="10"/>
      <c r="W23" s="23"/>
      <c r="X23" s="10"/>
      <c r="Y23" s="10"/>
      <c r="Z23" s="57"/>
      <c r="AA23" s="10"/>
      <c r="AB23" s="10"/>
      <c r="AC23" s="23"/>
      <c r="AD23" s="19"/>
      <c r="AE23" s="19"/>
      <c r="AF23" s="20"/>
      <c r="AG23" s="49"/>
      <c r="AH23" s="101"/>
      <c r="AI23" s="48"/>
      <c r="AJ23" s="11"/>
      <c r="AK23" s="11"/>
      <c r="AL23" s="537"/>
      <c r="AM23" s="538"/>
      <c r="AN23" s="538"/>
      <c r="AO23" s="538"/>
      <c r="AP23" s="538"/>
      <c r="AQ23" s="538"/>
      <c r="AR23" s="538"/>
      <c r="AS23" s="538"/>
      <c r="AT23" s="538"/>
      <c r="AU23" s="539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</row>
    <row r="24" spans="1:230" hidden="1" x14ac:dyDescent="0.35">
      <c r="A24" s="257">
        <v>10</v>
      </c>
      <c r="B24" s="236" t="s">
        <v>35</v>
      </c>
      <c r="C24" s="156"/>
      <c r="D24" s="76"/>
      <c r="E24" s="14"/>
      <c r="F24" s="14"/>
      <c r="G24" s="14"/>
      <c r="H24" s="14"/>
      <c r="I24" s="14"/>
      <c r="J24" s="14"/>
      <c r="K24" s="14"/>
      <c r="L24" s="77"/>
      <c r="M24" s="109"/>
      <c r="N24" s="159">
        <f>SUM(D24:L24)</f>
        <v>0</v>
      </c>
      <c r="O24" s="158">
        <f>N24*'Example-657'!$B$15</f>
        <v>0</v>
      </c>
      <c r="P24" s="164"/>
      <c r="Q24" s="22"/>
      <c r="R24" s="81"/>
      <c r="S24" s="81"/>
      <c r="T24" s="248"/>
      <c r="U24" s="81"/>
      <c r="V24" s="81"/>
      <c r="W24" s="77"/>
      <c r="X24" s="78"/>
      <c r="Y24" s="78"/>
      <c r="Z24" s="161"/>
      <c r="AA24" s="64"/>
      <c r="AB24" s="64"/>
      <c r="AC24" s="79"/>
      <c r="AD24" s="16"/>
      <c r="AE24" s="16"/>
      <c r="AF24" s="17"/>
      <c r="AG24" s="69"/>
      <c r="AH24" s="100"/>
      <c r="AI24" s="12"/>
      <c r="AJ24" s="8"/>
      <c r="AK24" s="8"/>
      <c r="AL24" s="545"/>
      <c r="AM24" s="546"/>
      <c r="AN24" s="546"/>
      <c r="AO24" s="546"/>
      <c r="AP24" s="546"/>
      <c r="AQ24" s="546"/>
      <c r="AR24" s="546"/>
      <c r="AS24" s="546"/>
      <c r="AT24" s="546"/>
      <c r="AU24" s="547"/>
    </row>
    <row r="25" spans="1:230" hidden="1" x14ac:dyDescent="0.35">
      <c r="A25" s="251"/>
      <c r="B25" s="162" t="s">
        <v>53</v>
      </c>
      <c r="C25" s="162">
        <f>SUM(D25:L25)</f>
        <v>0</v>
      </c>
      <c r="D25" s="84"/>
      <c r="E25" s="17"/>
      <c r="F25" s="17"/>
      <c r="G25" s="17"/>
      <c r="H25" s="17"/>
      <c r="I25" s="17"/>
      <c r="J25" s="17"/>
      <c r="K25" s="17"/>
      <c r="L25" s="85"/>
      <c r="M25" s="162"/>
      <c r="N25" s="30">
        <f>IF(SUM(D25:L25)&gt;'Example-657'!$L$3,'Example-657'!$L$3,SUM(D25:L25))</f>
        <v>0</v>
      </c>
      <c r="O25" s="163">
        <f>N25*'Example-657'!$B$15</f>
        <v>0</v>
      </c>
      <c r="P25" s="258">
        <v>700</v>
      </c>
      <c r="Q25" s="40">
        <v>350</v>
      </c>
      <c r="R25" s="87"/>
      <c r="S25" s="87"/>
      <c r="T25" s="250"/>
      <c r="U25" s="87"/>
      <c r="V25" s="87"/>
      <c r="W25" s="85"/>
      <c r="X25" s="88"/>
      <c r="Y25" s="88"/>
      <c r="Z25" s="176"/>
      <c r="AA25" s="63"/>
      <c r="AB25" s="63"/>
      <c r="AC25" s="89"/>
      <c r="AD25" s="16"/>
      <c r="AE25" s="16"/>
      <c r="AF25" s="17"/>
      <c r="AG25" s="65"/>
      <c r="AH25" s="99"/>
      <c r="AI25" s="43"/>
      <c r="AJ25" s="9"/>
      <c r="AK25" s="9"/>
      <c r="AL25" s="534"/>
      <c r="AM25" s="535"/>
      <c r="AN25" s="535"/>
      <c r="AO25" s="535"/>
      <c r="AP25" s="535"/>
      <c r="AQ25" s="535"/>
      <c r="AR25" s="535"/>
      <c r="AS25" s="535"/>
      <c r="AT25" s="535"/>
      <c r="AU25" s="536"/>
    </row>
    <row r="26" spans="1:230" s="253" customFormat="1" hidden="1" x14ac:dyDescent="0.35">
      <c r="A26" s="251"/>
      <c r="B26" s="166" t="s">
        <v>59</v>
      </c>
      <c r="C26" s="162"/>
      <c r="D26" s="29"/>
      <c r="E26" s="32"/>
      <c r="F26" s="32"/>
      <c r="G26" s="32"/>
      <c r="H26" s="32"/>
      <c r="I26" s="32"/>
      <c r="J26" s="32"/>
      <c r="K26" s="32"/>
      <c r="L26" s="75"/>
      <c r="M26" s="166">
        <f>SUM(D26:L26)</f>
        <v>0</v>
      </c>
      <c r="N26" s="169"/>
      <c r="O26" s="170"/>
      <c r="P26" s="169"/>
      <c r="Q26" s="170"/>
      <c r="R26" s="9"/>
      <c r="S26" s="9"/>
      <c r="T26" s="249"/>
      <c r="U26" s="9"/>
      <c r="V26" s="9"/>
      <c r="W26" s="40"/>
      <c r="X26" s="9"/>
      <c r="Y26" s="9"/>
      <c r="Z26" s="41"/>
      <c r="AA26" s="32"/>
      <c r="AB26" s="9"/>
      <c r="AC26" s="40"/>
      <c r="AD26" s="16"/>
      <c r="AE26" s="16"/>
      <c r="AF26" s="17"/>
      <c r="AG26" s="41"/>
      <c r="AH26" s="70"/>
      <c r="AI26" s="43"/>
      <c r="AJ26" s="9"/>
      <c r="AK26" s="9"/>
      <c r="AL26" s="534"/>
      <c r="AM26" s="535"/>
      <c r="AN26" s="535"/>
      <c r="AO26" s="535"/>
      <c r="AP26" s="535"/>
      <c r="AQ26" s="535"/>
      <c r="AR26" s="535"/>
      <c r="AS26" s="535"/>
      <c r="AT26" s="535"/>
      <c r="AU26" s="53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</row>
    <row r="27" spans="1:230" s="253" customFormat="1" hidden="1" x14ac:dyDescent="0.35">
      <c r="A27" s="251"/>
      <c r="B27" s="162" t="s">
        <v>70</v>
      </c>
      <c r="C27" s="162">
        <f>SUM(D27:L27)</f>
        <v>0</v>
      </c>
      <c r="D27" s="29"/>
      <c r="E27" s="9"/>
      <c r="F27" s="9"/>
      <c r="G27" s="9"/>
      <c r="H27" s="9"/>
      <c r="I27" s="9"/>
      <c r="J27" s="9"/>
      <c r="K27" s="9"/>
      <c r="L27" s="40"/>
      <c r="M27" s="162">
        <f>IF(SUM(D27:L27)&gt;($P25/'Example-657'!$B$14),($P25/'Example-657'!$B$14),SUM(D27:L27))</f>
        <v>0</v>
      </c>
      <c r="N27" s="169"/>
      <c r="O27" s="170"/>
      <c r="P27" s="169"/>
      <c r="Q27" s="170"/>
      <c r="R27" s="9"/>
      <c r="S27" s="9"/>
      <c r="T27" s="249"/>
      <c r="U27" s="9"/>
      <c r="V27" s="9"/>
      <c r="W27" s="40"/>
      <c r="X27" s="9"/>
      <c r="Y27" s="9"/>
      <c r="Z27" s="41"/>
      <c r="AA27" s="15"/>
      <c r="AB27" s="15"/>
      <c r="AC27" s="22"/>
      <c r="AD27" s="16"/>
      <c r="AE27" s="16"/>
      <c r="AF27" s="17"/>
      <c r="AG27" s="41"/>
      <c r="AH27" s="70"/>
      <c r="AI27" s="43"/>
      <c r="AJ27" s="9"/>
      <c r="AK27" s="9"/>
      <c r="AL27" s="534"/>
      <c r="AM27" s="535"/>
      <c r="AN27" s="535"/>
      <c r="AO27" s="535"/>
      <c r="AP27" s="535"/>
      <c r="AQ27" s="535"/>
      <c r="AR27" s="535"/>
      <c r="AS27" s="535"/>
      <c r="AT27" s="535"/>
      <c r="AU27" s="536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</row>
    <row r="28" spans="1:230" s="256" customFormat="1" ht="15" hidden="1" thickBot="1" x14ac:dyDescent="0.4">
      <c r="A28" s="259"/>
      <c r="B28" s="171" t="s">
        <v>75</v>
      </c>
      <c r="C28" s="171">
        <f>SUM(D28:L28)</f>
        <v>0</v>
      </c>
      <c r="D28" s="31"/>
      <c r="E28" s="11"/>
      <c r="F28" s="11"/>
      <c r="G28" s="11"/>
      <c r="H28" s="11"/>
      <c r="I28" s="11"/>
      <c r="J28" s="11"/>
      <c r="K28" s="11"/>
      <c r="L28" s="47"/>
      <c r="M28" s="162">
        <f>IF(SUM(D28:L28)&gt;($P25/'Example-657'!$B$14),($P25/'Example-657'!$B$14),SUM(D28:L28))</f>
        <v>0</v>
      </c>
      <c r="N28" s="164"/>
      <c r="O28" s="22"/>
      <c r="P28" s="164"/>
      <c r="Q28" s="22"/>
      <c r="R28" s="11"/>
      <c r="S28" s="18"/>
      <c r="T28" s="83"/>
      <c r="U28" s="10"/>
      <c r="V28" s="10"/>
      <c r="W28" s="23"/>
      <c r="X28" s="10"/>
      <c r="Y28" s="10"/>
      <c r="Z28" s="57"/>
      <c r="AA28" s="10"/>
      <c r="AB28" s="10"/>
      <c r="AC28" s="23"/>
      <c r="AD28" s="19"/>
      <c r="AE28" s="19"/>
      <c r="AF28" s="20"/>
      <c r="AG28" s="49"/>
      <c r="AH28" s="101"/>
      <c r="AI28" s="48"/>
      <c r="AJ28" s="11"/>
      <c r="AK28" s="11"/>
      <c r="AL28" s="537"/>
      <c r="AM28" s="538"/>
      <c r="AN28" s="538"/>
      <c r="AO28" s="538"/>
      <c r="AP28" s="538"/>
      <c r="AQ28" s="538"/>
      <c r="AR28" s="538"/>
      <c r="AS28" s="538"/>
      <c r="AT28" s="538"/>
      <c r="AU28" s="539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</row>
    <row r="29" spans="1:230" hidden="1" x14ac:dyDescent="0.35">
      <c r="A29" s="257">
        <v>11</v>
      </c>
      <c r="B29" s="236" t="s">
        <v>35</v>
      </c>
      <c r="C29" s="156"/>
      <c r="D29" s="76"/>
      <c r="E29" s="14"/>
      <c r="F29" s="14"/>
      <c r="G29" s="14"/>
      <c r="H29" s="14"/>
      <c r="I29" s="14"/>
      <c r="J29" s="14"/>
      <c r="K29" s="14"/>
      <c r="L29" s="77"/>
      <c r="M29" s="110"/>
      <c r="N29" s="159">
        <f>SUM(D29:L29)</f>
        <v>0</v>
      </c>
      <c r="O29" s="158">
        <f>N29*'Example-657'!$B$15</f>
        <v>0</v>
      </c>
      <c r="P29" s="159"/>
      <c r="Q29" s="160"/>
      <c r="R29" s="81"/>
      <c r="S29" s="81"/>
      <c r="T29" s="248"/>
      <c r="U29" s="81"/>
      <c r="V29" s="81"/>
      <c r="W29" s="77"/>
      <c r="X29" s="78"/>
      <c r="Y29" s="78"/>
      <c r="Z29" s="161"/>
      <c r="AA29" s="64"/>
      <c r="AB29" s="64"/>
      <c r="AC29" s="79"/>
      <c r="AD29" s="16"/>
      <c r="AE29" s="16"/>
      <c r="AF29" s="17"/>
      <c r="AG29" s="69"/>
      <c r="AH29" s="99"/>
      <c r="AI29" s="12"/>
      <c r="AJ29" s="8"/>
      <c r="AK29" s="8"/>
      <c r="AL29" s="545"/>
      <c r="AM29" s="546"/>
      <c r="AN29" s="546"/>
      <c r="AO29" s="546"/>
      <c r="AP29" s="546"/>
      <c r="AQ29" s="546"/>
      <c r="AR29" s="546"/>
      <c r="AS29" s="546"/>
      <c r="AT29" s="546"/>
      <c r="AU29" s="547"/>
    </row>
    <row r="30" spans="1:230" hidden="1" x14ac:dyDescent="0.35">
      <c r="A30" s="251"/>
      <c r="B30" s="162" t="s">
        <v>53</v>
      </c>
      <c r="C30" s="162">
        <f>SUM(D30:L30)</f>
        <v>0</v>
      </c>
      <c r="D30" s="84"/>
      <c r="E30" s="17"/>
      <c r="F30" s="17"/>
      <c r="G30" s="17"/>
      <c r="H30" s="17"/>
      <c r="I30" s="17"/>
      <c r="J30" s="17"/>
      <c r="K30" s="17"/>
      <c r="L30" s="85"/>
      <c r="M30" s="162"/>
      <c r="N30" s="30">
        <f>IF(SUM(D30:L30)&gt;'Example-657'!$L$3,'Example-657'!$L$3,SUM(D30:L30))</f>
        <v>0</v>
      </c>
      <c r="O30" s="163">
        <f>N30*'Example-657'!$B$15</f>
        <v>0</v>
      </c>
      <c r="P30" s="258">
        <v>500</v>
      </c>
      <c r="Q30" s="40">
        <v>250</v>
      </c>
      <c r="R30" s="87"/>
      <c r="S30" s="87"/>
      <c r="T30" s="250"/>
      <c r="U30" s="87"/>
      <c r="V30" s="87"/>
      <c r="W30" s="85"/>
      <c r="X30" s="88"/>
      <c r="Y30" s="88"/>
      <c r="Z30" s="176"/>
      <c r="AA30" s="63"/>
      <c r="AB30" s="63"/>
      <c r="AC30" s="89"/>
      <c r="AD30" s="16"/>
      <c r="AE30" s="16"/>
      <c r="AF30" s="17"/>
      <c r="AG30" s="41"/>
      <c r="AH30" s="70"/>
      <c r="AI30" s="43"/>
      <c r="AJ30" s="9"/>
      <c r="AK30" s="9"/>
      <c r="AL30" s="534"/>
      <c r="AM30" s="535"/>
      <c r="AN30" s="535"/>
      <c r="AO30" s="535"/>
      <c r="AP30" s="535"/>
      <c r="AQ30" s="535"/>
      <c r="AR30" s="535"/>
      <c r="AS30" s="535"/>
      <c r="AT30" s="535"/>
      <c r="AU30" s="536"/>
    </row>
    <row r="31" spans="1:230" s="253" customFormat="1" hidden="1" x14ac:dyDescent="0.35">
      <c r="A31" s="251"/>
      <c r="B31" s="166" t="s">
        <v>59</v>
      </c>
      <c r="C31" s="162"/>
      <c r="D31" s="29"/>
      <c r="E31" s="32"/>
      <c r="F31" s="32"/>
      <c r="G31" s="32"/>
      <c r="H31" s="32"/>
      <c r="I31" s="32"/>
      <c r="J31" s="32"/>
      <c r="K31" s="32"/>
      <c r="L31" s="75"/>
      <c r="M31" s="166">
        <f>SUM(D31:L31)</f>
        <v>0</v>
      </c>
      <c r="N31" s="169"/>
      <c r="O31" s="170"/>
      <c r="P31" s="169"/>
      <c r="Q31" s="170"/>
      <c r="R31" s="9"/>
      <c r="S31" s="9"/>
      <c r="T31" s="249"/>
      <c r="U31" s="9"/>
      <c r="V31" s="9"/>
      <c r="W31" s="40"/>
      <c r="X31" s="9"/>
      <c r="Y31" s="9"/>
      <c r="Z31" s="41"/>
      <c r="AA31" s="32"/>
      <c r="AB31" s="9"/>
      <c r="AC31" s="40"/>
      <c r="AD31" s="16"/>
      <c r="AE31" s="16"/>
      <c r="AF31" s="17"/>
      <c r="AG31" s="41"/>
      <c r="AH31" s="70"/>
      <c r="AI31" s="43"/>
      <c r="AJ31" s="9"/>
      <c r="AK31" s="9"/>
      <c r="AL31" s="534"/>
      <c r="AM31" s="535"/>
      <c r="AN31" s="535"/>
      <c r="AO31" s="535"/>
      <c r="AP31" s="535"/>
      <c r="AQ31" s="535"/>
      <c r="AR31" s="535"/>
      <c r="AS31" s="535"/>
      <c r="AT31" s="535"/>
      <c r="AU31" s="536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</row>
    <row r="32" spans="1:230" s="253" customFormat="1" hidden="1" x14ac:dyDescent="0.35">
      <c r="A32" s="251"/>
      <c r="B32" s="162" t="s">
        <v>70</v>
      </c>
      <c r="C32" s="162">
        <f>SUM(D32:L32)</f>
        <v>0</v>
      </c>
      <c r="D32" s="29"/>
      <c r="E32" s="9"/>
      <c r="F32" s="9"/>
      <c r="G32" s="9"/>
      <c r="H32" s="9"/>
      <c r="I32" s="9"/>
      <c r="J32" s="9"/>
      <c r="K32" s="9"/>
      <c r="L32" s="40"/>
      <c r="M32" s="162">
        <f>IF(SUM(D32:L32)&gt;($P30/'Example-657'!$B$14),($P30/'Example-657'!$B$14),SUM(D32:L32))</f>
        <v>0</v>
      </c>
      <c r="N32" s="169"/>
      <c r="O32" s="170"/>
      <c r="P32" s="169"/>
      <c r="Q32" s="170"/>
      <c r="R32" s="9"/>
      <c r="S32" s="9"/>
      <c r="T32" s="249"/>
      <c r="U32" s="9"/>
      <c r="V32" s="9"/>
      <c r="W32" s="40"/>
      <c r="X32" s="9"/>
      <c r="Y32" s="9"/>
      <c r="Z32" s="41"/>
      <c r="AA32" s="15"/>
      <c r="AB32" s="15"/>
      <c r="AC32" s="22"/>
      <c r="AD32" s="16"/>
      <c r="AE32" s="16"/>
      <c r="AF32" s="17"/>
      <c r="AG32" s="41"/>
      <c r="AH32" s="70"/>
      <c r="AI32" s="43"/>
      <c r="AJ32" s="9"/>
      <c r="AK32" s="9"/>
      <c r="AL32" s="534"/>
      <c r="AM32" s="535"/>
      <c r="AN32" s="535"/>
      <c r="AO32" s="535"/>
      <c r="AP32" s="535"/>
      <c r="AQ32" s="535"/>
      <c r="AR32" s="535"/>
      <c r="AS32" s="535"/>
      <c r="AT32" s="535"/>
      <c r="AU32" s="536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</row>
    <row r="33" spans="1:230" s="256" customFormat="1" ht="15" hidden="1" thickBot="1" x14ac:dyDescent="0.4">
      <c r="A33" s="259"/>
      <c r="B33" s="171" t="s">
        <v>75</v>
      </c>
      <c r="C33" s="171">
        <f>SUM(D33:L33)</f>
        <v>0</v>
      </c>
      <c r="D33" s="29"/>
      <c r="E33" s="9"/>
      <c r="F33" s="9"/>
      <c r="G33" s="9"/>
      <c r="H33" s="9"/>
      <c r="I33" s="9"/>
      <c r="J33" s="9"/>
      <c r="K33" s="9"/>
      <c r="L33" s="40"/>
      <c r="M33" s="162">
        <f>IF(SUM(D33:L33)&gt;($P30/'Example-657'!$B$14),($P30/'Example-657'!$B$14),SUM(D33:L33))</f>
        <v>0</v>
      </c>
      <c r="N33" s="173"/>
      <c r="O33" s="23"/>
      <c r="P33" s="173"/>
      <c r="Q33" s="23"/>
      <c r="R33" s="11"/>
      <c r="S33" s="18"/>
      <c r="T33" s="83"/>
      <c r="U33" s="15"/>
      <c r="V33" s="15"/>
      <c r="W33" s="22"/>
      <c r="X33" s="10"/>
      <c r="Y33" s="10"/>
      <c r="Z33" s="30"/>
      <c r="AA33" s="15"/>
      <c r="AB33" s="15"/>
      <c r="AC33" s="22"/>
      <c r="AD33" s="19"/>
      <c r="AE33" s="19"/>
      <c r="AF33" s="20"/>
      <c r="AG33" s="49"/>
      <c r="AH33" s="101"/>
      <c r="AI33" s="48"/>
      <c r="AJ33" s="11"/>
      <c r="AK33" s="11"/>
      <c r="AL33" s="537"/>
      <c r="AM33" s="538"/>
      <c r="AN33" s="538"/>
      <c r="AO33" s="538"/>
      <c r="AP33" s="538"/>
      <c r="AQ33" s="538"/>
      <c r="AR33" s="538"/>
      <c r="AS33" s="538"/>
      <c r="AT33" s="538"/>
      <c r="AU33" s="539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</row>
    <row r="34" spans="1:230" hidden="1" x14ac:dyDescent="0.35">
      <c r="A34" s="257">
        <v>12</v>
      </c>
      <c r="B34" s="236" t="s">
        <v>35</v>
      </c>
      <c r="C34" s="156"/>
      <c r="D34" s="76"/>
      <c r="E34" s="14"/>
      <c r="F34" s="14"/>
      <c r="G34" s="14"/>
      <c r="H34" s="14"/>
      <c r="I34" s="14"/>
      <c r="J34" s="14"/>
      <c r="K34" s="14"/>
      <c r="L34" s="77"/>
      <c r="M34" s="110"/>
      <c r="N34" s="159">
        <f>SUM(D34:L34)</f>
        <v>0</v>
      </c>
      <c r="O34" s="158">
        <f>N34*'Example-657'!$B$15</f>
        <v>0</v>
      </c>
      <c r="P34" s="164"/>
      <c r="Q34" s="22"/>
      <c r="R34" s="81"/>
      <c r="S34" s="81"/>
      <c r="T34" s="248"/>
      <c r="U34" s="81"/>
      <c r="V34" s="81"/>
      <c r="W34" s="77"/>
      <c r="X34" s="78"/>
      <c r="Y34" s="78"/>
      <c r="Z34" s="161"/>
      <c r="AA34" s="64"/>
      <c r="AB34" s="64"/>
      <c r="AC34" s="79"/>
      <c r="AD34" s="44"/>
      <c r="AE34" s="13"/>
      <c r="AF34" s="14"/>
      <c r="AG34" s="69"/>
      <c r="AH34" s="100"/>
      <c r="AI34" s="12"/>
      <c r="AJ34" s="8"/>
      <c r="AK34" s="8"/>
      <c r="AL34" s="545"/>
      <c r="AM34" s="546"/>
      <c r="AN34" s="546"/>
      <c r="AO34" s="546"/>
      <c r="AP34" s="546"/>
      <c r="AQ34" s="546"/>
      <c r="AR34" s="546"/>
      <c r="AS34" s="546"/>
      <c r="AT34" s="546"/>
      <c r="AU34" s="547"/>
    </row>
    <row r="35" spans="1:230" hidden="1" x14ac:dyDescent="0.35">
      <c r="A35" s="251"/>
      <c r="B35" s="162" t="s">
        <v>53</v>
      </c>
      <c r="C35" s="162">
        <f>SUM(D35:L35)</f>
        <v>0</v>
      </c>
      <c r="D35" s="84"/>
      <c r="E35" s="17"/>
      <c r="F35" s="17"/>
      <c r="G35" s="17"/>
      <c r="H35" s="17"/>
      <c r="I35" s="17"/>
      <c r="J35" s="17"/>
      <c r="K35" s="17"/>
      <c r="L35" s="85"/>
      <c r="M35" s="162"/>
      <c r="N35" s="30">
        <f>IF(SUM(D35:L35)&gt;'Example-657'!$L$3,'Example-657'!$L$3,SUM(D35:L35))</f>
        <v>0</v>
      </c>
      <c r="O35" s="163">
        <f>N35*'Example-657'!$B$15</f>
        <v>0</v>
      </c>
      <c r="P35" s="258">
        <v>900</v>
      </c>
      <c r="Q35" s="40">
        <v>500</v>
      </c>
      <c r="R35" s="87"/>
      <c r="S35" s="87"/>
      <c r="T35" s="250"/>
      <c r="U35" s="87"/>
      <c r="V35" s="87"/>
      <c r="W35" s="85"/>
      <c r="X35" s="88"/>
      <c r="Y35" s="88"/>
      <c r="Z35" s="176"/>
      <c r="AA35" s="63"/>
      <c r="AB35" s="63"/>
      <c r="AC35" s="89"/>
      <c r="AD35" s="45"/>
      <c r="AE35" s="16"/>
      <c r="AF35" s="17"/>
      <c r="AG35" s="65"/>
      <c r="AH35" s="99"/>
      <c r="AI35" s="43"/>
      <c r="AJ35" s="9"/>
      <c r="AK35" s="9"/>
      <c r="AL35" s="534"/>
      <c r="AM35" s="535"/>
      <c r="AN35" s="535"/>
      <c r="AO35" s="535"/>
      <c r="AP35" s="535"/>
      <c r="AQ35" s="535"/>
      <c r="AR35" s="535"/>
      <c r="AS35" s="535"/>
      <c r="AT35" s="535"/>
      <c r="AU35" s="536"/>
    </row>
    <row r="36" spans="1:230" s="253" customFormat="1" hidden="1" x14ac:dyDescent="0.35">
      <c r="A36" s="251"/>
      <c r="B36" s="166" t="s">
        <v>59</v>
      </c>
      <c r="C36" s="162"/>
      <c r="D36" s="29"/>
      <c r="E36" s="32"/>
      <c r="F36" s="32"/>
      <c r="G36" s="32"/>
      <c r="H36" s="32"/>
      <c r="I36" s="32"/>
      <c r="J36" s="32"/>
      <c r="K36" s="32"/>
      <c r="L36" s="75"/>
      <c r="M36" s="166">
        <f>SUM(D36:L36)</f>
        <v>0</v>
      </c>
      <c r="N36" s="169"/>
      <c r="O36" s="170"/>
      <c r="P36" s="169"/>
      <c r="Q36" s="170"/>
      <c r="R36" s="9"/>
      <c r="S36" s="9"/>
      <c r="T36" s="249"/>
      <c r="U36" s="9"/>
      <c r="V36" s="9"/>
      <c r="W36" s="40"/>
      <c r="X36" s="9"/>
      <c r="Y36" s="9"/>
      <c r="Z36" s="41"/>
      <c r="AA36" s="32"/>
      <c r="AB36" s="9"/>
      <c r="AC36" s="40"/>
      <c r="AD36" s="45"/>
      <c r="AE36" s="16"/>
      <c r="AF36" s="17"/>
      <c r="AG36" s="41"/>
      <c r="AH36" s="70"/>
      <c r="AI36" s="43"/>
      <c r="AJ36" s="9"/>
      <c r="AK36" s="9"/>
      <c r="AL36" s="534"/>
      <c r="AM36" s="535"/>
      <c r="AN36" s="535"/>
      <c r="AO36" s="535"/>
      <c r="AP36" s="535"/>
      <c r="AQ36" s="535"/>
      <c r="AR36" s="535"/>
      <c r="AS36" s="535"/>
      <c r="AT36" s="535"/>
      <c r="AU36" s="5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</row>
    <row r="37" spans="1:230" s="253" customFormat="1" hidden="1" x14ac:dyDescent="0.35">
      <c r="A37" s="251"/>
      <c r="B37" s="162" t="s">
        <v>70</v>
      </c>
      <c r="C37" s="162">
        <f>SUM(D37:L37)</f>
        <v>0</v>
      </c>
      <c r="D37" s="29"/>
      <c r="E37" s="9"/>
      <c r="F37" s="9"/>
      <c r="G37" s="9"/>
      <c r="H37" s="9"/>
      <c r="I37" s="9"/>
      <c r="J37" s="9"/>
      <c r="K37" s="9"/>
      <c r="L37" s="40"/>
      <c r="M37" s="162">
        <f>IF(SUM(D37:L37)&gt;($P35/'Example-657'!$B$14),($P35/'Example-657'!$B$14),SUM(D37:L37))</f>
        <v>0</v>
      </c>
      <c r="N37" s="169"/>
      <c r="O37" s="170"/>
      <c r="P37" s="169"/>
      <c r="Q37" s="170"/>
      <c r="R37" s="9"/>
      <c r="S37" s="9"/>
      <c r="T37" s="249"/>
      <c r="U37" s="9"/>
      <c r="V37" s="9"/>
      <c r="W37" s="40"/>
      <c r="X37" s="9"/>
      <c r="Y37" s="9"/>
      <c r="Z37" s="41"/>
      <c r="AA37" s="15"/>
      <c r="AB37" s="15"/>
      <c r="AC37" s="22"/>
      <c r="AD37" s="45"/>
      <c r="AE37" s="16"/>
      <c r="AF37" s="17"/>
      <c r="AG37" s="41"/>
      <c r="AH37" s="70"/>
      <c r="AI37" s="43"/>
      <c r="AJ37" s="9"/>
      <c r="AK37" s="9"/>
      <c r="AL37" s="534"/>
      <c r="AM37" s="535"/>
      <c r="AN37" s="535"/>
      <c r="AO37" s="535"/>
      <c r="AP37" s="535"/>
      <c r="AQ37" s="535"/>
      <c r="AR37" s="535"/>
      <c r="AS37" s="535"/>
      <c r="AT37" s="535"/>
      <c r="AU37" s="536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</row>
    <row r="38" spans="1:230" s="256" customFormat="1" ht="15" hidden="1" thickBot="1" x14ac:dyDescent="0.4">
      <c r="A38" s="259"/>
      <c r="B38" s="171" t="s">
        <v>75</v>
      </c>
      <c r="C38" s="171">
        <f>SUM(D38:L38)</f>
        <v>0</v>
      </c>
      <c r="D38" s="31"/>
      <c r="E38" s="11"/>
      <c r="F38" s="11"/>
      <c r="G38" s="11"/>
      <c r="H38" s="11"/>
      <c r="I38" s="11"/>
      <c r="J38" s="11"/>
      <c r="K38" s="11"/>
      <c r="L38" s="47"/>
      <c r="M38" s="162">
        <f>IF(SUM(D38:L38)&gt;($P35/'Example-657'!$B$14),($P35/'Example-657'!$B$14),SUM(D38:L38))</f>
        <v>0</v>
      </c>
      <c r="N38" s="164"/>
      <c r="O38" s="22"/>
      <c r="P38" s="164"/>
      <c r="Q38" s="22"/>
      <c r="R38" s="9"/>
      <c r="S38" s="18"/>
      <c r="T38" s="83"/>
      <c r="U38" s="10"/>
      <c r="V38" s="10"/>
      <c r="W38" s="23"/>
      <c r="X38" s="10"/>
      <c r="Y38" s="10"/>
      <c r="Z38" s="57"/>
      <c r="AA38" s="10"/>
      <c r="AB38" s="10"/>
      <c r="AC38" s="23"/>
      <c r="AD38" s="46"/>
      <c r="AE38" s="19"/>
      <c r="AF38" s="20"/>
      <c r="AG38" s="49"/>
      <c r="AH38" s="101"/>
      <c r="AI38" s="48"/>
      <c r="AJ38" s="11"/>
      <c r="AK38" s="11"/>
      <c r="AL38" s="537"/>
      <c r="AM38" s="538"/>
      <c r="AN38" s="538"/>
      <c r="AO38" s="538"/>
      <c r="AP38" s="538"/>
      <c r="AQ38" s="538"/>
      <c r="AR38" s="538"/>
      <c r="AS38" s="538"/>
      <c r="AT38" s="538"/>
      <c r="AU38" s="539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</row>
    <row r="39" spans="1:230" hidden="1" x14ac:dyDescent="0.35">
      <c r="A39" s="257">
        <v>13</v>
      </c>
      <c r="B39" s="236" t="s">
        <v>35</v>
      </c>
      <c r="C39" s="156"/>
      <c r="D39" s="76"/>
      <c r="E39" s="14"/>
      <c r="F39" s="14"/>
      <c r="G39" s="14"/>
      <c r="H39" s="14"/>
      <c r="I39" s="14"/>
      <c r="J39" s="14"/>
      <c r="K39" s="14"/>
      <c r="L39" s="77"/>
      <c r="M39" s="110"/>
      <c r="N39" s="159">
        <f>SUM(D39:L39)</f>
        <v>0</v>
      </c>
      <c r="O39" s="158">
        <f>N39*'Example-657'!$B$15</f>
        <v>0</v>
      </c>
      <c r="P39" s="159"/>
      <c r="Q39" s="21"/>
      <c r="R39" s="80"/>
      <c r="S39" s="81"/>
      <c r="T39" s="77"/>
      <c r="U39" s="81"/>
      <c r="V39" s="81"/>
      <c r="W39" s="77"/>
      <c r="X39" s="78"/>
      <c r="Y39" s="78"/>
      <c r="Z39" s="161"/>
      <c r="AA39" s="64"/>
      <c r="AB39" s="64"/>
      <c r="AC39" s="79"/>
      <c r="AD39" s="16"/>
      <c r="AE39" s="13"/>
      <c r="AF39" s="14"/>
      <c r="AG39" s="69"/>
      <c r="AH39" s="100"/>
      <c r="AI39" s="12"/>
      <c r="AJ39" s="8"/>
      <c r="AK39" s="8"/>
      <c r="AL39" s="545"/>
      <c r="AM39" s="546"/>
      <c r="AN39" s="546"/>
      <c r="AO39" s="546"/>
      <c r="AP39" s="546"/>
      <c r="AQ39" s="546"/>
      <c r="AR39" s="546"/>
      <c r="AS39" s="546"/>
      <c r="AT39" s="546"/>
      <c r="AU39" s="547"/>
    </row>
    <row r="40" spans="1:230" hidden="1" x14ac:dyDescent="0.35">
      <c r="A40" s="251"/>
      <c r="B40" s="162" t="s">
        <v>53</v>
      </c>
      <c r="C40" s="162">
        <f>SUM(D40:L40)</f>
        <v>0</v>
      </c>
      <c r="D40" s="84"/>
      <c r="E40" s="17"/>
      <c r="F40" s="17"/>
      <c r="G40" s="17"/>
      <c r="H40" s="17"/>
      <c r="I40" s="17"/>
      <c r="J40" s="17"/>
      <c r="K40" s="17"/>
      <c r="L40" s="85"/>
      <c r="M40" s="162"/>
      <c r="N40" s="30">
        <f>IF(SUM(D40:L40)&gt;'Example-657'!$L$3,'Example-657'!$L$3,SUM(D40:L40))</f>
        <v>0</v>
      </c>
      <c r="O40" s="163">
        <f>N40*'Example-657'!$B$15</f>
        <v>0</v>
      </c>
      <c r="P40" s="258">
        <v>0</v>
      </c>
      <c r="Q40" s="9">
        <v>0</v>
      </c>
      <c r="R40" s="86"/>
      <c r="S40" s="87"/>
      <c r="T40" s="85"/>
      <c r="U40" s="87"/>
      <c r="V40" s="87"/>
      <c r="W40" s="85"/>
      <c r="X40" s="88"/>
      <c r="Y40" s="88"/>
      <c r="Z40" s="176"/>
      <c r="AA40" s="63"/>
      <c r="AB40" s="63"/>
      <c r="AC40" s="89"/>
      <c r="AD40" s="16"/>
      <c r="AE40" s="16"/>
      <c r="AF40" s="17"/>
      <c r="AG40" s="65"/>
      <c r="AH40" s="99"/>
      <c r="AI40" s="43"/>
      <c r="AJ40" s="9"/>
      <c r="AK40" s="9"/>
      <c r="AL40" s="534"/>
      <c r="AM40" s="535"/>
      <c r="AN40" s="535"/>
      <c r="AO40" s="535"/>
      <c r="AP40" s="535"/>
      <c r="AQ40" s="535"/>
      <c r="AR40" s="535"/>
      <c r="AS40" s="535"/>
      <c r="AT40" s="535"/>
      <c r="AU40" s="536"/>
    </row>
    <row r="41" spans="1:230" s="253" customFormat="1" hidden="1" x14ac:dyDescent="0.35">
      <c r="A41" s="251"/>
      <c r="B41" s="166" t="s">
        <v>59</v>
      </c>
      <c r="C41" s="162"/>
      <c r="D41" s="29"/>
      <c r="E41" s="32"/>
      <c r="F41" s="32"/>
      <c r="G41" s="32"/>
      <c r="H41" s="32"/>
      <c r="I41" s="32"/>
      <c r="J41" s="32"/>
      <c r="K41" s="32"/>
      <c r="L41" s="75"/>
      <c r="M41" s="166">
        <f>SUM(D41:L41)</f>
        <v>0</v>
      </c>
      <c r="N41" s="169"/>
      <c r="O41" s="170"/>
      <c r="P41" s="169"/>
      <c r="Q41" s="115"/>
      <c r="R41" s="29"/>
      <c r="S41" s="9"/>
      <c r="T41" s="40"/>
      <c r="U41" s="9"/>
      <c r="V41" s="9"/>
      <c r="W41" s="40"/>
      <c r="X41" s="9"/>
      <c r="Y41" s="9"/>
      <c r="Z41" s="41"/>
      <c r="AA41" s="32"/>
      <c r="AB41" s="9"/>
      <c r="AC41" s="40"/>
      <c r="AD41" s="16"/>
      <c r="AE41" s="16"/>
      <c r="AF41" s="17"/>
      <c r="AG41" s="41"/>
      <c r="AH41" s="70"/>
      <c r="AI41" s="43"/>
      <c r="AJ41" s="9"/>
      <c r="AK41" s="9"/>
      <c r="AL41" s="534"/>
      <c r="AM41" s="535"/>
      <c r="AN41" s="535"/>
      <c r="AO41" s="535"/>
      <c r="AP41" s="535"/>
      <c r="AQ41" s="535"/>
      <c r="AR41" s="535"/>
      <c r="AS41" s="535"/>
      <c r="AT41" s="535"/>
      <c r="AU41" s="536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</row>
    <row r="42" spans="1:230" s="253" customFormat="1" hidden="1" x14ac:dyDescent="0.35">
      <c r="A42" s="251"/>
      <c r="B42" s="162" t="s">
        <v>70</v>
      </c>
      <c r="C42" s="162">
        <f>SUM(D42:L42)</f>
        <v>0</v>
      </c>
      <c r="D42" s="29"/>
      <c r="E42" s="9"/>
      <c r="F42" s="9"/>
      <c r="G42" s="9"/>
      <c r="H42" s="9"/>
      <c r="I42" s="9"/>
      <c r="J42" s="9"/>
      <c r="K42" s="9"/>
      <c r="L42" s="40"/>
      <c r="M42" s="162">
        <f>IF(SUM(D42:L42)&gt;($P40/'Example-657'!$B$14),($P40/'Example-657'!$B$14),SUM(D42:L42))</f>
        <v>0</v>
      </c>
      <c r="N42" s="169"/>
      <c r="O42" s="170"/>
      <c r="P42" s="169"/>
      <c r="Q42" s="115"/>
      <c r="R42" s="29"/>
      <c r="S42" s="9"/>
      <c r="T42" s="40"/>
      <c r="U42" s="9"/>
      <c r="V42" s="9"/>
      <c r="W42" s="40"/>
      <c r="X42" s="9"/>
      <c r="Y42" s="9"/>
      <c r="Z42" s="41"/>
      <c r="AA42" s="15"/>
      <c r="AB42" s="15"/>
      <c r="AC42" s="22"/>
      <c r="AD42" s="16"/>
      <c r="AE42" s="16"/>
      <c r="AF42" s="17"/>
      <c r="AG42" s="41"/>
      <c r="AH42" s="70"/>
      <c r="AI42" s="43"/>
      <c r="AJ42" s="9"/>
      <c r="AK42" s="9"/>
      <c r="AL42" s="534"/>
      <c r="AM42" s="535"/>
      <c r="AN42" s="535"/>
      <c r="AO42" s="535"/>
      <c r="AP42" s="535"/>
      <c r="AQ42" s="535"/>
      <c r="AR42" s="535"/>
      <c r="AS42" s="535"/>
      <c r="AT42" s="535"/>
      <c r="AU42" s="536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</row>
    <row r="43" spans="1:230" s="256" customFormat="1" ht="15" hidden="1" thickBot="1" x14ac:dyDescent="0.4">
      <c r="A43" s="259"/>
      <c r="B43" s="171" t="s">
        <v>75</v>
      </c>
      <c r="C43" s="171">
        <f>SUM(D43:L43)</f>
        <v>0</v>
      </c>
      <c r="D43" s="31"/>
      <c r="E43" s="11"/>
      <c r="F43" s="11"/>
      <c r="G43" s="11"/>
      <c r="H43" s="11"/>
      <c r="I43" s="11"/>
      <c r="J43" s="11"/>
      <c r="K43" s="11"/>
      <c r="L43" s="47"/>
      <c r="M43" s="162">
        <f>IF(SUM(D43:L43)&gt;($P40/'Example-657'!$B$14),($P40/'Example-657'!$B$14),SUM(D43:L43))</f>
        <v>0</v>
      </c>
      <c r="N43" s="173"/>
      <c r="O43" s="23"/>
      <c r="P43" s="173"/>
      <c r="Q43" s="10"/>
      <c r="R43" s="31"/>
      <c r="S43" s="91"/>
      <c r="T43" s="108"/>
      <c r="U43" s="10"/>
      <c r="V43" s="10"/>
      <c r="W43" s="23"/>
      <c r="X43" s="10"/>
      <c r="Y43" s="10"/>
      <c r="Z43" s="57"/>
      <c r="AA43" s="10"/>
      <c r="AB43" s="10"/>
      <c r="AC43" s="23"/>
      <c r="AD43" s="19"/>
      <c r="AE43" s="19"/>
      <c r="AF43" s="20"/>
      <c r="AG43" s="49"/>
      <c r="AH43" s="101"/>
      <c r="AI43" s="48"/>
      <c r="AJ43" s="11"/>
      <c r="AK43" s="11"/>
      <c r="AL43" s="537"/>
      <c r="AM43" s="538"/>
      <c r="AN43" s="538"/>
      <c r="AO43" s="538"/>
      <c r="AP43" s="538"/>
      <c r="AQ43" s="538"/>
      <c r="AR43" s="538"/>
      <c r="AS43" s="538"/>
      <c r="AT43" s="538"/>
      <c r="AU43" s="539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</row>
    <row r="44" spans="1:230" hidden="1" x14ac:dyDescent="0.35">
      <c r="A44" s="257">
        <v>14</v>
      </c>
      <c r="B44" s="236" t="s">
        <v>35</v>
      </c>
      <c r="C44" s="156"/>
      <c r="D44" s="76"/>
      <c r="E44" s="14"/>
      <c r="F44" s="14"/>
      <c r="G44" s="14"/>
      <c r="H44" s="14"/>
      <c r="I44" s="14"/>
      <c r="J44" s="14"/>
      <c r="K44" s="14"/>
      <c r="L44" s="77"/>
      <c r="M44" s="109"/>
      <c r="N44" s="159">
        <f>SUM(D44:L44)</f>
        <v>0</v>
      </c>
      <c r="O44" s="158">
        <f>N44*'Example-657'!$B$15</f>
        <v>0</v>
      </c>
      <c r="P44" s="164"/>
      <c r="Q44" s="22"/>
      <c r="R44" s="80"/>
      <c r="S44" s="81"/>
      <c r="T44" s="77"/>
      <c r="U44" s="81"/>
      <c r="V44" s="81"/>
      <c r="W44" s="77"/>
      <c r="X44" s="78"/>
      <c r="Y44" s="78"/>
      <c r="Z44" s="161"/>
      <c r="AA44" s="64"/>
      <c r="AB44" s="64"/>
      <c r="AC44" s="79"/>
      <c r="AD44" s="16"/>
      <c r="AE44" s="16"/>
      <c r="AF44" s="17"/>
      <c r="AG44" s="69"/>
      <c r="AH44" s="100"/>
      <c r="AI44" s="12"/>
      <c r="AJ44" s="8"/>
      <c r="AK44" s="8"/>
      <c r="AL44" s="545"/>
      <c r="AM44" s="546"/>
      <c r="AN44" s="546"/>
      <c r="AO44" s="546"/>
      <c r="AP44" s="546"/>
      <c r="AQ44" s="546"/>
      <c r="AR44" s="546"/>
      <c r="AS44" s="546"/>
      <c r="AT44" s="546"/>
      <c r="AU44" s="547"/>
    </row>
    <row r="45" spans="1:230" hidden="1" x14ac:dyDescent="0.35">
      <c r="A45" s="251"/>
      <c r="B45" s="162" t="s">
        <v>53</v>
      </c>
      <c r="C45" s="162">
        <f>SUM(D45:L45)</f>
        <v>0</v>
      </c>
      <c r="D45" s="84"/>
      <c r="E45" s="17"/>
      <c r="F45" s="17"/>
      <c r="G45" s="17"/>
      <c r="H45" s="17"/>
      <c r="I45" s="17"/>
      <c r="J45" s="17"/>
      <c r="K45" s="17"/>
      <c r="L45" s="85"/>
      <c r="M45" s="162"/>
      <c r="N45" s="30">
        <f>IF(SUM(D45:L45)&gt;'Example-657'!$L$3,'Example-657'!$L$3,SUM(D45:L45))</f>
        <v>0</v>
      </c>
      <c r="O45" s="163">
        <f>N45*'Example-657'!$B$15</f>
        <v>0</v>
      </c>
      <c r="P45" s="258">
        <v>700</v>
      </c>
      <c r="Q45" s="40">
        <v>350</v>
      </c>
      <c r="R45" s="86"/>
      <c r="S45" s="87"/>
      <c r="T45" s="85"/>
      <c r="U45" s="87"/>
      <c r="V45" s="87"/>
      <c r="W45" s="85"/>
      <c r="X45" s="88"/>
      <c r="Y45" s="88"/>
      <c r="Z45" s="176"/>
      <c r="AA45" s="63"/>
      <c r="AB45" s="63"/>
      <c r="AC45" s="89"/>
      <c r="AD45" s="16"/>
      <c r="AE45" s="16"/>
      <c r="AF45" s="17"/>
      <c r="AG45" s="65"/>
      <c r="AH45" s="99"/>
      <c r="AI45" s="43"/>
      <c r="AJ45" s="9"/>
      <c r="AK45" s="9"/>
      <c r="AL45" s="534"/>
      <c r="AM45" s="535"/>
      <c r="AN45" s="535"/>
      <c r="AO45" s="535"/>
      <c r="AP45" s="535"/>
      <c r="AQ45" s="535"/>
      <c r="AR45" s="535"/>
      <c r="AS45" s="535"/>
      <c r="AT45" s="535"/>
      <c r="AU45" s="536"/>
    </row>
    <row r="46" spans="1:230" s="253" customFormat="1" hidden="1" x14ac:dyDescent="0.35">
      <c r="A46" s="251"/>
      <c r="B46" s="166" t="s">
        <v>59</v>
      </c>
      <c r="C46" s="162"/>
      <c r="D46" s="29"/>
      <c r="E46" s="32"/>
      <c r="F46" s="32"/>
      <c r="G46" s="32"/>
      <c r="H46" s="32"/>
      <c r="I46" s="32"/>
      <c r="J46" s="32"/>
      <c r="K46" s="32"/>
      <c r="L46" s="75"/>
      <c r="M46" s="166">
        <f>SUM(D46:L46)</f>
        <v>0</v>
      </c>
      <c r="N46" s="169"/>
      <c r="O46" s="170"/>
      <c r="P46" s="169"/>
      <c r="Q46" s="170"/>
      <c r="R46" s="29"/>
      <c r="S46" s="9"/>
      <c r="T46" s="40"/>
      <c r="U46" s="9"/>
      <c r="V46" s="9"/>
      <c r="W46" s="40"/>
      <c r="X46" s="9"/>
      <c r="Y46" s="9"/>
      <c r="Z46" s="41"/>
      <c r="AA46" s="32"/>
      <c r="AB46" s="9"/>
      <c r="AC46" s="40"/>
      <c r="AD46" s="16"/>
      <c r="AE46" s="16"/>
      <c r="AF46" s="17"/>
      <c r="AG46" s="41"/>
      <c r="AH46" s="70"/>
      <c r="AI46" s="43"/>
      <c r="AJ46" s="9"/>
      <c r="AK46" s="9"/>
      <c r="AL46" s="534"/>
      <c r="AM46" s="535"/>
      <c r="AN46" s="535"/>
      <c r="AO46" s="535"/>
      <c r="AP46" s="535"/>
      <c r="AQ46" s="535"/>
      <c r="AR46" s="535"/>
      <c r="AS46" s="535"/>
      <c r="AT46" s="535"/>
      <c r="AU46" s="53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</row>
    <row r="47" spans="1:230" s="253" customFormat="1" hidden="1" x14ac:dyDescent="0.35">
      <c r="A47" s="251"/>
      <c r="B47" s="162" t="s">
        <v>70</v>
      </c>
      <c r="C47" s="162">
        <f>SUM(D47:L47)</f>
        <v>0</v>
      </c>
      <c r="D47" s="29"/>
      <c r="E47" s="9"/>
      <c r="F47" s="9"/>
      <c r="G47" s="9"/>
      <c r="H47" s="9"/>
      <c r="I47" s="9"/>
      <c r="J47" s="9"/>
      <c r="K47" s="9"/>
      <c r="L47" s="40"/>
      <c r="M47" s="162">
        <f>IF(SUM(D47:L47)&gt;($P45/'Example-657'!$B$14),($P45/'Example-657'!$B$14),SUM(D47:L47))</f>
        <v>0</v>
      </c>
      <c r="N47" s="169"/>
      <c r="O47" s="170"/>
      <c r="P47" s="169"/>
      <c r="Q47" s="170"/>
      <c r="R47" s="29"/>
      <c r="S47" s="9"/>
      <c r="T47" s="40"/>
      <c r="U47" s="9"/>
      <c r="V47" s="9"/>
      <c r="W47" s="40"/>
      <c r="X47" s="9"/>
      <c r="Y47" s="9"/>
      <c r="Z47" s="41"/>
      <c r="AA47" s="15"/>
      <c r="AB47" s="15"/>
      <c r="AC47" s="22"/>
      <c r="AD47" s="16"/>
      <c r="AE47" s="16"/>
      <c r="AF47" s="17"/>
      <c r="AG47" s="41"/>
      <c r="AH47" s="70"/>
      <c r="AI47" s="43"/>
      <c r="AJ47" s="9"/>
      <c r="AK47" s="9"/>
      <c r="AL47" s="534"/>
      <c r="AM47" s="535"/>
      <c r="AN47" s="535"/>
      <c r="AO47" s="535"/>
      <c r="AP47" s="535"/>
      <c r="AQ47" s="535"/>
      <c r="AR47" s="535"/>
      <c r="AS47" s="535"/>
      <c r="AT47" s="535"/>
      <c r="AU47" s="536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</row>
    <row r="48" spans="1:230" s="256" customFormat="1" ht="15" hidden="1" thickBot="1" x14ac:dyDescent="0.4">
      <c r="A48" s="259"/>
      <c r="B48" s="171" t="s">
        <v>75</v>
      </c>
      <c r="C48" s="171">
        <f>SUM(D48:L48)</f>
        <v>0</v>
      </c>
      <c r="D48" s="31"/>
      <c r="E48" s="11"/>
      <c r="F48" s="11"/>
      <c r="G48" s="11"/>
      <c r="H48" s="11"/>
      <c r="I48" s="11"/>
      <c r="J48" s="11"/>
      <c r="K48" s="11"/>
      <c r="L48" s="47"/>
      <c r="M48" s="162">
        <f>IF(SUM(D48:L48)&gt;($P45/'Example-657'!$B$14),($P45/'Example-657'!$B$14),SUM(D48:L48))</f>
        <v>0</v>
      </c>
      <c r="N48" s="164"/>
      <c r="O48" s="22"/>
      <c r="P48" s="164"/>
      <c r="Q48" s="22"/>
      <c r="R48" s="31"/>
      <c r="S48" s="91"/>
      <c r="T48" s="108"/>
      <c r="U48" s="10"/>
      <c r="V48" s="10"/>
      <c r="W48" s="23"/>
      <c r="X48" s="10"/>
      <c r="Y48" s="10"/>
      <c r="Z48" s="57"/>
      <c r="AA48" s="10"/>
      <c r="AB48" s="10"/>
      <c r="AC48" s="23"/>
      <c r="AD48" s="19"/>
      <c r="AE48" s="19"/>
      <c r="AF48" s="20"/>
      <c r="AG48" s="49"/>
      <c r="AH48" s="101"/>
      <c r="AI48" s="48"/>
      <c r="AJ48" s="11"/>
      <c r="AK48" s="11"/>
      <c r="AL48" s="537"/>
      <c r="AM48" s="538"/>
      <c r="AN48" s="538"/>
      <c r="AO48" s="538"/>
      <c r="AP48" s="538"/>
      <c r="AQ48" s="538"/>
      <c r="AR48" s="538"/>
      <c r="AS48" s="538"/>
      <c r="AT48" s="538"/>
      <c r="AU48" s="539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</row>
    <row r="49" spans="1:230" hidden="1" x14ac:dyDescent="0.35">
      <c r="A49" s="257">
        <v>15</v>
      </c>
      <c r="B49" s="236" t="s">
        <v>35</v>
      </c>
      <c r="C49" s="156"/>
      <c r="D49" s="76"/>
      <c r="E49" s="14"/>
      <c r="F49" s="14"/>
      <c r="G49" s="14"/>
      <c r="H49" s="14"/>
      <c r="I49" s="14"/>
      <c r="J49" s="14"/>
      <c r="K49" s="14"/>
      <c r="L49" s="77"/>
      <c r="M49" s="109"/>
      <c r="N49" s="159">
        <f>SUM(D49:L49)</f>
        <v>0</v>
      </c>
      <c r="O49" s="158">
        <f>N49*'Example-657'!$B$15</f>
        <v>0</v>
      </c>
      <c r="P49" s="164"/>
      <c r="Q49" s="22"/>
      <c r="R49" s="87"/>
      <c r="S49" s="87"/>
      <c r="T49" s="250"/>
      <c r="U49" s="81"/>
      <c r="V49" s="81"/>
      <c r="W49" s="77"/>
      <c r="X49" s="78"/>
      <c r="Y49" s="78"/>
      <c r="Z49" s="161"/>
      <c r="AA49" s="64"/>
      <c r="AB49" s="64"/>
      <c r="AC49" s="79"/>
      <c r="AD49" s="16"/>
      <c r="AE49" s="16"/>
      <c r="AF49" s="17"/>
      <c r="AG49" s="69"/>
      <c r="AH49" s="100"/>
      <c r="AI49" s="12"/>
      <c r="AJ49" s="8"/>
      <c r="AK49" s="8"/>
      <c r="AL49" s="545"/>
      <c r="AM49" s="546"/>
      <c r="AN49" s="546"/>
      <c r="AO49" s="546"/>
      <c r="AP49" s="546"/>
      <c r="AQ49" s="546"/>
      <c r="AR49" s="546"/>
      <c r="AS49" s="546"/>
      <c r="AT49" s="546"/>
      <c r="AU49" s="547"/>
    </row>
    <row r="50" spans="1:230" hidden="1" x14ac:dyDescent="0.35">
      <c r="A50" s="251"/>
      <c r="B50" s="162" t="s">
        <v>53</v>
      </c>
      <c r="C50" s="162">
        <f>SUM(D50:L50)</f>
        <v>0</v>
      </c>
      <c r="D50" s="84"/>
      <c r="E50" s="17"/>
      <c r="F50" s="17"/>
      <c r="G50" s="17"/>
      <c r="H50" s="17"/>
      <c r="I50" s="17"/>
      <c r="J50" s="17"/>
      <c r="K50" s="17"/>
      <c r="L50" s="85"/>
      <c r="M50" s="162"/>
      <c r="N50" s="30">
        <f>IF(SUM(D50:L50)&gt;'Example-657'!$L$3,'Example-657'!$L$3,SUM(D50:L50))</f>
        <v>0</v>
      </c>
      <c r="O50" s="163">
        <f>N50*'Example-657'!$B$15</f>
        <v>0</v>
      </c>
      <c r="P50" s="258">
        <v>700</v>
      </c>
      <c r="Q50" s="40">
        <v>350</v>
      </c>
      <c r="R50" s="87"/>
      <c r="S50" s="87"/>
      <c r="T50" s="250"/>
      <c r="U50" s="87"/>
      <c r="V50" s="87"/>
      <c r="W50" s="85"/>
      <c r="X50" s="88"/>
      <c r="Y50" s="88"/>
      <c r="Z50" s="176"/>
      <c r="AA50" s="63"/>
      <c r="AB50" s="63"/>
      <c r="AC50" s="89"/>
      <c r="AD50" s="16"/>
      <c r="AE50" s="16"/>
      <c r="AF50" s="17"/>
      <c r="AG50" s="65"/>
      <c r="AH50" s="99"/>
      <c r="AI50" s="43"/>
      <c r="AJ50" s="9"/>
      <c r="AK50" s="9"/>
      <c r="AL50" s="534"/>
      <c r="AM50" s="535"/>
      <c r="AN50" s="535"/>
      <c r="AO50" s="535"/>
      <c r="AP50" s="535"/>
      <c r="AQ50" s="535"/>
      <c r="AR50" s="535"/>
      <c r="AS50" s="535"/>
      <c r="AT50" s="535"/>
      <c r="AU50" s="536"/>
    </row>
    <row r="51" spans="1:230" s="253" customFormat="1" hidden="1" x14ac:dyDescent="0.35">
      <c r="A51" s="251"/>
      <c r="B51" s="166" t="s">
        <v>59</v>
      </c>
      <c r="C51" s="162"/>
      <c r="D51" s="29"/>
      <c r="E51" s="32"/>
      <c r="F51" s="32"/>
      <c r="G51" s="32"/>
      <c r="H51" s="32"/>
      <c r="I51" s="32"/>
      <c r="J51" s="32"/>
      <c r="K51" s="32"/>
      <c r="L51" s="75"/>
      <c r="M51" s="166">
        <f>SUM(D51:L51)</f>
        <v>0</v>
      </c>
      <c r="N51" s="169"/>
      <c r="O51" s="170"/>
      <c r="P51" s="169"/>
      <c r="Q51" s="170"/>
      <c r="R51" s="9"/>
      <c r="S51" s="9"/>
      <c r="T51" s="249"/>
      <c r="U51" s="9"/>
      <c r="V51" s="9"/>
      <c r="W51" s="40"/>
      <c r="X51" s="9"/>
      <c r="Y51" s="9"/>
      <c r="Z51" s="41"/>
      <c r="AA51" s="32"/>
      <c r="AB51" s="9"/>
      <c r="AC51" s="40"/>
      <c r="AD51" s="16"/>
      <c r="AE51" s="16"/>
      <c r="AF51" s="17"/>
      <c r="AG51" s="41"/>
      <c r="AH51" s="70"/>
      <c r="AI51" s="43"/>
      <c r="AJ51" s="9"/>
      <c r="AK51" s="9"/>
      <c r="AL51" s="534"/>
      <c r="AM51" s="535"/>
      <c r="AN51" s="535"/>
      <c r="AO51" s="535"/>
      <c r="AP51" s="535"/>
      <c r="AQ51" s="535"/>
      <c r="AR51" s="535"/>
      <c r="AS51" s="535"/>
      <c r="AT51" s="535"/>
      <c r="AU51" s="536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</row>
    <row r="52" spans="1:230" s="253" customFormat="1" hidden="1" x14ac:dyDescent="0.35">
      <c r="A52" s="251"/>
      <c r="B52" s="162" t="s">
        <v>70</v>
      </c>
      <c r="C52" s="162">
        <f>SUM(D52:L52)</f>
        <v>0</v>
      </c>
      <c r="D52" s="29"/>
      <c r="E52" s="9"/>
      <c r="F52" s="9"/>
      <c r="G52" s="9"/>
      <c r="H52" s="9"/>
      <c r="I52" s="9"/>
      <c r="J52" s="9"/>
      <c r="K52" s="9"/>
      <c r="L52" s="40"/>
      <c r="M52" s="162">
        <f>IF(SUM(D52:L52)&gt;($P50/'Example-657'!$B$14),($P50/'Example-657'!$B$14),SUM(D52:L52))</f>
        <v>0</v>
      </c>
      <c r="N52" s="169"/>
      <c r="O52" s="170"/>
      <c r="P52" s="169"/>
      <c r="Q52" s="170"/>
      <c r="R52" s="9"/>
      <c r="S52" s="9"/>
      <c r="T52" s="249"/>
      <c r="U52" s="9"/>
      <c r="V52" s="9"/>
      <c r="W52" s="40"/>
      <c r="X52" s="9"/>
      <c r="Y52" s="9"/>
      <c r="Z52" s="41"/>
      <c r="AA52" s="15"/>
      <c r="AB52" s="15"/>
      <c r="AC52" s="22"/>
      <c r="AD52" s="16"/>
      <c r="AE52" s="16"/>
      <c r="AF52" s="17"/>
      <c r="AG52" s="41"/>
      <c r="AH52" s="70"/>
      <c r="AI52" s="43"/>
      <c r="AJ52" s="9"/>
      <c r="AK52" s="9"/>
      <c r="AL52" s="534"/>
      <c r="AM52" s="535"/>
      <c r="AN52" s="535"/>
      <c r="AO52" s="535"/>
      <c r="AP52" s="535"/>
      <c r="AQ52" s="535"/>
      <c r="AR52" s="535"/>
      <c r="AS52" s="535"/>
      <c r="AT52" s="535"/>
      <c r="AU52" s="536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</row>
    <row r="53" spans="1:230" s="256" customFormat="1" ht="15" hidden="1" thickBot="1" x14ac:dyDescent="0.4">
      <c r="A53" s="259"/>
      <c r="B53" s="171" t="s">
        <v>75</v>
      </c>
      <c r="C53" s="171">
        <f>SUM(D53:L53)</f>
        <v>0</v>
      </c>
      <c r="D53" s="31"/>
      <c r="E53" s="11"/>
      <c r="F53" s="11"/>
      <c r="G53" s="11"/>
      <c r="H53" s="11"/>
      <c r="I53" s="11"/>
      <c r="J53" s="11"/>
      <c r="K53" s="11"/>
      <c r="L53" s="47"/>
      <c r="M53" s="162">
        <f>IF(SUM(D53:L53)&gt;($P50/'Example-657'!$B$14),($P50/'Example-657'!$B$14),SUM(D53:L53))</f>
        <v>0</v>
      </c>
      <c r="N53" s="164"/>
      <c r="O53" s="22"/>
      <c r="P53" s="164"/>
      <c r="Q53" s="22"/>
      <c r="R53" s="11"/>
      <c r="S53" s="91"/>
      <c r="T53" s="92"/>
      <c r="U53" s="10"/>
      <c r="V53" s="10"/>
      <c r="W53" s="23"/>
      <c r="X53" s="10"/>
      <c r="Y53" s="10"/>
      <c r="Z53" s="57"/>
      <c r="AA53" s="10"/>
      <c r="AB53" s="10"/>
      <c r="AC53" s="23"/>
      <c r="AD53" s="19"/>
      <c r="AE53" s="19"/>
      <c r="AF53" s="20"/>
      <c r="AG53" s="49"/>
      <c r="AH53" s="101"/>
      <c r="AI53" s="48"/>
      <c r="AJ53" s="11"/>
      <c r="AK53" s="11"/>
      <c r="AL53" s="537"/>
      <c r="AM53" s="538"/>
      <c r="AN53" s="538"/>
      <c r="AO53" s="538"/>
      <c r="AP53" s="538"/>
      <c r="AQ53" s="538"/>
      <c r="AR53" s="538"/>
      <c r="AS53" s="538"/>
      <c r="AT53" s="538"/>
      <c r="AU53" s="539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</row>
    <row r="54" spans="1:230" hidden="1" x14ac:dyDescent="0.35">
      <c r="A54" s="257">
        <v>16</v>
      </c>
      <c r="B54" s="236" t="s">
        <v>35</v>
      </c>
      <c r="C54" s="156"/>
      <c r="D54" s="76"/>
      <c r="E54" s="14"/>
      <c r="F54" s="14"/>
      <c r="G54" s="14"/>
      <c r="H54" s="14"/>
      <c r="I54" s="14"/>
      <c r="J54" s="14"/>
      <c r="K54" s="14"/>
      <c r="L54" s="77"/>
      <c r="M54" s="109"/>
      <c r="N54" s="159">
        <f>SUM(D54:L54)</f>
        <v>0</v>
      </c>
      <c r="O54" s="158">
        <f>N54*'Example-657'!$B$15</f>
        <v>0</v>
      </c>
      <c r="P54" s="164"/>
      <c r="Q54" s="22"/>
      <c r="R54" s="87"/>
      <c r="S54" s="87"/>
      <c r="T54" s="250"/>
      <c r="U54" s="81"/>
      <c r="V54" s="81"/>
      <c r="W54" s="77"/>
      <c r="X54" s="78"/>
      <c r="Y54" s="78"/>
      <c r="Z54" s="161"/>
      <c r="AA54" s="64"/>
      <c r="AB54" s="64"/>
      <c r="AC54" s="79"/>
      <c r="AD54" s="16"/>
      <c r="AE54" s="16"/>
      <c r="AF54" s="17"/>
      <c r="AG54" s="69"/>
      <c r="AH54" s="100"/>
      <c r="AI54" s="12"/>
      <c r="AJ54" s="8"/>
      <c r="AK54" s="8"/>
      <c r="AL54" s="545"/>
      <c r="AM54" s="546"/>
      <c r="AN54" s="546"/>
      <c r="AO54" s="546"/>
      <c r="AP54" s="546"/>
      <c r="AQ54" s="546"/>
      <c r="AR54" s="546"/>
      <c r="AS54" s="546"/>
      <c r="AT54" s="546"/>
      <c r="AU54" s="547"/>
    </row>
    <row r="55" spans="1:230" hidden="1" x14ac:dyDescent="0.35">
      <c r="A55" s="251"/>
      <c r="B55" s="162" t="s">
        <v>53</v>
      </c>
      <c r="C55" s="162">
        <f>SUM(D55:L55)</f>
        <v>0</v>
      </c>
      <c r="D55" s="84"/>
      <c r="E55" s="17"/>
      <c r="F55" s="17"/>
      <c r="G55" s="17"/>
      <c r="H55" s="17"/>
      <c r="I55" s="17"/>
      <c r="J55" s="17"/>
      <c r="K55" s="17"/>
      <c r="L55" s="85"/>
      <c r="M55" s="162"/>
      <c r="N55" s="30">
        <f>IF(SUM(D55:L55)&gt;'Example-657'!$L$3,'Example-657'!$L$3,SUM(D55:L55))</f>
        <v>0</v>
      </c>
      <c r="O55" s="163">
        <f>N55*'Example-657'!$B$15</f>
        <v>0</v>
      </c>
      <c r="P55" s="258">
        <v>700</v>
      </c>
      <c r="Q55" s="40">
        <v>350</v>
      </c>
      <c r="R55" s="87"/>
      <c r="S55" s="87"/>
      <c r="T55" s="250"/>
      <c r="U55" s="87"/>
      <c r="V55" s="87"/>
      <c r="W55" s="85"/>
      <c r="X55" s="88"/>
      <c r="Y55" s="88"/>
      <c r="Z55" s="176"/>
      <c r="AA55" s="63"/>
      <c r="AB55" s="63"/>
      <c r="AC55" s="89"/>
      <c r="AD55" s="16"/>
      <c r="AE55" s="16"/>
      <c r="AF55" s="17"/>
      <c r="AG55" s="65"/>
      <c r="AH55" s="99"/>
      <c r="AI55" s="43"/>
      <c r="AJ55" s="9"/>
      <c r="AK55" s="9"/>
      <c r="AL55" s="534"/>
      <c r="AM55" s="535"/>
      <c r="AN55" s="535"/>
      <c r="AO55" s="535"/>
      <c r="AP55" s="535"/>
      <c r="AQ55" s="535"/>
      <c r="AR55" s="535"/>
      <c r="AS55" s="535"/>
      <c r="AT55" s="535"/>
      <c r="AU55" s="536"/>
    </row>
    <row r="56" spans="1:230" s="253" customFormat="1" hidden="1" x14ac:dyDescent="0.35">
      <c r="A56" s="251"/>
      <c r="B56" s="166" t="s">
        <v>59</v>
      </c>
      <c r="C56" s="162"/>
      <c r="D56" s="29"/>
      <c r="E56" s="32"/>
      <c r="F56" s="32"/>
      <c r="G56" s="32"/>
      <c r="H56" s="32"/>
      <c r="I56" s="32"/>
      <c r="J56" s="32"/>
      <c r="K56" s="32"/>
      <c r="L56" s="75"/>
      <c r="M56" s="166">
        <f>SUM(D56:L56)</f>
        <v>0</v>
      </c>
      <c r="N56" s="169"/>
      <c r="O56" s="170"/>
      <c r="P56" s="169"/>
      <c r="Q56" s="170"/>
      <c r="R56" s="9"/>
      <c r="S56" s="9"/>
      <c r="T56" s="249"/>
      <c r="U56" s="9"/>
      <c r="V56" s="9"/>
      <c r="W56" s="40"/>
      <c r="X56" s="9"/>
      <c r="Y56" s="9"/>
      <c r="Z56" s="41"/>
      <c r="AA56" s="32"/>
      <c r="AB56" s="9"/>
      <c r="AC56" s="40"/>
      <c r="AD56" s="16"/>
      <c r="AE56" s="16"/>
      <c r="AF56" s="17"/>
      <c r="AG56" s="41"/>
      <c r="AH56" s="70"/>
      <c r="AI56" s="43"/>
      <c r="AJ56" s="9"/>
      <c r="AK56" s="9"/>
      <c r="AL56" s="534"/>
      <c r="AM56" s="535"/>
      <c r="AN56" s="535"/>
      <c r="AO56" s="535"/>
      <c r="AP56" s="535"/>
      <c r="AQ56" s="535"/>
      <c r="AR56" s="535"/>
      <c r="AS56" s="535"/>
      <c r="AT56" s="535"/>
      <c r="AU56" s="53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</row>
    <row r="57" spans="1:230" s="253" customFormat="1" hidden="1" x14ac:dyDescent="0.35">
      <c r="A57" s="251"/>
      <c r="B57" s="162" t="s">
        <v>70</v>
      </c>
      <c r="C57" s="162">
        <f>SUM(D57:L57)</f>
        <v>0</v>
      </c>
      <c r="D57" s="29"/>
      <c r="E57" s="9"/>
      <c r="F57" s="9"/>
      <c r="G57" s="9"/>
      <c r="H57" s="9"/>
      <c r="I57" s="9"/>
      <c r="J57" s="9"/>
      <c r="K57" s="9"/>
      <c r="L57" s="40"/>
      <c r="M57" s="162">
        <f>IF(SUM(D57:L57)&gt;($P55/'Example-657'!$B$14),($P55/'Example-657'!$B$14),SUM(D57:L57))</f>
        <v>0</v>
      </c>
      <c r="N57" s="169"/>
      <c r="O57" s="170"/>
      <c r="P57" s="169"/>
      <c r="Q57" s="170"/>
      <c r="R57" s="9"/>
      <c r="S57" s="9"/>
      <c r="T57" s="249"/>
      <c r="U57" s="9"/>
      <c r="V57" s="9"/>
      <c r="W57" s="40"/>
      <c r="X57" s="9"/>
      <c r="Y57" s="9"/>
      <c r="Z57" s="41"/>
      <c r="AA57" s="15"/>
      <c r="AB57" s="15"/>
      <c r="AC57" s="22"/>
      <c r="AD57" s="16"/>
      <c r="AE57" s="16"/>
      <c r="AF57" s="17"/>
      <c r="AG57" s="41"/>
      <c r="AH57" s="70"/>
      <c r="AI57" s="43"/>
      <c r="AJ57" s="9"/>
      <c r="AK57" s="9"/>
      <c r="AL57" s="534"/>
      <c r="AM57" s="535"/>
      <c r="AN57" s="535"/>
      <c r="AO57" s="535"/>
      <c r="AP57" s="535"/>
      <c r="AQ57" s="535"/>
      <c r="AR57" s="535"/>
      <c r="AS57" s="535"/>
      <c r="AT57" s="535"/>
      <c r="AU57" s="536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</row>
    <row r="58" spans="1:230" s="256" customFormat="1" ht="15" hidden="1" thickBot="1" x14ac:dyDescent="0.4">
      <c r="A58" s="259"/>
      <c r="B58" s="171" t="s">
        <v>75</v>
      </c>
      <c r="C58" s="171">
        <f>SUM(D58:L58)</f>
        <v>0</v>
      </c>
      <c r="D58" s="31"/>
      <c r="E58" s="11"/>
      <c r="F58" s="11"/>
      <c r="G58" s="11"/>
      <c r="H58" s="11"/>
      <c r="I58" s="11"/>
      <c r="J58" s="11"/>
      <c r="K58" s="11"/>
      <c r="L58" s="47"/>
      <c r="M58" s="162">
        <f>IF(SUM(D58:L58)&gt;($P55/'Example-657'!$B$14),($P55/'Example-657'!$B$14),SUM(D58:L58))</f>
        <v>0</v>
      </c>
      <c r="N58" s="164"/>
      <c r="O58" s="22"/>
      <c r="P58" s="164"/>
      <c r="Q58" s="22"/>
      <c r="R58" s="11"/>
      <c r="S58" s="91"/>
      <c r="T58" s="92"/>
      <c r="U58" s="10"/>
      <c r="V58" s="10"/>
      <c r="W58" s="23"/>
      <c r="X58" s="10"/>
      <c r="Y58" s="10"/>
      <c r="Z58" s="57"/>
      <c r="AA58" s="10"/>
      <c r="AB58" s="10"/>
      <c r="AC58" s="23"/>
      <c r="AD58" s="19"/>
      <c r="AE58" s="19"/>
      <c r="AF58" s="20"/>
      <c r="AG58" s="49"/>
      <c r="AH58" s="101"/>
      <c r="AI58" s="48"/>
      <c r="AJ58" s="11"/>
      <c r="AK58" s="11"/>
      <c r="AL58" s="537"/>
      <c r="AM58" s="538"/>
      <c r="AN58" s="538"/>
      <c r="AO58" s="538"/>
      <c r="AP58" s="538"/>
      <c r="AQ58" s="538"/>
      <c r="AR58" s="538"/>
      <c r="AS58" s="538"/>
      <c r="AT58" s="538"/>
      <c r="AU58" s="539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</row>
    <row r="59" spans="1:230" hidden="1" x14ac:dyDescent="0.35">
      <c r="A59" s="257">
        <v>17</v>
      </c>
      <c r="B59" s="236" t="s">
        <v>35</v>
      </c>
      <c r="C59" s="156"/>
      <c r="D59" s="76"/>
      <c r="E59" s="14"/>
      <c r="F59" s="14"/>
      <c r="G59" s="14"/>
      <c r="H59" s="14"/>
      <c r="I59" s="14"/>
      <c r="J59" s="14"/>
      <c r="K59" s="14"/>
      <c r="L59" s="77"/>
      <c r="M59" s="110"/>
      <c r="N59" s="159">
        <f>SUM(D59:L59)</f>
        <v>0</v>
      </c>
      <c r="O59" s="158">
        <f>N59*'Example-657'!$B$15</f>
        <v>0</v>
      </c>
      <c r="P59" s="159"/>
      <c r="Q59" s="160"/>
      <c r="R59" s="81"/>
      <c r="S59" s="81"/>
      <c r="T59" s="248"/>
      <c r="U59" s="81"/>
      <c r="V59" s="81"/>
      <c r="W59" s="77"/>
      <c r="X59" s="78"/>
      <c r="Y59" s="78"/>
      <c r="Z59" s="161"/>
      <c r="AA59" s="64"/>
      <c r="AB59" s="64"/>
      <c r="AC59" s="79"/>
      <c r="AD59" s="16"/>
      <c r="AE59" s="16"/>
      <c r="AF59" s="17"/>
      <c r="AG59" s="69"/>
      <c r="AH59" s="99"/>
      <c r="AI59" s="12"/>
      <c r="AJ59" s="8"/>
      <c r="AK59" s="8"/>
      <c r="AL59" s="545"/>
      <c r="AM59" s="546"/>
      <c r="AN59" s="546"/>
      <c r="AO59" s="546"/>
      <c r="AP59" s="546"/>
      <c r="AQ59" s="546"/>
      <c r="AR59" s="546"/>
      <c r="AS59" s="546"/>
      <c r="AT59" s="546"/>
      <c r="AU59" s="547"/>
    </row>
    <row r="60" spans="1:230" hidden="1" x14ac:dyDescent="0.35">
      <c r="A60" s="251"/>
      <c r="B60" s="162" t="s">
        <v>53</v>
      </c>
      <c r="C60" s="162">
        <f>SUM(D60:L60)</f>
        <v>0</v>
      </c>
      <c r="D60" s="84"/>
      <c r="E60" s="17"/>
      <c r="F60" s="17"/>
      <c r="G60" s="17"/>
      <c r="H60" s="17"/>
      <c r="I60" s="17"/>
      <c r="J60" s="17"/>
      <c r="K60" s="17"/>
      <c r="L60" s="85"/>
      <c r="M60" s="162"/>
      <c r="N60" s="30">
        <f>IF(SUM(D60:L60)&gt;'Example-657'!$L$3,'Example-657'!$L$3,SUM(D60:L60))</f>
        <v>0</v>
      </c>
      <c r="O60" s="163">
        <f>N60*'Example-657'!$B$15</f>
        <v>0</v>
      </c>
      <c r="P60" s="258">
        <v>500</v>
      </c>
      <c r="Q60" s="40">
        <v>250</v>
      </c>
      <c r="R60" s="87"/>
      <c r="S60" s="87"/>
      <c r="T60" s="250"/>
      <c r="U60" s="87"/>
      <c r="V60" s="87"/>
      <c r="W60" s="85"/>
      <c r="X60" s="88"/>
      <c r="Y60" s="88"/>
      <c r="Z60" s="176"/>
      <c r="AA60" s="63"/>
      <c r="AB60" s="63"/>
      <c r="AC60" s="89"/>
      <c r="AD60" s="16"/>
      <c r="AE60" s="16"/>
      <c r="AF60" s="17"/>
      <c r="AG60" s="41"/>
      <c r="AH60" s="70"/>
      <c r="AI60" s="43"/>
      <c r="AJ60" s="9"/>
      <c r="AK60" s="9"/>
      <c r="AL60" s="534"/>
      <c r="AM60" s="535"/>
      <c r="AN60" s="535"/>
      <c r="AO60" s="535"/>
      <c r="AP60" s="535"/>
      <c r="AQ60" s="535"/>
      <c r="AR60" s="535"/>
      <c r="AS60" s="535"/>
      <c r="AT60" s="535"/>
      <c r="AU60" s="536"/>
    </row>
    <row r="61" spans="1:230" s="253" customFormat="1" hidden="1" x14ac:dyDescent="0.35">
      <c r="A61" s="251"/>
      <c r="B61" s="166" t="s">
        <v>59</v>
      </c>
      <c r="C61" s="162"/>
      <c r="D61" s="29"/>
      <c r="E61" s="32"/>
      <c r="F61" s="32"/>
      <c r="G61" s="32"/>
      <c r="H61" s="32"/>
      <c r="I61" s="32"/>
      <c r="J61" s="32"/>
      <c r="K61" s="32"/>
      <c r="L61" s="75"/>
      <c r="M61" s="166">
        <f>SUM(D61:L61)</f>
        <v>0</v>
      </c>
      <c r="N61" s="169"/>
      <c r="O61" s="170"/>
      <c r="P61" s="169"/>
      <c r="Q61" s="170"/>
      <c r="R61" s="9"/>
      <c r="S61" s="9"/>
      <c r="T61" s="249"/>
      <c r="U61" s="9"/>
      <c r="V61" s="9"/>
      <c r="W61" s="40"/>
      <c r="X61" s="9"/>
      <c r="Y61" s="9"/>
      <c r="Z61" s="41"/>
      <c r="AA61" s="32"/>
      <c r="AB61" s="9"/>
      <c r="AC61" s="40"/>
      <c r="AD61" s="16"/>
      <c r="AE61" s="16"/>
      <c r="AF61" s="17"/>
      <c r="AG61" s="41"/>
      <c r="AH61" s="70"/>
      <c r="AI61" s="43"/>
      <c r="AJ61" s="9"/>
      <c r="AK61" s="9"/>
      <c r="AL61" s="534"/>
      <c r="AM61" s="535"/>
      <c r="AN61" s="535"/>
      <c r="AO61" s="535"/>
      <c r="AP61" s="535"/>
      <c r="AQ61" s="535"/>
      <c r="AR61" s="535"/>
      <c r="AS61" s="535"/>
      <c r="AT61" s="535"/>
      <c r="AU61" s="536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</row>
    <row r="62" spans="1:230" s="253" customFormat="1" hidden="1" x14ac:dyDescent="0.35">
      <c r="A62" s="251"/>
      <c r="B62" s="162" t="s">
        <v>70</v>
      </c>
      <c r="C62" s="162">
        <f>SUM(D62:L62)</f>
        <v>0</v>
      </c>
      <c r="D62" s="29"/>
      <c r="E62" s="9"/>
      <c r="F62" s="9"/>
      <c r="G62" s="9"/>
      <c r="H62" s="9"/>
      <c r="I62" s="9"/>
      <c r="J62" s="9"/>
      <c r="K62" s="9"/>
      <c r="L62" s="40"/>
      <c r="M62" s="162">
        <f>IF(SUM(D62:L62)&gt;($P60/'Example-657'!$B$14),($P60/'Example-657'!$B$14),SUM(D62:L62))</f>
        <v>0</v>
      </c>
      <c r="N62" s="169"/>
      <c r="O62" s="170"/>
      <c r="P62" s="169"/>
      <c r="Q62" s="170"/>
      <c r="R62" s="9"/>
      <c r="S62" s="9"/>
      <c r="T62" s="249"/>
      <c r="U62" s="9"/>
      <c r="V62" s="9"/>
      <c r="W62" s="40"/>
      <c r="X62" s="9"/>
      <c r="Y62" s="9"/>
      <c r="Z62" s="41"/>
      <c r="AA62" s="15"/>
      <c r="AB62" s="15"/>
      <c r="AC62" s="22"/>
      <c r="AD62" s="16"/>
      <c r="AE62" s="16"/>
      <c r="AF62" s="17"/>
      <c r="AG62" s="41"/>
      <c r="AH62" s="70"/>
      <c r="AI62" s="43"/>
      <c r="AJ62" s="9"/>
      <c r="AK62" s="9"/>
      <c r="AL62" s="534"/>
      <c r="AM62" s="535"/>
      <c r="AN62" s="535"/>
      <c r="AO62" s="535"/>
      <c r="AP62" s="535"/>
      <c r="AQ62" s="535"/>
      <c r="AR62" s="535"/>
      <c r="AS62" s="535"/>
      <c r="AT62" s="535"/>
      <c r="AU62" s="536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</row>
    <row r="63" spans="1:230" s="256" customFormat="1" ht="15" hidden="1" thickBot="1" x14ac:dyDescent="0.4">
      <c r="A63" s="259"/>
      <c r="B63" s="171" t="s">
        <v>75</v>
      </c>
      <c r="C63" s="171">
        <f>SUM(D63:L63)</f>
        <v>0</v>
      </c>
      <c r="D63" s="29"/>
      <c r="E63" s="9"/>
      <c r="F63" s="9"/>
      <c r="G63" s="9"/>
      <c r="H63" s="9"/>
      <c r="I63" s="9"/>
      <c r="J63" s="9"/>
      <c r="K63" s="9"/>
      <c r="L63" s="40"/>
      <c r="M63" s="162">
        <f>IF(SUM(D63:L63)&gt;($P60/'Example-657'!$B$14),($P60/'Example-657'!$B$14),SUM(D63:L63))</f>
        <v>0</v>
      </c>
      <c r="N63" s="173"/>
      <c r="O63" s="23"/>
      <c r="P63" s="173"/>
      <c r="Q63" s="23"/>
      <c r="R63" s="11"/>
      <c r="S63" s="18"/>
      <c r="T63" s="83"/>
      <c r="U63" s="15"/>
      <c r="V63" s="15"/>
      <c r="W63" s="22"/>
      <c r="X63" s="10"/>
      <c r="Y63" s="10"/>
      <c r="Z63" s="30"/>
      <c r="AA63" s="15"/>
      <c r="AB63" s="15"/>
      <c r="AC63" s="22"/>
      <c r="AD63" s="19"/>
      <c r="AE63" s="19"/>
      <c r="AF63" s="20"/>
      <c r="AG63" s="49"/>
      <c r="AH63" s="101"/>
      <c r="AI63" s="48"/>
      <c r="AJ63" s="11"/>
      <c r="AK63" s="11"/>
      <c r="AL63" s="537"/>
      <c r="AM63" s="538"/>
      <c r="AN63" s="538"/>
      <c r="AO63" s="538"/>
      <c r="AP63" s="538"/>
      <c r="AQ63" s="538"/>
      <c r="AR63" s="538"/>
      <c r="AS63" s="538"/>
      <c r="AT63" s="538"/>
      <c r="AU63" s="539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</row>
    <row r="64" spans="1:230" hidden="1" x14ac:dyDescent="0.35">
      <c r="A64" s="257">
        <v>18</v>
      </c>
      <c r="B64" s="236" t="s">
        <v>35</v>
      </c>
      <c r="C64" s="156"/>
      <c r="D64" s="76"/>
      <c r="E64" s="14"/>
      <c r="F64" s="14"/>
      <c r="G64" s="14"/>
      <c r="H64" s="14"/>
      <c r="I64" s="14"/>
      <c r="J64" s="14"/>
      <c r="K64" s="14"/>
      <c r="L64" s="77"/>
      <c r="M64" s="110"/>
      <c r="N64" s="159">
        <f>SUM(D64:L64)</f>
        <v>0</v>
      </c>
      <c r="O64" s="158">
        <f>N64*'Example-657'!$B$15</f>
        <v>0</v>
      </c>
      <c r="P64" s="164"/>
      <c r="Q64" s="22"/>
      <c r="R64" s="81"/>
      <c r="S64" s="81"/>
      <c r="T64" s="248"/>
      <c r="U64" s="81"/>
      <c r="V64" s="81"/>
      <c r="W64" s="77"/>
      <c r="X64" s="78"/>
      <c r="Y64" s="78"/>
      <c r="Z64" s="161"/>
      <c r="AA64" s="64"/>
      <c r="AB64" s="64"/>
      <c r="AC64" s="79"/>
      <c r="AD64" s="44"/>
      <c r="AE64" s="13"/>
      <c r="AF64" s="14"/>
      <c r="AG64" s="69"/>
      <c r="AH64" s="100"/>
      <c r="AI64" s="12"/>
      <c r="AJ64" s="8"/>
      <c r="AK64" s="8"/>
      <c r="AL64" s="545"/>
      <c r="AM64" s="546"/>
      <c r="AN64" s="546"/>
      <c r="AO64" s="546"/>
      <c r="AP64" s="546"/>
      <c r="AQ64" s="546"/>
      <c r="AR64" s="546"/>
      <c r="AS64" s="546"/>
      <c r="AT64" s="546"/>
      <c r="AU64" s="547"/>
    </row>
    <row r="65" spans="1:230" hidden="1" x14ac:dyDescent="0.35">
      <c r="A65" s="251"/>
      <c r="B65" s="162" t="s">
        <v>53</v>
      </c>
      <c r="C65" s="162">
        <f>SUM(D65:L65)</f>
        <v>0</v>
      </c>
      <c r="D65" s="84"/>
      <c r="E65" s="17"/>
      <c r="F65" s="17"/>
      <c r="G65" s="17"/>
      <c r="H65" s="17"/>
      <c r="I65" s="17"/>
      <c r="J65" s="17"/>
      <c r="K65" s="17"/>
      <c r="L65" s="85"/>
      <c r="M65" s="162"/>
      <c r="N65" s="30">
        <f>IF(SUM(D65:L65)&gt;'Example-657'!$L$3,'Example-657'!$L$3,SUM(D65:L65))</f>
        <v>0</v>
      </c>
      <c r="O65" s="163">
        <f>N65*'Example-657'!$B$15</f>
        <v>0</v>
      </c>
      <c r="P65" s="258">
        <v>900</v>
      </c>
      <c r="Q65" s="40">
        <v>500</v>
      </c>
      <c r="R65" s="87"/>
      <c r="S65" s="87"/>
      <c r="T65" s="250"/>
      <c r="U65" s="87"/>
      <c r="V65" s="87"/>
      <c r="W65" s="85"/>
      <c r="X65" s="88"/>
      <c r="Y65" s="88"/>
      <c r="Z65" s="176"/>
      <c r="AA65" s="63"/>
      <c r="AB65" s="63"/>
      <c r="AC65" s="89"/>
      <c r="AD65" s="45"/>
      <c r="AE65" s="16"/>
      <c r="AF65" s="17"/>
      <c r="AG65" s="65"/>
      <c r="AH65" s="99"/>
      <c r="AI65" s="43"/>
      <c r="AJ65" s="9"/>
      <c r="AK65" s="9"/>
      <c r="AL65" s="534"/>
      <c r="AM65" s="535"/>
      <c r="AN65" s="535"/>
      <c r="AO65" s="535"/>
      <c r="AP65" s="535"/>
      <c r="AQ65" s="535"/>
      <c r="AR65" s="535"/>
      <c r="AS65" s="535"/>
      <c r="AT65" s="535"/>
      <c r="AU65" s="536"/>
    </row>
    <row r="66" spans="1:230" s="253" customFormat="1" hidden="1" x14ac:dyDescent="0.35">
      <c r="A66" s="251"/>
      <c r="B66" s="166" t="s">
        <v>59</v>
      </c>
      <c r="C66" s="162"/>
      <c r="D66" s="29"/>
      <c r="E66" s="32"/>
      <c r="F66" s="32"/>
      <c r="G66" s="32"/>
      <c r="H66" s="32"/>
      <c r="I66" s="32"/>
      <c r="J66" s="32"/>
      <c r="K66" s="32"/>
      <c r="L66" s="75"/>
      <c r="M66" s="166">
        <f>SUM(D66:L66)</f>
        <v>0</v>
      </c>
      <c r="N66" s="169"/>
      <c r="O66" s="170"/>
      <c r="P66" s="169"/>
      <c r="Q66" s="170"/>
      <c r="R66" s="9"/>
      <c r="S66" s="9"/>
      <c r="T66" s="249"/>
      <c r="U66" s="9"/>
      <c r="V66" s="9"/>
      <c r="W66" s="40"/>
      <c r="X66" s="9"/>
      <c r="Y66" s="9"/>
      <c r="Z66" s="41"/>
      <c r="AA66" s="32"/>
      <c r="AB66" s="9"/>
      <c r="AC66" s="40"/>
      <c r="AD66" s="45"/>
      <c r="AE66" s="16"/>
      <c r="AF66" s="17"/>
      <c r="AG66" s="41"/>
      <c r="AH66" s="70"/>
      <c r="AI66" s="43"/>
      <c r="AJ66" s="9"/>
      <c r="AK66" s="9"/>
      <c r="AL66" s="534"/>
      <c r="AM66" s="535"/>
      <c r="AN66" s="535"/>
      <c r="AO66" s="535"/>
      <c r="AP66" s="535"/>
      <c r="AQ66" s="535"/>
      <c r="AR66" s="535"/>
      <c r="AS66" s="535"/>
      <c r="AT66" s="535"/>
      <c r="AU66" s="53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</row>
    <row r="67" spans="1:230" s="253" customFormat="1" hidden="1" x14ac:dyDescent="0.35">
      <c r="A67" s="251"/>
      <c r="B67" s="162" t="s">
        <v>70</v>
      </c>
      <c r="C67" s="162">
        <f>SUM(D67:L67)</f>
        <v>0</v>
      </c>
      <c r="D67" s="29"/>
      <c r="E67" s="9"/>
      <c r="F67" s="9"/>
      <c r="G67" s="9"/>
      <c r="H67" s="9"/>
      <c r="I67" s="9"/>
      <c r="J67" s="9"/>
      <c r="K67" s="9"/>
      <c r="L67" s="40"/>
      <c r="M67" s="162">
        <f>IF(SUM(D67:L67)&gt;($P65/'Example-657'!$B$14),($P65/'Example-657'!$B$14),SUM(D67:L67))</f>
        <v>0</v>
      </c>
      <c r="N67" s="169"/>
      <c r="O67" s="170"/>
      <c r="P67" s="169"/>
      <c r="Q67" s="170"/>
      <c r="R67" s="9"/>
      <c r="S67" s="9"/>
      <c r="T67" s="249"/>
      <c r="U67" s="9"/>
      <c r="V67" s="9"/>
      <c r="W67" s="40"/>
      <c r="X67" s="9"/>
      <c r="Y67" s="9"/>
      <c r="Z67" s="41"/>
      <c r="AA67" s="15"/>
      <c r="AB67" s="15"/>
      <c r="AC67" s="22"/>
      <c r="AD67" s="45"/>
      <c r="AE67" s="16"/>
      <c r="AF67" s="17"/>
      <c r="AG67" s="41"/>
      <c r="AH67" s="70"/>
      <c r="AI67" s="43"/>
      <c r="AJ67" s="9"/>
      <c r="AK67" s="9"/>
      <c r="AL67" s="534"/>
      <c r="AM67" s="535"/>
      <c r="AN67" s="535"/>
      <c r="AO67" s="535"/>
      <c r="AP67" s="535"/>
      <c r="AQ67" s="535"/>
      <c r="AR67" s="535"/>
      <c r="AS67" s="535"/>
      <c r="AT67" s="535"/>
      <c r="AU67" s="536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</row>
    <row r="68" spans="1:230" s="256" customFormat="1" ht="15" hidden="1" thickBot="1" x14ac:dyDescent="0.4">
      <c r="A68" s="259"/>
      <c r="B68" s="171" t="s">
        <v>75</v>
      </c>
      <c r="C68" s="171">
        <f>SUM(D68:L68)</f>
        <v>0</v>
      </c>
      <c r="D68" s="31"/>
      <c r="E68" s="11"/>
      <c r="F68" s="11"/>
      <c r="G68" s="11"/>
      <c r="H68" s="11"/>
      <c r="I68" s="11"/>
      <c r="J68" s="11"/>
      <c r="K68" s="11"/>
      <c r="L68" s="47"/>
      <c r="M68" s="162">
        <f>IF(SUM(D68:L68)&gt;($P65/'Example-657'!$B$14),($P65/'Example-657'!$B$14),SUM(D68:L68))</f>
        <v>0</v>
      </c>
      <c r="N68" s="164"/>
      <c r="O68" s="22"/>
      <c r="P68" s="164"/>
      <c r="Q68" s="22"/>
      <c r="R68" s="11"/>
      <c r="S68" s="18"/>
      <c r="T68" s="83"/>
      <c r="U68" s="10"/>
      <c r="V68" s="10"/>
      <c r="W68" s="23"/>
      <c r="X68" s="10"/>
      <c r="Y68" s="10"/>
      <c r="Z68" s="57"/>
      <c r="AA68" s="10"/>
      <c r="AB68" s="10"/>
      <c r="AC68" s="23"/>
      <c r="AD68" s="46"/>
      <c r="AE68" s="19"/>
      <c r="AF68" s="20"/>
      <c r="AG68" s="49"/>
      <c r="AH68" s="101"/>
      <c r="AI68" s="48"/>
      <c r="AJ68" s="11"/>
      <c r="AK68" s="11"/>
      <c r="AL68" s="537"/>
      <c r="AM68" s="538"/>
      <c r="AN68" s="538"/>
      <c r="AO68" s="538"/>
      <c r="AP68" s="538"/>
      <c r="AQ68" s="538"/>
      <c r="AR68" s="538"/>
      <c r="AS68" s="538"/>
      <c r="AT68" s="538"/>
      <c r="AU68" s="539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</row>
    <row r="69" spans="1:230" hidden="1" x14ac:dyDescent="0.35">
      <c r="A69" s="257">
        <v>19</v>
      </c>
      <c r="B69" s="236" t="s">
        <v>35</v>
      </c>
      <c r="C69" s="156"/>
      <c r="D69" s="76"/>
      <c r="E69" s="14"/>
      <c r="F69" s="14"/>
      <c r="G69" s="14"/>
      <c r="H69" s="14"/>
      <c r="I69" s="14"/>
      <c r="J69" s="14"/>
      <c r="K69" s="14"/>
      <c r="L69" s="77"/>
      <c r="M69" s="110"/>
      <c r="N69" s="159">
        <f>SUM(D69:L69)</f>
        <v>0</v>
      </c>
      <c r="O69" s="158">
        <f>N69*'Example-657'!$B$15</f>
        <v>0</v>
      </c>
      <c r="P69" s="159"/>
      <c r="Q69" s="21"/>
      <c r="R69" s="80"/>
      <c r="S69" s="81"/>
      <c r="T69" s="77"/>
      <c r="U69" s="81"/>
      <c r="V69" s="81"/>
      <c r="W69" s="77"/>
      <c r="X69" s="78"/>
      <c r="Y69" s="78"/>
      <c r="Z69" s="161"/>
      <c r="AA69" s="64"/>
      <c r="AB69" s="64"/>
      <c r="AC69" s="79"/>
      <c r="AD69" s="16"/>
      <c r="AE69" s="13"/>
      <c r="AF69" s="14"/>
      <c r="AG69" s="69"/>
      <c r="AH69" s="100"/>
      <c r="AI69" s="12"/>
      <c r="AJ69" s="8"/>
      <c r="AK69" s="8"/>
      <c r="AL69" s="545"/>
      <c r="AM69" s="546"/>
      <c r="AN69" s="546"/>
      <c r="AO69" s="546"/>
      <c r="AP69" s="546"/>
      <c r="AQ69" s="546"/>
      <c r="AR69" s="546"/>
      <c r="AS69" s="546"/>
      <c r="AT69" s="546"/>
      <c r="AU69" s="547"/>
    </row>
    <row r="70" spans="1:230" hidden="1" x14ac:dyDescent="0.35">
      <c r="A70" s="251"/>
      <c r="B70" s="162" t="s">
        <v>53</v>
      </c>
      <c r="C70" s="162">
        <f>SUM(D70:L70)</f>
        <v>0</v>
      </c>
      <c r="D70" s="84"/>
      <c r="E70" s="17"/>
      <c r="F70" s="17"/>
      <c r="G70" s="17"/>
      <c r="H70" s="17"/>
      <c r="I70" s="17"/>
      <c r="J70" s="17"/>
      <c r="K70" s="17"/>
      <c r="L70" s="85"/>
      <c r="M70" s="162"/>
      <c r="N70" s="30">
        <f>IF(SUM(D70:L70)&gt;'Example-657'!$L$3,'Example-657'!$L$3,SUM(D70:L70))</f>
        <v>0</v>
      </c>
      <c r="O70" s="163">
        <f>N70*'Example-657'!$B$15</f>
        <v>0</v>
      </c>
      <c r="P70" s="258">
        <v>0</v>
      </c>
      <c r="Q70" s="9">
        <v>0</v>
      </c>
      <c r="R70" s="86"/>
      <c r="S70" s="87"/>
      <c r="T70" s="85"/>
      <c r="U70" s="87"/>
      <c r="V70" s="87"/>
      <c r="W70" s="85"/>
      <c r="X70" s="88"/>
      <c r="Y70" s="88"/>
      <c r="Z70" s="176"/>
      <c r="AA70" s="63"/>
      <c r="AB70" s="63"/>
      <c r="AC70" s="89"/>
      <c r="AD70" s="16"/>
      <c r="AE70" s="16"/>
      <c r="AF70" s="17"/>
      <c r="AG70" s="65"/>
      <c r="AH70" s="99"/>
      <c r="AI70" s="43"/>
      <c r="AJ70" s="9"/>
      <c r="AK70" s="9"/>
      <c r="AL70" s="534"/>
      <c r="AM70" s="535"/>
      <c r="AN70" s="535"/>
      <c r="AO70" s="535"/>
      <c r="AP70" s="535"/>
      <c r="AQ70" s="535"/>
      <c r="AR70" s="535"/>
      <c r="AS70" s="535"/>
      <c r="AT70" s="535"/>
      <c r="AU70" s="536"/>
    </row>
    <row r="71" spans="1:230" s="253" customFormat="1" hidden="1" x14ac:dyDescent="0.35">
      <c r="A71" s="251"/>
      <c r="B71" s="166" t="s">
        <v>59</v>
      </c>
      <c r="C71" s="162"/>
      <c r="D71" s="29"/>
      <c r="E71" s="32"/>
      <c r="F71" s="32"/>
      <c r="G71" s="32"/>
      <c r="H71" s="32"/>
      <c r="I71" s="32"/>
      <c r="J71" s="32"/>
      <c r="K71" s="32"/>
      <c r="L71" s="75"/>
      <c r="M71" s="166">
        <f>SUM(D71:L71)</f>
        <v>0</v>
      </c>
      <c r="N71" s="169"/>
      <c r="O71" s="170"/>
      <c r="P71" s="169"/>
      <c r="Q71" s="115"/>
      <c r="R71" s="29"/>
      <c r="S71" s="9"/>
      <c r="T71" s="40"/>
      <c r="U71" s="9"/>
      <c r="V71" s="9"/>
      <c r="W71" s="40"/>
      <c r="X71" s="9"/>
      <c r="Y71" s="9"/>
      <c r="Z71" s="41"/>
      <c r="AA71" s="32"/>
      <c r="AB71" s="9"/>
      <c r="AC71" s="40"/>
      <c r="AD71" s="16"/>
      <c r="AE71" s="16"/>
      <c r="AF71" s="17"/>
      <c r="AG71" s="41"/>
      <c r="AH71" s="70"/>
      <c r="AI71" s="43"/>
      <c r="AJ71" s="9"/>
      <c r="AK71" s="9"/>
      <c r="AL71" s="534"/>
      <c r="AM71" s="535"/>
      <c r="AN71" s="535"/>
      <c r="AO71" s="535"/>
      <c r="AP71" s="535"/>
      <c r="AQ71" s="535"/>
      <c r="AR71" s="535"/>
      <c r="AS71" s="535"/>
      <c r="AT71" s="535"/>
      <c r="AU71" s="536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</row>
    <row r="72" spans="1:230" s="253" customFormat="1" hidden="1" x14ac:dyDescent="0.35">
      <c r="A72" s="251"/>
      <c r="B72" s="162" t="s">
        <v>70</v>
      </c>
      <c r="C72" s="162">
        <f>SUM(D72:L72)</f>
        <v>0</v>
      </c>
      <c r="D72" s="29"/>
      <c r="E72" s="9"/>
      <c r="F72" s="9"/>
      <c r="G72" s="9"/>
      <c r="H72" s="9"/>
      <c r="I72" s="9"/>
      <c r="J72" s="9"/>
      <c r="K72" s="9"/>
      <c r="L72" s="40"/>
      <c r="M72" s="162">
        <f>IF(SUM(D72:L72)&gt;($P70/'Example-657'!$B$14),($P70/'Example-657'!$B$14),SUM(D72:L72))</f>
        <v>0</v>
      </c>
      <c r="N72" s="169"/>
      <c r="O72" s="170"/>
      <c r="P72" s="169"/>
      <c r="Q72" s="115"/>
      <c r="R72" s="29"/>
      <c r="S72" s="9"/>
      <c r="T72" s="40"/>
      <c r="U72" s="9"/>
      <c r="V72" s="9"/>
      <c r="W72" s="40"/>
      <c r="X72" s="9"/>
      <c r="Y72" s="9"/>
      <c r="Z72" s="41"/>
      <c r="AA72" s="15"/>
      <c r="AB72" s="15"/>
      <c r="AC72" s="22"/>
      <c r="AD72" s="16"/>
      <c r="AE72" s="16"/>
      <c r="AF72" s="17"/>
      <c r="AG72" s="41"/>
      <c r="AH72" s="70"/>
      <c r="AI72" s="43"/>
      <c r="AJ72" s="9"/>
      <c r="AK72" s="9"/>
      <c r="AL72" s="534"/>
      <c r="AM72" s="535"/>
      <c r="AN72" s="535"/>
      <c r="AO72" s="535"/>
      <c r="AP72" s="535"/>
      <c r="AQ72" s="535"/>
      <c r="AR72" s="535"/>
      <c r="AS72" s="535"/>
      <c r="AT72" s="535"/>
      <c r="AU72" s="536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</row>
    <row r="73" spans="1:230" s="256" customFormat="1" ht="15" hidden="1" thickBot="1" x14ac:dyDescent="0.4">
      <c r="A73" s="259"/>
      <c r="B73" s="171" t="s">
        <v>75</v>
      </c>
      <c r="C73" s="171">
        <f>SUM(D73:L73)</f>
        <v>0</v>
      </c>
      <c r="D73" s="31"/>
      <c r="E73" s="11"/>
      <c r="F73" s="11"/>
      <c r="G73" s="11"/>
      <c r="H73" s="11"/>
      <c r="I73" s="11"/>
      <c r="J73" s="11"/>
      <c r="K73" s="11"/>
      <c r="L73" s="47"/>
      <c r="M73" s="162">
        <f>IF(SUM(D73:L73)&gt;($P70/'Example-657'!$B$14),($P70/'Example-657'!$B$14),SUM(D73:L73))</f>
        <v>0</v>
      </c>
      <c r="N73" s="173"/>
      <c r="O73" s="23"/>
      <c r="P73" s="173"/>
      <c r="Q73" s="10"/>
      <c r="R73" s="31"/>
      <c r="S73" s="91"/>
      <c r="T73" s="108"/>
      <c r="U73" s="10"/>
      <c r="V73" s="10"/>
      <c r="W73" s="23"/>
      <c r="X73" s="10"/>
      <c r="Y73" s="10"/>
      <c r="Z73" s="57"/>
      <c r="AA73" s="10"/>
      <c r="AB73" s="10"/>
      <c r="AC73" s="23"/>
      <c r="AD73" s="19"/>
      <c r="AE73" s="19"/>
      <c r="AF73" s="20"/>
      <c r="AG73" s="49"/>
      <c r="AH73" s="101"/>
      <c r="AI73" s="48"/>
      <c r="AJ73" s="11"/>
      <c r="AK73" s="11"/>
      <c r="AL73" s="537"/>
      <c r="AM73" s="538"/>
      <c r="AN73" s="538"/>
      <c r="AO73" s="538"/>
      <c r="AP73" s="538"/>
      <c r="AQ73" s="538"/>
      <c r="AR73" s="538"/>
      <c r="AS73" s="538"/>
      <c r="AT73" s="538"/>
      <c r="AU73" s="539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</row>
    <row r="74" spans="1:230" hidden="1" x14ac:dyDescent="0.35">
      <c r="A74" s="257">
        <v>20</v>
      </c>
      <c r="B74" s="236" t="s">
        <v>35</v>
      </c>
      <c r="C74" s="156"/>
      <c r="D74" s="76"/>
      <c r="E74" s="14"/>
      <c r="F74" s="14"/>
      <c r="G74" s="14"/>
      <c r="H74" s="14"/>
      <c r="I74" s="14"/>
      <c r="J74" s="14"/>
      <c r="K74" s="14"/>
      <c r="L74" s="77"/>
      <c r="M74" s="109"/>
      <c r="N74" s="159">
        <f>SUM(D74:L74)</f>
        <v>0</v>
      </c>
      <c r="O74" s="158">
        <f>N74*'Example-657'!$B$15</f>
        <v>0</v>
      </c>
      <c r="P74" s="164"/>
      <c r="Q74" s="22"/>
      <c r="R74" s="87"/>
      <c r="S74" s="87"/>
      <c r="T74" s="250"/>
      <c r="U74" s="81"/>
      <c r="V74" s="81"/>
      <c r="W74" s="77"/>
      <c r="X74" s="78"/>
      <c r="Y74" s="78"/>
      <c r="Z74" s="161"/>
      <c r="AA74" s="64"/>
      <c r="AB74" s="64"/>
      <c r="AC74" s="79"/>
      <c r="AD74" s="16"/>
      <c r="AE74" s="16"/>
      <c r="AF74" s="17"/>
      <c r="AG74" s="69"/>
      <c r="AH74" s="100"/>
      <c r="AI74" s="12"/>
      <c r="AJ74" s="8"/>
      <c r="AK74" s="8"/>
      <c r="AL74" s="545"/>
      <c r="AM74" s="546"/>
      <c r="AN74" s="546"/>
      <c r="AO74" s="546"/>
      <c r="AP74" s="546"/>
      <c r="AQ74" s="546"/>
      <c r="AR74" s="546"/>
      <c r="AS74" s="546"/>
      <c r="AT74" s="546"/>
      <c r="AU74" s="547"/>
    </row>
    <row r="75" spans="1:230" hidden="1" x14ac:dyDescent="0.35">
      <c r="A75" s="251"/>
      <c r="B75" s="162" t="s">
        <v>53</v>
      </c>
      <c r="C75" s="162">
        <f>SUM(D75:L75)</f>
        <v>0</v>
      </c>
      <c r="D75" s="84"/>
      <c r="E75" s="17"/>
      <c r="F75" s="17"/>
      <c r="G75" s="17"/>
      <c r="H75" s="17"/>
      <c r="I75" s="17"/>
      <c r="J75" s="17"/>
      <c r="K75" s="17"/>
      <c r="L75" s="85"/>
      <c r="M75" s="162"/>
      <c r="N75" s="30">
        <f>IF(SUM(D75:L75)&gt;'Example-657'!$L$3,'Example-657'!$L$3,SUM(D75:L75))</f>
        <v>0</v>
      </c>
      <c r="O75" s="163">
        <f>N75*'Example-657'!$B$15</f>
        <v>0</v>
      </c>
      <c r="P75" s="258">
        <v>700</v>
      </c>
      <c r="Q75" s="40">
        <v>350</v>
      </c>
      <c r="R75" s="87"/>
      <c r="S75" s="87"/>
      <c r="T75" s="250"/>
      <c r="U75" s="87"/>
      <c r="V75" s="87"/>
      <c r="W75" s="85"/>
      <c r="X75" s="88"/>
      <c r="Y75" s="88"/>
      <c r="Z75" s="176"/>
      <c r="AA75" s="63"/>
      <c r="AB75" s="63"/>
      <c r="AC75" s="89"/>
      <c r="AD75" s="16"/>
      <c r="AE75" s="16"/>
      <c r="AF75" s="17"/>
      <c r="AG75" s="65"/>
      <c r="AH75" s="99"/>
      <c r="AI75" s="43"/>
      <c r="AJ75" s="9"/>
      <c r="AK75" s="9"/>
      <c r="AL75" s="534"/>
      <c r="AM75" s="535"/>
      <c r="AN75" s="535"/>
      <c r="AO75" s="535"/>
      <c r="AP75" s="535"/>
      <c r="AQ75" s="535"/>
      <c r="AR75" s="535"/>
      <c r="AS75" s="535"/>
      <c r="AT75" s="535"/>
      <c r="AU75" s="536"/>
    </row>
    <row r="76" spans="1:230" s="253" customFormat="1" hidden="1" x14ac:dyDescent="0.35">
      <c r="A76" s="251"/>
      <c r="B76" s="166" t="s">
        <v>59</v>
      </c>
      <c r="C76" s="162"/>
      <c r="D76" s="29"/>
      <c r="E76" s="32"/>
      <c r="F76" s="32"/>
      <c r="G76" s="32"/>
      <c r="H76" s="32"/>
      <c r="I76" s="32"/>
      <c r="J76" s="32"/>
      <c r="K76" s="32"/>
      <c r="L76" s="75"/>
      <c r="M76" s="166">
        <f>SUM(D76:L76)</f>
        <v>0</v>
      </c>
      <c r="N76" s="169"/>
      <c r="O76" s="170"/>
      <c r="P76" s="169"/>
      <c r="Q76" s="170"/>
      <c r="R76" s="9"/>
      <c r="S76" s="9"/>
      <c r="T76" s="249"/>
      <c r="U76" s="9"/>
      <c r="V76" s="9"/>
      <c r="W76" s="40"/>
      <c r="X76" s="9"/>
      <c r="Y76" s="9"/>
      <c r="Z76" s="41"/>
      <c r="AA76" s="32"/>
      <c r="AB76" s="9"/>
      <c r="AC76" s="40"/>
      <c r="AD76" s="16"/>
      <c r="AE76" s="16"/>
      <c r="AF76" s="17"/>
      <c r="AG76" s="41"/>
      <c r="AH76" s="70"/>
      <c r="AI76" s="43"/>
      <c r="AJ76" s="9"/>
      <c r="AK76" s="9"/>
      <c r="AL76" s="534"/>
      <c r="AM76" s="535"/>
      <c r="AN76" s="535"/>
      <c r="AO76" s="535"/>
      <c r="AP76" s="535"/>
      <c r="AQ76" s="535"/>
      <c r="AR76" s="535"/>
      <c r="AS76" s="535"/>
      <c r="AT76" s="535"/>
      <c r="AU76" s="53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</row>
    <row r="77" spans="1:230" s="253" customFormat="1" hidden="1" x14ac:dyDescent="0.35">
      <c r="A77" s="251"/>
      <c r="B77" s="162" t="s">
        <v>70</v>
      </c>
      <c r="C77" s="162">
        <f>SUM(D77:L77)</f>
        <v>0</v>
      </c>
      <c r="D77" s="29"/>
      <c r="E77" s="9"/>
      <c r="F77" s="9"/>
      <c r="G77" s="9"/>
      <c r="H77" s="9"/>
      <c r="I77" s="9"/>
      <c r="J77" s="9"/>
      <c r="K77" s="9"/>
      <c r="L77" s="40"/>
      <c r="M77" s="162">
        <f>IF(SUM(D77:L77)&gt;($P75/'Example-657'!$B$14),($P75/'Example-657'!$B$14),SUM(D77:L77))</f>
        <v>0</v>
      </c>
      <c r="N77" s="169"/>
      <c r="O77" s="170"/>
      <c r="P77" s="169"/>
      <c r="Q77" s="170"/>
      <c r="R77" s="9"/>
      <c r="S77" s="9"/>
      <c r="T77" s="249"/>
      <c r="U77" s="9"/>
      <c r="V77" s="9"/>
      <c r="W77" s="40"/>
      <c r="X77" s="9"/>
      <c r="Y77" s="9"/>
      <c r="Z77" s="41"/>
      <c r="AA77" s="15"/>
      <c r="AB77" s="15"/>
      <c r="AC77" s="22"/>
      <c r="AD77" s="16"/>
      <c r="AE77" s="16"/>
      <c r="AF77" s="17"/>
      <c r="AG77" s="41"/>
      <c r="AH77" s="70"/>
      <c r="AI77" s="43"/>
      <c r="AJ77" s="9"/>
      <c r="AK77" s="9"/>
      <c r="AL77" s="534"/>
      <c r="AM77" s="535"/>
      <c r="AN77" s="535"/>
      <c r="AO77" s="535"/>
      <c r="AP77" s="535"/>
      <c r="AQ77" s="535"/>
      <c r="AR77" s="535"/>
      <c r="AS77" s="535"/>
      <c r="AT77" s="535"/>
      <c r="AU77" s="536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</row>
    <row r="78" spans="1:230" s="256" customFormat="1" ht="15" hidden="1" thickBot="1" x14ac:dyDescent="0.4">
      <c r="A78" s="259"/>
      <c r="B78" s="171" t="s">
        <v>75</v>
      </c>
      <c r="C78" s="171">
        <f>SUM(D78:L78)</f>
        <v>0</v>
      </c>
      <c r="D78" s="31"/>
      <c r="E78" s="11"/>
      <c r="F78" s="11"/>
      <c r="G78" s="11"/>
      <c r="H78" s="11"/>
      <c r="I78" s="11"/>
      <c r="J78" s="11"/>
      <c r="K78" s="11"/>
      <c r="L78" s="47"/>
      <c r="M78" s="162">
        <f>IF(SUM(D78:L78)&gt;($P75/'Example-657'!$B$14),($P75/'Example-657'!$B$14),SUM(D78:L78))</f>
        <v>0</v>
      </c>
      <c r="N78" s="164"/>
      <c r="O78" s="22"/>
      <c r="P78" s="164"/>
      <c r="Q78" s="22"/>
      <c r="R78" s="11"/>
      <c r="S78" s="91"/>
      <c r="T78" s="92"/>
      <c r="U78" s="10"/>
      <c r="V78" s="10"/>
      <c r="W78" s="23"/>
      <c r="X78" s="10"/>
      <c r="Y78" s="10"/>
      <c r="Z78" s="57"/>
      <c r="AA78" s="10"/>
      <c r="AB78" s="10"/>
      <c r="AC78" s="23"/>
      <c r="AD78" s="19"/>
      <c r="AE78" s="19"/>
      <c r="AF78" s="20"/>
      <c r="AG78" s="49"/>
      <c r="AH78" s="101"/>
      <c r="AI78" s="48"/>
      <c r="AJ78" s="11"/>
      <c r="AK78" s="11"/>
      <c r="AL78" s="537"/>
      <c r="AM78" s="538"/>
      <c r="AN78" s="538"/>
      <c r="AO78" s="538"/>
      <c r="AP78" s="538"/>
      <c r="AQ78" s="538"/>
      <c r="AR78" s="538"/>
      <c r="AS78" s="538"/>
      <c r="AT78" s="538"/>
      <c r="AU78" s="539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</row>
    <row r="79" spans="1:230" hidden="1" x14ac:dyDescent="0.35">
      <c r="A79" s="257">
        <v>21</v>
      </c>
      <c r="B79" s="236" t="s">
        <v>35</v>
      </c>
      <c r="C79" s="156"/>
      <c r="D79" s="76"/>
      <c r="E79" s="14"/>
      <c r="F79" s="14"/>
      <c r="G79" s="14"/>
      <c r="H79" s="14"/>
      <c r="I79" s="14"/>
      <c r="J79" s="14"/>
      <c r="K79" s="14"/>
      <c r="L79" s="77"/>
      <c r="M79" s="109"/>
      <c r="N79" s="159">
        <f>SUM(D79:L79)</f>
        <v>0</v>
      </c>
      <c r="O79" s="158">
        <f>N79*'Example-657'!$B$15</f>
        <v>0</v>
      </c>
      <c r="P79" s="164"/>
      <c r="Q79" s="22"/>
      <c r="R79" s="87"/>
      <c r="S79" s="87"/>
      <c r="T79" s="250"/>
      <c r="U79" s="81"/>
      <c r="V79" s="81"/>
      <c r="W79" s="77"/>
      <c r="X79" s="78"/>
      <c r="Y79" s="78"/>
      <c r="Z79" s="161"/>
      <c r="AA79" s="64"/>
      <c r="AB79" s="64"/>
      <c r="AC79" s="79"/>
      <c r="AD79" s="16"/>
      <c r="AE79" s="16"/>
      <c r="AF79" s="17"/>
      <c r="AG79" s="69"/>
      <c r="AH79" s="100"/>
      <c r="AI79" s="12"/>
      <c r="AJ79" s="8"/>
      <c r="AK79" s="8"/>
      <c r="AL79" s="545"/>
      <c r="AM79" s="546"/>
      <c r="AN79" s="546"/>
      <c r="AO79" s="546"/>
      <c r="AP79" s="546"/>
      <c r="AQ79" s="546"/>
      <c r="AR79" s="546"/>
      <c r="AS79" s="546"/>
      <c r="AT79" s="546"/>
      <c r="AU79" s="547"/>
    </row>
    <row r="80" spans="1:230" hidden="1" x14ac:dyDescent="0.35">
      <c r="A80" s="251"/>
      <c r="B80" s="162" t="s">
        <v>53</v>
      </c>
      <c r="C80" s="162">
        <f>SUM(D80:L80)</f>
        <v>0</v>
      </c>
      <c r="D80" s="84"/>
      <c r="E80" s="17"/>
      <c r="F80" s="17"/>
      <c r="G80" s="17"/>
      <c r="H80" s="17"/>
      <c r="I80" s="17"/>
      <c r="J80" s="17"/>
      <c r="K80" s="17"/>
      <c r="L80" s="85"/>
      <c r="M80" s="162"/>
      <c r="N80" s="30">
        <f>IF(SUM(D80:L80)&gt;'Example-657'!$L$3,'Example-657'!$L$3,SUM(D80:L80))</f>
        <v>0</v>
      </c>
      <c r="O80" s="163">
        <f>N80*'Example-657'!$B$15</f>
        <v>0</v>
      </c>
      <c r="P80" s="258">
        <v>700</v>
      </c>
      <c r="Q80" s="40">
        <v>350</v>
      </c>
      <c r="R80" s="87"/>
      <c r="S80" s="87"/>
      <c r="T80" s="250"/>
      <c r="U80" s="87"/>
      <c r="V80" s="87"/>
      <c r="W80" s="85"/>
      <c r="X80" s="88"/>
      <c r="Y80" s="88"/>
      <c r="Z80" s="176"/>
      <c r="AA80" s="63"/>
      <c r="AB80" s="63"/>
      <c r="AC80" s="89"/>
      <c r="AD80" s="16"/>
      <c r="AE80" s="16"/>
      <c r="AF80" s="17"/>
      <c r="AG80" s="65"/>
      <c r="AH80" s="99"/>
      <c r="AI80" s="43"/>
      <c r="AJ80" s="9"/>
      <c r="AK80" s="9"/>
      <c r="AL80" s="534"/>
      <c r="AM80" s="535"/>
      <c r="AN80" s="535"/>
      <c r="AO80" s="535"/>
      <c r="AP80" s="535"/>
      <c r="AQ80" s="535"/>
      <c r="AR80" s="535"/>
      <c r="AS80" s="535"/>
      <c r="AT80" s="535"/>
      <c r="AU80" s="536"/>
    </row>
    <row r="81" spans="1:230" s="253" customFormat="1" hidden="1" x14ac:dyDescent="0.35">
      <c r="A81" s="251"/>
      <c r="B81" s="166" t="s">
        <v>59</v>
      </c>
      <c r="C81" s="162"/>
      <c r="D81" s="29"/>
      <c r="E81" s="32"/>
      <c r="F81" s="32"/>
      <c r="G81" s="32"/>
      <c r="H81" s="32"/>
      <c r="I81" s="32"/>
      <c r="J81" s="32"/>
      <c r="K81" s="32"/>
      <c r="L81" s="75"/>
      <c r="M81" s="166">
        <f>SUM(D81:L81)</f>
        <v>0</v>
      </c>
      <c r="N81" s="169"/>
      <c r="O81" s="170"/>
      <c r="P81" s="169"/>
      <c r="Q81" s="170"/>
      <c r="R81" s="9"/>
      <c r="S81" s="9"/>
      <c r="T81" s="249"/>
      <c r="U81" s="9"/>
      <c r="V81" s="9"/>
      <c r="W81" s="40"/>
      <c r="X81" s="9"/>
      <c r="Y81" s="9"/>
      <c r="Z81" s="41"/>
      <c r="AA81" s="32"/>
      <c r="AB81" s="9"/>
      <c r="AC81" s="40"/>
      <c r="AD81" s="16"/>
      <c r="AE81" s="16"/>
      <c r="AF81" s="17"/>
      <c r="AG81" s="41"/>
      <c r="AH81" s="70"/>
      <c r="AI81" s="43"/>
      <c r="AJ81" s="9"/>
      <c r="AK81" s="9"/>
      <c r="AL81" s="534"/>
      <c r="AM81" s="535"/>
      <c r="AN81" s="535"/>
      <c r="AO81" s="535"/>
      <c r="AP81" s="535"/>
      <c r="AQ81" s="535"/>
      <c r="AR81" s="535"/>
      <c r="AS81" s="535"/>
      <c r="AT81" s="535"/>
      <c r="AU81" s="536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</row>
    <row r="82" spans="1:230" s="253" customFormat="1" hidden="1" x14ac:dyDescent="0.35">
      <c r="A82" s="251"/>
      <c r="B82" s="162" t="s">
        <v>70</v>
      </c>
      <c r="C82" s="162">
        <f>SUM(D82:L82)</f>
        <v>0</v>
      </c>
      <c r="D82" s="29"/>
      <c r="E82" s="9"/>
      <c r="F82" s="9"/>
      <c r="G82" s="9"/>
      <c r="H82" s="9"/>
      <c r="I82" s="9"/>
      <c r="J82" s="9"/>
      <c r="K82" s="9"/>
      <c r="L82" s="40"/>
      <c r="M82" s="162">
        <f>IF(SUM(D82:L82)&gt;($P80/'Example-657'!$B$14),($P80/'Example-657'!$B$14),SUM(D82:L82))</f>
        <v>0</v>
      </c>
      <c r="N82" s="169"/>
      <c r="O82" s="170"/>
      <c r="P82" s="169"/>
      <c r="Q82" s="170"/>
      <c r="R82" s="9"/>
      <c r="S82" s="9"/>
      <c r="T82" s="249"/>
      <c r="U82" s="9"/>
      <c r="V82" s="9"/>
      <c r="W82" s="40"/>
      <c r="X82" s="9"/>
      <c r="Y82" s="9"/>
      <c r="Z82" s="41"/>
      <c r="AA82" s="15"/>
      <c r="AB82" s="15"/>
      <c r="AC82" s="22"/>
      <c r="AD82" s="16"/>
      <c r="AE82" s="16"/>
      <c r="AF82" s="17"/>
      <c r="AG82" s="41"/>
      <c r="AH82" s="70"/>
      <c r="AI82" s="43"/>
      <c r="AJ82" s="9"/>
      <c r="AK82" s="9"/>
      <c r="AL82" s="534"/>
      <c r="AM82" s="535"/>
      <c r="AN82" s="535"/>
      <c r="AO82" s="535"/>
      <c r="AP82" s="535"/>
      <c r="AQ82" s="535"/>
      <c r="AR82" s="535"/>
      <c r="AS82" s="535"/>
      <c r="AT82" s="535"/>
      <c r="AU82" s="536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</row>
    <row r="83" spans="1:230" s="256" customFormat="1" ht="15" hidden="1" thickBot="1" x14ac:dyDescent="0.4">
      <c r="A83" s="259"/>
      <c r="B83" s="171" t="s">
        <v>75</v>
      </c>
      <c r="C83" s="171">
        <f>SUM(D83:L83)</f>
        <v>0</v>
      </c>
      <c r="D83" s="31"/>
      <c r="E83" s="11"/>
      <c r="F83" s="11"/>
      <c r="G83" s="11"/>
      <c r="H83" s="11"/>
      <c r="I83" s="11"/>
      <c r="J83" s="11"/>
      <c r="K83" s="11"/>
      <c r="L83" s="47"/>
      <c r="M83" s="162">
        <f>IF(SUM(D83:L83)&gt;($P80/'Example-657'!$B$14),($P80/'Example-657'!$B$14),SUM(D83:L83))</f>
        <v>0</v>
      </c>
      <c r="N83" s="164"/>
      <c r="O83" s="22"/>
      <c r="P83" s="164"/>
      <c r="Q83" s="22"/>
      <c r="R83" s="11"/>
      <c r="S83" s="91"/>
      <c r="T83" s="92"/>
      <c r="U83" s="10"/>
      <c r="V83" s="10"/>
      <c r="W83" s="23"/>
      <c r="X83" s="10"/>
      <c r="Y83" s="10"/>
      <c r="Z83" s="57"/>
      <c r="AA83" s="10"/>
      <c r="AB83" s="10"/>
      <c r="AC83" s="23"/>
      <c r="AD83" s="19"/>
      <c r="AE83" s="19"/>
      <c r="AF83" s="20"/>
      <c r="AG83" s="49"/>
      <c r="AH83" s="101"/>
      <c r="AI83" s="48"/>
      <c r="AJ83" s="11"/>
      <c r="AK83" s="11"/>
      <c r="AL83" s="537"/>
      <c r="AM83" s="538"/>
      <c r="AN83" s="538"/>
      <c r="AO83" s="538"/>
      <c r="AP83" s="538"/>
      <c r="AQ83" s="538"/>
      <c r="AR83" s="538"/>
      <c r="AS83" s="538"/>
      <c r="AT83" s="538"/>
      <c r="AU83" s="539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</row>
    <row r="84" spans="1:230" hidden="1" x14ac:dyDescent="0.35">
      <c r="A84" s="257">
        <v>22</v>
      </c>
      <c r="B84" s="236" t="s">
        <v>35</v>
      </c>
      <c r="C84" s="156"/>
      <c r="D84" s="76"/>
      <c r="E84" s="14"/>
      <c r="F84" s="14"/>
      <c r="G84" s="14"/>
      <c r="H84" s="14"/>
      <c r="I84" s="14"/>
      <c r="J84" s="14"/>
      <c r="K84" s="14"/>
      <c r="L84" s="77"/>
      <c r="M84" s="109"/>
      <c r="N84" s="159">
        <f>SUM(D84:L84)</f>
        <v>0</v>
      </c>
      <c r="O84" s="158">
        <f>N84*'Example-657'!$B$15</f>
        <v>0</v>
      </c>
      <c r="P84" s="164"/>
      <c r="Q84" s="22"/>
      <c r="R84" s="81"/>
      <c r="S84" s="81"/>
      <c r="T84" s="248"/>
      <c r="U84" s="81"/>
      <c r="V84" s="81"/>
      <c r="W84" s="77"/>
      <c r="X84" s="78"/>
      <c r="Y84" s="78"/>
      <c r="Z84" s="161"/>
      <c r="AA84" s="64"/>
      <c r="AB84" s="64"/>
      <c r="AC84" s="79"/>
      <c r="AD84" s="16"/>
      <c r="AE84" s="16"/>
      <c r="AF84" s="17"/>
      <c r="AG84" s="69"/>
      <c r="AH84" s="100"/>
      <c r="AI84" s="12"/>
      <c r="AJ84" s="8"/>
      <c r="AK84" s="8"/>
      <c r="AL84" s="545"/>
      <c r="AM84" s="546"/>
      <c r="AN84" s="546"/>
      <c r="AO84" s="546"/>
      <c r="AP84" s="546"/>
      <c r="AQ84" s="546"/>
      <c r="AR84" s="546"/>
      <c r="AS84" s="546"/>
      <c r="AT84" s="546"/>
      <c r="AU84" s="547"/>
    </row>
    <row r="85" spans="1:230" hidden="1" x14ac:dyDescent="0.35">
      <c r="A85" s="251"/>
      <c r="B85" s="162" t="s">
        <v>53</v>
      </c>
      <c r="C85" s="162">
        <f>SUM(D85:L85)</f>
        <v>0</v>
      </c>
      <c r="D85" s="84"/>
      <c r="E85" s="17"/>
      <c r="F85" s="17"/>
      <c r="G85" s="17"/>
      <c r="H85" s="17"/>
      <c r="I85" s="17"/>
      <c r="J85" s="17"/>
      <c r="K85" s="17"/>
      <c r="L85" s="85"/>
      <c r="M85" s="162"/>
      <c r="N85" s="30">
        <f>IF(SUM(D85:L85)&gt;'Example-657'!$L$3,'Example-657'!$L$3,SUM(D85:L85))</f>
        <v>0</v>
      </c>
      <c r="O85" s="163">
        <f>N85*'Example-657'!$B$15</f>
        <v>0</v>
      </c>
      <c r="P85" s="258">
        <v>700</v>
      </c>
      <c r="Q85" s="40">
        <v>350</v>
      </c>
      <c r="R85" s="87"/>
      <c r="S85" s="87"/>
      <c r="T85" s="250"/>
      <c r="U85" s="87"/>
      <c r="V85" s="87"/>
      <c r="W85" s="85"/>
      <c r="X85" s="88"/>
      <c r="Y85" s="88"/>
      <c r="Z85" s="176"/>
      <c r="AA85" s="63"/>
      <c r="AB85" s="63"/>
      <c r="AC85" s="89"/>
      <c r="AD85" s="16"/>
      <c r="AE85" s="16"/>
      <c r="AF85" s="17"/>
      <c r="AG85" s="65"/>
      <c r="AH85" s="99"/>
      <c r="AI85" s="43"/>
      <c r="AJ85" s="9"/>
      <c r="AK85" s="9"/>
      <c r="AL85" s="534"/>
      <c r="AM85" s="535"/>
      <c r="AN85" s="535"/>
      <c r="AO85" s="535"/>
      <c r="AP85" s="535"/>
      <c r="AQ85" s="535"/>
      <c r="AR85" s="535"/>
      <c r="AS85" s="535"/>
      <c r="AT85" s="535"/>
      <c r="AU85" s="536"/>
    </row>
    <row r="86" spans="1:230" s="253" customFormat="1" hidden="1" x14ac:dyDescent="0.35">
      <c r="A86" s="251"/>
      <c r="B86" s="166" t="s">
        <v>59</v>
      </c>
      <c r="C86" s="162"/>
      <c r="D86" s="29"/>
      <c r="E86" s="32"/>
      <c r="F86" s="32"/>
      <c r="G86" s="32"/>
      <c r="H86" s="32"/>
      <c r="I86" s="32"/>
      <c r="J86" s="32"/>
      <c r="K86" s="32"/>
      <c r="L86" s="75"/>
      <c r="M86" s="166">
        <f>SUM(D86:L86)</f>
        <v>0</v>
      </c>
      <c r="N86" s="169"/>
      <c r="O86" s="170"/>
      <c r="P86" s="260"/>
      <c r="Q86" s="75"/>
      <c r="R86" s="9"/>
      <c r="S86" s="9"/>
      <c r="T86" s="249"/>
      <c r="U86" s="9"/>
      <c r="V86" s="9"/>
      <c r="W86" s="40"/>
      <c r="X86" s="9"/>
      <c r="Y86" s="9"/>
      <c r="Z86" s="41"/>
      <c r="AA86" s="32"/>
      <c r="AB86" s="9"/>
      <c r="AC86" s="40"/>
      <c r="AD86" s="16"/>
      <c r="AE86" s="16"/>
      <c r="AF86" s="17"/>
      <c r="AG86" s="41"/>
      <c r="AH86" s="70"/>
      <c r="AI86" s="43"/>
      <c r="AJ86" s="9"/>
      <c r="AK86" s="9"/>
      <c r="AL86" s="534"/>
      <c r="AM86" s="535"/>
      <c r="AN86" s="535"/>
      <c r="AO86" s="535"/>
      <c r="AP86" s="535"/>
      <c r="AQ86" s="535"/>
      <c r="AR86" s="535"/>
      <c r="AS86" s="535"/>
      <c r="AT86" s="535"/>
      <c r="AU86" s="53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</row>
    <row r="87" spans="1:230" s="253" customFormat="1" hidden="1" x14ac:dyDescent="0.35">
      <c r="A87" s="251"/>
      <c r="B87" s="162" t="s">
        <v>70</v>
      </c>
      <c r="C87" s="162">
        <f>SUM(D87:L87)</f>
        <v>0</v>
      </c>
      <c r="D87" s="29"/>
      <c r="E87" s="9"/>
      <c r="F87" s="9"/>
      <c r="G87" s="9"/>
      <c r="H87" s="9"/>
      <c r="I87" s="9"/>
      <c r="J87" s="9"/>
      <c r="K87" s="9"/>
      <c r="L87" s="40"/>
      <c r="M87" s="162">
        <f>IF(SUM(D87:L87)&gt;($P85/'Example-657'!$B$14),($P85/'Example-657'!$B$14),SUM(D87:L87))</f>
        <v>0</v>
      </c>
      <c r="N87" s="169"/>
      <c r="O87" s="170"/>
      <c r="P87" s="169"/>
      <c r="Q87" s="170"/>
      <c r="R87" s="9"/>
      <c r="S87" s="9"/>
      <c r="T87" s="249"/>
      <c r="U87" s="9"/>
      <c r="V87" s="9"/>
      <c r="W87" s="40"/>
      <c r="X87" s="9"/>
      <c r="Y87" s="9"/>
      <c r="Z87" s="41"/>
      <c r="AA87" s="15"/>
      <c r="AB87" s="15"/>
      <c r="AC87" s="22"/>
      <c r="AD87" s="16"/>
      <c r="AE87" s="16"/>
      <c r="AF87" s="17"/>
      <c r="AG87" s="41"/>
      <c r="AH87" s="70"/>
      <c r="AI87" s="43"/>
      <c r="AJ87" s="9"/>
      <c r="AK87" s="9"/>
      <c r="AL87" s="534"/>
      <c r="AM87" s="535"/>
      <c r="AN87" s="535"/>
      <c r="AO87" s="535"/>
      <c r="AP87" s="535"/>
      <c r="AQ87" s="535"/>
      <c r="AR87" s="535"/>
      <c r="AS87" s="535"/>
      <c r="AT87" s="535"/>
      <c r="AU87" s="536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</row>
    <row r="88" spans="1:230" s="256" customFormat="1" ht="15" hidden="1" thickBot="1" x14ac:dyDescent="0.4">
      <c r="A88" s="259"/>
      <c r="B88" s="171" t="s">
        <v>75</v>
      </c>
      <c r="C88" s="171">
        <f>SUM(D88:L88)</f>
        <v>0</v>
      </c>
      <c r="D88" s="31"/>
      <c r="E88" s="11"/>
      <c r="F88" s="11"/>
      <c r="G88" s="11"/>
      <c r="H88" s="11"/>
      <c r="I88" s="11"/>
      <c r="J88" s="11"/>
      <c r="K88" s="11"/>
      <c r="L88" s="47"/>
      <c r="M88" s="162">
        <f>IF(SUM(D88:L88)&gt;($P85/'Example-657'!$B$14),($P85/'Example-657'!$B$14),SUM(D88:L88))</f>
        <v>0</v>
      </c>
      <c r="N88" s="164"/>
      <c r="O88" s="22"/>
      <c r="P88" s="164"/>
      <c r="Q88" s="22"/>
      <c r="R88" s="11"/>
      <c r="S88" s="18"/>
      <c r="T88" s="83"/>
      <c r="U88" s="10"/>
      <c r="V88" s="10"/>
      <c r="W88" s="23"/>
      <c r="X88" s="10"/>
      <c r="Y88" s="10"/>
      <c r="Z88" s="57"/>
      <c r="AA88" s="10"/>
      <c r="AB88" s="10"/>
      <c r="AC88" s="23"/>
      <c r="AD88" s="19"/>
      <c r="AE88" s="19"/>
      <c r="AF88" s="20"/>
      <c r="AG88" s="49"/>
      <c r="AH88" s="101"/>
      <c r="AI88" s="48"/>
      <c r="AJ88" s="11"/>
      <c r="AK88" s="11"/>
      <c r="AL88" s="537"/>
      <c r="AM88" s="538"/>
      <c r="AN88" s="538"/>
      <c r="AO88" s="538"/>
      <c r="AP88" s="538"/>
      <c r="AQ88" s="538"/>
      <c r="AR88" s="538"/>
      <c r="AS88" s="538"/>
      <c r="AT88" s="538"/>
      <c r="AU88" s="539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</row>
    <row r="89" spans="1:230" hidden="1" x14ac:dyDescent="0.35">
      <c r="A89" s="257">
        <v>23</v>
      </c>
      <c r="B89" s="236" t="s">
        <v>35</v>
      </c>
      <c r="C89" s="156"/>
      <c r="D89" s="76"/>
      <c r="E89" s="14"/>
      <c r="F89" s="14"/>
      <c r="G89" s="14"/>
      <c r="H89" s="14"/>
      <c r="I89" s="14"/>
      <c r="J89" s="14"/>
      <c r="K89" s="14"/>
      <c r="L89" s="77"/>
      <c r="M89" s="110"/>
      <c r="N89" s="159">
        <f>SUM(D89:L89)</f>
        <v>0</v>
      </c>
      <c r="O89" s="158">
        <f>N89*'Example-657'!$B$15</f>
        <v>0</v>
      </c>
      <c r="P89" s="159"/>
      <c r="Q89" s="160"/>
      <c r="R89" s="81"/>
      <c r="S89" s="81"/>
      <c r="T89" s="248"/>
      <c r="U89" s="81"/>
      <c r="V89" s="81"/>
      <c r="W89" s="77"/>
      <c r="X89" s="78"/>
      <c r="Y89" s="78"/>
      <c r="Z89" s="161"/>
      <c r="AA89" s="64"/>
      <c r="AB89" s="64"/>
      <c r="AC89" s="79"/>
      <c r="AD89" s="16"/>
      <c r="AE89" s="16"/>
      <c r="AF89" s="17"/>
      <c r="AG89" s="69"/>
      <c r="AH89" s="99"/>
      <c r="AI89" s="12"/>
      <c r="AJ89" s="8"/>
      <c r="AK89" s="8"/>
      <c r="AL89" s="545"/>
      <c r="AM89" s="546"/>
      <c r="AN89" s="546"/>
      <c r="AO89" s="546"/>
      <c r="AP89" s="546"/>
      <c r="AQ89" s="546"/>
      <c r="AR89" s="546"/>
      <c r="AS89" s="546"/>
      <c r="AT89" s="546"/>
      <c r="AU89" s="547"/>
    </row>
    <row r="90" spans="1:230" hidden="1" x14ac:dyDescent="0.35">
      <c r="A90" s="251"/>
      <c r="B90" s="162" t="s">
        <v>53</v>
      </c>
      <c r="C90" s="162">
        <f>SUM(D90:L90)</f>
        <v>0</v>
      </c>
      <c r="D90" s="84"/>
      <c r="E90" s="17"/>
      <c r="F90" s="17"/>
      <c r="G90" s="17"/>
      <c r="H90" s="17"/>
      <c r="I90" s="17"/>
      <c r="J90" s="17"/>
      <c r="K90" s="17"/>
      <c r="L90" s="85"/>
      <c r="M90" s="162"/>
      <c r="N90" s="30">
        <f>IF(SUM(D90:L90)&gt;'Example-657'!$L$3,'Example-657'!$L$3,SUM(D90:L90))</f>
        <v>0</v>
      </c>
      <c r="O90" s="163">
        <f>N90*'Example-657'!$B$15</f>
        <v>0</v>
      </c>
      <c r="P90" s="258">
        <v>500</v>
      </c>
      <c r="Q90" s="40">
        <v>250</v>
      </c>
      <c r="R90" s="87"/>
      <c r="S90" s="87"/>
      <c r="T90" s="250"/>
      <c r="U90" s="87"/>
      <c r="V90" s="87"/>
      <c r="W90" s="85"/>
      <c r="X90" s="88"/>
      <c r="Y90" s="88"/>
      <c r="Z90" s="176"/>
      <c r="AA90" s="63"/>
      <c r="AB90" s="63"/>
      <c r="AC90" s="89"/>
      <c r="AD90" s="16"/>
      <c r="AE90" s="16"/>
      <c r="AF90" s="17"/>
      <c r="AG90" s="41"/>
      <c r="AH90" s="70"/>
      <c r="AI90" s="43"/>
      <c r="AJ90" s="9"/>
      <c r="AK90" s="9"/>
      <c r="AL90" s="534"/>
      <c r="AM90" s="535"/>
      <c r="AN90" s="535"/>
      <c r="AO90" s="535"/>
      <c r="AP90" s="535"/>
      <c r="AQ90" s="535"/>
      <c r="AR90" s="535"/>
      <c r="AS90" s="535"/>
      <c r="AT90" s="535"/>
      <c r="AU90" s="536"/>
    </row>
    <row r="91" spans="1:230" s="253" customFormat="1" hidden="1" x14ac:dyDescent="0.35">
      <c r="A91" s="251"/>
      <c r="B91" s="166" t="s">
        <v>59</v>
      </c>
      <c r="C91" s="162"/>
      <c r="D91" s="29"/>
      <c r="E91" s="32"/>
      <c r="F91" s="32"/>
      <c r="G91" s="32"/>
      <c r="H91" s="32"/>
      <c r="I91" s="32"/>
      <c r="J91" s="32"/>
      <c r="K91" s="32"/>
      <c r="L91" s="75"/>
      <c r="M91" s="166">
        <f>SUM(D91:L91)</f>
        <v>0</v>
      </c>
      <c r="N91" s="169"/>
      <c r="O91" s="170"/>
      <c r="P91" s="169"/>
      <c r="Q91" s="170"/>
      <c r="R91" s="9"/>
      <c r="S91" s="9"/>
      <c r="T91" s="249"/>
      <c r="U91" s="9"/>
      <c r="V91" s="9"/>
      <c r="W91" s="40"/>
      <c r="X91" s="9"/>
      <c r="Y91" s="9"/>
      <c r="Z91" s="41"/>
      <c r="AA91" s="32"/>
      <c r="AB91" s="9"/>
      <c r="AC91" s="40"/>
      <c r="AD91" s="16"/>
      <c r="AE91" s="16"/>
      <c r="AF91" s="17"/>
      <c r="AG91" s="41"/>
      <c r="AH91" s="70"/>
      <c r="AI91" s="43"/>
      <c r="AJ91" s="9"/>
      <c r="AK91" s="9"/>
      <c r="AL91" s="534"/>
      <c r="AM91" s="535"/>
      <c r="AN91" s="535"/>
      <c r="AO91" s="535"/>
      <c r="AP91" s="535"/>
      <c r="AQ91" s="535"/>
      <c r="AR91" s="535"/>
      <c r="AS91" s="535"/>
      <c r="AT91" s="535"/>
      <c r="AU91" s="536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</row>
    <row r="92" spans="1:230" s="253" customFormat="1" hidden="1" x14ac:dyDescent="0.35">
      <c r="A92" s="251"/>
      <c r="B92" s="162" t="s">
        <v>70</v>
      </c>
      <c r="C92" s="162">
        <f>SUM(D92:L92)</f>
        <v>0</v>
      </c>
      <c r="D92" s="29"/>
      <c r="E92" s="9"/>
      <c r="F92" s="9"/>
      <c r="G92" s="9"/>
      <c r="H92" s="9"/>
      <c r="I92" s="9"/>
      <c r="J92" s="9"/>
      <c r="K92" s="9"/>
      <c r="L92" s="40"/>
      <c r="M92" s="162">
        <f>IF(SUM(D92:L92)&gt;($P90/'Example-657'!$B$14),($P90/'Example-657'!$B$14),SUM(D92:L92))</f>
        <v>0</v>
      </c>
      <c r="N92" s="169"/>
      <c r="O92" s="170"/>
      <c r="P92" s="169"/>
      <c r="Q92" s="170"/>
      <c r="R92" s="9"/>
      <c r="S92" s="9"/>
      <c r="T92" s="249"/>
      <c r="U92" s="9"/>
      <c r="V92" s="9"/>
      <c r="W92" s="40"/>
      <c r="X92" s="9"/>
      <c r="Y92" s="9"/>
      <c r="Z92" s="41"/>
      <c r="AA92" s="15"/>
      <c r="AB92" s="15"/>
      <c r="AC92" s="22"/>
      <c r="AD92" s="16"/>
      <c r="AE92" s="16"/>
      <c r="AF92" s="17"/>
      <c r="AG92" s="41"/>
      <c r="AH92" s="70"/>
      <c r="AI92" s="43"/>
      <c r="AJ92" s="9"/>
      <c r="AK92" s="9"/>
      <c r="AL92" s="534"/>
      <c r="AM92" s="535"/>
      <c r="AN92" s="535"/>
      <c r="AO92" s="535"/>
      <c r="AP92" s="535"/>
      <c r="AQ92" s="535"/>
      <c r="AR92" s="535"/>
      <c r="AS92" s="535"/>
      <c r="AT92" s="535"/>
      <c r="AU92" s="536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</row>
    <row r="93" spans="1:230" s="256" customFormat="1" ht="15" hidden="1" thickBot="1" x14ac:dyDescent="0.4">
      <c r="A93" s="259"/>
      <c r="B93" s="171" t="s">
        <v>75</v>
      </c>
      <c r="C93" s="171">
        <f>SUM(D93:L93)</f>
        <v>0</v>
      </c>
      <c r="D93" s="29"/>
      <c r="E93" s="9"/>
      <c r="F93" s="9"/>
      <c r="G93" s="9"/>
      <c r="H93" s="9"/>
      <c r="I93" s="9"/>
      <c r="J93" s="9"/>
      <c r="K93" s="9"/>
      <c r="L93" s="40"/>
      <c r="M93" s="162">
        <f>IF(SUM(D93:L93)&gt;($P90/'Example-657'!$B$14),($P90/'Example-657'!$B$14),SUM(D93:L93))</f>
        <v>0</v>
      </c>
      <c r="N93" s="173"/>
      <c r="O93" s="23"/>
      <c r="P93" s="173"/>
      <c r="Q93" s="23"/>
      <c r="R93" s="11"/>
      <c r="S93" s="18"/>
      <c r="T93" s="83"/>
      <c r="U93" s="15"/>
      <c r="V93" s="15"/>
      <c r="W93" s="22"/>
      <c r="X93" s="10"/>
      <c r="Y93" s="10"/>
      <c r="Z93" s="30"/>
      <c r="AA93" s="15"/>
      <c r="AB93" s="15"/>
      <c r="AC93" s="22"/>
      <c r="AD93" s="19"/>
      <c r="AE93" s="19"/>
      <c r="AF93" s="20"/>
      <c r="AG93" s="49"/>
      <c r="AH93" s="101"/>
      <c r="AI93" s="48"/>
      <c r="AJ93" s="11"/>
      <c r="AK93" s="11"/>
      <c r="AL93" s="537"/>
      <c r="AM93" s="538"/>
      <c r="AN93" s="538"/>
      <c r="AO93" s="538"/>
      <c r="AP93" s="538"/>
      <c r="AQ93" s="538"/>
      <c r="AR93" s="538"/>
      <c r="AS93" s="538"/>
      <c r="AT93" s="538"/>
      <c r="AU93" s="539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</row>
    <row r="94" spans="1:230" hidden="1" x14ac:dyDescent="0.35">
      <c r="A94" s="257">
        <v>24</v>
      </c>
      <c r="B94" s="236" t="s">
        <v>35</v>
      </c>
      <c r="C94" s="156"/>
      <c r="D94" s="76"/>
      <c r="E94" s="14"/>
      <c r="F94" s="14"/>
      <c r="G94" s="14"/>
      <c r="H94" s="14"/>
      <c r="I94" s="14"/>
      <c r="J94" s="14"/>
      <c r="K94" s="14"/>
      <c r="L94" s="77"/>
      <c r="M94" s="110"/>
      <c r="N94" s="159">
        <f>SUM(D94:L94)</f>
        <v>0</v>
      </c>
      <c r="O94" s="158">
        <f>N94*'Example-657'!$B$15</f>
        <v>0</v>
      </c>
      <c r="P94" s="164"/>
      <c r="Q94" s="22"/>
      <c r="R94" s="81"/>
      <c r="S94" s="81"/>
      <c r="T94" s="248"/>
      <c r="U94" s="81"/>
      <c r="V94" s="81"/>
      <c r="W94" s="77"/>
      <c r="X94" s="78"/>
      <c r="Y94" s="78"/>
      <c r="Z94" s="161"/>
      <c r="AA94" s="64"/>
      <c r="AB94" s="64"/>
      <c r="AC94" s="79"/>
      <c r="AD94" s="44"/>
      <c r="AE94" s="13"/>
      <c r="AF94" s="14"/>
      <c r="AG94" s="69"/>
      <c r="AH94" s="100"/>
      <c r="AI94" s="12"/>
      <c r="AJ94" s="8"/>
      <c r="AK94" s="8"/>
      <c r="AL94" s="545"/>
      <c r="AM94" s="546"/>
      <c r="AN94" s="546"/>
      <c r="AO94" s="546"/>
      <c r="AP94" s="546"/>
      <c r="AQ94" s="546"/>
      <c r="AR94" s="546"/>
      <c r="AS94" s="546"/>
      <c r="AT94" s="546"/>
      <c r="AU94" s="547"/>
    </row>
    <row r="95" spans="1:230" hidden="1" x14ac:dyDescent="0.35">
      <c r="A95" s="251"/>
      <c r="B95" s="162" t="s">
        <v>53</v>
      </c>
      <c r="C95" s="162">
        <f>SUM(D95:L95)</f>
        <v>0</v>
      </c>
      <c r="D95" s="84"/>
      <c r="E95" s="17"/>
      <c r="F95" s="17"/>
      <c r="G95" s="17"/>
      <c r="H95" s="17"/>
      <c r="I95" s="17"/>
      <c r="J95" s="17"/>
      <c r="K95" s="17"/>
      <c r="L95" s="85"/>
      <c r="M95" s="162"/>
      <c r="N95" s="30">
        <f>IF(SUM(D95:L95)&gt;'Example-657'!$L$3,'Example-657'!$L$3,SUM(D95:L95))</f>
        <v>0</v>
      </c>
      <c r="O95" s="163">
        <f>N95*'Example-657'!$B$15</f>
        <v>0</v>
      </c>
      <c r="P95" s="258">
        <v>900</v>
      </c>
      <c r="Q95" s="40">
        <v>500</v>
      </c>
      <c r="R95" s="87"/>
      <c r="S95" s="87"/>
      <c r="T95" s="250"/>
      <c r="U95" s="87"/>
      <c r="V95" s="87"/>
      <c r="W95" s="85"/>
      <c r="X95" s="88"/>
      <c r="Y95" s="88"/>
      <c r="Z95" s="176"/>
      <c r="AA95" s="63"/>
      <c r="AB95" s="63"/>
      <c r="AC95" s="89"/>
      <c r="AD95" s="45"/>
      <c r="AE95" s="16"/>
      <c r="AF95" s="17"/>
      <c r="AG95" s="65"/>
      <c r="AH95" s="99"/>
      <c r="AI95" s="43"/>
      <c r="AJ95" s="9"/>
      <c r="AK95" s="9"/>
      <c r="AL95" s="534"/>
      <c r="AM95" s="535"/>
      <c r="AN95" s="535"/>
      <c r="AO95" s="535"/>
      <c r="AP95" s="535"/>
      <c r="AQ95" s="535"/>
      <c r="AR95" s="535"/>
      <c r="AS95" s="535"/>
      <c r="AT95" s="535"/>
      <c r="AU95" s="536"/>
    </row>
    <row r="96" spans="1:230" s="253" customFormat="1" hidden="1" x14ac:dyDescent="0.35">
      <c r="A96" s="251"/>
      <c r="B96" s="166" t="s">
        <v>59</v>
      </c>
      <c r="C96" s="162"/>
      <c r="D96" s="29"/>
      <c r="E96" s="32"/>
      <c r="F96" s="32"/>
      <c r="G96" s="32"/>
      <c r="H96" s="32"/>
      <c r="I96" s="32"/>
      <c r="J96" s="32"/>
      <c r="K96" s="32"/>
      <c r="L96" s="75"/>
      <c r="M96" s="166">
        <f>SUM(D96:L96)</f>
        <v>0</v>
      </c>
      <c r="N96" s="169"/>
      <c r="O96" s="170"/>
      <c r="P96" s="169"/>
      <c r="Q96" s="170"/>
      <c r="R96" s="9"/>
      <c r="S96" s="9"/>
      <c r="T96" s="249"/>
      <c r="U96" s="9"/>
      <c r="V96" s="9"/>
      <c r="W96" s="40"/>
      <c r="X96" s="9"/>
      <c r="Y96" s="9"/>
      <c r="Z96" s="41"/>
      <c r="AA96" s="32"/>
      <c r="AB96" s="9"/>
      <c r="AC96" s="40"/>
      <c r="AD96" s="45"/>
      <c r="AE96" s="16"/>
      <c r="AF96" s="17"/>
      <c r="AG96" s="41"/>
      <c r="AH96" s="70"/>
      <c r="AI96" s="43"/>
      <c r="AJ96" s="9"/>
      <c r="AK96" s="9"/>
      <c r="AL96" s="534"/>
      <c r="AM96" s="535"/>
      <c r="AN96" s="535"/>
      <c r="AO96" s="535"/>
      <c r="AP96" s="535"/>
      <c r="AQ96" s="535"/>
      <c r="AR96" s="535"/>
      <c r="AS96" s="535"/>
      <c r="AT96" s="535"/>
      <c r="AU96" s="53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</row>
    <row r="97" spans="1:230" s="253" customFormat="1" hidden="1" x14ac:dyDescent="0.35">
      <c r="A97" s="251"/>
      <c r="B97" s="162" t="s">
        <v>70</v>
      </c>
      <c r="C97" s="162">
        <f>SUM(D97:L97)</f>
        <v>0</v>
      </c>
      <c r="D97" s="29"/>
      <c r="E97" s="9"/>
      <c r="F97" s="9"/>
      <c r="G97" s="9"/>
      <c r="H97" s="9"/>
      <c r="I97" s="9"/>
      <c r="J97" s="9"/>
      <c r="K97" s="9"/>
      <c r="L97" s="40"/>
      <c r="M97" s="162">
        <f>IF(SUM(D97:L97)&gt;($P95/'Example-657'!$B$14),($P95/'Example-657'!$B$14),SUM(D97:L97))</f>
        <v>0</v>
      </c>
      <c r="N97" s="169"/>
      <c r="O97" s="170"/>
      <c r="P97" s="169"/>
      <c r="Q97" s="170"/>
      <c r="R97" s="9"/>
      <c r="S97" s="9"/>
      <c r="T97" s="249"/>
      <c r="U97" s="9"/>
      <c r="V97" s="9"/>
      <c r="W97" s="40"/>
      <c r="X97" s="9"/>
      <c r="Y97" s="9"/>
      <c r="Z97" s="41"/>
      <c r="AA97" s="15"/>
      <c r="AB97" s="15"/>
      <c r="AC97" s="22"/>
      <c r="AD97" s="45"/>
      <c r="AE97" s="16"/>
      <c r="AF97" s="17"/>
      <c r="AG97" s="41"/>
      <c r="AH97" s="70"/>
      <c r="AI97" s="43"/>
      <c r="AJ97" s="9"/>
      <c r="AK97" s="9"/>
      <c r="AL97" s="534"/>
      <c r="AM97" s="535"/>
      <c r="AN97" s="535"/>
      <c r="AO97" s="535"/>
      <c r="AP97" s="535"/>
      <c r="AQ97" s="535"/>
      <c r="AR97" s="535"/>
      <c r="AS97" s="535"/>
      <c r="AT97" s="535"/>
      <c r="AU97" s="536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</row>
    <row r="98" spans="1:230" s="256" customFormat="1" ht="15" hidden="1" thickBot="1" x14ac:dyDescent="0.4">
      <c r="A98" s="259"/>
      <c r="B98" s="171" t="s">
        <v>75</v>
      </c>
      <c r="C98" s="171">
        <f>SUM(D98:L98)</f>
        <v>0</v>
      </c>
      <c r="D98" s="31"/>
      <c r="E98" s="11"/>
      <c r="F98" s="11"/>
      <c r="G98" s="11"/>
      <c r="H98" s="11"/>
      <c r="I98" s="11"/>
      <c r="J98" s="11"/>
      <c r="K98" s="11"/>
      <c r="L98" s="47"/>
      <c r="M98" s="162">
        <f>IF(SUM(D98:L98)&gt;($P95/'Example-657'!$B$14),($P95/'Example-657'!$B$14),SUM(D98:L98))</f>
        <v>0</v>
      </c>
      <c r="N98" s="164"/>
      <c r="O98" s="22"/>
      <c r="P98" s="164"/>
      <c r="Q98" s="22"/>
      <c r="R98" s="9"/>
      <c r="S98" s="18"/>
      <c r="T98" s="83"/>
      <c r="U98" s="10"/>
      <c r="V98" s="10"/>
      <c r="W98" s="23"/>
      <c r="X98" s="10"/>
      <c r="Y98" s="10"/>
      <c r="Z98" s="57"/>
      <c r="AA98" s="10"/>
      <c r="AB98" s="10"/>
      <c r="AC98" s="23"/>
      <c r="AD98" s="46"/>
      <c r="AE98" s="19"/>
      <c r="AF98" s="20"/>
      <c r="AG98" s="49"/>
      <c r="AH98" s="101"/>
      <c r="AI98" s="48"/>
      <c r="AJ98" s="11"/>
      <c r="AK98" s="11"/>
      <c r="AL98" s="537"/>
      <c r="AM98" s="538"/>
      <c r="AN98" s="538"/>
      <c r="AO98" s="538"/>
      <c r="AP98" s="538"/>
      <c r="AQ98" s="538"/>
      <c r="AR98" s="538"/>
      <c r="AS98" s="538"/>
      <c r="AT98" s="538"/>
      <c r="AU98" s="539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</row>
    <row r="99" spans="1:230" hidden="1" x14ac:dyDescent="0.35">
      <c r="A99" s="257">
        <v>25</v>
      </c>
      <c r="B99" s="236" t="s">
        <v>35</v>
      </c>
      <c r="C99" s="156"/>
      <c r="D99" s="76"/>
      <c r="E99" s="14"/>
      <c r="F99" s="14"/>
      <c r="G99" s="14"/>
      <c r="H99" s="14"/>
      <c r="I99" s="14"/>
      <c r="J99" s="14"/>
      <c r="K99" s="14"/>
      <c r="L99" s="77"/>
      <c r="M99" s="110"/>
      <c r="N99" s="159">
        <f>SUM(D99:L99)</f>
        <v>0</v>
      </c>
      <c r="O99" s="158">
        <f>N99*'Example-657'!$B$15</f>
        <v>0</v>
      </c>
      <c r="P99" s="159"/>
      <c r="Q99" s="21"/>
      <c r="R99" s="80"/>
      <c r="S99" s="81"/>
      <c r="T99" s="77"/>
      <c r="U99" s="81"/>
      <c r="V99" s="81"/>
      <c r="W99" s="77"/>
      <c r="X99" s="78"/>
      <c r="Y99" s="78"/>
      <c r="Z99" s="161"/>
      <c r="AA99" s="64"/>
      <c r="AB99" s="64"/>
      <c r="AC99" s="79"/>
      <c r="AD99" s="16"/>
      <c r="AE99" s="13"/>
      <c r="AF99" s="14"/>
      <c r="AG99" s="69"/>
      <c r="AH99" s="100"/>
      <c r="AI99" s="12"/>
      <c r="AJ99" s="8"/>
      <c r="AK99" s="8"/>
      <c r="AL99" s="545"/>
      <c r="AM99" s="546"/>
      <c r="AN99" s="546"/>
      <c r="AO99" s="546"/>
      <c r="AP99" s="546"/>
      <c r="AQ99" s="546"/>
      <c r="AR99" s="546"/>
      <c r="AS99" s="546"/>
      <c r="AT99" s="546"/>
      <c r="AU99" s="547"/>
    </row>
    <row r="100" spans="1:230" hidden="1" x14ac:dyDescent="0.35">
      <c r="A100" s="251"/>
      <c r="B100" s="162" t="s">
        <v>53</v>
      </c>
      <c r="C100" s="162">
        <f>SUM(D100:L100)</f>
        <v>0</v>
      </c>
      <c r="D100" s="84"/>
      <c r="E100" s="17"/>
      <c r="F100" s="17"/>
      <c r="G100" s="17"/>
      <c r="H100" s="17"/>
      <c r="I100" s="17"/>
      <c r="J100" s="17"/>
      <c r="K100" s="17"/>
      <c r="L100" s="85"/>
      <c r="M100" s="162"/>
      <c r="N100" s="30">
        <f>IF(SUM(D100:L100)&gt;'Example-657'!$L$3,'Example-657'!$L$3,SUM(D100:L100))</f>
        <v>0</v>
      </c>
      <c r="O100" s="163">
        <f>N100*'Example-657'!$B$15</f>
        <v>0</v>
      </c>
      <c r="P100" s="258">
        <v>0</v>
      </c>
      <c r="Q100" s="9">
        <v>0</v>
      </c>
      <c r="R100" s="86"/>
      <c r="S100" s="87"/>
      <c r="T100" s="85"/>
      <c r="U100" s="87"/>
      <c r="V100" s="87"/>
      <c r="W100" s="85"/>
      <c r="X100" s="88"/>
      <c r="Y100" s="88"/>
      <c r="Z100" s="176"/>
      <c r="AA100" s="63"/>
      <c r="AB100" s="63"/>
      <c r="AC100" s="89"/>
      <c r="AD100" s="16"/>
      <c r="AE100" s="16"/>
      <c r="AF100" s="17"/>
      <c r="AG100" s="65"/>
      <c r="AH100" s="99"/>
      <c r="AI100" s="43"/>
      <c r="AJ100" s="9"/>
      <c r="AK100" s="9"/>
      <c r="AL100" s="534"/>
      <c r="AM100" s="535"/>
      <c r="AN100" s="535"/>
      <c r="AO100" s="535"/>
      <c r="AP100" s="535"/>
      <c r="AQ100" s="535"/>
      <c r="AR100" s="535"/>
      <c r="AS100" s="535"/>
      <c r="AT100" s="535"/>
      <c r="AU100" s="536"/>
    </row>
    <row r="101" spans="1:230" s="253" customFormat="1" hidden="1" x14ac:dyDescent="0.35">
      <c r="A101" s="251"/>
      <c r="B101" s="166" t="s">
        <v>59</v>
      </c>
      <c r="C101" s="162"/>
      <c r="D101" s="29"/>
      <c r="E101" s="32"/>
      <c r="F101" s="32"/>
      <c r="G101" s="32"/>
      <c r="H101" s="32"/>
      <c r="I101" s="32"/>
      <c r="J101" s="32"/>
      <c r="K101" s="32"/>
      <c r="L101" s="75"/>
      <c r="M101" s="166">
        <f>SUM(D101:L101)</f>
        <v>0</v>
      </c>
      <c r="N101" s="169"/>
      <c r="O101" s="170"/>
      <c r="P101" s="169"/>
      <c r="Q101" s="115"/>
      <c r="R101" s="29"/>
      <c r="S101" s="9"/>
      <c r="T101" s="40"/>
      <c r="U101" s="9"/>
      <c r="V101" s="9"/>
      <c r="W101" s="40"/>
      <c r="X101" s="9"/>
      <c r="Y101" s="9"/>
      <c r="Z101" s="41"/>
      <c r="AA101" s="32"/>
      <c r="AB101" s="9"/>
      <c r="AC101" s="40"/>
      <c r="AD101" s="16"/>
      <c r="AE101" s="16"/>
      <c r="AF101" s="17"/>
      <c r="AG101" s="41"/>
      <c r="AH101" s="70"/>
      <c r="AI101" s="43"/>
      <c r="AJ101" s="9"/>
      <c r="AK101" s="9"/>
      <c r="AL101" s="534"/>
      <c r="AM101" s="535"/>
      <c r="AN101" s="535"/>
      <c r="AO101" s="535"/>
      <c r="AP101" s="535"/>
      <c r="AQ101" s="535"/>
      <c r="AR101" s="535"/>
      <c r="AS101" s="535"/>
      <c r="AT101" s="535"/>
      <c r="AU101" s="536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</row>
    <row r="102" spans="1:230" s="253" customFormat="1" hidden="1" x14ac:dyDescent="0.35">
      <c r="A102" s="251"/>
      <c r="B102" s="162" t="s">
        <v>70</v>
      </c>
      <c r="C102" s="162">
        <f>SUM(D102:L102)</f>
        <v>0</v>
      </c>
      <c r="D102" s="29"/>
      <c r="E102" s="9"/>
      <c r="F102" s="9"/>
      <c r="G102" s="9"/>
      <c r="H102" s="9"/>
      <c r="I102" s="9"/>
      <c r="J102" s="9"/>
      <c r="K102" s="9"/>
      <c r="L102" s="40"/>
      <c r="M102" s="162">
        <f>IF(SUM(D102:L102)&gt;($P100/'Example-657'!$B$14),($P100/'Example-657'!$B$14),SUM(D102:L102))</f>
        <v>0</v>
      </c>
      <c r="N102" s="169"/>
      <c r="O102" s="170"/>
      <c r="P102" s="169"/>
      <c r="Q102" s="115"/>
      <c r="R102" s="29"/>
      <c r="S102" s="9"/>
      <c r="T102" s="40"/>
      <c r="U102" s="9"/>
      <c r="V102" s="9"/>
      <c r="W102" s="40"/>
      <c r="X102" s="9"/>
      <c r="Y102" s="9"/>
      <c r="Z102" s="41"/>
      <c r="AA102" s="15"/>
      <c r="AB102" s="15"/>
      <c r="AC102" s="22"/>
      <c r="AD102" s="16"/>
      <c r="AE102" s="16"/>
      <c r="AF102" s="17"/>
      <c r="AG102" s="41"/>
      <c r="AH102" s="70"/>
      <c r="AI102" s="43"/>
      <c r="AJ102" s="9"/>
      <c r="AK102" s="9"/>
      <c r="AL102" s="534"/>
      <c r="AM102" s="535"/>
      <c r="AN102" s="535"/>
      <c r="AO102" s="535"/>
      <c r="AP102" s="535"/>
      <c r="AQ102" s="535"/>
      <c r="AR102" s="535"/>
      <c r="AS102" s="535"/>
      <c r="AT102" s="535"/>
      <c r="AU102" s="536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</row>
    <row r="103" spans="1:230" s="256" customFormat="1" ht="15" hidden="1" thickBot="1" x14ac:dyDescent="0.4">
      <c r="A103" s="259"/>
      <c r="B103" s="171" t="s">
        <v>75</v>
      </c>
      <c r="C103" s="171">
        <f>SUM(D103:L103)</f>
        <v>0</v>
      </c>
      <c r="D103" s="31"/>
      <c r="E103" s="11"/>
      <c r="F103" s="11"/>
      <c r="G103" s="11"/>
      <c r="H103" s="11"/>
      <c r="I103" s="11"/>
      <c r="J103" s="11"/>
      <c r="K103" s="11"/>
      <c r="L103" s="47"/>
      <c r="M103" s="162">
        <f>IF(SUM(D103:L103)&gt;($P100/'Example-657'!$B$14),($P100/'Example-657'!$B$14),SUM(D103:L103))</f>
        <v>0</v>
      </c>
      <c r="N103" s="173"/>
      <c r="O103" s="23"/>
      <c r="P103" s="173"/>
      <c r="Q103" s="10"/>
      <c r="R103" s="31"/>
      <c r="S103" s="91"/>
      <c r="T103" s="108"/>
      <c r="U103" s="10"/>
      <c r="V103" s="10"/>
      <c r="W103" s="23"/>
      <c r="X103" s="10"/>
      <c r="Y103" s="10"/>
      <c r="Z103" s="57"/>
      <c r="AA103" s="10"/>
      <c r="AB103" s="10"/>
      <c r="AC103" s="23"/>
      <c r="AD103" s="19"/>
      <c r="AE103" s="19"/>
      <c r="AF103" s="20"/>
      <c r="AG103" s="49"/>
      <c r="AH103" s="101"/>
      <c r="AI103" s="48"/>
      <c r="AJ103" s="11"/>
      <c r="AK103" s="11"/>
      <c r="AL103" s="537"/>
      <c r="AM103" s="538"/>
      <c r="AN103" s="538"/>
      <c r="AO103" s="538"/>
      <c r="AP103" s="538"/>
      <c r="AQ103" s="538"/>
      <c r="AR103" s="538"/>
      <c r="AS103" s="538"/>
      <c r="AT103" s="538"/>
      <c r="AU103" s="539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</row>
    <row r="104" spans="1:230" hidden="1" x14ac:dyDescent="0.35">
      <c r="A104" s="257">
        <v>26</v>
      </c>
      <c r="B104" s="236" t="s">
        <v>35</v>
      </c>
      <c r="C104" s="156"/>
      <c r="D104" s="76"/>
      <c r="E104" s="14"/>
      <c r="F104" s="14"/>
      <c r="G104" s="14"/>
      <c r="H104" s="14"/>
      <c r="I104" s="14"/>
      <c r="J104" s="14"/>
      <c r="K104" s="14"/>
      <c r="L104" s="77"/>
      <c r="M104" s="109"/>
      <c r="N104" s="159">
        <f>SUM(D104:L104)</f>
        <v>0</v>
      </c>
      <c r="O104" s="158">
        <f>N104*'Example-657'!$B$15</f>
        <v>0</v>
      </c>
      <c r="P104" s="164"/>
      <c r="Q104" s="22"/>
      <c r="R104" s="80"/>
      <c r="S104" s="81"/>
      <c r="T104" s="77"/>
      <c r="U104" s="81"/>
      <c r="V104" s="81"/>
      <c r="W104" s="77"/>
      <c r="X104" s="78"/>
      <c r="Y104" s="78"/>
      <c r="Z104" s="161"/>
      <c r="AA104" s="64"/>
      <c r="AB104" s="64"/>
      <c r="AC104" s="79"/>
      <c r="AD104" s="16"/>
      <c r="AE104" s="16"/>
      <c r="AF104" s="17"/>
      <c r="AG104" s="69"/>
      <c r="AH104" s="100"/>
      <c r="AI104" s="12"/>
      <c r="AJ104" s="8"/>
      <c r="AK104" s="8"/>
      <c r="AL104" s="545"/>
      <c r="AM104" s="546"/>
      <c r="AN104" s="546"/>
      <c r="AO104" s="546"/>
      <c r="AP104" s="546"/>
      <c r="AQ104" s="546"/>
      <c r="AR104" s="546"/>
      <c r="AS104" s="546"/>
      <c r="AT104" s="546"/>
      <c r="AU104" s="547"/>
    </row>
    <row r="105" spans="1:230" hidden="1" x14ac:dyDescent="0.35">
      <c r="A105" s="251"/>
      <c r="B105" s="162" t="s">
        <v>53</v>
      </c>
      <c r="C105" s="162">
        <f>SUM(D105:L105)</f>
        <v>0</v>
      </c>
      <c r="D105" s="84"/>
      <c r="E105" s="17"/>
      <c r="F105" s="17"/>
      <c r="G105" s="17"/>
      <c r="H105" s="17"/>
      <c r="I105" s="17"/>
      <c r="J105" s="17"/>
      <c r="K105" s="17"/>
      <c r="L105" s="85"/>
      <c r="M105" s="162"/>
      <c r="N105" s="30">
        <f>IF(SUM(D105:L105)&gt;'Example-657'!$L$3,'Example-657'!$L$3,SUM(D105:L105))</f>
        <v>0</v>
      </c>
      <c r="O105" s="163">
        <f>N105*'Example-657'!$B$15</f>
        <v>0</v>
      </c>
      <c r="P105" s="258">
        <v>700</v>
      </c>
      <c r="Q105" s="40">
        <v>350</v>
      </c>
      <c r="R105" s="86"/>
      <c r="S105" s="87"/>
      <c r="T105" s="85"/>
      <c r="U105" s="87"/>
      <c r="V105" s="87"/>
      <c r="W105" s="85"/>
      <c r="X105" s="88"/>
      <c r="Y105" s="88"/>
      <c r="Z105" s="176"/>
      <c r="AA105" s="63"/>
      <c r="AB105" s="63"/>
      <c r="AC105" s="89"/>
      <c r="AD105" s="16"/>
      <c r="AE105" s="16"/>
      <c r="AF105" s="17"/>
      <c r="AG105" s="65"/>
      <c r="AH105" s="99"/>
      <c r="AI105" s="43"/>
      <c r="AJ105" s="9"/>
      <c r="AK105" s="9"/>
      <c r="AL105" s="534"/>
      <c r="AM105" s="535"/>
      <c r="AN105" s="535"/>
      <c r="AO105" s="535"/>
      <c r="AP105" s="535"/>
      <c r="AQ105" s="535"/>
      <c r="AR105" s="535"/>
      <c r="AS105" s="535"/>
      <c r="AT105" s="535"/>
      <c r="AU105" s="536"/>
    </row>
    <row r="106" spans="1:230" s="253" customFormat="1" hidden="1" x14ac:dyDescent="0.35">
      <c r="A106" s="251"/>
      <c r="B106" s="166" t="s">
        <v>59</v>
      </c>
      <c r="C106" s="162"/>
      <c r="D106" s="29"/>
      <c r="E106" s="32"/>
      <c r="F106" s="32"/>
      <c r="G106" s="32"/>
      <c r="H106" s="32"/>
      <c r="I106" s="32"/>
      <c r="J106" s="32"/>
      <c r="K106" s="32"/>
      <c r="L106" s="75"/>
      <c r="M106" s="166">
        <f>SUM(D106:L106)</f>
        <v>0</v>
      </c>
      <c r="N106" s="169"/>
      <c r="O106" s="170"/>
      <c r="P106" s="169"/>
      <c r="Q106" s="170"/>
      <c r="R106" s="29"/>
      <c r="S106" s="9"/>
      <c r="T106" s="40"/>
      <c r="U106" s="9"/>
      <c r="V106" s="9"/>
      <c r="W106" s="40"/>
      <c r="X106" s="9"/>
      <c r="Y106" s="9"/>
      <c r="Z106" s="41"/>
      <c r="AA106" s="32"/>
      <c r="AB106" s="9"/>
      <c r="AC106" s="40"/>
      <c r="AD106" s="16"/>
      <c r="AE106" s="16"/>
      <c r="AF106" s="17"/>
      <c r="AG106" s="41"/>
      <c r="AH106" s="70"/>
      <c r="AI106" s="43"/>
      <c r="AJ106" s="9"/>
      <c r="AK106" s="9"/>
      <c r="AL106" s="534"/>
      <c r="AM106" s="535"/>
      <c r="AN106" s="535"/>
      <c r="AO106" s="535"/>
      <c r="AP106" s="535"/>
      <c r="AQ106" s="535"/>
      <c r="AR106" s="535"/>
      <c r="AS106" s="535"/>
      <c r="AT106" s="535"/>
      <c r="AU106" s="53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</row>
    <row r="107" spans="1:230" s="253" customFormat="1" hidden="1" x14ac:dyDescent="0.35">
      <c r="A107" s="251"/>
      <c r="B107" s="162" t="s">
        <v>70</v>
      </c>
      <c r="C107" s="162">
        <f>SUM(D107:L107)</f>
        <v>0</v>
      </c>
      <c r="D107" s="29"/>
      <c r="E107" s="9"/>
      <c r="F107" s="9"/>
      <c r="G107" s="9"/>
      <c r="H107" s="9"/>
      <c r="I107" s="9"/>
      <c r="J107" s="9"/>
      <c r="K107" s="9"/>
      <c r="L107" s="40"/>
      <c r="M107" s="162">
        <f>IF(SUM(D107:L107)&gt;($P105/'Example-657'!$B$14),($P105/'Example-657'!$B$14),SUM(D107:L107))</f>
        <v>0</v>
      </c>
      <c r="N107" s="169"/>
      <c r="O107" s="170"/>
      <c r="P107" s="169"/>
      <c r="Q107" s="170"/>
      <c r="R107" s="29"/>
      <c r="S107" s="9"/>
      <c r="T107" s="40"/>
      <c r="U107" s="9"/>
      <c r="V107" s="9"/>
      <c r="W107" s="40"/>
      <c r="X107" s="9"/>
      <c r="Y107" s="9"/>
      <c r="Z107" s="41"/>
      <c r="AA107" s="15"/>
      <c r="AB107" s="15"/>
      <c r="AC107" s="22"/>
      <c r="AD107" s="16"/>
      <c r="AE107" s="16"/>
      <c r="AF107" s="17"/>
      <c r="AG107" s="41"/>
      <c r="AH107" s="70"/>
      <c r="AI107" s="43"/>
      <c r="AJ107" s="9"/>
      <c r="AK107" s="9"/>
      <c r="AL107" s="534"/>
      <c r="AM107" s="535"/>
      <c r="AN107" s="535"/>
      <c r="AO107" s="535"/>
      <c r="AP107" s="535"/>
      <c r="AQ107" s="535"/>
      <c r="AR107" s="535"/>
      <c r="AS107" s="535"/>
      <c r="AT107" s="535"/>
      <c r="AU107" s="536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</row>
    <row r="108" spans="1:230" s="256" customFormat="1" ht="15" hidden="1" thickBot="1" x14ac:dyDescent="0.4">
      <c r="A108" s="259"/>
      <c r="B108" s="171" t="s">
        <v>75</v>
      </c>
      <c r="C108" s="171">
        <f>SUM(D108:L108)</f>
        <v>0</v>
      </c>
      <c r="D108" s="31"/>
      <c r="E108" s="11"/>
      <c r="F108" s="11"/>
      <c r="G108" s="11"/>
      <c r="H108" s="11"/>
      <c r="I108" s="11"/>
      <c r="J108" s="11"/>
      <c r="K108" s="11"/>
      <c r="L108" s="47"/>
      <c r="M108" s="162">
        <f>IF(SUM(D108:L108)&gt;($P105/'Example-657'!$B$14),($P105/'Example-657'!$B$14),SUM(D108:L108))</f>
        <v>0</v>
      </c>
      <c r="N108" s="164"/>
      <c r="O108" s="22"/>
      <c r="P108" s="164"/>
      <c r="Q108" s="22"/>
      <c r="R108" s="31"/>
      <c r="S108" s="91"/>
      <c r="T108" s="108"/>
      <c r="U108" s="10"/>
      <c r="V108" s="10"/>
      <c r="W108" s="23"/>
      <c r="X108" s="10"/>
      <c r="Y108" s="10"/>
      <c r="Z108" s="57"/>
      <c r="AA108" s="10"/>
      <c r="AB108" s="10"/>
      <c r="AC108" s="23"/>
      <c r="AD108" s="19"/>
      <c r="AE108" s="19"/>
      <c r="AF108" s="20"/>
      <c r="AG108" s="49"/>
      <c r="AH108" s="101"/>
      <c r="AI108" s="48"/>
      <c r="AJ108" s="11"/>
      <c r="AK108" s="11"/>
      <c r="AL108" s="537"/>
      <c r="AM108" s="538"/>
      <c r="AN108" s="538"/>
      <c r="AO108" s="538"/>
      <c r="AP108" s="538"/>
      <c r="AQ108" s="538"/>
      <c r="AR108" s="538"/>
      <c r="AS108" s="538"/>
      <c r="AT108" s="538"/>
      <c r="AU108" s="539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</row>
    <row r="109" spans="1:230" hidden="1" x14ac:dyDescent="0.35">
      <c r="A109" s="257">
        <v>27</v>
      </c>
      <c r="B109" s="236" t="s">
        <v>35</v>
      </c>
      <c r="C109" s="156"/>
      <c r="D109" s="76"/>
      <c r="E109" s="14"/>
      <c r="F109" s="14"/>
      <c r="G109" s="14"/>
      <c r="H109" s="14"/>
      <c r="I109" s="14"/>
      <c r="J109" s="14"/>
      <c r="K109" s="14"/>
      <c r="L109" s="77"/>
      <c r="M109" s="110"/>
      <c r="N109" s="159">
        <f>SUM(D109:L109)</f>
        <v>0</v>
      </c>
      <c r="O109" s="158">
        <f>N109*'Example-657'!$B$15</f>
        <v>0</v>
      </c>
      <c r="P109" s="159"/>
      <c r="Q109" s="160"/>
      <c r="R109" s="81"/>
      <c r="S109" s="81"/>
      <c r="T109" s="248"/>
      <c r="U109" s="81"/>
      <c r="V109" s="81"/>
      <c r="W109" s="77"/>
      <c r="X109" s="78"/>
      <c r="Y109" s="78"/>
      <c r="Z109" s="161"/>
      <c r="AA109" s="64"/>
      <c r="AB109" s="64"/>
      <c r="AC109" s="79"/>
      <c r="AD109" s="16"/>
      <c r="AE109" s="16"/>
      <c r="AF109" s="17"/>
      <c r="AG109" s="69"/>
      <c r="AH109" s="99"/>
      <c r="AI109" s="12"/>
      <c r="AJ109" s="8"/>
      <c r="AK109" s="8"/>
      <c r="AL109" s="545"/>
      <c r="AM109" s="546"/>
      <c r="AN109" s="546"/>
      <c r="AO109" s="546"/>
      <c r="AP109" s="546"/>
      <c r="AQ109" s="546"/>
      <c r="AR109" s="546"/>
      <c r="AS109" s="546"/>
      <c r="AT109" s="546"/>
      <c r="AU109" s="547"/>
    </row>
    <row r="110" spans="1:230" hidden="1" x14ac:dyDescent="0.35">
      <c r="A110" s="251"/>
      <c r="B110" s="162" t="s">
        <v>53</v>
      </c>
      <c r="C110" s="162">
        <f>SUM(D110:L110)</f>
        <v>0</v>
      </c>
      <c r="D110" s="84"/>
      <c r="E110" s="17"/>
      <c r="F110" s="17"/>
      <c r="G110" s="17"/>
      <c r="H110" s="17"/>
      <c r="I110" s="17"/>
      <c r="J110" s="17"/>
      <c r="K110" s="17"/>
      <c r="L110" s="85"/>
      <c r="M110" s="162"/>
      <c r="N110" s="30">
        <f>IF(SUM(D110:L110)&gt;'Example-657'!$L$3,'Example-657'!$L$3,SUM(D110:L110))</f>
        <v>0</v>
      </c>
      <c r="O110" s="163">
        <f>N110*'Example-657'!$B$15</f>
        <v>0</v>
      </c>
      <c r="P110" s="258">
        <v>500</v>
      </c>
      <c r="Q110" s="40">
        <v>250</v>
      </c>
      <c r="R110" s="87"/>
      <c r="S110" s="87"/>
      <c r="T110" s="250"/>
      <c r="U110" s="87"/>
      <c r="V110" s="87"/>
      <c r="W110" s="85"/>
      <c r="X110" s="88"/>
      <c r="Y110" s="88"/>
      <c r="Z110" s="176"/>
      <c r="AA110" s="63"/>
      <c r="AB110" s="63"/>
      <c r="AC110" s="89"/>
      <c r="AD110" s="16"/>
      <c r="AE110" s="16"/>
      <c r="AF110" s="17"/>
      <c r="AG110" s="41"/>
      <c r="AH110" s="70"/>
      <c r="AI110" s="43"/>
      <c r="AJ110" s="9"/>
      <c r="AK110" s="9"/>
      <c r="AL110" s="534"/>
      <c r="AM110" s="535"/>
      <c r="AN110" s="535"/>
      <c r="AO110" s="535"/>
      <c r="AP110" s="535"/>
      <c r="AQ110" s="535"/>
      <c r="AR110" s="535"/>
      <c r="AS110" s="535"/>
      <c r="AT110" s="535"/>
      <c r="AU110" s="536"/>
    </row>
    <row r="111" spans="1:230" s="253" customFormat="1" hidden="1" x14ac:dyDescent="0.35">
      <c r="A111" s="251"/>
      <c r="B111" s="166" t="s">
        <v>59</v>
      </c>
      <c r="C111" s="162"/>
      <c r="D111" s="29"/>
      <c r="E111" s="32"/>
      <c r="F111" s="32"/>
      <c r="G111" s="32"/>
      <c r="H111" s="32"/>
      <c r="I111" s="32"/>
      <c r="J111" s="32"/>
      <c r="K111" s="32"/>
      <c r="L111" s="75"/>
      <c r="M111" s="166">
        <f>SUM(D111:L111)</f>
        <v>0</v>
      </c>
      <c r="N111" s="169"/>
      <c r="O111" s="170"/>
      <c r="P111" s="169"/>
      <c r="Q111" s="170"/>
      <c r="R111" s="9"/>
      <c r="S111" s="9"/>
      <c r="T111" s="249"/>
      <c r="U111" s="9"/>
      <c r="V111" s="9"/>
      <c r="W111" s="40"/>
      <c r="X111" s="9"/>
      <c r="Y111" s="9"/>
      <c r="Z111" s="41"/>
      <c r="AA111" s="32"/>
      <c r="AB111" s="9"/>
      <c r="AC111" s="40"/>
      <c r="AD111" s="16"/>
      <c r="AE111" s="16"/>
      <c r="AF111" s="17"/>
      <c r="AG111" s="41"/>
      <c r="AH111" s="70"/>
      <c r="AI111" s="43"/>
      <c r="AJ111" s="9"/>
      <c r="AK111" s="9"/>
      <c r="AL111" s="534"/>
      <c r="AM111" s="535"/>
      <c r="AN111" s="535"/>
      <c r="AO111" s="535"/>
      <c r="AP111" s="535"/>
      <c r="AQ111" s="535"/>
      <c r="AR111" s="535"/>
      <c r="AS111" s="535"/>
      <c r="AT111" s="535"/>
      <c r="AU111" s="536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</row>
    <row r="112" spans="1:230" s="253" customFormat="1" hidden="1" x14ac:dyDescent="0.35">
      <c r="A112" s="251"/>
      <c r="B112" s="162" t="s">
        <v>70</v>
      </c>
      <c r="C112" s="162">
        <f>SUM(D112:L112)</f>
        <v>0</v>
      </c>
      <c r="D112" s="29"/>
      <c r="E112" s="9"/>
      <c r="F112" s="9"/>
      <c r="G112" s="9"/>
      <c r="H112" s="9"/>
      <c r="I112" s="9"/>
      <c r="J112" s="9"/>
      <c r="K112" s="9"/>
      <c r="L112" s="40"/>
      <c r="M112" s="162">
        <f>IF(SUM(D112:L112)&gt;($P110/'Example-657'!$B$14),($P110/'Example-657'!$B$14),SUM(D112:L112))</f>
        <v>0</v>
      </c>
      <c r="N112" s="169"/>
      <c r="O112" s="170"/>
      <c r="P112" s="169"/>
      <c r="Q112" s="170"/>
      <c r="R112" s="9"/>
      <c r="S112" s="9"/>
      <c r="T112" s="249"/>
      <c r="U112" s="9"/>
      <c r="V112" s="9"/>
      <c r="W112" s="40"/>
      <c r="X112" s="9"/>
      <c r="Y112" s="9"/>
      <c r="Z112" s="41"/>
      <c r="AA112" s="15"/>
      <c r="AB112" s="15"/>
      <c r="AC112" s="22"/>
      <c r="AD112" s="16"/>
      <c r="AE112" s="16"/>
      <c r="AF112" s="17"/>
      <c r="AG112" s="41"/>
      <c r="AH112" s="70"/>
      <c r="AI112" s="43"/>
      <c r="AJ112" s="9"/>
      <c r="AK112" s="9"/>
      <c r="AL112" s="534"/>
      <c r="AM112" s="535"/>
      <c r="AN112" s="535"/>
      <c r="AO112" s="535"/>
      <c r="AP112" s="535"/>
      <c r="AQ112" s="535"/>
      <c r="AR112" s="535"/>
      <c r="AS112" s="535"/>
      <c r="AT112" s="535"/>
      <c r="AU112" s="536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</row>
    <row r="113" spans="1:230" s="256" customFormat="1" ht="15" hidden="1" thickBot="1" x14ac:dyDescent="0.4">
      <c r="A113" s="259"/>
      <c r="B113" s="171" t="s">
        <v>75</v>
      </c>
      <c r="C113" s="171">
        <f>SUM(D113:L113)</f>
        <v>0</v>
      </c>
      <c r="D113" s="29"/>
      <c r="E113" s="9"/>
      <c r="F113" s="9"/>
      <c r="G113" s="9"/>
      <c r="H113" s="9"/>
      <c r="I113" s="9"/>
      <c r="J113" s="9"/>
      <c r="K113" s="9"/>
      <c r="L113" s="40"/>
      <c r="M113" s="162">
        <f>IF(SUM(D113:L113)&gt;($P110/'Example-657'!$B$14),($P110/'Example-657'!$B$14),SUM(D113:L113))</f>
        <v>0</v>
      </c>
      <c r="N113" s="173"/>
      <c r="O113" s="23"/>
      <c r="P113" s="173"/>
      <c r="Q113" s="23"/>
      <c r="R113" s="11"/>
      <c r="S113" s="18"/>
      <c r="T113" s="83"/>
      <c r="U113" s="15"/>
      <c r="V113" s="15"/>
      <c r="W113" s="22"/>
      <c r="X113" s="10"/>
      <c r="Y113" s="10"/>
      <c r="Z113" s="30"/>
      <c r="AA113" s="15"/>
      <c r="AB113" s="15"/>
      <c r="AC113" s="22"/>
      <c r="AD113" s="19"/>
      <c r="AE113" s="19"/>
      <c r="AF113" s="20"/>
      <c r="AG113" s="49"/>
      <c r="AH113" s="101"/>
      <c r="AI113" s="48"/>
      <c r="AJ113" s="11"/>
      <c r="AK113" s="11"/>
      <c r="AL113" s="537"/>
      <c r="AM113" s="538"/>
      <c r="AN113" s="538"/>
      <c r="AO113" s="538"/>
      <c r="AP113" s="538"/>
      <c r="AQ113" s="538"/>
      <c r="AR113" s="538"/>
      <c r="AS113" s="538"/>
      <c r="AT113" s="538"/>
      <c r="AU113" s="539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</row>
    <row r="114" spans="1:230" hidden="1" x14ac:dyDescent="0.35">
      <c r="A114" s="257">
        <v>28</v>
      </c>
      <c r="B114" s="236" t="s">
        <v>35</v>
      </c>
      <c r="C114" s="156"/>
      <c r="D114" s="76"/>
      <c r="E114" s="14"/>
      <c r="F114" s="14"/>
      <c r="G114" s="14"/>
      <c r="H114" s="14"/>
      <c r="I114" s="14"/>
      <c r="J114" s="14"/>
      <c r="K114" s="14"/>
      <c r="L114" s="77"/>
      <c r="M114" s="110"/>
      <c r="N114" s="159">
        <f>SUM(D114:L114)</f>
        <v>0</v>
      </c>
      <c r="O114" s="158">
        <f>N114*'Example-657'!$B$15</f>
        <v>0</v>
      </c>
      <c r="P114" s="159"/>
      <c r="Q114" s="160"/>
      <c r="R114" s="81"/>
      <c r="S114" s="81"/>
      <c r="T114" s="248"/>
      <c r="U114" s="81"/>
      <c r="V114" s="81"/>
      <c r="W114" s="77"/>
      <c r="X114" s="78"/>
      <c r="Y114" s="78"/>
      <c r="Z114" s="161"/>
      <c r="AA114" s="64"/>
      <c r="AB114" s="64"/>
      <c r="AC114" s="79"/>
      <c r="AD114" s="16"/>
      <c r="AE114" s="16"/>
      <c r="AF114" s="17"/>
      <c r="AG114" s="69"/>
      <c r="AH114" s="99"/>
      <c r="AI114" s="12"/>
      <c r="AJ114" s="8"/>
      <c r="AK114" s="8"/>
      <c r="AL114" s="545"/>
      <c r="AM114" s="546"/>
      <c r="AN114" s="546"/>
      <c r="AO114" s="546"/>
      <c r="AP114" s="546"/>
      <c r="AQ114" s="546"/>
      <c r="AR114" s="546"/>
      <c r="AS114" s="546"/>
      <c r="AT114" s="546"/>
      <c r="AU114" s="547"/>
    </row>
    <row r="115" spans="1:230" hidden="1" x14ac:dyDescent="0.35">
      <c r="A115" s="251"/>
      <c r="B115" s="162" t="s">
        <v>53</v>
      </c>
      <c r="C115" s="162">
        <f>SUM(D115:L115)</f>
        <v>0</v>
      </c>
      <c r="D115" s="84"/>
      <c r="E115" s="17"/>
      <c r="F115" s="17"/>
      <c r="G115" s="17"/>
      <c r="H115" s="17"/>
      <c r="I115" s="17"/>
      <c r="J115" s="17"/>
      <c r="K115" s="17"/>
      <c r="L115" s="85"/>
      <c r="M115" s="162"/>
      <c r="N115" s="30">
        <f>IF(SUM(D115:L115)&gt;'Example-657'!$L$3,'Example-657'!$L$3,SUM(D115:L115))</f>
        <v>0</v>
      </c>
      <c r="O115" s="163">
        <f>N115*'Example-657'!$B$15</f>
        <v>0</v>
      </c>
      <c r="P115" s="258">
        <v>500</v>
      </c>
      <c r="Q115" s="40">
        <v>250</v>
      </c>
      <c r="R115" s="87"/>
      <c r="S115" s="87"/>
      <c r="T115" s="250"/>
      <c r="U115" s="87"/>
      <c r="V115" s="87"/>
      <c r="W115" s="85"/>
      <c r="X115" s="88"/>
      <c r="Y115" s="88"/>
      <c r="Z115" s="176"/>
      <c r="AA115" s="63"/>
      <c r="AB115" s="63"/>
      <c r="AC115" s="89"/>
      <c r="AD115" s="16"/>
      <c r="AE115" s="16"/>
      <c r="AF115" s="17"/>
      <c r="AG115" s="41"/>
      <c r="AH115" s="70"/>
      <c r="AI115" s="43"/>
      <c r="AJ115" s="9"/>
      <c r="AK115" s="9"/>
      <c r="AL115" s="534"/>
      <c r="AM115" s="535"/>
      <c r="AN115" s="535"/>
      <c r="AO115" s="535"/>
      <c r="AP115" s="535"/>
      <c r="AQ115" s="535"/>
      <c r="AR115" s="535"/>
      <c r="AS115" s="535"/>
      <c r="AT115" s="535"/>
      <c r="AU115" s="536"/>
    </row>
    <row r="116" spans="1:230" s="253" customFormat="1" hidden="1" x14ac:dyDescent="0.35">
      <c r="A116" s="251"/>
      <c r="B116" s="166" t="s">
        <v>59</v>
      </c>
      <c r="C116" s="162"/>
      <c r="D116" s="29"/>
      <c r="E116" s="32"/>
      <c r="F116" s="32"/>
      <c r="G116" s="32"/>
      <c r="H116" s="32"/>
      <c r="I116" s="32"/>
      <c r="J116" s="32"/>
      <c r="K116" s="32"/>
      <c r="L116" s="75"/>
      <c r="M116" s="166">
        <f>SUM(D116:L116)</f>
        <v>0</v>
      </c>
      <c r="N116" s="169"/>
      <c r="O116" s="170"/>
      <c r="P116" s="169"/>
      <c r="Q116" s="170"/>
      <c r="R116" s="9"/>
      <c r="S116" s="9"/>
      <c r="T116" s="249"/>
      <c r="U116" s="9"/>
      <c r="V116" s="9"/>
      <c r="W116" s="40"/>
      <c r="X116" s="9"/>
      <c r="Y116" s="9"/>
      <c r="Z116" s="41"/>
      <c r="AA116" s="32"/>
      <c r="AB116" s="9"/>
      <c r="AC116" s="40"/>
      <c r="AD116" s="16"/>
      <c r="AE116" s="16"/>
      <c r="AF116" s="17"/>
      <c r="AG116" s="41"/>
      <c r="AH116" s="70"/>
      <c r="AI116" s="43"/>
      <c r="AJ116" s="9"/>
      <c r="AK116" s="9"/>
      <c r="AL116" s="534"/>
      <c r="AM116" s="535"/>
      <c r="AN116" s="535"/>
      <c r="AO116" s="535"/>
      <c r="AP116" s="535"/>
      <c r="AQ116" s="535"/>
      <c r="AR116" s="535"/>
      <c r="AS116" s="535"/>
      <c r="AT116" s="535"/>
      <c r="AU116" s="53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</row>
    <row r="117" spans="1:230" s="253" customFormat="1" hidden="1" x14ac:dyDescent="0.35">
      <c r="A117" s="251"/>
      <c r="B117" s="162" t="s">
        <v>70</v>
      </c>
      <c r="C117" s="162">
        <f>SUM(D117:L117)</f>
        <v>0</v>
      </c>
      <c r="D117" s="29"/>
      <c r="E117" s="9"/>
      <c r="F117" s="9"/>
      <c r="G117" s="9"/>
      <c r="H117" s="9"/>
      <c r="I117" s="9"/>
      <c r="J117" s="9"/>
      <c r="K117" s="9"/>
      <c r="L117" s="40"/>
      <c r="M117" s="162">
        <f>IF(SUM(D117:L117)&gt;($P115/'Example-657'!$B$14),($P115/'Example-657'!$B$14),SUM(D117:L117))</f>
        <v>0</v>
      </c>
      <c r="N117" s="169"/>
      <c r="O117" s="170"/>
      <c r="P117" s="169"/>
      <c r="Q117" s="170"/>
      <c r="R117" s="9"/>
      <c r="S117" s="9"/>
      <c r="T117" s="249"/>
      <c r="U117" s="9"/>
      <c r="V117" s="9"/>
      <c r="W117" s="40"/>
      <c r="X117" s="9"/>
      <c r="Y117" s="9"/>
      <c r="Z117" s="41"/>
      <c r="AA117" s="15"/>
      <c r="AB117" s="15"/>
      <c r="AC117" s="22"/>
      <c r="AD117" s="16"/>
      <c r="AE117" s="16"/>
      <c r="AF117" s="17"/>
      <c r="AG117" s="41"/>
      <c r="AH117" s="70"/>
      <c r="AI117" s="43"/>
      <c r="AJ117" s="9"/>
      <c r="AK117" s="9"/>
      <c r="AL117" s="534"/>
      <c r="AM117" s="535"/>
      <c r="AN117" s="535"/>
      <c r="AO117" s="535"/>
      <c r="AP117" s="535"/>
      <c r="AQ117" s="535"/>
      <c r="AR117" s="535"/>
      <c r="AS117" s="535"/>
      <c r="AT117" s="535"/>
      <c r="AU117" s="536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</row>
    <row r="118" spans="1:230" s="256" customFormat="1" ht="15" hidden="1" thickBot="1" x14ac:dyDescent="0.4">
      <c r="A118" s="259"/>
      <c r="B118" s="171" t="s">
        <v>75</v>
      </c>
      <c r="C118" s="171">
        <f>SUM(D118:L118)</f>
        <v>0</v>
      </c>
      <c r="D118" s="29"/>
      <c r="E118" s="9"/>
      <c r="F118" s="9"/>
      <c r="G118" s="9"/>
      <c r="H118" s="9"/>
      <c r="I118" s="9"/>
      <c r="J118" s="9"/>
      <c r="K118" s="9"/>
      <c r="L118" s="40"/>
      <c r="M118" s="162">
        <f>IF(SUM(D118:L118)&gt;($P115/'Example-657'!$B$14),($P115/'Example-657'!$B$14),SUM(D118:L118))</f>
        <v>0</v>
      </c>
      <c r="N118" s="173"/>
      <c r="O118" s="23"/>
      <c r="P118" s="173"/>
      <c r="Q118" s="23"/>
      <c r="R118" s="11"/>
      <c r="S118" s="18"/>
      <c r="T118" s="83"/>
      <c r="U118" s="15"/>
      <c r="V118" s="15"/>
      <c r="W118" s="22"/>
      <c r="X118" s="10"/>
      <c r="Y118" s="10"/>
      <c r="Z118" s="30"/>
      <c r="AA118" s="15"/>
      <c r="AB118" s="15"/>
      <c r="AC118" s="22"/>
      <c r="AD118" s="19"/>
      <c r="AE118" s="19"/>
      <c r="AF118" s="20"/>
      <c r="AG118" s="49"/>
      <c r="AH118" s="101"/>
      <c r="AI118" s="48"/>
      <c r="AJ118" s="11"/>
      <c r="AK118" s="11"/>
      <c r="AL118" s="537"/>
      <c r="AM118" s="538"/>
      <c r="AN118" s="538"/>
      <c r="AO118" s="538"/>
      <c r="AP118" s="538"/>
      <c r="AQ118" s="538"/>
      <c r="AR118" s="538"/>
      <c r="AS118" s="538"/>
      <c r="AT118" s="538"/>
      <c r="AU118" s="539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</row>
    <row r="119" spans="1:230" hidden="1" x14ac:dyDescent="0.35">
      <c r="A119" s="257">
        <v>29</v>
      </c>
      <c r="B119" s="236" t="s">
        <v>35</v>
      </c>
      <c r="C119" s="156"/>
      <c r="D119" s="76"/>
      <c r="E119" s="14"/>
      <c r="F119" s="14"/>
      <c r="G119" s="14"/>
      <c r="H119" s="14"/>
      <c r="I119" s="14"/>
      <c r="J119" s="14"/>
      <c r="K119" s="14"/>
      <c r="L119" s="77"/>
      <c r="M119" s="110"/>
      <c r="N119" s="159">
        <f>SUM(D119:L119)</f>
        <v>0</v>
      </c>
      <c r="O119" s="158">
        <f>N119*'Example-657'!$B$15</f>
        <v>0</v>
      </c>
      <c r="P119" s="164"/>
      <c r="Q119" s="22"/>
      <c r="R119" s="81"/>
      <c r="S119" s="81"/>
      <c r="T119" s="248"/>
      <c r="U119" s="81"/>
      <c r="V119" s="81"/>
      <c r="W119" s="77"/>
      <c r="X119" s="78"/>
      <c r="Y119" s="78"/>
      <c r="Z119" s="161"/>
      <c r="AA119" s="64"/>
      <c r="AB119" s="64"/>
      <c r="AC119" s="79"/>
      <c r="AD119" s="44"/>
      <c r="AE119" s="13"/>
      <c r="AF119" s="14"/>
      <c r="AG119" s="69"/>
      <c r="AH119" s="100"/>
      <c r="AI119" s="12"/>
      <c r="AJ119" s="8"/>
      <c r="AK119" s="8"/>
      <c r="AL119" s="545"/>
      <c r="AM119" s="546"/>
      <c r="AN119" s="546"/>
      <c r="AO119" s="546"/>
      <c r="AP119" s="546"/>
      <c r="AQ119" s="546"/>
      <c r="AR119" s="546"/>
      <c r="AS119" s="546"/>
      <c r="AT119" s="546"/>
      <c r="AU119" s="547"/>
    </row>
    <row r="120" spans="1:230" hidden="1" x14ac:dyDescent="0.35">
      <c r="A120" s="251"/>
      <c r="B120" s="162" t="s">
        <v>53</v>
      </c>
      <c r="C120" s="162">
        <f>SUM(D120:L120)</f>
        <v>0</v>
      </c>
      <c r="D120" s="84"/>
      <c r="E120" s="17"/>
      <c r="F120" s="17"/>
      <c r="G120" s="17"/>
      <c r="H120" s="17"/>
      <c r="I120" s="17"/>
      <c r="J120" s="17"/>
      <c r="K120" s="17"/>
      <c r="L120" s="85"/>
      <c r="M120" s="162"/>
      <c r="N120" s="30">
        <f>IF(SUM(D120:L120)&gt;'Example-657'!$L$3,'Example-657'!$L$3,SUM(D120:L120))</f>
        <v>0</v>
      </c>
      <c r="O120" s="163">
        <f>N120*'Example-657'!$B$15</f>
        <v>0</v>
      </c>
      <c r="P120" s="258">
        <v>900</v>
      </c>
      <c r="Q120" s="40">
        <v>500</v>
      </c>
      <c r="R120" s="87"/>
      <c r="S120" s="87"/>
      <c r="T120" s="250"/>
      <c r="U120" s="87"/>
      <c r="V120" s="87"/>
      <c r="W120" s="85"/>
      <c r="X120" s="88"/>
      <c r="Y120" s="88"/>
      <c r="Z120" s="176"/>
      <c r="AA120" s="63"/>
      <c r="AB120" s="63"/>
      <c r="AC120" s="89"/>
      <c r="AD120" s="45"/>
      <c r="AE120" s="16"/>
      <c r="AF120" s="17"/>
      <c r="AG120" s="65"/>
      <c r="AH120" s="99"/>
      <c r="AI120" s="43"/>
      <c r="AJ120" s="9"/>
      <c r="AK120" s="9"/>
      <c r="AL120" s="534"/>
      <c r="AM120" s="535"/>
      <c r="AN120" s="535"/>
      <c r="AO120" s="535"/>
      <c r="AP120" s="535"/>
      <c r="AQ120" s="535"/>
      <c r="AR120" s="535"/>
      <c r="AS120" s="535"/>
      <c r="AT120" s="535"/>
      <c r="AU120" s="536"/>
    </row>
    <row r="121" spans="1:230" s="253" customFormat="1" hidden="1" x14ac:dyDescent="0.35">
      <c r="A121" s="251"/>
      <c r="B121" s="166" t="s">
        <v>59</v>
      </c>
      <c r="C121" s="162"/>
      <c r="D121" s="29"/>
      <c r="E121" s="32"/>
      <c r="F121" s="32"/>
      <c r="G121" s="32"/>
      <c r="H121" s="32"/>
      <c r="I121" s="32"/>
      <c r="J121" s="32"/>
      <c r="K121" s="32"/>
      <c r="L121" s="75"/>
      <c r="M121" s="166">
        <f>SUM(D121:L121)</f>
        <v>0</v>
      </c>
      <c r="N121" s="169"/>
      <c r="O121" s="170"/>
      <c r="P121" s="169"/>
      <c r="Q121" s="170"/>
      <c r="R121" s="9"/>
      <c r="S121" s="9"/>
      <c r="T121" s="249"/>
      <c r="U121" s="9"/>
      <c r="V121" s="9"/>
      <c r="W121" s="40"/>
      <c r="X121" s="9"/>
      <c r="Y121" s="9"/>
      <c r="Z121" s="41"/>
      <c r="AA121" s="32"/>
      <c r="AB121" s="9"/>
      <c r="AC121" s="40"/>
      <c r="AD121" s="45"/>
      <c r="AE121" s="16"/>
      <c r="AF121" s="17"/>
      <c r="AG121" s="41"/>
      <c r="AH121" s="70"/>
      <c r="AI121" s="43"/>
      <c r="AJ121" s="9"/>
      <c r="AK121" s="9"/>
      <c r="AL121" s="534"/>
      <c r="AM121" s="535"/>
      <c r="AN121" s="535"/>
      <c r="AO121" s="535"/>
      <c r="AP121" s="535"/>
      <c r="AQ121" s="535"/>
      <c r="AR121" s="535"/>
      <c r="AS121" s="535"/>
      <c r="AT121" s="535"/>
      <c r="AU121" s="536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</row>
    <row r="122" spans="1:230" s="253" customFormat="1" hidden="1" x14ac:dyDescent="0.35">
      <c r="A122" s="251"/>
      <c r="B122" s="162" t="s">
        <v>70</v>
      </c>
      <c r="C122" s="162">
        <f>SUM(D122:L122)</f>
        <v>0</v>
      </c>
      <c r="D122" s="29"/>
      <c r="E122" s="9"/>
      <c r="F122" s="9"/>
      <c r="G122" s="9"/>
      <c r="H122" s="9"/>
      <c r="I122" s="9"/>
      <c r="J122" s="9"/>
      <c r="K122" s="9"/>
      <c r="L122" s="40"/>
      <c r="M122" s="162">
        <f>IF(SUM(D122:L122)&gt;($P120/'Example-657'!$B$14),($P120/'Example-657'!$B$14),SUM(D122:L122))</f>
        <v>0</v>
      </c>
      <c r="N122" s="169"/>
      <c r="O122" s="170"/>
      <c r="P122" s="169"/>
      <c r="Q122" s="170"/>
      <c r="R122" s="9"/>
      <c r="S122" s="9"/>
      <c r="T122" s="249"/>
      <c r="U122" s="9"/>
      <c r="V122" s="9"/>
      <c r="W122" s="40"/>
      <c r="X122" s="9"/>
      <c r="Y122" s="9"/>
      <c r="Z122" s="41"/>
      <c r="AA122" s="15"/>
      <c r="AB122" s="15"/>
      <c r="AC122" s="22"/>
      <c r="AD122" s="45"/>
      <c r="AE122" s="16"/>
      <c r="AF122" s="17"/>
      <c r="AG122" s="41"/>
      <c r="AH122" s="70"/>
      <c r="AI122" s="43"/>
      <c r="AJ122" s="9"/>
      <c r="AK122" s="9"/>
      <c r="AL122" s="534"/>
      <c r="AM122" s="535"/>
      <c r="AN122" s="535"/>
      <c r="AO122" s="535"/>
      <c r="AP122" s="535"/>
      <c r="AQ122" s="535"/>
      <c r="AR122" s="535"/>
      <c r="AS122" s="535"/>
      <c r="AT122" s="535"/>
      <c r="AU122" s="536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</row>
    <row r="123" spans="1:230" s="256" customFormat="1" ht="15" hidden="1" thickBot="1" x14ac:dyDescent="0.4">
      <c r="A123" s="259"/>
      <c r="B123" s="171" t="s">
        <v>75</v>
      </c>
      <c r="C123" s="171">
        <f>SUM(D123:L123)</f>
        <v>0</v>
      </c>
      <c r="D123" s="31"/>
      <c r="E123" s="11"/>
      <c r="F123" s="11"/>
      <c r="G123" s="11"/>
      <c r="H123" s="11"/>
      <c r="I123" s="11"/>
      <c r="J123" s="11"/>
      <c r="K123" s="11"/>
      <c r="L123" s="47"/>
      <c r="M123" s="162">
        <f>IF(SUM(D123:L123)&gt;($P120/'Example-657'!$B$14),($P120/'Example-657'!$B$14),SUM(D123:L123))</f>
        <v>0</v>
      </c>
      <c r="N123" s="164"/>
      <c r="O123" s="22"/>
      <c r="P123" s="164"/>
      <c r="Q123" s="22"/>
      <c r="R123" s="9"/>
      <c r="S123" s="18"/>
      <c r="T123" s="83"/>
      <c r="U123" s="10"/>
      <c r="V123" s="10"/>
      <c r="W123" s="23"/>
      <c r="X123" s="10"/>
      <c r="Y123" s="10"/>
      <c r="Z123" s="57"/>
      <c r="AA123" s="10"/>
      <c r="AB123" s="10"/>
      <c r="AC123" s="23"/>
      <c r="AD123" s="46"/>
      <c r="AE123" s="19"/>
      <c r="AF123" s="20"/>
      <c r="AG123" s="49"/>
      <c r="AH123" s="101"/>
      <c r="AI123" s="48"/>
      <c r="AJ123" s="11"/>
      <c r="AK123" s="11"/>
      <c r="AL123" s="537"/>
      <c r="AM123" s="538"/>
      <c r="AN123" s="538"/>
      <c r="AO123" s="538"/>
      <c r="AP123" s="538"/>
      <c r="AQ123" s="538"/>
      <c r="AR123" s="538"/>
      <c r="AS123" s="538"/>
      <c r="AT123" s="538"/>
      <c r="AU123" s="539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</row>
    <row r="124" spans="1:230" hidden="1" x14ac:dyDescent="0.35">
      <c r="A124" s="257">
        <v>30</v>
      </c>
      <c r="B124" s="236" t="s">
        <v>35</v>
      </c>
      <c r="C124" s="156"/>
      <c r="D124" s="76"/>
      <c r="E124" s="14"/>
      <c r="F124" s="14"/>
      <c r="G124" s="14"/>
      <c r="H124" s="14"/>
      <c r="I124" s="14"/>
      <c r="J124" s="14"/>
      <c r="K124" s="14"/>
      <c r="L124" s="77"/>
      <c r="M124" s="110"/>
      <c r="N124" s="159">
        <f>SUM(D124:L124)</f>
        <v>0</v>
      </c>
      <c r="O124" s="158">
        <f>N124*'Example-657'!$B$15</f>
        <v>0</v>
      </c>
      <c r="P124" s="159"/>
      <c r="Q124" s="21"/>
      <c r="R124" s="80"/>
      <c r="S124" s="81"/>
      <c r="T124" s="77"/>
      <c r="U124" s="81"/>
      <c r="V124" s="81"/>
      <c r="W124" s="77"/>
      <c r="X124" s="78"/>
      <c r="Y124" s="78"/>
      <c r="Z124" s="161"/>
      <c r="AA124" s="64"/>
      <c r="AB124" s="64"/>
      <c r="AC124" s="79"/>
      <c r="AD124" s="16"/>
      <c r="AE124" s="13"/>
      <c r="AF124" s="14"/>
      <c r="AG124" s="69"/>
      <c r="AH124" s="100"/>
      <c r="AI124" s="12"/>
      <c r="AJ124" s="8"/>
      <c r="AK124" s="8"/>
      <c r="AL124" s="545"/>
      <c r="AM124" s="546"/>
      <c r="AN124" s="546"/>
      <c r="AO124" s="546"/>
      <c r="AP124" s="546"/>
      <c r="AQ124" s="546"/>
      <c r="AR124" s="546"/>
      <c r="AS124" s="546"/>
      <c r="AT124" s="546"/>
      <c r="AU124" s="547"/>
    </row>
    <row r="125" spans="1:230" hidden="1" x14ac:dyDescent="0.35">
      <c r="A125" s="251"/>
      <c r="B125" s="162" t="s">
        <v>53</v>
      </c>
      <c r="C125" s="162">
        <f>SUM(D125:L125)</f>
        <v>0</v>
      </c>
      <c r="D125" s="84"/>
      <c r="E125" s="17"/>
      <c r="F125" s="17"/>
      <c r="G125" s="17"/>
      <c r="H125" s="17"/>
      <c r="I125" s="17"/>
      <c r="J125" s="17"/>
      <c r="K125" s="17"/>
      <c r="L125" s="85"/>
      <c r="M125" s="162"/>
      <c r="N125" s="30">
        <f>IF(SUM(D125:L125)&gt;'Example-657'!$L$3,'Example-657'!$L$3,SUM(D125:L125))</f>
        <v>0</v>
      </c>
      <c r="O125" s="163">
        <f>N125*'Example-657'!$B$15</f>
        <v>0</v>
      </c>
      <c r="P125" s="258">
        <v>500</v>
      </c>
      <c r="Q125" s="9">
        <v>250</v>
      </c>
      <c r="R125" s="86"/>
      <c r="S125" s="87"/>
      <c r="T125" s="85"/>
      <c r="U125" s="87"/>
      <c r="V125" s="87"/>
      <c r="W125" s="85"/>
      <c r="X125" s="88"/>
      <c r="Y125" s="88"/>
      <c r="Z125" s="176"/>
      <c r="AA125" s="63"/>
      <c r="AB125" s="63"/>
      <c r="AC125" s="89"/>
      <c r="AD125" s="16"/>
      <c r="AE125" s="16"/>
      <c r="AF125" s="17"/>
      <c r="AG125" s="65"/>
      <c r="AH125" s="135"/>
      <c r="AI125" s="43"/>
      <c r="AJ125" s="9"/>
      <c r="AK125" s="9"/>
      <c r="AL125" s="534"/>
      <c r="AM125" s="535"/>
      <c r="AN125" s="535"/>
      <c r="AO125" s="535"/>
      <c r="AP125" s="535"/>
      <c r="AQ125" s="535"/>
      <c r="AR125" s="535"/>
      <c r="AS125" s="535"/>
      <c r="AT125" s="535"/>
      <c r="AU125" s="536"/>
    </row>
    <row r="126" spans="1:230" s="253" customFormat="1" hidden="1" x14ac:dyDescent="0.35">
      <c r="A126" s="251"/>
      <c r="B126" s="166" t="s">
        <v>59</v>
      </c>
      <c r="C126" s="162"/>
      <c r="D126" s="29"/>
      <c r="E126" s="32"/>
      <c r="F126" s="32"/>
      <c r="G126" s="32"/>
      <c r="H126" s="32"/>
      <c r="I126" s="32"/>
      <c r="J126" s="32"/>
      <c r="K126" s="32"/>
      <c r="L126" s="75"/>
      <c r="M126" s="166">
        <f>SUM(D126:L126)</f>
        <v>0</v>
      </c>
      <c r="N126" s="169"/>
      <c r="O126" s="170"/>
      <c r="P126" s="169"/>
      <c r="Q126" s="115"/>
      <c r="R126" s="29"/>
      <c r="S126" s="9"/>
      <c r="T126" s="40"/>
      <c r="U126" s="9"/>
      <c r="V126" s="9"/>
      <c r="W126" s="40"/>
      <c r="X126" s="9"/>
      <c r="Y126" s="9"/>
      <c r="Z126" s="41"/>
      <c r="AA126" s="32"/>
      <c r="AB126" s="9"/>
      <c r="AC126" s="40"/>
      <c r="AD126" s="16"/>
      <c r="AE126" s="16"/>
      <c r="AF126" s="17"/>
      <c r="AG126" s="41"/>
      <c r="AH126" s="70"/>
      <c r="AI126" s="43"/>
      <c r="AJ126" s="9"/>
      <c r="AK126" s="9"/>
      <c r="AL126" s="534"/>
      <c r="AM126" s="535"/>
      <c r="AN126" s="535"/>
      <c r="AO126" s="535"/>
      <c r="AP126" s="535"/>
      <c r="AQ126" s="535"/>
      <c r="AR126" s="535"/>
      <c r="AS126" s="535"/>
      <c r="AT126" s="535"/>
      <c r="AU126" s="53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</row>
    <row r="127" spans="1:230" s="253" customFormat="1" hidden="1" x14ac:dyDescent="0.35">
      <c r="A127" s="251"/>
      <c r="B127" s="162" t="s">
        <v>70</v>
      </c>
      <c r="C127" s="162">
        <f>SUM(D127:L127)</f>
        <v>0</v>
      </c>
      <c r="D127" s="29"/>
      <c r="E127" s="9"/>
      <c r="F127" s="9"/>
      <c r="G127" s="9"/>
      <c r="H127" s="9"/>
      <c r="I127" s="9"/>
      <c r="J127" s="9"/>
      <c r="K127" s="9"/>
      <c r="L127" s="40"/>
      <c r="M127" s="162">
        <f>IF(SUM(D127:L127)&gt;($P125/'Example-657'!$B$14),($P125/'Example-657'!$B$14),SUM(D127:L127))</f>
        <v>0</v>
      </c>
      <c r="N127" s="169"/>
      <c r="O127" s="170"/>
      <c r="P127" s="169"/>
      <c r="Q127" s="115"/>
      <c r="R127" s="29"/>
      <c r="S127" s="9"/>
      <c r="T127" s="40"/>
      <c r="U127" s="9"/>
      <c r="V127" s="9"/>
      <c r="W127" s="40"/>
      <c r="X127" s="9"/>
      <c r="Y127" s="9"/>
      <c r="Z127" s="41"/>
      <c r="AA127" s="15"/>
      <c r="AB127" s="15"/>
      <c r="AC127" s="22"/>
      <c r="AD127" s="16"/>
      <c r="AE127" s="16"/>
      <c r="AF127" s="17"/>
      <c r="AG127" s="41"/>
      <c r="AH127" s="70"/>
      <c r="AI127" s="43"/>
      <c r="AJ127" s="9"/>
      <c r="AK127" s="9"/>
      <c r="AL127" s="534"/>
      <c r="AM127" s="535"/>
      <c r="AN127" s="535"/>
      <c r="AO127" s="535"/>
      <c r="AP127" s="535"/>
      <c r="AQ127" s="535"/>
      <c r="AR127" s="535"/>
      <c r="AS127" s="535"/>
      <c r="AT127" s="535"/>
      <c r="AU127" s="536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</row>
    <row r="128" spans="1:230" s="256" customFormat="1" ht="15" hidden="1" thickBot="1" x14ac:dyDescent="0.4">
      <c r="A128" s="259"/>
      <c r="B128" s="171" t="s">
        <v>75</v>
      </c>
      <c r="C128" s="171">
        <f>SUM(D128:L128)</f>
        <v>0</v>
      </c>
      <c r="D128" s="31"/>
      <c r="E128" s="11"/>
      <c r="F128" s="11"/>
      <c r="G128" s="11"/>
      <c r="H128" s="11"/>
      <c r="I128" s="11"/>
      <c r="J128" s="11"/>
      <c r="K128" s="11"/>
      <c r="L128" s="47"/>
      <c r="M128" s="162">
        <f>IF(SUM(D128:L128)&gt;($P125/'Example-657'!$B$14),($P125/'Example-657'!$B$14),SUM(D128:L128))</f>
        <v>0</v>
      </c>
      <c r="N128" s="173"/>
      <c r="O128" s="23"/>
      <c r="P128" s="173"/>
      <c r="Q128" s="10"/>
      <c r="R128" s="31"/>
      <c r="S128" s="91"/>
      <c r="T128" s="108"/>
      <c r="U128" s="10"/>
      <c r="V128" s="10"/>
      <c r="W128" s="23"/>
      <c r="X128" s="10"/>
      <c r="Y128" s="10"/>
      <c r="Z128" s="57"/>
      <c r="AA128" s="10"/>
      <c r="AB128" s="10"/>
      <c r="AC128" s="23"/>
      <c r="AD128" s="19"/>
      <c r="AE128" s="19"/>
      <c r="AF128" s="20"/>
      <c r="AG128" s="49"/>
      <c r="AH128" s="101"/>
      <c r="AI128" s="48"/>
      <c r="AJ128" s="11"/>
      <c r="AK128" s="11"/>
      <c r="AL128" s="537"/>
      <c r="AM128" s="538"/>
      <c r="AN128" s="538"/>
      <c r="AO128" s="538"/>
      <c r="AP128" s="538"/>
      <c r="AQ128" s="538"/>
      <c r="AR128" s="538"/>
      <c r="AS128" s="538"/>
      <c r="AT128" s="538"/>
      <c r="AU128" s="539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</row>
    <row r="129" spans="1:230" hidden="1" x14ac:dyDescent="0.35">
      <c r="A129" s="257">
        <v>31</v>
      </c>
      <c r="B129" s="236" t="s">
        <v>35</v>
      </c>
      <c r="C129" s="156"/>
      <c r="D129" s="76"/>
      <c r="E129" s="14"/>
      <c r="F129" s="14"/>
      <c r="G129" s="14"/>
      <c r="H129" s="14"/>
      <c r="I129" s="14"/>
      <c r="J129" s="14"/>
      <c r="K129" s="14"/>
      <c r="L129" s="77"/>
      <c r="M129" s="109"/>
      <c r="N129" s="159">
        <f>SUM(D129:L129)</f>
        <v>0</v>
      </c>
      <c r="O129" s="158">
        <f>N129*'Example-657'!$B$15</f>
        <v>0</v>
      </c>
      <c r="P129" s="164"/>
      <c r="Q129" s="22"/>
      <c r="R129" s="87"/>
      <c r="S129" s="87"/>
      <c r="T129" s="250"/>
      <c r="U129" s="81"/>
      <c r="V129" s="81"/>
      <c r="W129" s="77"/>
      <c r="X129" s="78"/>
      <c r="Y129" s="78"/>
      <c r="Z129" s="161"/>
      <c r="AA129" s="64"/>
      <c r="AB129" s="64"/>
      <c r="AC129" s="79"/>
      <c r="AD129" s="16"/>
      <c r="AE129" s="16"/>
      <c r="AF129" s="17"/>
      <c r="AG129" s="69"/>
      <c r="AH129" s="100"/>
      <c r="AI129" s="12"/>
      <c r="AJ129" s="8"/>
      <c r="AK129" s="8"/>
      <c r="AL129" s="545"/>
      <c r="AM129" s="546"/>
      <c r="AN129" s="546"/>
      <c r="AO129" s="546"/>
      <c r="AP129" s="546"/>
      <c r="AQ129" s="546"/>
      <c r="AR129" s="546"/>
      <c r="AS129" s="546"/>
      <c r="AT129" s="546"/>
      <c r="AU129" s="547"/>
    </row>
    <row r="130" spans="1:230" hidden="1" x14ac:dyDescent="0.35">
      <c r="A130" s="251"/>
      <c r="B130" s="162" t="s">
        <v>53</v>
      </c>
      <c r="C130" s="162">
        <f>SUM(D130:L130)</f>
        <v>0</v>
      </c>
      <c r="D130" s="84"/>
      <c r="E130" s="17"/>
      <c r="F130" s="17"/>
      <c r="G130" s="17"/>
      <c r="H130" s="17"/>
      <c r="I130" s="17"/>
      <c r="J130" s="17"/>
      <c r="K130" s="17"/>
      <c r="L130" s="85"/>
      <c r="M130" s="162"/>
      <c r="N130" s="30">
        <f>IF(SUM(D130:L130)&gt;'Example-657'!$L$3,'Example-657'!$L$3,SUM(D130:L130))</f>
        <v>0</v>
      </c>
      <c r="O130" s="163">
        <f>N130*'Example-657'!$B$15</f>
        <v>0</v>
      </c>
      <c r="P130" s="258">
        <v>700</v>
      </c>
      <c r="Q130" s="40">
        <v>350</v>
      </c>
      <c r="R130" s="87"/>
      <c r="S130" s="87"/>
      <c r="T130" s="250"/>
      <c r="U130" s="87"/>
      <c r="V130" s="87"/>
      <c r="W130" s="85"/>
      <c r="X130" s="88"/>
      <c r="Y130" s="88"/>
      <c r="Z130" s="176"/>
      <c r="AA130" s="63"/>
      <c r="AB130" s="63"/>
      <c r="AC130" s="89"/>
      <c r="AD130" s="16"/>
      <c r="AE130" s="16"/>
      <c r="AF130" s="17"/>
      <c r="AG130" s="65"/>
      <c r="AH130" s="99"/>
      <c r="AI130" s="43"/>
      <c r="AJ130" s="9"/>
      <c r="AK130" s="9"/>
      <c r="AL130" s="534"/>
      <c r="AM130" s="535"/>
      <c r="AN130" s="535"/>
      <c r="AO130" s="535"/>
      <c r="AP130" s="535"/>
      <c r="AQ130" s="535"/>
      <c r="AR130" s="535"/>
      <c r="AS130" s="535"/>
      <c r="AT130" s="535"/>
      <c r="AU130" s="536"/>
    </row>
    <row r="131" spans="1:230" s="253" customFormat="1" hidden="1" x14ac:dyDescent="0.35">
      <c r="A131" s="251"/>
      <c r="B131" s="166" t="s">
        <v>59</v>
      </c>
      <c r="C131" s="162"/>
      <c r="D131" s="29"/>
      <c r="E131" s="32"/>
      <c r="F131" s="32"/>
      <c r="G131" s="32"/>
      <c r="H131" s="32"/>
      <c r="I131" s="32"/>
      <c r="J131" s="32"/>
      <c r="K131" s="32"/>
      <c r="L131" s="75"/>
      <c r="M131" s="166">
        <f>SUM(D131:L131)</f>
        <v>0</v>
      </c>
      <c r="N131" s="169"/>
      <c r="O131" s="170"/>
      <c r="P131" s="169"/>
      <c r="Q131" s="170"/>
      <c r="R131" s="9"/>
      <c r="S131" s="9"/>
      <c r="T131" s="249"/>
      <c r="U131" s="9"/>
      <c r="V131" s="9"/>
      <c r="W131" s="40"/>
      <c r="X131" s="9"/>
      <c r="Y131" s="9"/>
      <c r="Z131" s="41"/>
      <c r="AA131" s="32"/>
      <c r="AB131" s="9"/>
      <c r="AC131" s="40"/>
      <c r="AD131" s="16"/>
      <c r="AE131" s="16"/>
      <c r="AF131" s="17"/>
      <c r="AG131" s="41"/>
      <c r="AH131" s="70"/>
      <c r="AI131" s="43"/>
      <c r="AJ131" s="9"/>
      <c r="AK131" s="9"/>
      <c r="AL131" s="534"/>
      <c r="AM131" s="535"/>
      <c r="AN131" s="535"/>
      <c r="AO131" s="535"/>
      <c r="AP131" s="535"/>
      <c r="AQ131" s="535"/>
      <c r="AR131" s="535"/>
      <c r="AS131" s="535"/>
      <c r="AT131" s="535"/>
      <c r="AU131" s="536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</row>
    <row r="132" spans="1:230" s="253" customFormat="1" hidden="1" x14ac:dyDescent="0.35">
      <c r="A132" s="251"/>
      <c r="B132" s="162" t="s">
        <v>70</v>
      </c>
      <c r="C132" s="162">
        <f>SUM(D132:L132)</f>
        <v>0</v>
      </c>
      <c r="D132" s="29"/>
      <c r="E132" s="9"/>
      <c r="F132" s="9"/>
      <c r="G132" s="9"/>
      <c r="H132" s="9"/>
      <c r="I132" s="9"/>
      <c r="J132" s="9"/>
      <c r="K132" s="9"/>
      <c r="L132" s="40"/>
      <c r="M132" s="162">
        <f>IF(SUM(D132:L132)&gt;($P130/'Example-657'!$B$14),($P130/'Example-657'!$B$14),SUM(D132:L132))</f>
        <v>0</v>
      </c>
      <c r="N132" s="169"/>
      <c r="O132" s="170"/>
      <c r="P132" s="169"/>
      <c r="Q132" s="170"/>
      <c r="R132" s="9"/>
      <c r="S132" s="9"/>
      <c r="T132" s="249"/>
      <c r="U132" s="9"/>
      <c r="V132" s="9"/>
      <c r="W132" s="40"/>
      <c r="X132" s="9"/>
      <c r="Y132" s="9"/>
      <c r="Z132" s="41"/>
      <c r="AA132" s="15"/>
      <c r="AB132" s="15"/>
      <c r="AC132" s="22"/>
      <c r="AD132" s="16"/>
      <c r="AE132" s="16"/>
      <c r="AF132" s="17"/>
      <c r="AG132" s="41"/>
      <c r="AH132" s="70"/>
      <c r="AI132" s="43"/>
      <c r="AJ132" s="9"/>
      <c r="AK132" s="9"/>
      <c r="AL132" s="534"/>
      <c r="AM132" s="535"/>
      <c r="AN132" s="535"/>
      <c r="AO132" s="535"/>
      <c r="AP132" s="535"/>
      <c r="AQ132" s="535"/>
      <c r="AR132" s="535"/>
      <c r="AS132" s="535"/>
      <c r="AT132" s="535"/>
      <c r="AU132" s="536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</row>
    <row r="133" spans="1:230" s="256" customFormat="1" ht="15" hidden="1" thickBot="1" x14ac:dyDescent="0.4">
      <c r="A133" s="259"/>
      <c r="B133" s="171" t="s">
        <v>75</v>
      </c>
      <c r="C133" s="171">
        <f>SUM(D133:L133)</f>
        <v>0</v>
      </c>
      <c r="D133" s="31"/>
      <c r="E133" s="11"/>
      <c r="F133" s="11"/>
      <c r="G133" s="11"/>
      <c r="H133" s="11"/>
      <c r="I133" s="11"/>
      <c r="J133" s="11"/>
      <c r="K133" s="11"/>
      <c r="L133" s="47"/>
      <c r="M133" s="162">
        <f>IF(SUM(D133:L133)&gt;($P130/'Example-657'!$B$14),($P130/'Example-657'!$B$14),SUM(D133:L133))</f>
        <v>0</v>
      </c>
      <c r="N133" s="164"/>
      <c r="O133" s="22"/>
      <c r="P133" s="164"/>
      <c r="Q133" s="22"/>
      <c r="R133" s="11"/>
      <c r="S133" s="91"/>
      <c r="T133" s="92"/>
      <c r="U133" s="10"/>
      <c r="V133" s="10"/>
      <c r="W133" s="23"/>
      <c r="X133" s="10"/>
      <c r="Y133" s="10"/>
      <c r="Z133" s="57"/>
      <c r="AA133" s="10"/>
      <c r="AB133" s="10"/>
      <c r="AC133" s="23"/>
      <c r="AD133" s="19"/>
      <c r="AE133" s="19"/>
      <c r="AF133" s="20"/>
      <c r="AG133" s="49"/>
      <c r="AH133" s="101"/>
      <c r="AI133" s="48"/>
      <c r="AJ133" s="11"/>
      <c r="AK133" s="11"/>
      <c r="AL133" s="537"/>
      <c r="AM133" s="538"/>
      <c r="AN133" s="538"/>
      <c r="AO133" s="538"/>
      <c r="AP133" s="538"/>
      <c r="AQ133" s="538"/>
      <c r="AR133" s="538"/>
      <c r="AS133" s="538"/>
      <c r="AT133" s="538"/>
      <c r="AU133" s="539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</row>
    <row r="134" spans="1:230" hidden="1" x14ac:dyDescent="0.35">
      <c r="A134" s="257">
        <v>32</v>
      </c>
      <c r="B134" s="236" t="s">
        <v>35</v>
      </c>
      <c r="C134" s="156"/>
      <c r="D134" s="76"/>
      <c r="E134" s="14"/>
      <c r="F134" s="14"/>
      <c r="G134" s="14"/>
      <c r="H134" s="14"/>
      <c r="I134" s="14"/>
      <c r="J134" s="14"/>
      <c r="K134" s="14"/>
      <c r="L134" s="77"/>
      <c r="M134" s="109"/>
      <c r="N134" s="159">
        <f>SUM(D134:L134)</f>
        <v>0</v>
      </c>
      <c r="O134" s="158">
        <f>N134*'Example-657'!$B$15</f>
        <v>0</v>
      </c>
      <c r="P134" s="164"/>
      <c r="Q134" s="22"/>
      <c r="R134" s="87"/>
      <c r="S134" s="87"/>
      <c r="T134" s="250"/>
      <c r="U134" s="81"/>
      <c r="V134" s="81"/>
      <c r="W134" s="77"/>
      <c r="X134" s="78"/>
      <c r="Y134" s="78"/>
      <c r="Z134" s="161"/>
      <c r="AA134" s="64"/>
      <c r="AB134" s="64"/>
      <c r="AC134" s="79"/>
      <c r="AD134" s="16"/>
      <c r="AE134" s="16"/>
      <c r="AF134" s="17"/>
      <c r="AG134" s="69"/>
      <c r="AH134" s="100"/>
      <c r="AI134" s="12"/>
      <c r="AJ134" s="8"/>
      <c r="AK134" s="8"/>
      <c r="AL134" s="545"/>
      <c r="AM134" s="546"/>
      <c r="AN134" s="546"/>
      <c r="AO134" s="546"/>
      <c r="AP134" s="546"/>
      <c r="AQ134" s="546"/>
      <c r="AR134" s="546"/>
      <c r="AS134" s="546"/>
      <c r="AT134" s="546"/>
      <c r="AU134" s="547"/>
    </row>
    <row r="135" spans="1:230" hidden="1" x14ac:dyDescent="0.35">
      <c r="A135" s="251"/>
      <c r="B135" s="162" t="s">
        <v>53</v>
      </c>
      <c r="C135" s="162">
        <f>SUM(D135:L135)</f>
        <v>0</v>
      </c>
      <c r="D135" s="84"/>
      <c r="E135" s="17"/>
      <c r="F135" s="17"/>
      <c r="G135" s="17"/>
      <c r="H135" s="17"/>
      <c r="I135" s="17"/>
      <c r="J135" s="17"/>
      <c r="K135" s="17"/>
      <c r="L135" s="85"/>
      <c r="M135" s="162"/>
      <c r="N135" s="30">
        <f>IF(SUM(D135:L135)&gt;'Example-657'!$L$3,'Example-657'!$L$3,SUM(D135:L135))</f>
        <v>0</v>
      </c>
      <c r="O135" s="163">
        <f>N135*'Example-657'!$B$15</f>
        <v>0</v>
      </c>
      <c r="P135" s="258">
        <v>700</v>
      </c>
      <c r="Q135" s="40">
        <v>350</v>
      </c>
      <c r="R135" s="87"/>
      <c r="S135" s="87"/>
      <c r="T135" s="250"/>
      <c r="U135" s="87"/>
      <c r="V135" s="87"/>
      <c r="W135" s="85"/>
      <c r="X135" s="88"/>
      <c r="Y135" s="88"/>
      <c r="Z135" s="176"/>
      <c r="AA135" s="63"/>
      <c r="AB135" s="63"/>
      <c r="AC135" s="89"/>
      <c r="AD135" s="16"/>
      <c r="AE135" s="16"/>
      <c r="AF135" s="17"/>
      <c r="AG135" s="65"/>
      <c r="AH135" s="99"/>
      <c r="AI135" s="43"/>
      <c r="AJ135" s="9"/>
      <c r="AK135" s="9"/>
      <c r="AL135" s="534"/>
      <c r="AM135" s="535"/>
      <c r="AN135" s="535"/>
      <c r="AO135" s="535"/>
      <c r="AP135" s="535"/>
      <c r="AQ135" s="535"/>
      <c r="AR135" s="535"/>
      <c r="AS135" s="535"/>
      <c r="AT135" s="535"/>
      <c r="AU135" s="536"/>
    </row>
    <row r="136" spans="1:230" s="253" customFormat="1" hidden="1" x14ac:dyDescent="0.35">
      <c r="A136" s="251"/>
      <c r="B136" s="166" t="s">
        <v>59</v>
      </c>
      <c r="C136" s="162"/>
      <c r="D136" s="29"/>
      <c r="E136" s="32"/>
      <c r="F136" s="32"/>
      <c r="G136" s="32"/>
      <c r="H136" s="32"/>
      <c r="I136" s="32"/>
      <c r="J136" s="32"/>
      <c r="K136" s="32"/>
      <c r="L136" s="75"/>
      <c r="M136" s="166">
        <f>SUM(D136:L136)</f>
        <v>0</v>
      </c>
      <c r="N136" s="169"/>
      <c r="O136" s="170"/>
      <c r="P136" s="169"/>
      <c r="Q136" s="170"/>
      <c r="R136" s="9"/>
      <c r="S136" s="9"/>
      <c r="T136" s="249"/>
      <c r="U136" s="9"/>
      <c r="V136" s="9"/>
      <c r="W136" s="40"/>
      <c r="X136" s="9"/>
      <c r="Y136" s="9"/>
      <c r="Z136" s="41"/>
      <c r="AA136" s="32"/>
      <c r="AB136" s="9"/>
      <c r="AC136" s="40"/>
      <c r="AD136" s="16"/>
      <c r="AE136" s="16"/>
      <c r="AF136" s="17"/>
      <c r="AG136" s="41"/>
      <c r="AH136" s="70"/>
      <c r="AI136" s="43"/>
      <c r="AJ136" s="9"/>
      <c r="AK136" s="9"/>
      <c r="AL136" s="534"/>
      <c r="AM136" s="535"/>
      <c r="AN136" s="535"/>
      <c r="AO136" s="535"/>
      <c r="AP136" s="535"/>
      <c r="AQ136" s="535"/>
      <c r="AR136" s="535"/>
      <c r="AS136" s="535"/>
      <c r="AT136" s="535"/>
      <c r="AU136" s="5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</row>
    <row r="137" spans="1:230" s="253" customFormat="1" hidden="1" x14ac:dyDescent="0.35">
      <c r="A137" s="251"/>
      <c r="B137" s="162" t="s">
        <v>70</v>
      </c>
      <c r="C137" s="162">
        <f>SUM(D137:L137)</f>
        <v>0</v>
      </c>
      <c r="D137" s="29"/>
      <c r="E137" s="9"/>
      <c r="F137" s="9"/>
      <c r="G137" s="9"/>
      <c r="H137" s="9"/>
      <c r="I137" s="9"/>
      <c r="J137" s="9"/>
      <c r="K137" s="9"/>
      <c r="L137" s="40"/>
      <c r="M137" s="162">
        <f>IF(SUM(D137:L137)&gt;($P135/'Example-657'!$B$14),($P135/'Example-657'!$B$14),SUM(D137:L137))</f>
        <v>0</v>
      </c>
      <c r="N137" s="169"/>
      <c r="O137" s="170"/>
      <c r="P137" s="169"/>
      <c r="Q137" s="170"/>
      <c r="R137" s="9"/>
      <c r="S137" s="9"/>
      <c r="T137" s="249"/>
      <c r="U137" s="9"/>
      <c r="V137" s="9"/>
      <c r="W137" s="40"/>
      <c r="X137" s="9"/>
      <c r="Y137" s="9"/>
      <c r="Z137" s="41"/>
      <c r="AA137" s="15"/>
      <c r="AB137" s="15"/>
      <c r="AC137" s="22"/>
      <c r="AD137" s="16"/>
      <c r="AE137" s="16"/>
      <c r="AF137" s="17"/>
      <c r="AG137" s="41"/>
      <c r="AH137" s="70"/>
      <c r="AI137" s="43"/>
      <c r="AJ137" s="9"/>
      <c r="AK137" s="9"/>
      <c r="AL137" s="534"/>
      <c r="AM137" s="535"/>
      <c r="AN137" s="535"/>
      <c r="AO137" s="535"/>
      <c r="AP137" s="535"/>
      <c r="AQ137" s="535"/>
      <c r="AR137" s="535"/>
      <c r="AS137" s="535"/>
      <c r="AT137" s="535"/>
      <c r="AU137" s="536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</row>
    <row r="138" spans="1:230" s="256" customFormat="1" ht="15" hidden="1" thickBot="1" x14ac:dyDescent="0.4">
      <c r="A138" s="259"/>
      <c r="B138" s="171" t="s">
        <v>75</v>
      </c>
      <c r="C138" s="171">
        <f>SUM(D138:L138)</f>
        <v>0</v>
      </c>
      <c r="D138" s="31"/>
      <c r="E138" s="11"/>
      <c r="F138" s="11"/>
      <c r="G138" s="11"/>
      <c r="H138" s="11"/>
      <c r="I138" s="11"/>
      <c r="J138" s="11"/>
      <c r="K138" s="11"/>
      <c r="L138" s="47"/>
      <c r="M138" s="162">
        <f>IF(SUM(D138:L138)&gt;($P135/'Example-657'!$B$14),($P135/'Example-657'!$B$14),SUM(D138:L138))</f>
        <v>0</v>
      </c>
      <c r="N138" s="164"/>
      <c r="O138" s="22"/>
      <c r="P138" s="164"/>
      <c r="Q138" s="22"/>
      <c r="R138" s="11"/>
      <c r="S138" s="91"/>
      <c r="T138" s="92"/>
      <c r="U138" s="10"/>
      <c r="V138" s="10"/>
      <c r="W138" s="23"/>
      <c r="X138" s="10"/>
      <c r="Y138" s="10"/>
      <c r="Z138" s="57"/>
      <c r="AA138" s="10"/>
      <c r="AB138" s="10"/>
      <c r="AC138" s="23"/>
      <c r="AD138" s="19"/>
      <c r="AE138" s="19"/>
      <c r="AF138" s="20"/>
      <c r="AG138" s="49"/>
      <c r="AH138" s="101"/>
      <c r="AI138" s="48"/>
      <c r="AJ138" s="11"/>
      <c r="AK138" s="11"/>
      <c r="AL138" s="537"/>
      <c r="AM138" s="538"/>
      <c r="AN138" s="538"/>
      <c r="AO138" s="538"/>
      <c r="AP138" s="538"/>
      <c r="AQ138" s="538"/>
      <c r="AR138" s="538"/>
      <c r="AS138" s="538"/>
      <c r="AT138" s="538"/>
      <c r="AU138" s="539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</row>
    <row r="139" spans="1:230" hidden="1" x14ac:dyDescent="0.35">
      <c r="A139" s="257">
        <v>33</v>
      </c>
      <c r="B139" s="236" t="s">
        <v>35</v>
      </c>
      <c r="C139" s="156"/>
      <c r="D139" s="76"/>
      <c r="E139" s="14"/>
      <c r="F139" s="14"/>
      <c r="G139" s="14"/>
      <c r="H139" s="14"/>
      <c r="I139" s="14"/>
      <c r="J139" s="14"/>
      <c r="K139" s="14"/>
      <c r="L139" s="77"/>
      <c r="M139" s="109"/>
      <c r="N139" s="159">
        <f>SUM(D139:L139)</f>
        <v>0</v>
      </c>
      <c r="O139" s="158">
        <f>N139*'Example-657'!$B$15</f>
        <v>0</v>
      </c>
      <c r="P139" s="164"/>
      <c r="Q139" s="22"/>
      <c r="R139" s="87"/>
      <c r="S139" s="87"/>
      <c r="T139" s="250"/>
      <c r="U139" s="81"/>
      <c r="V139" s="81"/>
      <c r="W139" s="77"/>
      <c r="X139" s="78"/>
      <c r="Y139" s="78"/>
      <c r="Z139" s="161"/>
      <c r="AA139" s="64"/>
      <c r="AB139" s="64"/>
      <c r="AC139" s="79"/>
      <c r="AD139" s="16"/>
      <c r="AE139" s="16"/>
      <c r="AF139" s="17"/>
      <c r="AG139" s="69"/>
      <c r="AH139" s="100"/>
      <c r="AI139" s="12"/>
      <c r="AJ139" s="8"/>
      <c r="AK139" s="8"/>
      <c r="AL139" s="545"/>
      <c r="AM139" s="546"/>
      <c r="AN139" s="546"/>
      <c r="AO139" s="546"/>
      <c r="AP139" s="546"/>
      <c r="AQ139" s="546"/>
      <c r="AR139" s="546"/>
      <c r="AS139" s="546"/>
      <c r="AT139" s="546"/>
      <c r="AU139" s="547"/>
    </row>
    <row r="140" spans="1:230" hidden="1" x14ac:dyDescent="0.35">
      <c r="A140" s="251"/>
      <c r="B140" s="162" t="s">
        <v>53</v>
      </c>
      <c r="C140" s="162">
        <f>SUM(D140:L140)</f>
        <v>0</v>
      </c>
      <c r="D140" s="84"/>
      <c r="E140" s="17"/>
      <c r="F140" s="17"/>
      <c r="G140" s="17"/>
      <c r="H140" s="17"/>
      <c r="I140" s="17"/>
      <c r="J140" s="17"/>
      <c r="K140" s="17"/>
      <c r="L140" s="85"/>
      <c r="M140" s="162"/>
      <c r="N140" s="30">
        <f>IF(SUM(D140:L140)&gt;'Example-657'!$L$3,'Example-657'!$L$3,SUM(D140:L140))</f>
        <v>0</v>
      </c>
      <c r="O140" s="163">
        <f>N140*'Example-657'!$B$15</f>
        <v>0</v>
      </c>
      <c r="P140" s="258">
        <v>700</v>
      </c>
      <c r="Q140" s="40">
        <v>350</v>
      </c>
      <c r="R140" s="87"/>
      <c r="S140" s="87"/>
      <c r="T140" s="250"/>
      <c r="U140" s="87"/>
      <c r="V140" s="87"/>
      <c r="W140" s="85"/>
      <c r="X140" s="88"/>
      <c r="Y140" s="88"/>
      <c r="Z140" s="176"/>
      <c r="AA140" s="63"/>
      <c r="AB140" s="63"/>
      <c r="AC140" s="89"/>
      <c r="AD140" s="16"/>
      <c r="AE140" s="16"/>
      <c r="AF140" s="17"/>
      <c r="AG140" s="65"/>
      <c r="AH140" s="99"/>
      <c r="AI140" s="43"/>
      <c r="AJ140" s="9"/>
      <c r="AK140" s="9"/>
      <c r="AL140" s="534"/>
      <c r="AM140" s="535"/>
      <c r="AN140" s="535"/>
      <c r="AO140" s="535"/>
      <c r="AP140" s="535"/>
      <c r="AQ140" s="535"/>
      <c r="AR140" s="535"/>
      <c r="AS140" s="535"/>
      <c r="AT140" s="535"/>
      <c r="AU140" s="536"/>
    </row>
    <row r="141" spans="1:230" s="253" customFormat="1" hidden="1" x14ac:dyDescent="0.35">
      <c r="A141" s="251"/>
      <c r="B141" s="166" t="s">
        <v>59</v>
      </c>
      <c r="C141" s="162"/>
      <c r="D141" s="29"/>
      <c r="E141" s="32"/>
      <c r="F141" s="32"/>
      <c r="G141" s="32"/>
      <c r="H141" s="32"/>
      <c r="I141" s="32"/>
      <c r="J141" s="32"/>
      <c r="K141" s="32"/>
      <c r="L141" s="75"/>
      <c r="M141" s="166">
        <f>SUM(D141:L141)</f>
        <v>0</v>
      </c>
      <c r="N141" s="169"/>
      <c r="O141" s="170"/>
      <c r="P141" s="169"/>
      <c r="Q141" s="170"/>
      <c r="R141" s="9"/>
      <c r="S141" s="9"/>
      <c r="T141" s="249"/>
      <c r="U141" s="9"/>
      <c r="V141" s="9"/>
      <c r="W141" s="40"/>
      <c r="X141" s="9"/>
      <c r="Y141" s="9"/>
      <c r="Z141" s="41"/>
      <c r="AA141" s="32"/>
      <c r="AB141" s="9"/>
      <c r="AC141" s="40"/>
      <c r="AD141" s="16"/>
      <c r="AE141" s="16"/>
      <c r="AF141" s="17"/>
      <c r="AG141" s="41"/>
      <c r="AH141" s="70"/>
      <c r="AI141" s="43"/>
      <c r="AJ141" s="9"/>
      <c r="AK141" s="9"/>
      <c r="AL141" s="534"/>
      <c r="AM141" s="535"/>
      <c r="AN141" s="535"/>
      <c r="AO141" s="535"/>
      <c r="AP141" s="535"/>
      <c r="AQ141" s="535"/>
      <c r="AR141" s="535"/>
      <c r="AS141" s="535"/>
      <c r="AT141" s="535"/>
      <c r="AU141" s="536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</row>
    <row r="142" spans="1:230" s="253" customFormat="1" hidden="1" x14ac:dyDescent="0.35">
      <c r="A142" s="251"/>
      <c r="B142" s="162" t="s">
        <v>70</v>
      </c>
      <c r="C142" s="162">
        <f>SUM(D142:L142)</f>
        <v>0</v>
      </c>
      <c r="D142" s="29"/>
      <c r="E142" s="9"/>
      <c r="F142" s="9"/>
      <c r="G142" s="9"/>
      <c r="H142" s="9"/>
      <c r="I142" s="9"/>
      <c r="J142" s="9"/>
      <c r="K142" s="9"/>
      <c r="L142" s="40"/>
      <c r="M142" s="162">
        <f>IF(SUM(D142:L142)&gt;($P140/'Example-657'!$B$14),($P140/'Example-657'!$B$14),SUM(D142:L142))</f>
        <v>0</v>
      </c>
      <c r="N142" s="169"/>
      <c r="O142" s="170"/>
      <c r="P142" s="169"/>
      <c r="Q142" s="170"/>
      <c r="R142" s="9"/>
      <c r="S142" s="9"/>
      <c r="T142" s="249"/>
      <c r="U142" s="9"/>
      <c r="V142" s="9"/>
      <c r="W142" s="40"/>
      <c r="X142" s="9"/>
      <c r="Y142" s="9"/>
      <c r="Z142" s="41"/>
      <c r="AA142" s="15"/>
      <c r="AB142" s="15"/>
      <c r="AC142" s="22"/>
      <c r="AD142" s="16"/>
      <c r="AE142" s="16"/>
      <c r="AF142" s="17"/>
      <c r="AG142" s="41"/>
      <c r="AH142" s="70"/>
      <c r="AI142" s="43"/>
      <c r="AJ142" s="9"/>
      <c r="AK142" s="9"/>
      <c r="AL142" s="534"/>
      <c r="AM142" s="535"/>
      <c r="AN142" s="535"/>
      <c r="AO142" s="535"/>
      <c r="AP142" s="535"/>
      <c r="AQ142" s="535"/>
      <c r="AR142" s="535"/>
      <c r="AS142" s="535"/>
      <c r="AT142" s="535"/>
      <c r="AU142" s="536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</row>
    <row r="143" spans="1:230" s="256" customFormat="1" ht="15" hidden="1" thickBot="1" x14ac:dyDescent="0.4">
      <c r="A143" s="259"/>
      <c r="B143" s="171" t="s">
        <v>75</v>
      </c>
      <c r="C143" s="171">
        <f>SUM(D143:L143)</f>
        <v>0</v>
      </c>
      <c r="D143" s="31"/>
      <c r="E143" s="11"/>
      <c r="F143" s="11"/>
      <c r="G143" s="11"/>
      <c r="H143" s="11"/>
      <c r="I143" s="11"/>
      <c r="J143" s="11"/>
      <c r="K143" s="11"/>
      <c r="L143" s="47"/>
      <c r="M143" s="162">
        <f>IF(SUM(D143:L143)&gt;($P140/'Example-657'!$B$14),($P140/'Example-657'!$B$14),SUM(D143:L143))</f>
        <v>0</v>
      </c>
      <c r="N143" s="164"/>
      <c r="O143" s="22"/>
      <c r="P143" s="164"/>
      <c r="Q143" s="22"/>
      <c r="R143" s="11"/>
      <c r="S143" s="91"/>
      <c r="T143" s="92"/>
      <c r="U143" s="10"/>
      <c r="V143" s="10"/>
      <c r="W143" s="23"/>
      <c r="X143" s="10"/>
      <c r="Y143" s="10"/>
      <c r="Z143" s="57"/>
      <c r="AA143" s="10"/>
      <c r="AB143" s="10"/>
      <c r="AC143" s="23"/>
      <c r="AD143" s="19"/>
      <c r="AE143" s="19"/>
      <c r="AF143" s="20"/>
      <c r="AG143" s="49"/>
      <c r="AH143" s="101"/>
      <c r="AI143" s="48"/>
      <c r="AJ143" s="11"/>
      <c r="AK143" s="11"/>
      <c r="AL143" s="537"/>
      <c r="AM143" s="538"/>
      <c r="AN143" s="538"/>
      <c r="AO143" s="538"/>
      <c r="AP143" s="538"/>
      <c r="AQ143" s="538"/>
      <c r="AR143" s="538"/>
      <c r="AS143" s="538"/>
      <c r="AT143" s="538"/>
      <c r="AU143" s="539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</row>
    <row r="144" spans="1:230" hidden="1" x14ac:dyDescent="0.35">
      <c r="A144" s="257">
        <v>34</v>
      </c>
      <c r="B144" s="236" t="s">
        <v>35</v>
      </c>
      <c r="C144" s="156"/>
      <c r="D144" s="76"/>
      <c r="E144" s="14"/>
      <c r="F144" s="14"/>
      <c r="G144" s="14"/>
      <c r="H144" s="14"/>
      <c r="I144" s="14"/>
      <c r="J144" s="14"/>
      <c r="K144" s="14"/>
      <c r="L144" s="77"/>
      <c r="M144" s="110"/>
      <c r="N144" s="159">
        <f>SUM(D144:L144)</f>
        <v>0</v>
      </c>
      <c r="O144" s="158">
        <f>N144*'Example-657'!$B$15</f>
        <v>0</v>
      </c>
      <c r="P144" s="159"/>
      <c r="Q144" s="160"/>
      <c r="R144" s="81"/>
      <c r="S144" s="81"/>
      <c r="T144" s="248"/>
      <c r="U144" s="81"/>
      <c r="V144" s="81"/>
      <c r="W144" s="77"/>
      <c r="X144" s="78"/>
      <c r="Y144" s="78"/>
      <c r="Z144" s="161"/>
      <c r="AA144" s="64"/>
      <c r="AB144" s="64"/>
      <c r="AC144" s="79"/>
      <c r="AD144" s="16"/>
      <c r="AE144" s="16"/>
      <c r="AF144" s="17"/>
      <c r="AG144" s="69"/>
      <c r="AH144" s="99"/>
      <c r="AI144" s="12"/>
      <c r="AJ144" s="8"/>
      <c r="AK144" s="8"/>
      <c r="AL144" s="545"/>
      <c r="AM144" s="546"/>
      <c r="AN144" s="546"/>
      <c r="AO144" s="546"/>
      <c r="AP144" s="546"/>
      <c r="AQ144" s="546"/>
      <c r="AR144" s="546"/>
      <c r="AS144" s="546"/>
      <c r="AT144" s="546"/>
      <c r="AU144" s="547"/>
    </row>
    <row r="145" spans="1:230" hidden="1" x14ac:dyDescent="0.35">
      <c r="A145" s="251"/>
      <c r="B145" s="162" t="s">
        <v>53</v>
      </c>
      <c r="C145" s="162">
        <f>SUM(D145:L145)</f>
        <v>0</v>
      </c>
      <c r="D145" s="84"/>
      <c r="E145" s="17"/>
      <c r="F145" s="17"/>
      <c r="G145" s="17"/>
      <c r="H145" s="17"/>
      <c r="I145" s="17"/>
      <c r="J145" s="17"/>
      <c r="K145" s="17"/>
      <c r="L145" s="85"/>
      <c r="M145" s="162"/>
      <c r="N145" s="30">
        <f>IF(SUM(D145:L145)&gt;'Example-657'!$L$3,'Example-657'!$L$3,SUM(D145:L145))</f>
        <v>0</v>
      </c>
      <c r="O145" s="163">
        <f>N145*'Example-657'!$B$15</f>
        <v>0</v>
      </c>
      <c r="P145" s="258">
        <v>500</v>
      </c>
      <c r="Q145" s="40">
        <v>250</v>
      </c>
      <c r="R145" s="87"/>
      <c r="S145" s="87"/>
      <c r="T145" s="250"/>
      <c r="U145" s="87"/>
      <c r="V145" s="87"/>
      <c r="W145" s="85"/>
      <c r="X145" s="88"/>
      <c r="Y145" s="88"/>
      <c r="Z145" s="176"/>
      <c r="AA145" s="63"/>
      <c r="AB145" s="63"/>
      <c r="AC145" s="89"/>
      <c r="AD145" s="16"/>
      <c r="AE145" s="16"/>
      <c r="AF145" s="17"/>
      <c r="AG145" s="41"/>
      <c r="AH145" s="70"/>
      <c r="AI145" s="43"/>
      <c r="AJ145" s="9"/>
      <c r="AK145" s="9"/>
      <c r="AL145" s="534"/>
      <c r="AM145" s="535"/>
      <c r="AN145" s="535"/>
      <c r="AO145" s="535"/>
      <c r="AP145" s="535"/>
      <c r="AQ145" s="535"/>
      <c r="AR145" s="535"/>
      <c r="AS145" s="535"/>
      <c r="AT145" s="535"/>
      <c r="AU145" s="536"/>
    </row>
    <row r="146" spans="1:230" s="253" customFormat="1" hidden="1" x14ac:dyDescent="0.35">
      <c r="A146" s="251"/>
      <c r="B146" s="166" t="s">
        <v>59</v>
      </c>
      <c r="C146" s="162"/>
      <c r="D146" s="29"/>
      <c r="E146" s="32"/>
      <c r="F146" s="32"/>
      <c r="G146" s="32"/>
      <c r="H146" s="32"/>
      <c r="I146" s="32"/>
      <c r="J146" s="32"/>
      <c r="K146" s="32"/>
      <c r="L146" s="75"/>
      <c r="M146" s="166">
        <f>SUM(D146:L146)</f>
        <v>0</v>
      </c>
      <c r="N146" s="169"/>
      <c r="O146" s="170"/>
      <c r="P146" s="169"/>
      <c r="Q146" s="170"/>
      <c r="R146" s="9"/>
      <c r="S146" s="9"/>
      <c r="T146" s="249"/>
      <c r="U146" s="9"/>
      <c r="V146" s="9"/>
      <c r="W146" s="40"/>
      <c r="X146" s="9"/>
      <c r="Y146" s="9"/>
      <c r="Z146" s="41"/>
      <c r="AA146" s="32"/>
      <c r="AB146" s="9"/>
      <c r="AC146" s="40"/>
      <c r="AD146" s="16"/>
      <c r="AE146" s="16"/>
      <c r="AF146" s="17"/>
      <c r="AG146" s="41"/>
      <c r="AH146" s="70"/>
      <c r="AI146" s="43"/>
      <c r="AJ146" s="9"/>
      <c r="AK146" s="9"/>
      <c r="AL146" s="534"/>
      <c r="AM146" s="535"/>
      <c r="AN146" s="535"/>
      <c r="AO146" s="535"/>
      <c r="AP146" s="535"/>
      <c r="AQ146" s="535"/>
      <c r="AR146" s="535"/>
      <c r="AS146" s="535"/>
      <c r="AT146" s="535"/>
      <c r="AU146" s="53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</row>
    <row r="147" spans="1:230" s="253" customFormat="1" hidden="1" x14ac:dyDescent="0.35">
      <c r="A147" s="251"/>
      <c r="B147" s="162" t="s">
        <v>70</v>
      </c>
      <c r="C147" s="162">
        <f>SUM(D147:L147)</f>
        <v>0</v>
      </c>
      <c r="D147" s="29"/>
      <c r="E147" s="9"/>
      <c r="F147" s="9"/>
      <c r="G147" s="9"/>
      <c r="H147" s="9"/>
      <c r="I147" s="9"/>
      <c r="J147" s="9"/>
      <c r="K147" s="9"/>
      <c r="L147" s="40"/>
      <c r="M147" s="162">
        <f>IF(SUM(D147:L147)&gt;($P145/'Example-657'!$B$14),($P145/'Example-657'!$B$14),SUM(D147:L147))</f>
        <v>0</v>
      </c>
      <c r="N147" s="169"/>
      <c r="O147" s="170"/>
      <c r="P147" s="169"/>
      <c r="Q147" s="170"/>
      <c r="R147" s="9"/>
      <c r="S147" s="9"/>
      <c r="T147" s="249"/>
      <c r="U147" s="9"/>
      <c r="V147" s="9"/>
      <c r="W147" s="40"/>
      <c r="X147" s="9"/>
      <c r="Y147" s="9"/>
      <c r="Z147" s="41"/>
      <c r="AA147" s="15"/>
      <c r="AB147" s="15"/>
      <c r="AC147" s="22"/>
      <c r="AD147" s="16"/>
      <c r="AE147" s="16"/>
      <c r="AF147" s="17"/>
      <c r="AG147" s="41"/>
      <c r="AH147" s="70"/>
      <c r="AI147" s="43"/>
      <c r="AJ147" s="9"/>
      <c r="AK147" s="9"/>
      <c r="AL147" s="534"/>
      <c r="AM147" s="535"/>
      <c r="AN147" s="535"/>
      <c r="AO147" s="535"/>
      <c r="AP147" s="535"/>
      <c r="AQ147" s="535"/>
      <c r="AR147" s="535"/>
      <c r="AS147" s="535"/>
      <c r="AT147" s="535"/>
      <c r="AU147" s="536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</row>
    <row r="148" spans="1:230" s="256" customFormat="1" ht="15" hidden="1" thickBot="1" x14ac:dyDescent="0.4">
      <c r="A148" s="259"/>
      <c r="B148" s="171" t="s">
        <v>75</v>
      </c>
      <c r="C148" s="171">
        <f>SUM(D148:L148)</f>
        <v>0</v>
      </c>
      <c r="D148" s="29"/>
      <c r="E148" s="9"/>
      <c r="F148" s="9"/>
      <c r="G148" s="9"/>
      <c r="H148" s="9"/>
      <c r="I148" s="9"/>
      <c r="J148" s="9"/>
      <c r="K148" s="9"/>
      <c r="L148" s="40"/>
      <c r="M148" s="162">
        <f>IF(SUM(D148:L148)&gt;($P145/'Example-657'!$B$14),($P145/'Example-657'!$B$14),SUM(D148:L148))</f>
        <v>0</v>
      </c>
      <c r="N148" s="173"/>
      <c r="O148" s="23"/>
      <c r="P148" s="173"/>
      <c r="Q148" s="23"/>
      <c r="R148" s="11"/>
      <c r="S148" s="18"/>
      <c r="T148" s="83"/>
      <c r="U148" s="15"/>
      <c r="V148" s="15"/>
      <c r="W148" s="22"/>
      <c r="X148" s="10"/>
      <c r="Y148" s="10"/>
      <c r="Z148" s="30"/>
      <c r="AA148" s="15"/>
      <c r="AB148" s="15"/>
      <c r="AC148" s="22"/>
      <c r="AD148" s="19"/>
      <c r="AE148" s="19"/>
      <c r="AF148" s="20"/>
      <c r="AG148" s="49"/>
      <c r="AH148" s="101"/>
      <c r="AI148" s="48"/>
      <c r="AJ148" s="11"/>
      <c r="AK148" s="11"/>
      <c r="AL148" s="537"/>
      <c r="AM148" s="538"/>
      <c r="AN148" s="538"/>
      <c r="AO148" s="538"/>
      <c r="AP148" s="538"/>
      <c r="AQ148" s="538"/>
      <c r="AR148" s="538"/>
      <c r="AS148" s="538"/>
      <c r="AT148" s="538"/>
      <c r="AU148" s="539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</row>
    <row r="149" spans="1:230" hidden="1" x14ac:dyDescent="0.35">
      <c r="A149" s="257">
        <v>35</v>
      </c>
      <c r="B149" s="236" t="s">
        <v>35</v>
      </c>
      <c r="C149" s="156"/>
      <c r="D149" s="76"/>
      <c r="E149" s="14"/>
      <c r="F149" s="14"/>
      <c r="G149" s="14"/>
      <c r="H149" s="14"/>
      <c r="I149" s="14"/>
      <c r="J149" s="14"/>
      <c r="K149" s="14"/>
      <c r="L149" s="77"/>
      <c r="M149" s="110"/>
      <c r="N149" s="159">
        <f>SUM(D149:L149)</f>
        <v>0</v>
      </c>
      <c r="O149" s="158">
        <f>N149*'Example-657'!$B$15</f>
        <v>0</v>
      </c>
      <c r="P149" s="164"/>
      <c r="Q149" s="22"/>
      <c r="R149" s="81"/>
      <c r="S149" s="81"/>
      <c r="T149" s="248"/>
      <c r="U149" s="81"/>
      <c r="V149" s="81"/>
      <c r="W149" s="77"/>
      <c r="X149" s="78"/>
      <c r="Y149" s="78"/>
      <c r="Z149" s="161"/>
      <c r="AA149" s="64"/>
      <c r="AB149" s="64"/>
      <c r="AC149" s="79"/>
      <c r="AD149" s="44"/>
      <c r="AE149" s="13"/>
      <c r="AF149" s="14"/>
      <c r="AG149" s="69"/>
      <c r="AH149" s="100"/>
      <c r="AI149" s="12"/>
      <c r="AJ149" s="8"/>
      <c r="AK149" s="8"/>
      <c r="AL149" s="545"/>
      <c r="AM149" s="546"/>
      <c r="AN149" s="546"/>
      <c r="AO149" s="546"/>
      <c r="AP149" s="546"/>
      <c r="AQ149" s="546"/>
      <c r="AR149" s="546"/>
      <c r="AS149" s="546"/>
      <c r="AT149" s="546"/>
      <c r="AU149" s="547"/>
    </row>
    <row r="150" spans="1:230" hidden="1" x14ac:dyDescent="0.35">
      <c r="A150" s="251"/>
      <c r="B150" s="162" t="s">
        <v>53</v>
      </c>
      <c r="C150" s="162">
        <f>SUM(D150:L150)</f>
        <v>0</v>
      </c>
      <c r="D150" s="84"/>
      <c r="E150" s="17"/>
      <c r="F150" s="17"/>
      <c r="G150" s="17"/>
      <c r="H150" s="17"/>
      <c r="I150" s="17"/>
      <c r="J150" s="17"/>
      <c r="K150" s="17"/>
      <c r="L150" s="85"/>
      <c r="M150" s="162"/>
      <c r="N150" s="30">
        <f>IF(SUM(D150:L150)&gt;'Example-657'!$L$3,'Example-657'!$L$3,SUM(D150:L150))</f>
        <v>0</v>
      </c>
      <c r="O150" s="163">
        <f>N150*'Example-657'!$B$15</f>
        <v>0</v>
      </c>
      <c r="P150" s="258">
        <v>900</v>
      </c>
      <c r="Q150" s="40">
        <v>500</v>
      </c>
      <c r="R150" s="87"/>
      <c r="S150" s="87"/>
      <c r="T150" s="250"/>
      <c r="U150" s="87"/>
      <c r="V150" s="87"/>
      <c r="W150" s="85"/>
      <c r="X150" s="88"/>
      <c r="Y150" s="88"/>
      <c r="Z150" s="176"/>
      <c r="AA150" s="63"/>
      <c r="AB150" s="63"/>
      <c r="AC150" s="89"/>
      <c r="AD150" s="45"/>
      <c r="AE150" s="16"/>
      <c r="AF150" s="17"/>
      <c r="AG150" s="65"/>
      <c r="AH150" s="99"/>
      <c r="AI150" s="43"/>
      <c r="AJ150" s="9"/>
      <c r="AK150" s="9"/>
      <c r="AL150" s="534"/>
      <c r="AM150" s="535"/>
      <c r="AN150" s="535"/>
      <c r="AO150" s="535"/>
      <c r="AP150" s="535"/>
      <c r="AQ150" s="535"/>
      <c r="AR150" s="535"/>
      <c r="AS150" s="535"/>
      <c r="AT150" s="535"/>
      <c r="AU150" s="536"/>
    </row>
    <row r="151" spans="1:230" s="253" customFormat="1" hidden="1" x14ac:dyDescent="0.35">
      <c r="A151" s="251"/>
      <c r="B151" s="166" t="s">
        <v>59</v>
      </c>
      <c r="C151" s="162"/>
      <c r="D151" s="29"/>
      <c r="E151" s="32"/>
      <c r="F151" s="32"/>
      <c r="G151" s="32"/>
      <c r="H151" s="32"/>
      <c r="I151" s="32"/>
      <c r="J151" s="32"/>
      <c r="K151" s="32"/>
      <c r="L151" s="75"/>
      <c r="M151" s="166">
        <f>SUM(D151:L151)</f>
        <v>0</v>
      </c>
      <c r="N151" s="169"/>
      <c r="O151" s="170"/>
      <c r="P151" s="169"/>
      <c r="Q151" s="170"/>
      <c r="R151" s="9"/>
      <c r="S151" s="9"/>
      <c r="T151" s="249"/>
      <c r="U151" s="9"/>
      <c r="V151" s="9"/>
      <c r="W151" s="40"/>
      <c r="X151" s="9"/>
      <c r="Y151" s="9"/>
      <c r="Z151" s="41"/>
      <c r="AA151" s="32"/>
      <c r="AB151" s="9"/>
      <c r="AC151" s="40"/>
      <c r="AD151" s="45"/>
      <c r="AE151" s="16"/>
      <c r="AF151" s="17"/>
      <c r="AG151" s="41"/>
      <c r="AH151" s="70"/>
      <c r="AI151" s="43"/>
      <c r="AJ151" s="9"/>
      <c r="AK151" s="9"/>
      <c r="AL151" s="534"/>
      <c r="AM151" s="535"/>
      <c r="AN151" s="535"/>
      <c r="AO151" s="535"/>
      <c r="AP151" s="535"/>
      <c r="AQ151" s="535"/>
      <c r="AR151" s="535"/>
      <c r="AS151" s="535"/>
      <c r="AT151" s="535"/>
      <c r="AU151" s="536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</row>
    <row r="152" spans="1:230" s="253" customFormat="1" hidden="1" x14ac:dyDescent="0.35">
      <c r="A152" s="251"/>
      <c r="B152" s="162" t="s">
        <v>70</v>
      </c>
      <c r="C152" s="162">
        <f>SUM(D152:L152)</f>
        <v>0</v>
      </c>
      <c r="D152" s="29"/>
      <c r="E152" s="9"/>
      <c r="F152" s="9"/>
      <c r="G152" s="9"/>
      <c r="H152" s="9"/>
      <c r="I152" s="9"/>
      <c r="J152" s="9"/>
      <c r="K152" s="9"/>
      <c r="L152" s="40"/>
      <c r="M152" s="162">
        <f>IF(SUM(D152:L152)&gt;($P150/'Example-657'!$B$14),($P150/'Example-657'!$B$14),SUM(D152:L152))</f>
        <v>0</v>
      </c>
      <c r="N152" s="169"/>
      <c r="O152" s="170"/>
      <c r="P152" s="169"/>
      <c r="Q152" s="170"/>
      <c r="R152" s="9"/>
      <c r="S152" s="9"/>
      <c r="T152" s="249"/>
      <c r="U152" s="9"/>
      <c r="V152" s="9"/>
      <c r="W152" s="40"/>
      <c r="X152" s="9"/>
      <c r="Y152" s="9"/>
      <c r="Z152" s="41"/>
      <c r="AA152" s="15"/>
      <c r="AB152" s="15"/>
      <c r="AC152" s="22"/>
      <c r="AD152" s="45"/>
      <c r="AE152" s="16"/>
      <c r="AF152" s="17"/>
      <c r="AG152" s="41"/>
      <c r="AH152" s="70"/>
      <c r="AI152" s="43"/>
      <c r="AJ152" s="9"/>
      <c r="AK152" s="9"/>
      <c r="AL152" s="534"/>
      <c r="AM152" s="535"/>
      <c r="AN152" s="535"/>
      <c r="AO152" s="535"/>
      <c r="AP152" s="535"/>
      <c r="AQ152" s="535"/>
      <c r="AR152" s="535"/>
      <c r="AS152" s="535"/>
      <c r="AT152" s="535"/>
      <c r="AU152" s="536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</row>
    <row r="153" spans="1:230" s="256" customFormat="1" ht="15" hidden="1" thickBot="1" x14ac:dyDescent="0.4">
      <c r="A153" s="259"/>
      <c r="B153" s="171" t="s">
        <v>75</v>
      </c>
      <c r="C153" s="171">
        <f>SUM(D153:L153)</f>
        <v>0</v>
      </c>
      <c r="D153" s="31"/>
      <c r="E153" s="11"/>
      <c r="F153" s="11"/>
      <c r="G153" s="11"/>
      <c r="H153" s="11"/>
      <c r="I153" s="11"/>
      <c r="J153" s="11"/>
      <c r="K153" s="11"/>
      <c r="L153" s="47"/>
      <c r="M153" s="162">
        <f>IF(SUM(D153:L153)&gt;($P150/'Example-657'!$B$14),($P150/'Example-657'!$B$14),SUM(D153:L153))</f>
        <v>0</v>
      </c>
      <c r="N153" s="164"/>
      <c r="O153" s="22"/>
      <c r="P153" s="164"/>
      <c r="Q153" s="22"/>
      <c r="R153" s="9"/>
      <c r="S153" s="18"/>
      <c r="T153" s="83"/>
      <c r="U153" s="10"/>
      <c r="V153" s="10"/>
      <c r="W153" s="23"/>
      <c r="X153" s="10"/>
      <c r="Y153" s="10"/>
      <c r="Z153" s="57"/>
      <c r="AA153" s="10"/>
      <c r="AB153" s="10"/>
      <c r="AC153" s="23"/>
      <c r="AD153" s="46"/>
      <c r="AE153" s="19"/>
      <c r="AF153" s="20"/>
      <c r="AG153" s="49"/>
      <c r="AH153" s="101"/>
      <c r="AI153" s="48"/>
      <c r="AJ153" s="11"/>
      <c r="AK153" s="11"/>
      <c r="AL153" s="537"/>
      <c r="AM153" s="538"/>
      <c r="AN153" s="538"/>
      <c r="AO153" s="538"/>
      <c r="AP153" s="538"/>
      <c r="AQ153" s="538"/>
      <c r="AR153" s="538"/>
      <c r="AS153" s="538"/>
      <c r="AT153" s="538"/>
      <c r="AU153" s="539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</row>
    <row r="154" spans="1:230" hidden="1" x14ac:dyDescent="0.35">
      <c r="A154" s="257">
        <v>36</v>
      </c>
      <c r="B154" s="236" t="s">
        <v>35</v>
      </c>
      <c r="C154" s="156"/>
      <c r="D154" s="76"/>
      <c r="E154" s="14"/>
      <c r="F154" s="14"/>
      <c r="G154" s="14"/>
      <c r="H154" s="14"/>
      <c r="I154" s="14"/>
      <c r="J154" s="14"/>
      <c r="K154" s="14"/>
      <c r="L154" s="77"/>
      <c r="M154" s="110"/>
      <c r="N154" s="159">
        <f>SUM(D154:L154)</f>
        <v>0</v>
      </c>
      <c r="O154" s="158">
        <f>N154*'Example-657'!$B$15</f>
        <v>0</v>
      </c>
      <c r="P154" s="159"/>
      <c r="Q154" s="21"/>
      <c r="R154" s="80"/>
      <c r="S154" s="81"/>
      <c r="T154" s="77"/>
      <c r="U154" s="81"/>
      <c r="V154" s="81"/>
      <c r="W154" s="77"/>
      <c r="X154" s="78"/>
      <c r="Y154" s="78"/>
      <c r="Z154" s="161"/>
      <c r="AA154" s="64"/>
      <c r="AB154" s="64"/>
      <c r="AC154" s="79"/>
      <c r="AD154" s="16"/>
      <c r="AE154" s="13"/>
      <c r="AF154" s="14"/>
      <c r="AG154" s="69"/>
      <c r="AH154" s="100"/>
      <c r="AI154" s="12"/>
      <c r="AJ154" s="8"/>
      <c r="AK154" s="8"/>
      <c r="AL154" s="545"/>
      <c r="AM154" s="546"/>
      <c r="AN154" s="546"/>
      <c r="AO154" s="546"/>
      <c r="AP154" s="546"/>
      <c r="AQ154" s="546"/>
      <c r="AR154" s="546"/>
      <c r="AS154" s="546"/>
      <c r="AT154" s="546"/>
      <c r="AU154" s="547"/>
    </row>
    <row r="155" spans="1:230" hidden="1" x14ac:dyDescent="0.35">
      <c r="A155" s="251"/>
      <c r="B155" s="162" t="s">
        <v>53</v>
      </c>
      <c r="C155" s="162">
        <f>SUM(D155:L155)</f>
        <v>0</v>
      </c>
      <c r="D155" s="84"/>
      <c r="E155" s="17"/>
      <c r="F155" s="17"/>
      <c r="G155" s="17"/>
      <c r="H155" s="17"/>
      <c r="I155" s="17"/>
      <c r="J155" s="17"/>
      <c r="K155" s="17"/>
      <c r="L155" s="85"/>
      <c r="M155" s="162"/>
      <c r="N155" s="30">
        <f>IF(SUM(D155:L155)&gt;'Example-657'!$L$3,'Example-657'!$L$3,SUM(D155:L155))</f>
        <v>0</v>
      </c>
      <c r="O155" s="163">
        <f>N155*'Example-657'!$B$15</f>
        <v>0</v>
      </c>
      <c r="P155" s="258">
        <v>700</v>
      </c>
      <c r="Q155" s="9">
        <v>350</v>
      </c>
      <c r="R155" s="86"/>
      <c r="S155" s="87"/>
      <c r="T155" s="85"/>
      <c r="U155" s="87"/>
      <c r="V155" s="87"/>
      <c r="W155" s="85"/>
      <c r="X155" s="88"/>
      <c r="Y155" s="88"/>
      <c r="Z155" s="176"/>
      <c r="AA155" s="63"/>
      <c r="AB155" s="63"/>
      <c r="AC155" s="89"/>
      <c r="AD155" s="16"/>
      <c r="AE155" s="16"/>
      <c r="AF155" s="17"/>
      <c r="AG155" s="65"/>
      <c r="AH155" s="99"/>
      <c r="AI155" s="43"/>
      <c r="AJ155" s="9"/>
      <c r="AK155" s="9"/>
      <c r="AL155" s="534"/>
      <c r="AM155" s="535"/>
      <c r="AN155" s="535"/>
      <c r="AO155" s="535"/>
      <c r="AP155" s="535"/>
      <c r="AQ155" s="535"/>
      <c r="AR155" s="535"/>
      <c r="AS155" s="535"/>
      <c r="AT155" s="535"/>
      <c r="AU155" s="536"/>
    </row>
    <row r="156" spans="1:230" s="253" customFormat="1" hidden="1" x14ac:dyDescent="0.35">
      <c r="A156" s="251"/>
      <c r="B156" s="166" t="s">
        <v>59</v>
      </c>
      <c r="C156" s="162"/>
      <c r="D156" s="29"/>
      <c r="E156" s="32"/>
      <c r="F156" s="32"/>
      <c r="G156" s="32"/>
      <c r="H156" s="32"/>
      <c r="I156" s="32"/>
      <c r="J156" s="32"/>
      <c r="K156" s="32"/>
      <c r="L156" s="75"/>
      <c r="M156" s="166">
        <f>SUM(D156:L156)</f>
        <v>0</v>
      </c>
      <c r="N156" s="169"/>
      <c r="O156" s="170"/>
      <c r="P156" s="169"/>
      <c r="Q156" s="115"/>
      <c r="R156" s="29"/>
      <c r="S156" s="9"/>
      <c r="T156" s="40"/>
      <c r="U156" s="9"/>
      <c r="V156" s="9"/>
      <c r="W156" s="40"/>
      <c r="X156" s="9"/>
      <c r="Y156" s="9"/>
      <c r="Z156" s="41"/>
      <c r="AA156" s="32"/>
      <c r="AB156" s="9"/>
      <c r="AC156" s="40"/>
      <c r="AD156" s="16"/>
      <c r="AE156" s="16"/>
      <c r="AF156" s="17"/>
      <c r="AG156" s="41"/>
      <c r="AH156" s="70"/>
      <c r="AI156" s="43"/>
      <c r="AJ156" s="9"/>
      <c r="AK156" s="9"/>
      <c r="AL156" s="534"/>
      <c r="AM156" s="535"/>
      <c r="AN156" s="535"/>
      <c r="AO156" s="535"/>
      <c r="AP156" s="535"/>
      <c r="AQ156" s="535"/>
      <c r="AR156" s="535"/>
      <c r="AS156" s="535"/>
      <c r="AT156" s="535"/>
      <c r="AU156" s="53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</row>
    <row r="157" spans="1:230" s="253" customFormat="1" hidden="1" x14ac:dyDescent="0.35">
      <c r="A157" s="251"/>
      <c r="B157" s="162" t="s">
        <v>70</v>
      </c>
      <c r="C157" s="162">
        <f>SUM(D157:L157)</f>
        <v>0</v>
      </c>
      <c r="D157" s="29"/>
      <c r="E157" s="9"/>
      <c r="F157" s="9"/>
      <c r="G157" s="9"/>
      <c r="H157" s="9"/>
      <c r="I157" s="9"/>
      <c r="J157" s="9"/>
      <c r="K157" s="9"/>
      <c r="L157" s="40"/>
      <c r="M157" s="162">
        <f>IF(SUM(D157:L157)&gt;($P155/'Example-657'!$B$14),($P155/'Example-657'!$B$14),SUM(D157:L157))</f>
        <v>0</v>
      </c>
      <c r="N157" s="169"/>
      <c r="O157" s="170"/>
      <c r="P157" s="169"/>
      <c r="Q157" s="115"/>
      <c r="R157" s="29"/>
      <c r="S157" s="9"/>
      <c r="T157" s="40"/>
      <c r="U157" s="9"/>
      <c r="V157" s="9"/>
      <c r="W157" s="40"/>
      <c r="X157" s="9"/>
      <c r="Y157" s="9"/>
      <c r="Z157" s="41"/>
      <c r="AA157" s="15"/>
      <c r="AB157" s="15"/>
      <c r="AC157" s="22"/>
      <c r="AD157" s="16"/>
      <c r="AE157" s="16"/>
      <c r="AF157" s="17"/>
      <c r="AG157" s="41"/>
      <c r="AH157" s="70"/>
      <c r="AI157" s="43"/>
      <c r="AJ157" s="9"/>
      <c r="AK157" s="9"/>
      <c r="AL157" s="534"/>
      <c r="AM157" s="535"/>
      <c r="AN157" s="535"/>
      <c r="AO157" s="535"/>
      <c r="AP157" s="535"/>
      <c r="AQ157" s="535"/>
      <c r="AR157" s="535"/>
      <c r="AS157" s="535"/>
      <c r="AT157" s="535"/>
      <c r="AU157" s="536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</row>
    <row r="158" spans="1:230" s="256" customFormat="1" ht="15" hidden="1" thickBot="1" x14ac:dyDescent="0.4">
      <c r="A158" s="259"/>
      <c r="B158" s="171" t="s">
        <v>75</v>
      </c>
      <c r="C158" s="171">
        <f>SUM(D158:L158)</f>
        <v>0</v>
      </c>
      <c r="D158" s="31"/>
      <c r="E158" s="11"/>
      <c r="F158" s="11"/>
      <c r="G158" s="11"/>
      <c r="H158" s="11"/>
      <c r="I158" s="11"/>
      <c r="J158" s="11"/>
      <c r="K158" s="11"/>
      <c r="L158" s="47"/>
      <c r="M158" s="162">
        <f>IF(SUM(D158:L158)&gt;($P155/'Example-657'!$B$14),($P155/'Example-657'!$B$14),SUM(D158:L158))</f>
        <v>0</v>
      </c>
      <c r="N158" s="173"/>
      <c r="O158" s="23"/>
      <c r="P158" s="173"/>
      <c r="Q158" s="10"/>
      <c r="R158" s="31"/>
      <c r="S158" s="91"/>
      <c r="T158" s="108"/>
      <c r="U158" s="10"/>
      <c r="V158" s="10"/>
      <c r="W158" s="23"/>
      <c r="X158" s="10"/>
      <c r="Y158" s="10"/>
      <c r="Z158" s="57"/>
      <c r="AA158" s="10"/>
      <c r="AB158" s="10"/>
      <c r="AC158" s="23"/>
      <c r="AD158" s="19"/>
      <c r="AE158" s="19"/>
      <c r="AF158" s="20"/>
      <c r="AG158" s="49"/>
      <c r="AH158" s="101"/>
      <c r="AI158" s="48"/>
      <c r="AJ158" s="11"/>
      <c r="AK158" s="11"/>
      <c r="AL158" s="537"/>
      <c r="AM158" s="538"/>
      <c r="AN158" s="538"/>
      <c r="AO158" s="538"/>
      <c r="AP158" s="538"/>
      <c r="AQ158" s="538"/>
      <c r="AR158" s="538"/>
      <c r="AS158" s="538"/>
      <c r="AT158" s="538"/>
      <c r="AU158" s="539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</row>
    <row r="159" spans="1:230" hidden="1" x14ac:dyDescent="0.35">
      <c r="A159" s="257">
        <v>37</v>
      </c>
      <c r="B159" s="236" t="s">
        <v>35</v>
      </c>
      <c r="C159" s="156"/>
      <c r="D159" s="76"/>
      <c r="E159" s="14"/>
      <c r="F159" s="14"/>
      <c r="G159" s="14"/>
      <c r="H159" s="14"/>
      <c r="I159" s="14"/>
      <c r="J159" s="14"/>
      <c r="K159" s="14"/>
      <c r="L159" s="77"/>
      <c r="M159" s="109"/>
      <c r="N159" s="159">
        <f>SUM(D159:L159)</f>
        <v>0</v>
      </c>
      <c r="O159" s="158">
        <f>N159*'Example-657'!$B$15</f>
        <v>0</v>
      </c>
      <c r="P159" s="164"/>
      <c r="Q159" s="22"/>
      <c r="R159" s="87"/>
      <c r="S159" s="87"/>
      <c r="T159" s="250"/>
      <c r="U159" s="81"/>
      <c r="V159" s="81"/>
      <c r="W159" s="77"/>
      <c r="X159" s="78"/>
      <c r="Y159" s="78"/>
      <c r="Z159" s="161"/>
      <c r="AA159" s="64"/>
      <c r="AB159" s="64"/>
      <c r="AC159" s="79"/>
      <c r="AD159" s="16"/>
      <c r="AE159" s="16"/>
      <c r="AF159" s="17"/>
      <c r="AG159" s="69"/>
      <c r="AH159" s="100"/>
      <c r="AI159" s="12"/>
      <c r="AJ159" s="8"/>
      <c r="AK159" s="8"/>
      <c r="AL159" s="545"/>
      <c r="AM159" s="546"/>
      <c r="AN159" s="546"/>
      <c r="AO159" s="546"/>
      <c r="AP159" s="546"/>
      <c r="AQ159" s="546"/>
      <c r="AR159" s="546"/>
      <c r="AS159" s="546"/>
      <c r="AT159" s="546"/>
      <c r="AU159" s="547"/>
    </row>
    <row r="160" spans="1:230" hidden="1" x14ac:dyDescent="0.35">
      <c r="A160" s="251"/>
      <c r="B160" s="162" t="s">
        <v>53</v>
      </c>
      <c r="C160" s="162">
        <f>SUM(D160:L160)</f>
        <v>0</v>
      </c>
      <c r="D160" s="84"/>
      <c r="E160" s="17"/>
      <c r="F160" s="17"/>
      <c r="G160" s="17"/>
      <c r="H160" s="17"/>
      <c r="I160" s="17"/>
      <c r="J160" s="17"/>
      <c r="K160" s="17"/>
      <c r="L160" s="85"/>
      <c r="M160" s="162"/>
      <c r="N160" s="30">
        <f>IF(SUM(D160:L160)&gt;'Example-657'!$L$3,'Example-657'!$L$3,SUM(D160:L160))</f>
        <v>0</v>
      </c>
      <c r="O160" s="163">
        <f>N160*'Example-657'!$B$15</f>
        <v>0</v>
      </c>
      <c r="P160" s="258">
        <v>700</v>
      </c>
      <c r="Q160" s="40">
        <v>350</v>
      </c>
      <c r="R160" s="87"/>
      <c r="S160" s="87"/>
      <c r="T160" s="250"/>
      <c r="U160" s="87"/>
      <c r="V160" s="87"/>
      <c r="W160" s="85"/>
      <c r="X160" s="88"/>
      <c r="Y160" s="88"/>
      <c r="Z160" s="176"/>
      <c r="AA160" s="63"/>
      <c r="AB160" s="63"/>
      <c r="AC160" s="89"/>
      <c r="AD160" s="16"/>
      <c r="AE160" s="16"/>
      <c r="AF160" s="17"/>
      <c r="AG160" s="65"/>
      <c r="AH160" s="99"/>
      <c r="AI160" s="43"/>
      <c r="AJ160" s="9"/>
      <c r="AK160" s="9"/>
      <c r="AL160" s="534"/>
      <c r="AM160" s="535"/>
      <c r="AN160" s="535"/>
      <c r="AO160" s="535"/>
      <c r="AP160" s="535"/>
      <c r="AQ160" s="535"/>
      <c r="AR160" s="535"/>
      <c r="AS160" s="535"/>
      <c r="AT160" s="535"/>
      <c r="AU160" s="536"/>
    </row>
    <row r="161" spans="1:230" s="253" customFormat="1" hidden="1" x14ac:dyDescent="0.35">
      <c r="A161" s="251"/>
      <c r="B161" s="166" t="s">
        <v>59</v>
      </c>
      <c r="C161" s="162"/>
      <c r="D161" s="29"/>
      <c r="E161" s="32"/>
      <c r="F161" s="32"/>
      <c r="G161" s="32"/>
      <c r="H161" s="32"/>
      <c r="I161" s="32"/>
      <c r="J161" s="32"/>
      <c r="K161" s="32"/>
      <c r="L161" s="75"/>
      <c r="M161" s="166">
        <f>SUM(D161:L161)</f>
        <v>0</v>
      </c>
      <c r="N161" s="169"/>
      <c r="O161" s="170"/>
      <c r="P161" s="169"/>
      <c r="Q161" s="170"/>
      <c r="R161" s="9"/>
      <c r="S161" s="9"/>
      <c r="T161" s="249"/>
      <c r="U161" s="9"/>
      <c r="V161" s="9"/>
      <c r="W161" s="40"/>
      <c r="X161" s="9"/>
      <c r="Y161" s="9"/>
      <c r="Z161" s="41"/>
      <c r="AA161" s="32"/>
      <c r="AB161" s="9"/>
      <c r="AC161" s="40"/>
      <c r="AD161" s="16"/>
      <c r="AE161" s="16"/>
      <c r="AF161" s="17"/>
      <c r="AG161" s="41"/>
      <c r="AH161" s="70"/>
      <c r="AI161" s="43"/>
      <c r="AJ161" s="9"/>
      <c r="AK161" s="9"/>
      <c r="AL161" s="534"/>
      <c r="AM161" s="535"/>
      <c r="AN161" s="535"/>
      <c r="AO161" s="535"/>
      <c r="AP161" s="535"/>
      <c r="AQ161" s="535"/>
      <c r="AR161" s="535"/>
      <c r="AS161" s="535"/>
      <c r="AT161" s="535"/>
      <c r="AU161" s="536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</row>
    <row r="162" spans="1:230" s="253" customFormat="1" hidden="1" x14ac:dyDescent="0.35">
      <c r="A162" s="251"/>
      <c r="B162" s="162" t="s">
        <v>70</v>
      </c>
      <c r="C162" s="162">
        <f>SUM(D162:L162)</f>
        <v>0</v>
      </c>
      <c r="D162" s="29"/>
      <c r="E162" s="9"/>
      <c r="F162" s="9"/>
      <c r="G162" s="9"/>
      <c r="H162" s="9"/>
      <c r="I162" s="9"/>
      <c r="J162" s="9"/>
      <c r="K162" s="9"/>
      <c r="L162" s="40"/>
      <c r="M162" s="162">
        <f>IF(SUM(D162:L162)&gt;($P160/'Example-657'!$B$14),($P160/'Example-657'!$B$14),SUM(D162:L162))</f>
        <v>0</v>
      </c>
      <c r="N162" s="169"/>
      <c r="O162" s="170"/>
      <c r="P162" s="169"/>
      <c r="Q162" s="170"/>
      <c r="R162" s="9"/>
      <c r="S162" s="9"/>
      <c r="T162" s="249"/>
      <c r="U162" s="9"/>
      <c r="V162" s="9"/>
      <c r="W162" s="40"/>
      <c r="X162" s="9"/>
      <c r="Y162" s="9"/>
      <c r="Z162" s="41"/>
      <c r="AA162" s="15"/>
      <c r="AB162" s="15"/>
      <c r="AC162" s="22"/>
      <c r="AD162" s="16"/>
      <c r="AE162" s="16"/>
      <c r="AF162" s="17"/>
      <c r="AG162" s="41"/>
      <c r="AH162" s="70"/>
      <c r="AI162" s="43"/>
      <c r="AJ162" s="9"/>
      <c r="AK162" s="9"/>
      <c r="AL162" s="534"/>
      <c r="AM162" s="535"/>
      <c r="AN162" s="535"/>
      <c r="AO162" s="535"/>
      <c r="AP162" s="535"/>
      <c r="AQ162" s="535"/>
      <c r="AR162" s="535"/>
      <c r="AS162" s="535"/>
      <c r="AT162" s="535"/>
      <c r="AU162" s="536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</row>
    <row r="163" spans="1:230" s="256" customFormat="1" ht="15" hidden="1" thickBot="1" x14ac:dyDescent="0.4">
      <c r="A163" s="259"/>
      <c r="B163" s="171" t="s">
        <v>75</v>
      </c>
      <c r="C163" s="171">
        <f>SUM(D163:L163)</f>
        <v>0</v>
      </c>
      <c r="D163" s="31"/>
      <c r="E163" s="11"/>
      <c r="F163" s="11"/>
      <c r="G163" s="11"/>
      <c r="H163" s="11"/>
      <c r="I163" s="11"/>
      <c r="J163" s="11"/>
      <c r="K163" s="11"/>
      <c r="L163" s="47"/>
      <c r="M163" s="162">
        <f>IF(SUM(D163:L163)&gt;($P160/'Example-657'!$B$14),($P160/'Example-657'!$B$14),SUM(D163:L163))</f>
        <v>0</v>
      </c>
      <c r="N163" s="164"/>
      <c r="O163" s="22"/>
      <c r="P163" s="164"/>
      <c r="Q163" s="22"/>
      <c r="R163" s="11"/>
      <c r="S163" s="91"/>
      <c r="T163" s="92"/>
      <c r="U163" s="10"/>
      <c r="V163" s="10"/>
      <c r="W163" s="23"/>
      <c r="X163" s="10"/>
      <c r="Y163" s="10"/>
      <c r="Z163" s="57"/>
      <c r="AA163" s="10"/>
      <c r="AB163" s="10"/>
      <c r="AC163" s="23"/>
      <c r="AD163" s="19"/>
      <c r="AE163" s="19"/>
      <c r="AF163" s="20"/>
      <c r="AG163" s="49"/>
      <c r="AH163" s="101"/>
      <c r="AI163" s="48"/>
      <c r="AJ163" s="11"/>
      <c r="AK163" s="11"/>
      <c r="AL163" s="537"/>
      <c r="AM163" s="538"/>
      <c r="AN163" s="538"/>
      <c r="AO163" s="538"/>
      <c r="AP163" s="538"/>
      <c r="AQ163" s="538"/>
      <c r="AR163" s="538"/>
      <c r="AS163" s="538"/>
      <c r="AT163" s="538"/>
      <c r="AU163" s="539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</row>
    <row r="164" spans="1:230" hidden="1" x14ac:dyDescent="0.35">
      <c r="A164" s="257">
        <v>38</v>
      </c>
      <c r="B164" s="236" t="s">
        <v>35</v>
      </c>
      <c r="C164" s="156"/>
      <c r="D164" s="76"/>
      <c r="E164" s="14"/>
      <c r="F164" s="14"/>
      <c r="G164" s="14"/>
      <c r="H164" s="14"/>
      <c r="I164" s="14"/>
      <c r="J164" s="14"/>
      <c r="K164" s="14"/>
      <c r="L164" s="77"/>
      <c r="M164" s="110"/>
      <c r="N164" s="159">
        <f>SUM(D164:L164)</f>
        <v>0</v>
      </c>
      <c r="O164" s="158">
        <f>N164*'Example-657'!$B$15</f>
        <v>0</v>
      </c>
      <c r="P164" s="159"/>
      <c r="Q164" s="160"/>
      <c r="R164" s="81"/>
      <c r="S164" s="81"/>
      <c r="T164" s="248"/>
      <c r="U164" s="81"/>
      <c r="V164" s="81"/>
      <c r="W164" s="77"/>
      <c r="X164" s="78"/>
      <c r="Y164" s="78"/>
      <c r="Z164" s="161"/>
      <c r="AA164" s="64"/>
      <c r="AB164" s="64"/>
      <c r="AC164" s="79"/>
      <c r="AD164" s="16"/>
      <c r="AE164" s="16"/>
      <c r="AF164" s="17"/>
      <c r="AG164" s="69"/>
      <c r="AH164" s="99"/>
      <c r="AI164" s="12"/>
      <c r="AJ164" s="8"/>
      <c r="AK164" s="8"/>
      <c r="AL164" s="545"/>
      <c r="AM164" s="546"/>
      <c r="AN164" s="546"/>
      <c r="AO164" s="546"/>
      <c r="AP164" s="546"/>
      <c r="AQ164" s="546"/>
      <c r="AR164" s="546"/>
      <c r="AS164" s="546"/>
      <c r="AT164" s="546"/>
      <c r="AU164" s="547"/>
    </row>
    <row r="165" spans="1:230" hidden="1" x14ac:dyDescent="0.35">
      <c r="A165" s="251"/>
      <c r="B165" s="162" t="s">
        <v>53</v>
      </c>
      <c r="C165" s="162">
        <f>SUM(D165:L165)</f>
        <v>0</v>
      </c>
      <c r="D165" s="84"/>
      <c r="E165" s="17"/>
      <c r="F165" s="17"/>
      <c r="G165" s="17"/>
      <c r="H165" s="17"/>
      <c r="I165" s="17"/>
      <c r="J165" s="17"/>
      <c r="K165" s="17"/>
      <c r="L165" s="85"/>
      <c r="M165" s="162"/>
      <c r="N165" s="30">
        <f>IF(SUM(D165:L165)&gt;'Example-657'!$L$3,'Example-657'!$L$3,SUM(D165:L165))</f>
        <v>0</v>
      </c>
      <c r="O165" s="163">
        <f>N165*'Example-657'!$B$15</f>
        <v>0</v>
      </c>
      <c r="P165" s="258">
        <v>900</v>
      </c>
      <c r="Q165" s="40">
        <v>500</v>
      </c>
      <c r="R165" s="87"/>
      <c r="S165" s="87"/>
      <c r="T165" s="250"/>
      <c r="U165" s="87"/>
      <c r="V165" s="87"/>
      <c r="W165" s="85"/>
      <c r="X165" s="88"/>
      <c r="Y165" s="88"/>
      <c r="Z165" s="176"/>
      <c r="AA165" s="63"/>
      <c r="AB165" s="63"/>
      <c r="AC165" s="89"/>
      <c r="AD165" s="45"/>
      <c r="AE165" s="16"/>
      <c r="AF165" s="17"/>
      <c r="AG165" s="41"/>
      <c r="AH165" s="70"/>
      <c r="AI165" s="43"/>
      <c r="AJ165" s="9"/>
      <c r="AK165" s="9"/>
      <c r="AL165" s="534"/>
      <c r="AM165" s="535"/>
      <c r="AN165" s="535"/>
      <c r="AO165" s="535"/>
      <c r="AP165" s="535"/>
      <c r="AQ165" s="535"/>
      <c r="AR165" s="535"/>
      <c r="AS165" s="535"/>
      <c r="AT165" s="535"/>
      <c r="AU165" s="536"/>
    </row>
    <row r="166" spans="1:230" s="253" customFormat="1" hidden="1" x14ac:dyDescent="0.35">
      <c r="A166" s="251"/>
      <c r="B166" s="166" t="s">
        <v>59</v>
      </c>
      <c r="C166" s="162"/>
      <c r="D166" s="29"/>
      <c r="E166" s="32"/>
      <c r="F166" s="32"/>
      <c r="G166" s="32"/>
      <c r="H166" s="32"/>
      <c r="I166" s="32"/>
      <c r="J166" s="32"/>
      <c r="K166" s="32"/>
      <c r="L166" s="75"/>
      <c r="M166" s="166">
        <f>SUM(D166:L166)</f>
        <v>0</v>
      </c>
      <c r="N166" s="169"/>
      <c r="O166" s="170"/>
      <c r="P166" s="169"/>
      <c r="Q166" s="170"/>
      <c r="R166" s="9"/>
      <c r="S166" s="9"/>
      <c r="T166" s="249"/>
      <c r="U166" s="9"/>
      <c r="V166" s="9"/>
      <c r="W166" s="40"/>
      <c r="X166" s="9"/>
      <c r="Y166" s="9"/>
      <c r="Z166" s="41"/>
      <c r="AA166" s="32"/>
      <c r="AB166" s="9"/>
      <c r="AC166" s="40"/>
      <c r="AD166" s="16"/>
      <c r="AE166" s="16"/>
      <c r="AF166" s="17"/>
      <c r="AG166" s="41"/>
      <c r="AH166" s="70"/>
      <c r="AI166" s="43"/>
      <c r="AJ166" s="9"/>
      <c r="AK166" s="9"/>
      <c r="AL166" s="534"/>
      <c r="AM166" s="535"/>
      <c r="AN166" s="535"/>
      <c r="AO166" s="535"/>
      <c r="AP166" s="535"/>
      <c r="AQ166" s="535"/>
      <c r="AR166" s="535"/>
      <c r="AS166" s="535"/>
      <c r="AT166" s="535"/>
      <c r="AU166" s="53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</row>
    <row r="167" spans="1:230" s="253" customFormat="1" hidden="1" x14ac:dyDescent="0.35">
      <c r="A167" s="251"/>
      <c r="B167" s="162" t="s">
        <v>70</v>
      </c>
      <c r="C167" s="162">
        <f>SUM(D167:L167)</f>
        <v>0</v>
      </c>
      <c r="D167" s="29"/>
      <c r="E167" s="9"/>
      <c r="F167" s="9"/>
      <c r="G167" s="9"/>
      <c r="H167" s="9"/>
      <c r="I167" s="9"/>
      <c r="J167" s="9"/>
      <c r="K167" s="9"/>
      <c r="L167" s="40"/>
      <c r="M167" s="162">
        <f>IF(SUM(D167:L167)&gt;($P165/'Example-657'!$B$14),($P165/'Example-657'!$B$14),SUM(D167:L167))</f>
        <v>0</v>
      </c>
      <c r="N167" s="169"/>
      <c r="O167" s="170"/>
      <c r="P167" s="169"/>
      <c r="Q167" s="170"/>
      <c r="R167" s="9"/>
      <c r="S167" s="9"/>
      <c r="T167" s="249"/>
      <c r="U167" s="9"/>
      <c r="V167" s="9"/>
      <c r="W167" s="40"/>
      <c r="X167" s="9"/>
      <c r="Y167" s="9"/>
      <c r="Z167" s="41"/>
      <c r="AA167" s="15"/>
      <c r="AB167" s="15"/>
      <c r="AC167" s="22"/>
      <c r="AD167" s="16"/>
      <c r="AE167" s="16"/>
      <c r="AF167" s="17"/>
      <c r="AG167" s="41"/>
      <c r="AH167" s="70"/>
      <c r="AI167" s="43"/>
      <c r="AJ167" s="9"/>
      <c r="AK167" s="9"/>
      <c r="AL167" s="534"/>
      <c r="AM167" s="535"/>
      <c r="AN167" s="535"/>
      <c r="AO167" s="535"/>
      <c r="AP167" s="535"/>
      <c r="AQ167" s="535"/>
      <c r="AR167" s="535"/>
      <c r="AS167" s="535"/>
      <c r="AT167" s="535"/>
      <c r="AU167" s="536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</row>
    <row r="168" spans="1:230" s="256" customFormat="1" ht="15" hidden="1" thickBot="1" x14ac:dyDescent="0.4">
      <c r="A168" s="259"/>
      <c r="B168" s="171" t="s">
        <v>75</v>
      </c>
      <c r="C168" s="171">
        <f>SUM(D168:L168)</f>
        <v>0</v>
      </c>
      <c r="D168" s="29"/>
      <c r="E168" s="9"/>
      <c r="F168" s="9"/>
      <c r="G168" s="9"/>
      <c r="H168" s="9"/>
      <c r="I168" s="9"/>
      <c r="J168" s="9"/>
      <c r="K168" s="9"/>
      <c r="L168" s="40"/>
      <c r="M168" s="162">
        <f>IF(SUM(D168:L168)&gt;($P165/'Example-657'!$B$14),($P165/'Example-657'!$B$14),SUM(D168:L168))</f>
        <v>0</v>
      </c>
      <c r="N168" s="173"/>
      <c r="O168" s="23"/>
      <c r="P168" s="173"/>
      <c r="Q168" s="23"/>
      <c r="R168" s="11"/>
      <c r="S168" s="18"/>
      <c r="T168" s="83"/>
      <c r="U168" s="15"/>
      <c r="V168" s="15"/>
      <c r="W168" s="22"/>
      <c r="X168" s="10"/>
      <c r="Y168" s="10"/>
      <c r="Z168" s="30"/>
      <c r="AA168" s="15"/>
      <c r="AB168" s="15"/>
      <c r="AC168" s="22"/>
      <c r="AD168" s="19"/>
      <c r="AE168" s="19"/>
      <c r="AF168" s="20"/>
      <c r="AG168" s="49"/>
      <c r="AH168" s="101"/>
      <c r="AI168" s="48"/>
      <c r="AJ168" s="11"/>
      <c r="AK168" s="11"/>
      <c r="AL168" s="537"/>
      <c r="AM168" s="538"/>
      <c r="AN168" s="538"/>
      <c r="AO168" s="538"/>
      <c r="AP168" s="538"/>
      <c r="AQ168" s="538"/>
      <c r="AR168" s="538"/>
      <c r="AS168" s="538"/>
      <c r="AT168" s="538"/>
      <c r="AU168" s="539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</row>
    <row r="169" spans="1:230" hidden="1" x14ac:dyDescent="0.35">
      <c r="A169" s="257">
        <v>39</v>
      </c>
      <c r="B169" s="236" t="s">
        <v>35</v>
      </c>
      <c r="C169" s="156"/>
      <c r="D169" s="76"/>
      <c r="E169" s="14"/>
      <c r="F169" s="14"/>
      <c r="G169" s="14"/>
      <c r="H169" s="14"/>
      <c r="I169" s="14"/>
      <c r="J169" s="14"/>
      <c r="K169" s="14"/>
      <c r="L169" s="77"/>
      <c r="M169" s="110"/>
      <c r="N169" s="159">
        <f>SUM(D169:L169)</f>
        <v>0</v>
      </c>
      <c r="O169" s="158">
        <f>N169*'Example-657'!$B$15</f>
        <v>0</v>
      </c>
      <c r="P169" s="159"/>
      <c r="Q169" s="21"/>
      <c r="R169" s="80"/>
      <c r="S169" s="81"/>
      <c r="T169" s="77"/>
      <c r="U169" s="81"/>
      <c r="V169" s="81"/>
      <c r="W169" s="77"/>
      <c r="X169" s="78"/>
      <c r="Y169" s="78"/>
      <c r="Z169" s="161"/>
      <c r="AA169" s="64"/>
      <c r="AB169" s="64"/>
      <c r="AC169" s="79"/>
      <c r="AD169" s="16"/>
      <c r="AE169" s="13"/>
      <c r="AF169" s="14"/>
      <c r="AG169" s="69"/>
      <c r="AH169" s="100"/>
      <c r="AI169" s="12"/>
      <c r="AJ169" s="8"/>
      <c r="AK169" s="8"/>
      <c r="AL169" s="545"/>
      <c r="AM169" s="546"/>
      <c r="AN169" s="546"/>
      <c r="AO169" s="546"/>
      <c r="AP169" s="546"/>
      <c r="AQ169" s="546"/>
      <c r="AR169" s="546"/>
      <c r="AS169" s="546"/>
      <c r="AT169" s="546"/>
      <c r="AU169" s="547"/>
    </row>
    <row r="170" spans="1:230" hidden="1" x14ac:dyDescent="0.35">
      <c r="A170" s="251"/>
      <c r="B170" s="162" t="s">
        <v>53</v>
      </c>
      <c r="C170" s="162">
        <f>SUM(D170:L170)</f>
        <v>0</v>
      </c>
      <c r="D170" s="84"/>
      <c r="E170" s="17"/>
      <c r="F170" s="17"/>
      <c r="G170" s="17"/>
      <c r="H170" s="17"/>
      <c r="I170" s="17"/>
      <c r="J170" s="17"/>
      <c r="K170" s="17"/>
      <c r="L170" s="85"/>
      <c r="M170" s="162"/>
      <c r="N170" s="30">
        <f>IF(SUM(D170:L170)&gt;'Example-657'!$L$3,'Example-657'!$L$3,SUM(D170:L170))</f>
        <v>0</v>
      </c>
      <c r="O170" s="163">
        <f>N170*'Example-657'!$B$15</f>
        <v>0</v>
      </c>
      <c r="P170" s="258">
        <v>0</v>
      </c>
      <c r="Q170" s="9">
        <v>0</v>
      </c>
      <c r="R170" s="86"/>
      <c r="S170" s="87"/>
      <c r="T170" s="85"/>
      <c r="U170" s="87"/>
      <c r="V170" s="87"/>
      <c r="W170" s="85"/>
      <c r="X170" s="88"/>
      <c r="Y170" s="88"/>
      <c r="Z170" s="176"/>
      <c r="AA170" s="63"/>
      <c r="AB170" s="63"/>
      <c r="AC170" s="89"/>
      <c r="AD170" s="16"/>
      <c r="AE170" s="16"/>
      <c r="AF170" s="17"/>
      <c r="AG170" s="65"/>
      <c r="AH170" s="99"/>
      <c r="AI170" s="43"/>
      <c r="AJ170" s="9"/>
      <c r="AK170" s="9"/>
      <c r="AL170" s="534"/>
      <c r="AM170" s="535"/>
      <c r="AN170" s="535"/>
      <c r="AO170" s="535"/>
      <c r="AP170" s="535"/>
      <c r="AQ170" s="535"/>
      <c r="AR170" s="535"/>
      <c r="AS170" s="535"/>
      <c r="AT170" s="535"/>
      <c r="AU170" s="536"/>
    </row>
    <row r="171" spans="1:230" s="253" customFormat="1" hidden="1" x14ac:dyDescent="0.35">
      <c r="A171" s="251"/>
      <c r="B171" s="166" t="s">
        <v>59</v>
      </c>
      <c r="C171" s="162"/>
      <c r="D171" s="29"/>
      <c r="E171" s="32"/>
      <c r="F171" s="32"/>
      <c r="G171" s="32"/>
      <c r="H171" s="32"/>
      <c r="I171" s="32"/>
      <c r="J171" s="32"/>
      <c r="K171" s="32"/>
      <c r="L171" s="75"/>
      <c r="M171" s="166">
        <f>SUM(D171:L171)</f>
        <v>0</v>
      </c>
      <c r="N171" s="169"/>
      <c r="O171" s="170"/>
      <c r="P171" s="169"/>
      <c r="Q171" s="115"/>
      <c r="R171" s="29"/>
      <c r="S171" s="9"/>
      <c r="T171" s="40"/>
      <c r="U171" s="9"/>
      <c r="V171" s="9"/>
      <c r="W171" s="40"/>
      <c r="X171" s="9"/>
      <c r="Y171" s="9"/>
      <c r="Z171" s="41"/>
      <c r="AA171" s="32"/>
      <c r="AB171" s="9"/>
      <c r="AC171" s="40"/>
      <c r="AD171" s="16"/>
      <c r="AE171" s="16"/>
      <c r="AF171" s="17"/>
      <c r="AG171" s="41"/>
      <c r="AH171" s="70"/>
      <c r="AI171" s="43"/>
      <c r="AJ171" s="9"/>
      <c r="AK171" s="9"/>
      <c r="AL171" s="534"/>
      <c r="AM171" s="535"/>
      <c r="AN171" s="535"/>
      <c r="AO171" s="535"/>
      <c r="AP171" s="535"/>
      <c r="AQ171" s="535"/>
      <c r="AR171" s="535"/>
      <c r="AS171" s="535"/>
      <c r="AT171" s="535"/>
      <c r="AU171" s="536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</row>
    <row r="172" spans="1:230" s="253" customFormat="1" hidden="1" x14ac:dyDescent="0.35">
      <c r="A172" s="251"/>
      <c r="B172" s="162" t="s">
        <v>70</v>
      </c>
      <c r="C172" s="162">
        <f>SUM(D172:L172)</f>
        <v>0</v>
      </c>
      <c r="D172" s="29"/>
      <c r="E172" s="9"/>
      <c r="F172" s="9"/>
      <c r="G172" s="9"/>
      <c r="H172" s="9"/>
      <c r="I172" s="9"/>
      <c r="J172" s="9"/>
      <c r="K172" s="9"/>
      <c r="L172" s="40"/>
      <c r="M172" s="162">
        <f>IF(SUM(D172:L172)&gt;($P170/'Example-657'!$B$14),($P170/'Example-657'!$B$14),SUM(D172:L172))</f>
        <v>0</v>
      </c>
      <c r="N172" s="169"/>
      <c r="O172" s="170"/>
      <c r="P172" s="169"/>
      <c r="Q172" s="115"/>
      <c r="R172" s="29"/>
      <c r="S172" s="9"/>
      <c r="T172" s="40"/>
      <c r="U172" s="9"/>
      <c r="V172" s="9"/>
      <c r="W172" s="40"/>
      <c r="X172" s="9"/>
      <c r="Y172" s="9"/>
      <c r="Z172" s="41"/>
      <c r="AA172" s="15"/>
      <c r="AB172" s="15"/>
      <c r="AC172" s="22"/>
      <c r="AD172" s="16"/>
      <c r="AE172" s="16"/>
      <c r="AF172" s="17"/>
      <c r="AG172" s="41"/>
      <c r="AH172" s="70"/>
      <c r="AI172" s="43"/>
      <c r="AJ172" s="9"/>
      <c r="AK172" s="9"/>
      <c r="AL172" s="534"/>
      <c r="AM172" s="535"/>
      <c r="AN172" s="535"/>
      <c r="AO172" s="535"/>
      <c r="AP172" s="535"/>
      <c r="AQ172" s="535"/>
      <c r="AR172" s="535"/>
      <c r="AS172" s="535"/>
      <c r="AT172" s="535"/>
      <c r="AU172" s="536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</row>
    <row r="173" spans="1:230" s="256" customFormat="1" ht="15" hidden="1" thickBot="1" x14ac:dyDescent="0.4">
      <c r="A173" s="259"/>
      <c r="B173" s="171" t="s">
        <v>75</v>
      </c>
      <c r="C173" s="171">
        <f>SUM(D173:L173)</f>
        <v>0</v>
      </c>
      <c r="D173" s="31"/>
      <c r="E173" s="11"/>
      <c r="F173" s="11"/>
      <c r="G173" s="11"/>
      <c r="H173" s="11"/>
      <c r="I173" s="11"/>
      <c r="J173" s="11"/>
      <c r="K173" s="11"/>
      <c r="L173" s="47"/>
      <c r="M173" s="162">
        <f>IF(SUM(D173:L173)&gt;($P170/'Example-657'!$B$14),($P170/'Example-657'!$B$14),SUM(D173:L173))</f>
        <v>0</v>
      </c>
      <c r="N173" s="173"/>
      <c r="O173" s="23"/>
      <c r="P173" s="173"/>
      <c r="Q173" s="10"/>
      <c r="R173" s="31"/>
      <c r="S173" s="91"/>
      <c r="T173" s="108"/>
      <c r="U173" s="10"/>
      <c r="V173" s="10"/>
      <c r="W173" s="23"/>
      <c r="X173" s="10"/>
      <c r="Y173" s="10"/>
      <c r="Z173" s="57"/>
      <c r="AA173" s="10"/>
      <c r="AB173" s="10"/>
      <c r="AC173" s="23"/>
      <c r="AD173" s="19"/>
      <c r="AE173" s="19"/>
      <c r="AF173" s="20"/>
      <c r="AG173" s="49"/>
      <c r="AH173" s="101"/>
      <c r="AI173" s="48"/>
      <c r="AJ173" s="11"/>
      <c r="AK173" s="11"/>
      <c r="AL173" s="537"/>
      <c r="AM173" s="538"/>
      <c r="AN173" s="538"/>
      <c r="AO173" s="538"/>
      <c r="AP173" s="538"/>
      <c r="AQ173" s="538"/>
      <c r="AR173" s="538"/>
      <c r="AS173" s="538"/>
      <c r="AT173" s="538"/>
      <c r="AU173" s="539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</row>
    <row r="174" spans="1:230" hidden="1" x14ac:dyDescent="0.35">
      <c r="A174" s="257">
        <v>40</v>
      </c>
      <c r="B174" s="236" t="s">
        <v>35</v>
      </c>
      <c r="C174" s="156"/>
      <c r="D174" s="76"/>
      <c r="E174" s="14"/>
      <c r="F174" s="14"/>
      <c r="G174" s="14"/>
      <c r="H174" s="14"/>
      <c r="I174" s="14"/>
      <c r="J174" s="14"/>
      <c r="K174" s="14"/>
      <c r="L174" s="77"/>
      <c r="M174" s="109"/>
      <c r="N174" s="159">
        <f>SUM(D174:L174)</f>
        <v>0</v>
      </c>
      <c r="O174" s="158">
        <f>N174*'Example-657'!$B$15</f>
        <v>0</v>
      </c>
      <c r="P174" s="159"/>
      <c r="Q174" s="160"/>
      <c r="R174" s="87"/>
      <c r="S174" s="87"/>
      <c r="T174" s="250"/>
      <c r="U174" s="81"/>
      <c r="V174" s="81"/>
      <c r="W174" s="77"/>
      <c r="X174" s="78"/>
      <c r="Y174" s="78"/>
      <c r="Z174" s="161"/>
      <c r="AA174" s="64"/>
      <c r="AB174" s="64"/>
      <c r="AC174" s="79"/>
      <c r="AD174" s="16"/>
      <c r="AE174" s="16"/>
      <c r="AF174" s="17"/>
      <c r="AG174" s="69"/>
      <c r="AH174" s="100"/>
      <c r="AI174" s="12"/>
      <c r="AJ174" s="8"/>
      <c r="AK174" s="8"/>
      <c r="AL174" s="545"/>
      <c r="AM174" s="546"/>
      <c r="AN174" s="546"/>
      <c r="AO174" s="546"/>
      <c r="AP174" s="546"/>
      <c r="AQ174" s="546"/>
      <c r="AR174" s="546"/>
      <c r="AS174" s="546"/>
      <c r="AT174" s="546"/>
      <c r="AU174" s="547"/>
    </row>
    <row r="175" spans="1:230" hidden="1" x14ac:dyDescent="0.35">
      <c r="A175" s="251"/>
      <c r="B175" s="162" t="s">
        <v>53</v>
      </c>
      <c r="C175" s="162">
        <f>SUM(D175:L175)</f>
        <v>0</v>
      </c>
      <c r="D175" s="84"/>
      <c r="E175" s="17"/>
      <c r="F175" s="17"/>
      <c r="G175" s="17"/>
      <c r="H175" s="17"/>
      <c r="I175" s="17"/>
      <c r="J175" s="17"/>
      <c r="K175" s="17"/>
      <c r="L175" s="85"/>
      <c r="M175" s="162"/>
      <c r="N175" s="30">
        <f>IF(SUM(D175:L175)&gt;'Example-657'!$L$3,'Example-657'!$L$3,SUM(D175:L175))</f>
        <v>0</v>
      </c>
      <c r="O175" s="163">
        <f>N175*'Example-657'!$B$15</f>
        <v>0</v>
      </c>
      <c r="P175" s="258">
        <v>900</v>
      </c>
      <c r="Q175" s="40">
        <v>500</v>
      </c>
      <c r="R175" s="87"/>
      <c r="S175" s="87"/>
      <c r="T175" s="250"/>
      <c r="U175" s="87"/>
      <c r="V175" s="87"/>
      <c r="W175" s="85"/>
      <c r="X175" s="88"/>
      <c r="Y175" s="88"/>
      <c r="Z175" s="176"/>
      <c r="AA175" s="63"/>
      <c r="AB175" s="63"/>
      <c r="AC175" s="89"/>
      <c r="AD175" s="16"/>
      <c r="AE175" s="16"/>
      <c r="AF175" s="17"/>
      <c r="AG175" s="65"/>
      <c r="AH175" s="99"/>
      <c r="AI175" s="43"/>
      <c r="AJ175" s="9"/>
      <c r="AK175" s="9"/>
      <c r="AL175" s="534"/>
      <c r="AM175" s="535"/>
      <c r="AN175" s="535"/>
      <c r="AO175" s="535"/>
      <c r="AP175" s="535"/>
      <c r="AQ175" s="535"/>
      <c r="AR175" s="535"/>
      <c r="AS175" s="535"/>
      <c r="AT175" s="535"/>
      <c r="AU175" s="536"/>
    </row>
    <row r="176" spans="1:230" s="253" customFormat="1" hidden="1" x14ac:dyDescent="0.35">
      <c r="A176" s="251"/>
      <c r="B176" s="166" t="s">
        <v>59</v>
      </c>
      <c r="C176" s="162"/>
      <c r="D176" s="29"/>
      <c r="E176" s="32"/>
      <c r="F176" s="32"/>
      <c r="G176" s="32"/>
      <c r="H176" s="32"/>
      <c r="I176" s="32"/>
      <c r="J176" s="32"/>
      <c r="K176" s="32"/>
      <c r="L176" s="75"/>
      <c r="M176" s="166">
        <f>SUM(D176:L176)</f>
        <v>0</v>
      </c>
      <c r="N176" s="169"/>
      <c r="O176" s="170"/>
      <c r="P176" s="169"/>
      <c r="Q176" s="170"/>
      <c r="R176" s="9"/>
      <c r="S176" s="9"/>
      <c r="T176" s="249"/>
      <c r="U176" s="9"/>
      <c r="V176" s="9"/>
      <c r="W176" s="40"/>
      <c r="X176" s="9"/>
      <c r="Y176" s="9"/>
      <c r="Z176" s="41"/>
      <c r="AA176" s="32"/>
      <c r="AB176" s="9"/>
      <c r="AC176" s="40"/>
      <c r="AD176" s="16"/>
      <c r="AE176" s="16"/>
      <c r="AF176" s="17"/>
      <c r="AG176" s="41"/>
      <c r="AH176" s="70"/>
      <c r="AI176" s="43"/>
      <c r="AJ176" s="9"/>
      <c r="AK176" s="9"/>
      <c r="AL176" s="534"/>
      <c r="AM176" s="535"/>
      <c r="AN176" s="535"/>
      <c r="AO176" s="535"/>
      <c r="AP176" s="535"/>
      <c r="AQ176" s="535"/>
      <c r="AR176" s="535"/>
      <c r="AS176" s="535"/>
      <c r="AT176" s="535"/>
      <c r="AU176" s="53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</row>
    <row r="177" spans="1:230" s="253" customFormat="1" hidden="1" x14ac:dyDescent="0.35">
      <c r="A177" s="251"/>
      <c r="B177" s="162" t="s">
        <v>70</v>
      </c>
      <c r="C177" s="162">
        <f t="shared" ref="C177:C183" si="0">SUM(D177:L177)</f>
        <v>0</v>
      </c>
      <c r="D177" s="29"/>
      <c r="E177" s="9"/>
      <c r="F177" s="9"/>
      <c r="G177" s="9"/>
      <c r="H177" s="9"/>
      <c r="I177" s="9"/>
      <c r="J177" s="9"/>
      <c r="K177" s="9"/>
      <c r="L177" s="40"/>
      <c r="M177" s="162">
        <f>IF(SUM(D177:L177)&gt;($P175/'Example-657'!$B$14),($P175/'Example-657'!$B$14),SUM(D177:L177))</f>
        <v>0</v>
      </c>
      <c r="N177" s="169"/>
      <c r="O177" s="170"/>
      <c r="P177" s="169"/>
      <c r="Q177" s="170"/>
      <c r="R177" s="9"/>
      <c r="S177" s="9"/>
      <c r="T177" s="249"/>
      <c r="U177" s="9"/>
      <c r="V177" s="9"/>
      <c r="W177" s="40"/>
      <c r="X177" s="9"/>
      <c r="Y177" s="9"/>
      <c r="Z177" s="41"/>
      <c r="AA177" s="15"/>
      <c r="AB177" s="15"/>
      <c r="AC177" s="22"/>
      <c r="AD177" s="16"/>
      <c r="AE177" s="16"/>
      <c r="AF177" s="17"/>
      <c r="AG177" s="41"/>
      <c r="AH177" s="70"/>
      <c r="AI177" s="43"/>
      <c r="AJ177" s="9"/>
      <c r="AK177" s="9"/>
      <c r="AL177" s="534"/>
      <c r="AM177" s="535"/>
      <c r="AN177" s="535"/>
      <c r="AO177" s="535"/>
      <c r="AP177" s="535"/>
      <c r="AQ177" s="535"/>
      <c r="AR177" s="535"/>
      <c r="AS177" s="535"/>
      <c r="AT177" s="535"/>
      <c r="AU177" s="536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</row>
    <row r="178" spans="1:230" s="256" customFormat="1" ht="15" hidden="1" thickBot="1" x14ac:dyDescent="0.4">
      <c r="A178" s="259"/>
      <c r="B178" s="171" t="s">
        <v>75</v>
      </c>
      <c r="C178" s="171">
        <f t="shared" si="0"/>
        <v>0</v>
      </c>
      <c r="D178" s="29"/>
      <c r="E178" s="9"/>
      <c r="F178" s="9"/>
      <c r="G178" s="9"/>
      <c r="H178" s="9"/>
      <c r="I178" s="9"/>
      <c r="J178" s="9"/>
      <c r="K178" s="9"/>
      <c r="L178" s="40"/>
      <c r="M178" s="162">
        <f>IF(SUM(D178:L178)&gt;($P175/'Example-657'!$B$14),($P175/'Example-657'!$B$14),SUM(D178:L178))</f>
        <v>0</v>
      </c>
      <c r="N178" s="164"/>
      <c r="O178" s="22"/>
      <c r="P178" s="173"/>
      <c r="Q178" s="23"/>
      <c r="R178" s="9"/>
      <c r="S178" s="18"/>
      <c r="T178" s="83"/>
      <c r="U178" s="15"/>
      <c r="V178" s="15"/>
      <c r="W178" s="22"/>
      <c r="X178" s="10"/>
      <c r="Y178" s="10"/>
      <c r="Z178" s="30"/>
      <c r="AA178" s="15"/>
      <c r="AB178" s="15"/>
      <c r="AC178" s="22"/>
      <c r="AD178" s="19"/>
      <c r="AE178" s="19"/>
      <c r="AF178" s="20"/>
      <c r="AG178" s="41"/>
      <c r="AH178" s="70"/>
      <c r="AI178" s="43"/>
      <c r="AJ178" s="9"/>
      <c r="AK178" s="9"/>
      <c r="AL178" s="534"/>
      <c r="AM178" s="538"/>
      <c r="AN178" s="538"/>
      <c r="AO178" s="538"/>
      <c r="AP178" s="538"/>
      <c r="AQ178" s="538"/>
      <c r="AR178" s="538"/>
      <c r="AS178" s="538"/>
      <c r="AT178" s="538"/>
      <c r="AU178" s="539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</row>
    <row r="179" spans="1:230" ht="15" thickBot="1" x14ac:dyDescent="0.4">
      <c r="A179" s="540" t="s">
        <v>80</v>
      </c>
      <c r="B179" s="236" t="s">
        <v>35</v>
      </c>
      <c r="C179" s="30">
        <f t="shared" si="0"/>
        <v>0</v>
      </c>
      <c r="D179" s="543"/>
      <c r="E179" s="544"/>
      <c r="F179" s="544"/>
      <c r="G179" s="544"/>
      <c r="H179" s="544"/>
      <c r="I179" s="21"/>
      <c r="J179" s="21"/>
      <c r="K179" s="21"/>
      <c r="L179" s="160"/>
      <c r="M179" s="236"/>
      <c r="N179" s="177"/>
      <c r="O179" s="178"/>
      <c r="P179" s="115"/>
      <c r="Q179" s="167" t="s">
        <v>35</v>
      </c>
      <c r="R179" s="80"/>
      <c r="S179" s="21" t="s">
        <v>81</v>
      </c>
      <c r="T179" s="21" t="s">
        <v>82</v>
      </c>
      <c r="U179" s="261"/>
      <c r="V179" s="190" t="s">
        <v>83</v>
      </c>
      <c r="W179" s="106" t="s">
        <v>84</v>
      </c>
      <c r="X179" s="10"/>
      <c r="Y179" s="10"/>
      <c r="Z179" s="191" t="s">
        <v>85</v>
      </c>
      <c r="AA179" s="21"/>
      <c r="AB179" s="21"/>
      <c r="AC179" s="21"/>
      <c r="AD179" s="262" t="s">
        <v>27</v>
      </c>
      <c r="AE179" s="263" t="s">
        <v>28</v>
      </c>
      <c r="AF179" s="264" t="s">
        <v>29</v>
      </c>
      <c r="AG179" s="88"/>
      <c r="AH179" s="288"/>
      <c r="AI179" s="15"/>
      <c r="AJ179" s="15"/>
      <c r="AK179" s="289"/>
    </row>
    <row r="180" spans="1:230" ht="15" thickBot="1" x14ac:dyDescent="0.4">
      <c r="A180" s="541"/>
      <c r="B180" s="162" t="s">
        <v>53</v>
      </c>
      <c r="C180" s="30">
        <f t="shared" si="0"/>
        <v>0</v>
      </c>
      <c r="D180" s="30"/>
      <c r="E180" s="15"/>
      <c r="F180" s="15"/>
      <c r="G180" s="15"/>
      <c r="H180" s="15"/>
      <c r="I180" s="15"/>
      <c r="J180" s="15"/>
      <c r="K180" s="15"/>
      <c r="L180" s="22"/>
      <c r="M180" s="162"/>
      <c r="N180" s="179"/>
      <c r="O180" s="180"/>
      <c r="P180" s="115"/>
      <c r="Q180" s="167" t="s">
        <v>53</v>
      </c>
      <c r="R180" s="133"/>
      <c r="S180" s="134" t="s">
        <v>86</v>
      </c>
      <c r="T180" s="134" t="s">
        <v>87</v>
      </c>
      <c r="U180" s="266"/>
      <c r="V180" s="192"/>
      <c r="W180" s="193"/>
      <c r="X180" s="15"/>
      <c r="Y180" s="15"/>
      <c r="Z180" s="194"/>
      <c r="AA180" s="134"/>
      <c r="AB180" s="134"/>
      <c r="AC180" s="134"/>
      <c r="AD180" s="154"/>
      <c r="AE180" s="201"/>
      <c r="AF180" s="227"/>
      <c r="AG180" s="15"/>
      <c r="AH180" s="115"/>
      <c r="AI180" s="15"/>
      <c r="AJ180" s="15"/>
      <c r="AK180" s="218"/>
    </row>
    <row r="181" spans="1:230" x14ac:dyDescent="0.35">
      <c r="A181" s="541"/>
      <c r="B181" s="267" t="s">
        <v>59</v>
      </c>
      <c r="C181" s="181">
        <f t="shared" si="0"/>
        <v>0</v>
      </c>
      <c r="D181" s="181"/>
      <c r="E181" s="182"/>
      <c r="F181" s="182"/>
      <c r="G181" s="182"/>
      <c r="H181" s="182"/>
      <c r="I181" s="182"/>
      <c r="J181" s="182"/>
      <c r="K181" s="182"/>
      <c r="L181" s="182"/>
      <c r="M181" s="183"/>
      <c r="N181" s="115"/>
      <c r="O181" s="115"/>
      <c r="P181" s="115"/>
      <c r="Q181" s="187" t="s">
        <v>59</v>
      </c>
      <c r="R181" s="29"/>
      <c r="S181" s="195" t="s">
        <v>88</v>
      </c>
      <c r="T181" s="15" t="s">
        <v>89</v>
      </c>
      <c r="U181" s="268"/>
      <c r="V181" s="195" t="s">
        <v>90</v>
      </c>
      <c r="W181" s="170" t="s">
        <v>91</v>
      </c>
      <c r="X181" s="115"/>
      <c r="Y181" s="115"/>
      <c r="Z181" s="196" t="s">
        <v>92</v>
      </c>
      <c r="AA181" s="197"/>
      <c r="AB181" s="197"/>
      <c r="AC181" s="197"/>
      <c r="AD181" s="154"/>
      <c r="AE181" s="201"/>
      <c r="AF181" s="227"/>
      <c r="AG181" s="15"/>
      <c r="AH181" s="115"/>
      <c r="AI181" s="15"/>
      <c r="AJ181" s="15"/>
      <c r="AK181" s="218"/>
    </row>
    <row r="182" spans="1:230" x14ac:dyDescent="0.35">
      <c r="A182" s="541"/>
      <c r="B182" s="166" t="s">
        <v>93</v>
      </c>
      <c r="C182" s="30">
        <f t="shared" si="0"/>
        <v>0</v>
      </c>
      <c r="D182" s="30"/>
      <c r="E182" s="15"/>
      <c r="F182" s="15"/>
      <c r="G182" s="15"/>
      <c r="H182" s="15"/>
      <c r="I182" s="15"/>
      <c r="J182" s="15"/>
      <c r="K182" s="15"/>
      <c r="L182" s="15"/>
      <c r="M182" s="166"/>
      <c r="N182" s="15"/>
      <c r="O182" s="15"/>
      <c r="P182" s="15"/>
      <c r="Q182" s="167" t="s">
        <v>93</v>
      </c>
      <c r="R182" s="29"/>
      <c r="S182" s="15" t="s">
        <v>94</v>
      </c>
      <c r="T182" s="15" t="s">
        <v>95</v>
      </c>
      <c r="U182" s="269"/>
      <c r="V182" s="195"/>
      <c r="W182" s="170"/>
      <c r="X182" s="195"/>
      <c r="Y182" s="195"/>
      <c r="Z182" s="145"/>
      <c r="AD182" s="154"/>
      <c r="AE182" s="201"/>
      <c r="AF182" s="227"/>
      <c r="AG182" s="15"/>
      <c r="AH182" s="115"/>
      <c r="AI182" s="15"/>
      <c r="AJ182" s="15"/>
      <c r="AK182" s="218"/>
    </row>
    <row r="183" spans="1:230" ht="15" thickBot="1" x14ac:dyDescent="0.4">
      <c r="A183" s="542"/>
      <c r="B183" s="184" t="s">
        <v>96</v>
      </c>
      <c r="C183" s="57">
        <f t="shared" si="0"/>
        <v>0</v>
      </c>
      <c r="D183" s="30"/>
      <c r="E183" s="15"/>
      <c r="F183" s="15"/>
      <c r="G183" s="15"/>
      <c r="H183" s="15"/>
      <c r="I183" s="15"/>
      <c r="J183" s="15"/>
      <c r="K183" s="15"/>
      <c r="L183" s="15"/>
      <c r="M183" s="184"/>
      <c r="N183" s="15"/>
      <c r="O183" s="15"/>
      <c r="P183" s="15"/>
      <c r="Q183" s="179" t="s">
        <v>96</v>
      </c>
      <c r="R183" s="31"/>
      <c r="S183" s="198" t="s">
        <v>97</v>
      </c>
      <c r="T183" s="10" t="s">
        <v>98</v>
      </c>
      <c r="U183" s="271"/>
      <c r="V183" s="198"/>
      <c r="W183" s="199"/>
      <c r="X183" s="115"/>
      <c r="Y183" s="115"/>
      <c r="Z183" s="147"/>
      <c r="AA183" s="126"/>
      <c r="AB183" s="126"/>
      <c r="AC183" s="126"/>
      <c r="AD183" s="154"/>
      <c r="AE183" s="201"/>
      <c r="AF183" s="227"/>
      <c r="AG183" s="15"/>
      <c r="AH183" s="115"/>
      <c r="AI183" s="15"/>
      <c r="AJ183" s="15"/>
      <c r="AK183" s="218"/>
    </row>
    <row r="184" spans="1:230" ht="15" thickBot="1" x14ac:dyDescent="0.4">
      <c r="A184" s="540" t="s">
        <v>99</v>
      </c>
      <c r="B184" s="162" t="s">
        <v>35</v>
      </c>
      <c r="C184" s="15"/>
      <c r="D184" s="548" t="s">
        <v>100</v>
      </c>
      <c r="E184" s="549"/>
      <c r="F184" s="549"/>
      <c r="G184" s="549"/>
      <c r="H184" s="549"/>
      <c r="I184" s="185"/>
      <c r="J184" s="185"/>
      <c r="K184" s="185"/>
      <c r="L184" s="185"/>
      <c r="M184" s="183"/>
      <c r="N184" s="15"/>
      <c r="O184" s="15"/>
      <c r="P184" s="15"/>
      <c r="Q184" s="15"/>
      <c r="R184" s="15"/>
      <c r="S184" s="195"/>
      <c r="T184" s="15"/>
      <c r="U184" s="15"/>
      <c r="V184" s="195"/>
      <c r="W184" s="115"/>
      <c r="X184" s="115"/>
      <c r="Y184" s="115"/>
      <c r="AD184" s="155"/>
      <c r="AE184" s="202"/>
      <c r="AF184" s="228"/>
      <c r="AG184" s="15"/>
      <c r="AH184" s="115"/>
      <c r="AI184" s="15"/>
      <c r="AJ184" s="15"/>
      <c r="AK184" s="218"/>
    </row>
    <row r="185" spans="1:230" x14ac:dyDescent="0.35">
      <c r="A185" s="541"/>
      <c r="B185" s="162" t="s">
        <v>53</v>
      </c>
      <c r="C185" s="15"/>
      <c r="D185" s="552" t="s">
        <v>101</v>
      </c>
      <c r="E185" s="553"/>
      <c r="F185" s="553"/>
      <c r="G185" s="553"/>
      <c r="H185" s="553"/>
      <c r="I185" s="115"/>
      <c r="J185" s="115"/>
      <c r="K185" s="115"/>
      <c r="L185" s="115"/>
      <c r="M185" s="186"/>
      <c r="N185" s="15"/>
      <c r="O185" s="15"/>
      <c r="P185" s="15"/>
      <c r="Q185" s="15"/>
      <c r="R185" s="15"/>
      <c r="S185" s="195"/>
      <c r="T185" s="15"/>
      <c r="U185" s="15"/>
      <c r="V185" s="195"/>
      <c r="W185" s="115"/>
      <c r="X185" s="115"/>
      <c r="Y185" s="115"/>
      <c r="AD185" s="62"/>
      <c r="AE185" s="97"/>
      <c r="AF185" s="98"/>
      <c r="AG185" s="15"/>
      <c r="AH185" s="115"/>
      <c r="AI185" s="15"/>
      <c r="AJ185" s="15"/>
      <c r="AK185" s="218"/>
    </row>
    <row r="186" spans="1:230" x14ac:dyDescent="0.35">
      <c r="A186" s="541"/>
      <c r="B186" s="267" t="s">
        <v>59</v>
      </c>
      <c r="C186" s="15"/>
      <c r="D186" s="550" t="s">
        <v>102</v>
      </c>
      <c r="E186" s="551"/>
      <c r="F186" s="551"/>
      <c r="G186" s="551"/>
      <c r="H186" s="551"/>
      <c r="I186" s="188"/>
      <c r="J186" s="188"/>
      <c r="K186" s="188"/>
      <c r="L186" s="188"/>
      <c r="M186" s="162"/>
      <c r="N186" s="115"/>
      <c r="O186" s="115"/>
      <c r="P186" s="555"/>
      <c r="Q186" s="555"/>
      <c r="R186" s="555"/>
      <c r="S186" s="555"/>
      <c r="T186" s="15"/>
      <c r="U186" s="15"/>
      <c r="V186" s="195"/>
      <c r="W186" s="115"/>
      <c r="X186" s="115"/>
      <c r="Y186" s="115"/>
      <c r="AK186" s="290"/>
    </row>
    <row r="187" spans="1:230" x14ac:dyDescent="0.35">
      <c r="A187" s="541"/>
      <c r="B187" s="166" t="s">
        <v>93</v>
      </c>
      <c r="C187" s="15"/>
      <c r="D187" s="554" t="s">
        <v>103</v>
      </c>
      <c r="E187" s="555"/>
      <c r="F187" s="555"/>
      <c r="G187" s="555"/>
      <c r="H187" s="555"/>
      <c r="I187" s="115"/>
      <c r="J187" s="115"/>
      <c r="K187" s="115"/>
      <c r="L187" s="115"/>
      <c r="M187" s="166"/>
      <c r="N187" s="115"/>
      <c r="O187" s="115"/>
      <c r="P187" s="115"/>
      <c r="Q187" s="115"/>
      <c r="R187" s="15"/>
      <c r="S187" s="195"/>
      <c r="T187" s="15"/>
      <c r="U187" s="15"/>
      <c r="V187" s="195"/>
      <c r="W187" s="115"/>
      <c r="X187" s="115"/>
      <c r="Y187" s="115"/>
      <c r="AK187" s="290"/>
    </row>
    <row r="188" spans="1:230" ht="15" thickBot="1" x14ac:dyDescent="0.4">
      <c r="A188" s="542"/>
      <c r="B188" s="184" t="s">
        <v>96</v>
      </c>
      <c r="C188" s="15"/>
      <c r="D188" s="556" t="s">
        <v>104</v>
      </c>
      <c r="E188" s="557"/>
      <c r="F188" s="557"/>
      <c r="G188" s="557"/>
      <c r="H188" s="557"/>
      <c r="I188" s="189"/>
      <c r="J188" s="189"/>
      <c r="K188" s="189"/>
      <c r="L188" s="189"/>
      <c r="M188" s="184"/>
      <c r="N188" s="115"/>
      <c r="O188" s="115"/>
      <c r="P188" s="115"/>
      <c r="Q188" s="115"/>
      <c r="R188" s="15"/>
      <c r="S188" s="195"/>
      <c r="T188" s="15"/>
      <c r="U188" s="15"/>
      <c r="V188" s="195"/>
      <c r="W188" s="115"/>
      <c r="X188" s="115"/>
      <c r="Y188" s="115"/>
      <c r="AD188" s="62"/>
      <c r="AE188" s="97"/>
      <c r="AF188" s="98"/>
      <c r="AG188" s="15"/>
      <c r="AH188" s="115"/>
      <c r="AI188" s="15"/>
      <c r="AJ188" s="15"/>
      <c r="AK188" s="220"/>
    </row>
    <row r="189" spans="1:230" x14ac:dyDescent="0.35"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95"/>
      <c r="T189" s="15"/>
      <c r="U189" s="15"/>
      <c r="V189" s="195"/>
      <c r="W189" s="115"/>
      <c r="X189" s="115"/>
      <c r="Y189" s="115"/>
      <c r="AK189" s="290"/>
    </row>
    <row r="190" spans="1:230" ht="15" thickBot="1" x14ac:dyDescent="0.4"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95"/>
      <c r="T190" s="15"/>
      <c r="U190" s="15"/>
      <c r="V190" s="195"/>
      <c r="W190" s="115"/>
      <c r="X190" s="115"/>
      <c r="Y190" s="115"/>
      <c r="AK190" s="290"/>
    </row>
    <row r="191" spans="1:230" ht="15" thickBot="1" x14ac:dyDescent="0.4">
      <c r="A191" s="526" t="s">
        <v>105</v>
      </c>
      <c r="B191" s="527"/>
      <c r="C191" s="528"/>
      <c r="F191" s="272"/>
      <c r="G191" s="146"/>
      <c r="H191" s="146"/>
      <c r="I191" s="146"/>
      <c r="J191" s="146"/>
      <c r="K191" s="146"/>
      <c r="L191" s="146"/>
      <c r="M191" s="146"/>
      <c r="N191" s="146"/>
      <c r="O191" s="146"/>
      <c r="P191" s="146"/>
      <c r="Q191" s="146"/>
      <c r="R191" s="146"/>
      <c r="S191" s="273"/>
      <c r="AK191" s="290"/>
    </row>
    <row r="192" spans="1:230" ht="21.5" thickBot="1" x14ac:dyDescent="0.55000000000000004">
      <c r="A192" s="147"/>
      <c r="B192" s="237" t="s">
        <v>106</v>
      </c>
      <c r="C192" s="238" t="s">
        <v>107</v>
      </c>
      <c r="F192" s="141" t="s">
        <v>108</v>
      </c>
      <c r="S192" s="125"/>
      <c r="AK192" s="290"/>
    </row>
    <row r="193" spans="1:37" ht="15" thickBot="1" x14ac:dyDescent="0.4">
      <c r="A193" s="272" t="s">
        <v>109</v>
      </c>
      <c r="B193" s="274" t="s">
        <v>110</v>
      </c>
      <c r="C193" s="275" t="s">
        <v>111</v>
      </c>
      <c r="F193" s="145"/>
      <c r="S193" s="125"/>
      <c r="AK193" s="290"/>
    </row>
    <row r="194" spans="1:37" x14ac:dyDescent="0.35">
      <c r="A194" s="145" t="s">
        <v>112</v>
      </c>
      <c r="B194" s="276"/>
      <c r="C194" s="277"/>
      <c r="F194" s="272" t="s">
        <v>113</v>
      </c>
      <c r="G194" s="146"/>
      <c r="H194" s="146"/>
      <c r="I194" s="146"/>
      <c r="J194" s="146"/>
      <c r="K194" s="146"/>
      <c r="L194" s="146"/>
      <c r="M194" s="146"/>
      <c r="N194" s="146"/>
      <c r="O194" s="146"/>
      <c r="P194" s="146"/>
      <c r="Q194" s="146"/>
      <c r="R194" s="273"/>
      <c r="S194" s="273"/>
      <c r="AD194" s="63"/>
      <c r="AE194" s="63"/>
      <c r="AF194" s="63"/>
      <c r="AG194" s="88"/>
      <c r="AH194" s="288"/>
      <c r="AI194" s="15"/>
      <c r="AJ194" s="15"/>
      <c r="AK194" s="289"/>
    </row>
    <row r="195" spans="1:37" x14ac:dyDescent="0.35">
      <c r="A195" s="145" t="s">
        <v>114</v>
      </c>
      <c r="B195" s="276" t="s">
        <v>115</v>
      </c>
      <c r="C195" s="277"/>
      <c r="F195" s="82"/>
      <c r="G195" s="122"/>
      <c r="H195" s="122"/>
      <c r="I195" s="122"/>
      <c r="J195" s="122"/>
      <c r="K195" s="122"/>
      <c r="L195" s="122"/>
      <c r="M195" s="122"/>
      <c r="N195" s="122"/>
      <c r="O195" s="122"/>
      <c r="P195" s="122"/>
      <c r="Q195" s="122"/>
      <c r="R195" s="104"/>
      <c r="S195" s="125"/>
      <c r="AD195" s="287"/>
      <c r="AE195" s="287"/>
      <c r="AF195" s="287"/>
      <c r="AG195" s="287"/>
      <c r="AH195" s="287"/>
      <c r="AI195" s="287"/>
      <c r="AJ195" s="287"/>
      <c r="AK195" s="287"/>
    </row>
    <row r="196" spans="1:37" x14ac:dyDescent="0.35">
      <c r="A196" s="278" t="s">
        <v>116</v>
      </c>
      <c r="B196" s="279"/>
      <c r="C196" s="280"/>
      <c r="D196" s="131"/>
      <c r="F196" s="145"/>
      <c r="R196" s="125"/>
      <c r="S196" s="125"/>
      <c r="AD196" s="287"/>
      <c r="AE196" s="287"/>
      <c r="AF196" s="287"/>
      <c r="AG196" s="287"/>
      <c r="AH196" s="287"/>
      <c r="AI196" s="287"/>
      <c r="AJ196" s="287"/>
      <c r="AK196" s="287"/>
    </row>
    <row r="197" spans="1:37" x14ac:dyDescent="0.35">
      <c r="A197" s="278" t="s">
        <v>117</v>
      </c>
      <c r="B197" s="279"/>
      <c r="C197" s="280" t="s">
        <v>118</v>
      </c>
      <c r="F197" s="145" t="s">
        <v>119</v>
      </c>
      <c r="R197" s="125"/>
      <c r="S197" s="125"/>
      <c r="AD197" s="62"/>
      <c r="AE197" s="97"/>
      <c r="AF197" s="98"/>
      <c r="AG197" s="15"/>
      <c r="AH197" s="115"/>
      <c r="AI197" s="15"/>
      <c r="AJ197" s="15"/>
      <c r="AK197" s="139"/>
    </row>
    <row r="198" spans="1:37" ht="15" thickBot="1" x14ac:dyDescent="0.4">
      <c r="A198" s="278" t="s">
        <v>120</v>
      </c>
      <c r="B198" s="265"/>
      <c r="C198" s="281"/>
      <c r="F198" s="102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21"/>
      <c r="S198" s="125"/>
      <c r="AD198" s="62"/>
      <c r="AE198" s="97"/>
      <c r="AF198" s="98"/>
      <c r="AG198" s="15"/>
      <c r="AH198" s="115"/>
      <c r="AI198" s="15"/>
      <c r="AJ198" s="15"/>
      <c r="AK198" s="140"/>
    </row>
    <row r="199" spans="1:37" ht="15" thickBot="1" x14ac:dyDescent="0.4">
      <c r="A199" s="145" t="s">
        <v>121</v>
      </c>
      <c r="B199" s="265"/>
      <c r="C199" s="281" t="s">
        <v>100</v>
      </c>
      <c r="F199" s="145"/>
      <c r="S199" s="125"/>
    </row>
    <row r="200" spans="1:37" ht="15" thickBot="1" x14ac:dyDescent="0.4">
      <c r="A200" s="282" t="s">
        <v>122</v>
      </c>
      <c r="B200" s="270"/>
      <c r="C200" s="283"/>
      <c r="F200" s="272" t="s">
        <v>123</v>
      </c>
      <c r="G200" s="146"/>
      <c r="H200" s="146"/>
      <c r="I200" s="146"/>
      <c r="J200" s="146"/>
      <c r="K200" s="146"/>
      <c r="L200" s="146"/>
      <c r="M200" s="146" t="s">
        <v>124</v>
      </c>
      <c r="N200" s="146"/>
      <c r="O200" s="146"/>
      <c r="P200" s="514" t="s">
        <v>125</v>
      </c>
      <c r="Q200" s="146"/>
      <c r="R200" s="273"/>
      <c r="S200" s="125"/>
    </row>
    <row r="201" spans="1:37" x14ac:dyDescent="0.35">
      <c r="F201" s="8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04"/>
      <c r="S201" s="125"/>
    </row>
    <row r="202" spans="1:37" ht="15" thickBot="1" x14ac:dyDescent="0.4">
      <c r="B202" s="284"/>
      <c r="C202" s="63"/>
      <c r="F202" s="145"/>
      <c r="R202" s="125"/>
      <c r="S202" s="125"/>
    </row>
    <row r="203" spans="1:37" x14ac:dyDescent="0.35">
      <c r="A203" s="272" t="s">
        <v>126</v>
      </c>
      <c r="B203" s="369" t="s">
        <v>127</v>
      </c>
      <c r="C203" s="63"/>
      <c r="F203" s="145" t="s">
        <v>128</v>
      </c>
      <c r="R203" s="125"/>
      <c r="S203" s="125"/>
    </row>
    <row r="204" spans="1:37" ht="15" thickBot="1" x14ac:dyDescent="0.4">
      <c r="A204" s="147" t="s">
        <v>129</v>
      </c>
      <c r="B204" s="285" t="s">
        <v>130</v>
      </c>
      <c r="C204" s="63"/>
      <c r="F204" s="102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21"/>
      <c r="S204" s="125"/>
    </row>
    <row r="205" spans="1:37" ht="15" thickBot="1" x14ac:dyDescent="0.4">
      <c r="F205" s="145"/>
      <c r="S205" s="125"/>
    </row>
    <row r="206" spans="1:37" x14ac:dyDescent="0.35">
      <c r="B206" s="15"/>
      <c r="C206" s="15"/>
      <c r="F206" s="543" t="s">
        <v>131</v>
      </c>
      <c r="G206" s="544"/>
      <c r="H206" s="106"/>
      <c r="I206" s="115"/>
      <c r="J206" s="115"/>
      <c r="K206" s="115"/>
      <c r="N206" s="157" t="s">
        <v>30</v>
      </c>
      <c r="O206" s="21" t="s">
        <v>132</v>
      </c>
      <c r="P206" s="21" t="s">
        <v>133</v>
      </c>
      <c r="Q206" s="160" t="s">
        <v>134</v>
      </c>
      <c r="S206" s="125"/>
    </row>
    <row r="207" spans="1:37" x14ac:dyDescent="0.35">
      <c r="B207" s="15"/>
      <c r="C207" s="15"/>
      <c r="F207" s="529" t="s">
        <v>135</v>
      </c>
      <c r="G207" s="530"/>
      <c r="H207" s="286"/>
      <c r="I207" s="116"/>
      <c r="J207" s="116"/>
      <c r="K207" s="116"/>
      <c r="N207" s="30"/>
      <c r="O207" s="15"/>
      <c r="P207" s="15"/>
      <c r="Q207" s="22"/>
      <c r="S207" s="125"/>
    </row>
    <row r="208" spans="1:37" x14ac:dyDescent="0.35">
      <c r="B208" s="15"/>
      <c r="C208" s="15"/>
      <c r="F208" s="529" t="s">
        <v>114</v>
      </c>
      <c r="G208" s="530"/>
      <c r="H208" s="243"/>
      <c r="I208" s="516"/>
      <c r="J208" s="516"/>
      <c r="K208" s="516"/>
      <c r="N208" s="30"/>
      <c r="O208" s="15"/>
      <c r="P208" s="15"/>
      <c r="Q208" s="22"/>
      <c r="S208" s="125"/>
    </row>
    <row r="209" spans="2:19" x14ac:dyDescent="0.35">
      <c r="B209" s="15"/>
      <c r="C209" s="15"/>
      <c r="F209" s="529" t="s">
        <v>136</v>
      </c>
      <c r="G209" s="530"/>
      <c r="H209" s="40" t="s">
        <v>137</v>
      </c>
      <c r="I209" s="15"/>
      <c r="J209" s="15"/>
      <c r="K209" s="15"/>
      <c r="L209" s="131"/>
      <c r="N209" s="30"/>
      <c r="O209" s="15"/>
      <c r="P209" s="15"/>
      <c r="Q209" s="22"/>
      <c r="S209" s="125"/>
    </row>
    <row r="210" spans="2:19" x14ac:dyDescent="0.35">
      <c r="B210" s="15"/>
      <c r="C210" s="15"/>
      <c r="F210" s="529" t="s">
        <v>138</v>
      </c>
      <c r="G210" s="530"/>
      <c r="H210" s="40" t="s">
        <v>139</v>
      </c>
      <c r="I210" s="15"/>
      <c r="J210" s="15"/>
      <c r="K210" s="15"/>
      <c r="N210" s="30"/>
      <c r="O210" s="15"/>
      <c r="P210" s="15"/>
      <c r="Q210" s="22"/>
      <c r="S210" s="125"/>
    </row>
    <row r="211" spans="2:19" ht="15" thickBot="1" x14ac:dyDescent="0.4">
      <c r="B211" s="15"/>
      <c r="C211" s="15"/>
      <c r="F211" s="529" t="s">
        <v>140</v>
      </c>
      <c r="G211" s="530"/>
      <c r="H211" s="40" t="s">
        <v>141</v>
      </c>
      <c r="I211" s="15"/>
      <c r="J211" s="15"/>
      <c r="K211" s="15"/>
      <c r="N211" s="57"/>
      <c r="O211" s="10"/>
      <c r="P211" s="10"/>
      <c r="Q211" s="23"/>
      <c r="S211" s="125"/>
    </row>
    <row r="212" spans="2:19" x14ac:dyDescent="0.35">
      <c r="B212" s="115"/>
      <c r="C212" s="115"/>
      <c r="F212" s="529" t="s">
        <v>142</v>
      </c>
      <c r="G212" s="530"/>
      <c r="H212" s="40" t="s">
        <v>143</v>
      </c>
      <c r="S212" s="125"/>
    </row>
    <row r="213" spans="2:19" ht="15" thickBot="1" x14ac:dyDescent="0.4">
      <c r="B213" s="115"/>
      <c r="C213" s="115"/>
      <c r="F213" s="599" t="s">
        <v>144</v>
      </c>
      <c r="G213" s="600"/>
      <c r="H213" s="47" t="s">
        <v>145</v>
      </c>
      <c r="S213" s="125"/>
    </row>
    <row r="214" spans="2:19" x14ac:dyDescent="0.35">
      <c r="B214" s="115"/>
      <c r="C214" s="115"/>
      <c r="F214" s="601" t="s">
        <v>146</v>
      </c>
      <c r="G214" s="602"/>
      <c r="H214" s="603"/>
      <c r="S214" s="125"/>
    </row>
    <row r="215" spans="2:19" x14ac:dyDescent="0.35">
      <c r="B215" s="598"/>
      <c r="C215" s="598"/>
      <c r="D215" s="3"/>
      <c r="F215" s="604"/>
      <c r="G215" s="605"/>
      <c r="H215" s="606"/>
      <c r="S215" s="125"/>
    </row>
    <row r="216" spans="2:19" x14ac:dyDescent="0.35">
      <c r="B216" s="598"/>
      <c r="C216" s="598"/>
      <c r="D216" s="517"/>
      <c r="F216" s="604"/>
      <c r="G216" s="605"/>
      <c r="H216" s="606"/>
      <c r="S216" s="125"/>
    </row>
    <row r="217" spans="2:19" x14ac:dyDescent="0.35">
      <c r="B217" s="598"/>
      <c r="C217" s="598"/>
      <c r="D217" s="517"/>
      <c r="F217" s="604"/>
      <c r="G217" s="605"/>
      <c r="H217" s="606"/>
      <c r="S217" s="125"/>
    </row>
    <row r="218" spans="2:19" ht="15" thickBot="1" x14ac:dyDescent="0.4">
      <c r="B218" s="598"/>
      <c r="C218" s="598"/>
      <c r="D218" s="2"/>
      <c r="F218" s="607"/>
      <c r="G218" s="608"/>
      <c r="H218" s="609"/>
      <c r="I218" s="126"/>
      <c r="J218" s="126"/>
      <c r="K218" s="126"/>
      <c r="L218" s="126"/>
      <c r="M218" s="126"/>
      <c r="N218" s="126"/>
      <c r="O218" s="126"/>
      <c r="P218" s="126"/>
      <c r="Q218" s="126"/>
      <c r="R218" s="126"/>
      <c r="S218" s="127"/>
    </row>
    <row r="219" spans="2:19" x14ac:dyDescent="0.35">
      <c r="B219" s="598"/>
      <c r="C219" s="598"/>
      <c r="D219" s="2"/>
    </row>
    <row r="220" spans="2:19" x14ac:dyDescent="0.35">
      <c r="B220" s="598"/>
      <c r="C220" s="598"/>
      <c r="D220" s="2"/>
    </row>
    <row r="221" spans="2:19" x14ac:dyDescent="0.35">
      <c r="B221" s="598"/>
      <c r="C221" s="598"/>
      <c r="D221" s="2"/>
    </row>
    <row r="222" spans="2:19" x14ac:dyDescent="0.35">
      <c r="B222" s="598"/>
      <c r="C222" s="598"/>
      <c r="D222" s="2"/>
    </row>
    <row r="223" spans="2:19" x14ac:dyDescent="0.35">
      <c r="B223" s="216"/>
      <c r="C223" s="216"/>
      <c r="D223" s="216"/>
    </row>
    <row r="224" spans="2:19" x14ac:dyDescent="0.35">
      <c r="B224" s="216"/>
      <c r="C224" s="216"/>
      <c r="D224" s="216"/>
    </row>
    <row r="225" spans="2:4" x14ac:dyDescent="0.35">
      <c r="B225" s="216"/>
      <c r="C225" s="216"/>
      <c r="D225" s="216"/>
    </row>
    <row r="226" spans="2:4" x14ac:dyDescent="0.35">
      <c r="B226" s="216"/>
      <c r="C226" s="216"/>
      <c r="D226" s="216"/>
    </row>
    <row r="227" spans="2:4" x14ac:dyDescent="0.35">
      <c r="B227" s="216"/>
      <c r="C227" s="216"/>
      <c r="D227" s="216"/>
    </row>
    <row r="228" spans="2:4" x14ac:dyDescent="0.35">
      <c r="B228" s="216"/>
      <c r="C228" s="216"/>
      <c r="D228" s="216"/>
    </row>
  </sheetData>
  <mergeCells count="89">
    <mergeCell ref="B220:C220"/>
    <mergeCell ref="B221:C221"/>
    <mergeCell ref="B222:C222"/>
    <mergeCell ref="F213:G213"/>
    <mergeCell ref="F214:H218"/>
    <mergeCell ref="B215:C215"/>
    <mergeCell ref="B216:C216"/>
    <mergeCell ref="B217:C217"/>
    <mergeCell ref="B218:C218"/>
    <mergeCell ref="B219:C219"/>
    <mergeCell ref="C2:C3"/>
    <mergeCell ref="N2:N3"/>
    <mergeCell ref="O2:O3"/>
    <mergeCell ref="P2:P3"/>
    <mergeCell ref="Q2:Q3"/>
    <mergeCell ref="AL14:AU18"/>
    <mergeCell ref="AL19:AU23"/>
    <mergeCell ref="AL24:AU28"/>
    <mergeCell ref="Z2:Z3"/>
    <mergeCell ref="R1:T1"/>
    <mergeCell ref="U1:W1"/>
    <mergeCell ref="R2:R3"/>
    <mergeCell ref="S2:S3"/>
    <mergeCell ref="T2:T3"/>
    <mergeCell ref="U2:U3"/>
    <mergeCell ref="V2:V3"/>
    <mergeCell ref="W2:W3"/>
    <mergeCell ref="X2:X3"/>
    <mergeCell ref="Y2:Y3"/>
    <mergeCell ref="AL4:AU8"/>
    <mergeCell ref="AA2:AA3"/>
    <mergeCell ref="AB2:AB3"/>
    <mergeCell ref="AC2:AC3"/>
    <mergeCell ref="AD2:AF2"/>
    <mergeCell ref="AG2:AK2"/>
    <mergeCell ref="AL3:AU3"/>
    <mergeCell ref="AL29:AU33"/>
    <mergeCell ref="AL34:AU38"/>
    <mergeCell ref="AL84:AU88"/>
    <mergeCell ref="AL89:AU93"/>
    <mergeCell ref="AL94:AU98"/>
    <mergeCell ref="AL74:AU78"/>
    <mergeCell ref="AL79:AU83"/>
    <mergeCell ref="AL64:AU68"/>
    <mergeCell ref="AL39:AU43"/>
    <mergeCell ref="AL44:AU48"/>
    <mergeCell ref="AL49:AU53"/>
    <mergeCell ref="AL54:AU58"/>
    <mergeCell ref="AL59:AU63"/>
    <mergeCell ref="AL99:AU103"/>
    <mergeCell ref="AL69:AU73"/>
    <mergeCell ref="AL9:AU13"/>
    <mergeCell ref="D188:H188"/>
    <mergeCell ref="AL134:AU138"/>
    <mergeCell ref="AL139:AU143"/>
    <mergeCell ref="AL144:AU148"/>
    <mergeCell ref="AL149:AU153"/>
    <mergeCell ref="AL154:AU158"/>
    <mergeCell ref="AL159:AU163"/>
    <mergeCell ref="AL104:AU108"/>
    <mergeCell ref="AL109:AU113"/>
    <mergeCell ref="AL114:AU118"/>
    <mergeCell ref="AL119:AU123"/>
    <mergeCell ref="AL124:AU128"/>
    <mergeCell ref="AL129:AU133"/>
    <mergeCell ref="F212:G212"/>
    <mergeCell ref="F208:G208"/>
    <mergeCell ref="F207:G207"/>
    <mergeCell ref="F206:G206"/>
    <mergeCell ref="AL164:AU168"/>
    <mergeCell ref="AL169:AU173"/>
    <mergeCell ref="AL174:AU178"/>
    <mergeCell ref="D179:H179"/>
    <mergeCell ref="D184:H184"/>
    <mergeCell ref="D186:H186"/>
    <mergeCell ref="D185:H185"/>
    <mergeCell ref="D187:H187"/>
    <mergeCell ref="P186:S186"/>
    <mergeCell ref="A191:C191"/>
    <mergeCell ref="F209:G209"/>
    <mergeCell ref="F210:G210"/>
    <mergeCell ref="F211:G211"/>
    <mergeCell ref="D4:L4"/>
    <mergeCell ref="D5:L5"/>
    <mergeCell ref="D6:L6"/>
    <mergeCell ref="D7:L7"/>
    <mergeCell ref="D8:L8"/>
    <mergeCell ref="A179:A183"/>
    <mergeCell ref="A184:A188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F2A1D-0D79-426F-85F0-4A49E879C5B6}">
  <dimension ref="A1:O39"/>
  <sheetViews>
    <sheetView zoomScale="70" zoomScaleNormal="70" workbookViewId="0">
      <selection activeCell="I10" sqref="I10:L19"/>
    </sheetView>
  </sheetViews>
  <sheetFormatPr defaultRowHeight="14.5" x14ac:dyDescent="0.35"/>
  <cols>
    <col min="1" max="1" width="24.453125" customWidth="1"/>
    <col min="2" max="2" width="11" bestFit="1" customWidth="1"/>
    <col min="4" max="4" width="12.1796875" bestFit="1" customWidth="1"/>
    <col min="5" max="5" width="10.26953125" customWidth="1"/>
    <col min="6" max="6" width="12.1796875" customWidth="1"/>
    <col min="7" max="7" width="9" customWidth="1"/>
    <col min="8" max="8" width="11.453125" bestFit="1" customWidth="1"/>
    <col min="9" max="10" width="11.81640625" bestFit="1" customWidth="1"/>
    <col min="12" max="12" width="13.81640625" customWidth="1"/>
  </cols>
  <sheetData>
    <row r="1" spans="1:15" ht="16" thickBot="1" x14ac:dyDescent="0.4">
      <c r="A1" s="610" t="s">
        <v>147</v>
      </c>
      <c r="B1" s="611"/>
      <c r="D1" s="1"/>
      <c r="E1" s="107" t="s">
        <v>148</v>
      </c>
      <c r="F1" s="53"/>
      <c r="G1" s="53"/>
      <c r="H1" s="53"/>
      <c r="I1" s="53"/>
      <c r="J1" s="53"/>
      <c r="K1" s="53"/>
      <c r="L1" s="54"/>
      <c r="M1" s="1"/>
    </row>
    <row r="2" spans="1:15" ht="31" x14ac:dyDescent="0.35">
      <c r="A2" s="52" t="s">
        <v>149</v>
      </c>
      <c r="B2" s="28" t="s">
        <v>150</v>
      </c>
      <c r="D2" s="1"/>
      <c r="E2" s="152" t="s">
        <v>151</v>
      </c>
      <c r="F2">
        <f>IF(ISNUMBER(VALUE(LEFT(F3, FIND("-", F3)-1))), VALUE(LEFT(F3, FIND("-", F3)-1)), VALUE(MID(F3, FIND("=", F3)+1, 10)))</f>
        <v>0</v>
      </c>
      <c r="G2">
        <f t="shared" ref="G2:K2" si="0">IF(ISNUMBER(VALUE(LEFT(G3, FIND("-", G3)-1))), VALUE(LEFT(G3, FIND("-", G3)-1)), VALUE(MID(G3, FIND("=", G3)+1, 10)))</f>
        <v>9</v>
      </c>
      <c r="H2">
        <f t="shared" si="0"/>
        <v>16</v>
      </c>
      <c r="I2">
        <f t="shared" si="0"/>
        <v>23</v>
      </c>
      <c r="J2">
        <f t="shared" si="0"/>
        <v>29</v>
      </c>
      <c r="K2">
        <f t="shared" si="0"/>
        <v>40</v>
      </c>
      <c r="L2" s="55" t="s">
        <v>152</v>
      </c>
      <c r="M2" s="1"/>
      <c r="N2" s="151"/>
      <c r="O2" s="1" t="s">
        <v>235</v>
      </c>
    </row>
    <row r="3" spans="1:15" x14ac:dyDescent="0.35">
      <c r="A3" s="6" t="s">
        <v>153</v>
      </c>
      <c r="B3" s="120">
        <v>46141</v>
      </c>
      <c r="D3" s="1"/>
      <c r="E3" s="6" t="s">
        <v>154</v>
      </c>
      <c r="F3" s="203" t="s">
        <v>155</v>
      </c>
      <c r="G3" s="203" t="s">
        <v>156</v>
      </c>
      <c r="H3" s="203" t="s">
        <v>157</v>
      </c>
      <c r="I3" s="203" t="s">
        <v>158</v>
      </c>
      <c r="J3" s="203" t="s">
        <v>159</v>
      </c>
      <c r="K3" s="203" t="s">
        <v>160</v>
      </c>
      <c r="L3" s="55">
        <f>40/$B$15</f>
        <v>8</v>
      </c>
      <c r="M3" s="1"/>
    </row>
    <row r="4" spans="1:15" x14ac:dyDescent="0.35">
      <c r="A4" s="6" t="s">
        <v>161</v>
      </c>
      <c r="B4" s="40">
        <v>435908</v>
      </c>
      <c r="D4" s="1"/>
      <c r="E4" s="6" t="s">
        <v>162</v>
      </c>
      <c r="F4" s="151">
        <v>900</v>
      </c>
      <c r="G4" s="151">
        <v>800</v>
      </c>
      <c r="H4" s="151">
        <v>700</v>
      </c>
      <c r="I4" s="151">
        <v>600</v>
      </c>
      <c r="J4" s="151">
        <v>500</v>
      </c>
      <c r="K4" s="151">
        <v>0</v>
      </c>
      <c r="L4" s="125"/>
      <c r="M4" s="1"/>
    </row>
    <row r="5" spans="1:15" x14ac:dyDescent="0.35">
      <c r="A5" s="6" t="s">
        <v>163</v>
      </c>
      <c r="B5" s="40" t="s">
        <v>164</v>
      </c>
      <c r="D5" s="1"/>
      <c r="E5" s="6" t="s">
        <v>165</v>
      </c>
      <c r="F5" s="151">
        <v>500</v>
      </c>
      <c r="G5" s="151">
        <v>400</v>
      </c>
      <c r="H5" s="151">
        <v>350</v>
      </c>
      <c r="I5" s="151">
        <v>300</v>
      </c>
      <c r="J5" s="151">
        <v>250</v>
      </c>
      <c r="K5" s="151">
        <v>0</v>
      </c>
      <c r="L5" s="125"/>
      <c r="M5" s="1"/>
    </row>
    <row r="6" spans="1:15" x14ac:dyDescent="0.35">
      <c r="A6" s="6" t="s">
        <v>166</v>
      </c>
      <c r="B6" s="40" t="s">
        <v>167</v>
      </c>
      <c r="D6" s="1"/>
      <c r="E6" s="6" t="s">
        <v>168</v>
      </c>
      <c r="F6" s="1">
        <f>F4/$B$14</f>
        <v>4.5</v>
      </c>
      <c r="G6" s="1">
        <f t="shared" ref="G6:H6" si="1">G4/$B$14</f>
        <v>4</v>
      </c>
      <c r="H6" s="1">
        <f t="shared" si="1"/>
        <v>3.5</v>
      </c>
      <c r="I6" s="1">
        <f>I4/$B$14</f>
        <v>3</v>
      </c>
      <c r="J6" s="1">
        <f>J4/$B$14</f>
        <v>2.5</v>
      </c>
      <c r="K6" s="1">
        <f>K4/$B$14</f>
        <v>0</v>
      </c>
      <c r="L6" s="125"/>
      <c r="M6" s="1"/>
    </row>
    <row r="7" spans="1:15" x14ac:dyDescent="0.35">
      <c r="A7" s="6" t="s">
        <v>169</v>
      </c>
      <c r="B7" s="40">
        <v>1</v>
      </c>
      <c r="D7" s="1"/>
      <c r="E7" s="6"/>
      <c r="G7" s="123"/>
      <c r="H7" s="2"/>
      <c r="I7" s="1"/>
      <c r="J7" s="1"/>
      <c r="K7" s="1"/>
      <c r="L7" s="55"/>
      <c r="M7" s="1"/>
    </row>
    <row r="8" spans="1:15" x14ac:dyDescent="0.35">
      <c r="A8" s="6" t="s">
        <v>170</v>
      </c>
      <c r="B8" s="40">
        <v>5.2</v>
      </c>
      <c r="D8" s="1"/>
      <c r="E8" s="6"/>
      <c r="F8" s="1"/>
      <c r="G8" s="123"/>
      <c r="H8" s="123"/>
      <c r="I8" s="123"/>
      <c r="J8" s="123"/>
      <c r="K8" s="123"/>
      <c r="L8" s="513"/>
      <c r="M8" s="1"/>
    </row>
    <row r="9" spans="1:15" x14ac:dyDescent="0.35">
      <c r="A9" s="6" t="s">
        <v>171</v>
      </c>
      <c r="B9" s="104" t="s">
        <v>172</v>
      </c>
      <c r="D9" s="1"/>
      <c r="E9" s="6" t="s">
        <v>13</v>
      </c>
      <c r="F9" s="1" t="s">
        <v>173</v>
      </c>
      <c r="G9" s="1" t="s">
        <v>174</v>
      </c>
      <c r="H9" s="123"/>
      <c r="I9" s="1" t="s">
        <v>237</v>
      </c>
      <c r="K9" s="1"/>
      <c r="L9" s="55"/>
      <c r="M9" s="1"/>
    </row>
    <row r="10" spans="1:15" ht="15.65" customHeight="1" thickBot="1" x14ac:dyDescent="0.4">
      <c r="A10" s="56" t="s">
        <v>175</v>
      </c>
      <c r="B10" s="47">
        <v>101</v>
      </c>
      <c r="D10" s="1"/>
      <c r="E10" s="82" t="s">
        <v>3</v>
      </c>
      <c r="F10" s="9"/>
      <c r="G10" s="122">
        <v>3</v>
      </c>
      <c r="H10" s="1"/>
      <c r="I10" s="612" t="s">
        <v>176</v>
      </c>
      <c r="J10" s="612"/>
      <c r="K10" s="612"/>
      <c r="L10" s="613"/>
      <c r="M10" s="1"/>
    </row>
    <row r="11" spans="1:15" ht="15" thickBot="1" x14ac:dyDescent="0.4">
      <c r="D11" s="1"/>
      <c r="E11" s="82" t="s">
        <v>177</v>
      </c>
      <c r="F11" s="9" t="s">
        <v>178</v>
      </c>
      <c r="G11" s="122">
        <v>3</v>
      </c>
      <c r="H11" s="1"/>
      <c r="I11" s="612"/>
      <c r="J11" s="612"/>
      <c r="K11" s="612"/>
      <c r="L11" s="613"/>
      <c r="M11" s="1"/>
    </row>
    <row r="12" spans="1:15" ht="15.65" customHeight="1" thickBot="1" x14ac:dyDescent="0.4">
      <c r="A12" s="610" t="s">
        <v>179</v>
      </c>
      <c r="B12" s="611"/>
      <c r="D12" s="1"/>
      <c r="E12" s="82" t="s">
        <v>6</v>
      </c>
      <c r="F12" s="9"/>
      <c r="G12" s="122">
        <v>1.75</v>
      </c>
      <c r="H12" s="1"/>
      <c r="I12" s="612"/>
      <c r="J12" s="612"/>
      <c r="K12" s="612"/>
      <c r="L12" s="613"/>
      <c r="M12" s="1"/>
    </row>
    <row r="13" spans="1:15" x14ac:dyDescent="0.35">
      <c r="A13" s="52" t="s">
        <v>180</v>
      </c>
      <c r="B13" s="28">
        <v>3.99</v>
      </c>
      <c r="C13" s="15"/>
      <c r="D13" s="1"/>
      <c r="E13" s="82" t="s">
        <v>4</v>
      </c>
      <c r="F13" s="9"/>
      <c r="G13" s="122">
        <v>1.5</v>
      </c>
      <c r="H13" s="1"/>
      <c r="I13" s="612"/>
      <c r="J13" s="612"/>
      <c r="K13" s="612"/>
      <c r="L13" s="613"/>
      <c r="M13" s="1"/>
    </row>
    <row r="14" spans="1:15" x14ac:dyDescent="0.35">
      <c r="A14" s="95" t="s">
        <v>181</v>
      </c>
      <c r="B14" s="149">
        <v>200</v>
      </c>
      <c r="C14" s="15"/>
      <c r="D14" s="1"/>
      <c r="E14" s="82"/>
      <c r="F14" s="9"/>
      <c r="G14" s="122"/>
      <c r="H14" s="124"/>
      <c r="I14" s="612"/>
      <c r="J14" s="612"/>
      <c r="K14" s="612"/>
      <c r="L14" s="613"/>
      <c r="M14" s="3"/>
    </row>
    <row r="15" spans="1:15" x14ac:dyDescent="0.35">
      <c r="A15" s="6" t="s">
        <v>182</v>
      </c>
      <c r="B15" s="149">
        <v>5</v>
      </c>
      <c r="C15" s="15"/>
      <c r="D15" s="1"/>
      <c r="E15" s="82"/>
      <c r="F15" s="9"/>
      <c r="G15" s="122"/>
      <c r="H15" s="123"/>
      <c r="I15" s="612"/>
      <c r="J15" s="612"/>
      <c r="K15" s="612"/>
      <c r="L15" s="613"/>
      <c r="M15" s="2"/>
    </row>
    <row r="16" spans="1:15" x14ac:dyDescent="0.35">
      <c r="A16" s="6" t="s">
        <v>183</v>
      </c>
      <c r="B16" s="149">
        <v>5</v>
      </c>
      <c r="C16" s="15"/>
      <c r="D16" s="1"/>
      <c r="E16" s="82"/>
      <c r="F16" s="9"/>
      <c r="G16" s="122"/>
      <c r="H16" s="123"/>
      <c r="I16" s="612"/>
      <c r="J16" s="612"/>
      <c r="K16" s="612"/>
      <c r="L16" s="613"/>
      <c r="M16" s="2"/>
    </row>
    <row r="17" spans="1:13" ht="16" thickBot="1" x14ac:dyDescent="0.4">
      <c r="A17" s="56" t="s">
        <v>184</v>
      </c>
      <c r="B17" s="47" t="s">
        <v>185</v>
      </c>
      <c r="C17" s="15"/>
      <c r="D17" s="1"/>
      <c r="E17" s="148"/>
      <c r="F17" s="1"/>
      <c r="G17" s="1"/>
      <c r="H17" s="123"/>
      <c r="I17" s="612"/>
      <c r="J17" s="612"/>
      <c r="K17" s="612"/>
      <c r="L17" s="613"/>
      <c r="M17" s="2"/>
    </row>
    <row r="18" spans="1:13" ht="15" thickBot="1" x14ac:dyDescent="0.4">
      <c r="E18" s="6"/>
      <c r="H18" s="131"/>
      <c r="I18" s="612"/>
      <c r="J18" s="612"/>
      <c r="K18" s="612"/>
      <c r="L18" s="613"/>
    </row>
    <row r="19" spans="1:13" ht="15" thickBot="1" x14ac:dyDescent="0.4">
      <c r="A19" s="59" t="s">
        <v>186</v>
      </c>
      <c r="B19" s="60" t="s">
        <v>187</v>
      </c>
      <c r="E19" s="6"/>
      <c r="I19" s="612"/>
      <c r="J19" s="612"/>
      <c r="K19" s="612"/>
      <c r="L19" s="613"/>
    </row>
    <row r="20" spans="1:13" x14ac:dyDescent="0.35">
      <c r="A20" s="52" t="s">
        <v>188</v>
      </c>
      <c r="B20" s="28"/>
      <c r="E20" s="6" t="s">
        <v>189</v>
      </c>
      <c r="L20" s="125"/>
    </row>
    <row r="21" spans="1:13" x14ac:dyDescent="0.35">
      <c r="A21" s="6" t="s">
        <v>190</v>
      </c>
      <c r="B21" s="40" t="s">
        <v>191</v>
      </c>
      <c r="E21" s="669" t="s">
        <v>192</v>
      </c>
      <c r="F21" s="670"/>
      <c r="G21" s="670"/>
      <c r="L21" s="125"/>
    </row>
    <row r="22" spans="1:13" x14ac:dyDescent="0.35">
      <c r="A22" s="6" t="s">
        <v>193</v>
      </c>
      <c r="B22" s="40"/>
      <c r="E22" s="669"/>
      <c r="F22" s="670"/>
      <c r="G22" s="670"/>
      <c r="L22" s="125"/>
    </row>
    <row r="23" spans="1:13" x14ac:dyDescent="0.35">
      <c r="A23" s="6" t="s">
        <v>194</v>
      </c>
      <c r="B23" s="40" t="s">
        <v>191</v>
      </c>
      <c r="E23" s="669"/>
      <c r="F23" s="670"/>
      <c r="G23" s="670"/>
      <c r="L23" s="125"/>
    </row>
    <row r="24" spans="1:13" x14ac:dyDescent="0.35">
      <c r="A24" s="6" t="s">
        <v>195</v>
      </c>
      <c r="B24" s="40"/>
      <c r="E24" s="669"/>
      <c r="F24" s="670"/>
      <c r="G24" s="670"/>
      <c r="L24" s="125"/>
    </row>
    <row r="25" spans="1:13" x14ac:dyDescent="0.35">
      <c r="A25" s="6" t="s">
        <v>196</v>
      </c>
      <c r="B25" s="40"/>
      <c r="E25" s="669"/>
      <c r="F25" s="670"/>
      <c r="G25" s="670"/>
      <c r="L25" s="125"/>
    </row>
    <row r="26" spans="1:13" x14ac:dyDescent="0.35">
      <c r="A26" s="6" t="s">
        <v>197</v>
      </c>
      <c r="B26" s="40" t="s">
        <v>191</v>
      </c>
      <c r="E26" s="145"/>
      <c r="L26" s="125"/>
    </row>
    <row r="27" spans="1:13" ht="15" thickBot="1" x14ac:dyDescent="0.4">
      <c r="A27" s="56" t="s">
        <v>198</v>
      </c>
      <c r="B27" s="47"/>
      <c r="E27" s="147"/>
      <c r="F27" s="126"/>
      <c r="G27" s="126"/>
      <c r="H27" s="126"/>
      <c r="I27" s="126"/>
      <c r="J27" s="126"/>
      <c r="K27" s="126"/>
      <c r="L27" s="127"/>
    </row>
    <row r="39" spans="4:4" x14ac:dyDescent="0.35">
      <c r="D39">
        <f>103*100</f>
        <v>10300</v>
      </c>
    </row>
  </sheetData>
  <mergeCells count="4">
    <mergeCell ref="E21:G25"/>
    <mergeCell ref="A12:B12"/>
    <mergeCell ref="A1:B1"/>
    <mergeCell ref="I10:L19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B2986-A861-4C25-8561-F5AE97A93404}">
  <dimension ref="A1:BG250"/>
  <sheetViews>
    <sheetView zoomScaleNormal="100" workbookViewId="0">
      <pane ySplit="3" topLeftCell="A27" activePane="bottomLeft" state="frozen"/>
      <selection pane="bottomLeft" activeCell="AU6" sqref="AU6"/>
    </sheetView>
  </sheetViews>
  <sheetFormatPr defaultColWidth="8.81640625" defaultRowHeight="14.5" x14ac:dyDescent="0.35"/>
  <cols>
    <col min="1" max="1" width="18.81640625" style="1" customWidth="1"/>
    <col min="2" max="2" width="14.1796875" style="1" customWidth="1"/>
    <col min="3" max="3" width="12" style="1" customWidth="1"/>
    <col min="4" max="4" width="10.453125" style="1" customWidth="1"/>
    <col min="5" max="5" width="7.453125" style="1" customWidth="1"/>
    <col min="6" max="6" width="14.54296875" style="1" bestFit="1" customWidth="1"/>
    <col min="7" max="7" width="6.1796875" style="1" customWidth="1"/>
    <col min="8" max="8" width="12.453125" style="1" customWidth="1"/>
    <col min="9" max="11" width="12.453125" style="1" hidden="1" customWidth="1"/>
    <col min="12" max="12" width="7.54296875" style="1" hidden="1" customWidth="1"/>
    <col min="13" max="13" width="11.1796875" style="1" customWidth="1"/>
    <col min="14" max="14" width="8" style="1" customWidth="1"/>
    <col min="15" max="15" width="7.81640625" style="1" customWidth="1"/>
    <col min="16" max="16" width="7.26953125" style="1" customWidth="1"/>
    <col min="17" max="17" width="6.54296875" style="1" customWidth="1"/>
    <col min="18" max="18" width="9.453125" style="1" customWidth="1"/>
    <col min="19" max="19" width="7.26953125" style="1" customWidth="1"/>
    <col min="20" max="20" width="8.1796875" style="1" customWidth="1"/>
    <col min="21" max="21" width="10.1796875" style="1" customWidth="1"/>
    <col min="22" max="22" width="7.453125" style="1" customWidth="1"/>
    <col min="23" max="23" width="7.1796875" style="1" customWidth="1"/>
    <col min="24" max="24" width="8.81640625" style="1" customWidth="1"/>
    <col min="25" max="25" width="8.54296875" style="1" customWidth="1"/>
    <col min="26" max="26" width="12.54296875" style="1" customWidth="1"/>
    <col min="27" max="27" width="7.453125" style="1" customWidth="1"/>
    <col min="28" max="28" width="8.1796875" style="1" customWidth="1"/>
    <col min="29" max="29" width="7.81640625" style="1" customWidth="1"/>
    <col min="30" max="30" width="7.453125" style="1" customWidth="1"/>
    <col min="31" max="31" width="5.1796875" style="1" customWidth="1"/>
    <col min="32" max="32" width="5.7265625" style="93" customWidth="1"/>
    <col min="33" max="33" width="15.1796875" style="93" customWidth="1"/>
    <col min="34" max="34" width="7.453125" style="1" customWidth="1"/>
    <col min="35" max="35" width="5.81640625" style="1" customWidth="1"/>
    <col min="36" max="36" width="5.453125" style="1" customWidth="1"/>
    <col min="37" max="45" width="8.81640625" style="1" hidden="1" customWidth="1"/>
    <col min="46" max="46" width="17.453125" style="1" hidden="1" customWidth="1"/>
    <col min="47" max="47" width="17.453125" style="1" customWidth="1"/>
    <col min="48" max="53" width="8.81640625" style="1" customWidth="1"/>
    <col min="54" max="54" width="8.81640625" customWidth="1"/>
    <col min="55" max="55" width="8.81640625" style="1" customWidth="1"/>
    <col min="56" max="56" width="11.453125" style="1" customWidth="1"/>
    <col min="57" max="60" width="8.81640625" style="1" customWidth="1"/>
    <col min="61" max="16384" width="8.81640625" style="1"/>
  </cols>
  <sheetData>
    <row r="1" spans="1:54" ht="15" thickBot="1" x14ac:dyDescent="0.4">
      <c r="C1" s="50"/>
      <c r="E1" s="50"/>
      <c r="F1" s="50"/>
      <c r="G1" s="50"/>
      <c r="H1" s="50"/>
      <c r="I1" s="50"/>
      <c r="J1" s="50"/>
      <c r="K1" s="50"/>
      <c r="L1" s="50"/>
      <c r="P1" s="72"/>
      <c r="Q1" s="72"/>
      <c r="R1" s="622" t="s">
        <v>0</v>
      </c>
      <c r="S1" s="623"/>
      <c r="T1" s="623"/>
      <c r="U1" s="622" t="s">
        <v>1</v>
      </c>
      <c r="V1" s="623"/>
      <c r="W1" s="624"/>
    </row>
    <row r="2" spans="1:54" ht="15" thickBot="1" x14ac:dyDescent="0.4">
      <c r="C2" s="651" t="s">
        <v>2</v>
      </c>
      <c r="D2" s="455" t="s">
        <v>3</v>
      </c>
      <c r="E2" s="142" t="s">
        <v>4</v>
      </c>
      <c r="F2" s="142" t="s">
        <v>199</v>
      </c>
      <c r="G2" s="142" t="s">
        <v>6</v>
      </c>
      <c r="H2" s="142" t="s">
        <v>200</v>
      </c>
      <c r="I2" s="142"/>
      <c r="J2" s="142"/>
      <c r="K2" s="142"/>
      <c r="L2" s="132"/>
      <c r="M2" s="663" t="s">
        <v>201</v>
      </c>
      <c r="N2" s="653" t="s">
        <v>202</v>
      </c>
      <c r="O2" s="655" t="s">
        <v>203</v>
      </c>
      <c r="P2" s="657" t="s">
        <v>11</v>
      </c>
      <c r="Q2" s="657" t="s">
        <v>12</v>
      </c>
      <c r="R2" s="659" t="s">
        <v>13</v>
      </c>
      <c r="S2" s="659" t="s">
        <v>14</v>
      </c>
      <c r="T2" s="632" t="s">
        <v>15</v>
      </c>
      <c r="U2" s="661" t="s">
        <v>13</v>
      </c>
      <c r="V2" s="659" t="s">
        <v>14</v>
      </c>
      <c r="W2" s="662" t="s">
        <v>15</v>
      </c>
      <c r="X2" s="625" t="s">
        <v>18</v>
      </c>
      <c r="Y2" s="632" t="s">
        <v>19</v>
      </c>
      <c r="Z2" s="632" t="s">
        <v>20</v>
      </c>
      <c r="AA2" s="634" t="s">
        <v>21</v>
      </c>
      <c r="AB2" s="636" t="s">
        <v>22</v>
      </c>
      <c r="AC2" s="637"/>
      <c r="AD2" s="638"/>
      <c r="AE2" s="639" t="s">
        <v>23</v>
      </c>
      <c r="AF2" s="640"/>
      <c r="AG2" s="640"/>
      <c r="AH2" s="640"/>
      <c r="AI2" s="640"/>
      <c r="AJ2" s="641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spans="1:54" s="72" customFormat="1" ht="47.15" customHeight="1" thickBot="1" x14ac:dyDescent="0.4">
      <c r="A3" s="51" t="s">
        <v>24</v>
      </c>
      <c r="B3" s="372" t="s">
        <v>204</v>
      </c>
      <c r="C3" s="652"/>
      <c r="D3" s="456" t="s">
        <v>25</v>
      </c>
      <c r="E3" s="457" t="s">
        <v>25</v>
      </c>
      <c r="F3" s="457" t="s">
        <v>205</v>
      </c>
      <c r="G3" s="457" t="s">
        <v>25</v>
      </c>
      <c r="H3" s="457" t="s">
        <v>206</v>
      </c>
      <c r="I3" s="457"/>
      <c r="J3" s="457"/>
      <c r="K3" s="457"/>
      <c r="L3" s="458"/>
      <c r="M3" s="664"/>
      <c r="N3" s="654"/>
      <c r="O3" s="656"/>
      <c r="P3" s="658"/>
      <c r="Q3" s="658"/>
      <c r="R3" s="659"/>
      <c r="S3" s="659"/>
      <c r="T3" s="660"/>
      <c r="U3" s="661"/>
      <c r="V3" s="659"/>
      <c r="W3" s="662"/>
      <c r="X3" s="626"/>
      <c r="Y3" s="633"/>
      <c r="Z3" s="633"/>
      <c r="AA3" s="635"/>
      <c r="AB3" s="36" t="s">
        <v>27</v>
      </c>
      <c r="AC3" s="37" t="s">
        <v>28</v>
      </c>
      <c r="AD3" s="38" t="s">
        <v>29</v>
      </c>
      <c r="AE3" s="376" t="s">
        <v>30</v>
      </c>
      <c r="AF3" s="459" t="s">
        <v>31</v>
      </c>
      <c r="AG3" s="459" t="s">
        <v>207</v>
      </c>
      <c r="AH3" s="374" t="s">
        <v>13</v>
      </c>
      <c r="AI3" s="374" t="s">
        <v>208</v>
      </c>
      <c r="AJ3" s="375" t="s">
        <v>33</v>
      </c>
      <c r="AK3" s="642" t="s">
        <v>34</v>
      </c>
      <c r="AL3" s="643"/>
      <c r="AM3" s="643"/>
      <c r="AN3" s="643"/>
      <c r="AO3" s="643"/>
      <c r="AP3" s="643"/>
      <c r="AQ3" s="643"/>
      <c r="AR3" s="643"/>
      <c r="AS3" s="643"/>
      <c r="AT3" s="644"/>
      <c r="AU3" s="42"/>
    </row>
    <row r="4" spans="1:54" ht="14.5" customHeight="1" x14ac:dyDescent="0.35">
      <c r="A4" s="42">
        <v>1</v>
      </c>
      <c r="B4" s="24" t="s">
        <v>35</v>
      </c>
      <c r="C4" s="156"/>
      <c r="D4" s="76">
        <v>2</v>
      </c>
      <c r="E4" s="14">
        <v>1</v>
      </c>
      <c r="F4" s="14"/>
      <c r="G4" s="14"/>
      <c r="H4" s="77"/>
      <c r="I4" s="14"/>
      <c r="J4" s="14"/>
      <c r="K4" s="14"/>
      <c r="L4" s="77"/>
      <c r="M4" s="109">
        <v>2</v>
      </c>
      <c r="N4" s="157">
        <f>SUM(D4:L4)</f>
        <v>3</v>
      </c>
      <c r="O4" s="158">
        <f>N4*'Example-657'!$B$15</f>
        <v>15</v>
      </c>
      <c r="P4" s="159"/>
      <c r="Q4" s="160"/>
      <c r="R4" s="81" t="s">
        <v>3</v>
      </c>
      <c r="S4" s="81">
        <v>42</v>
      </c>
      <c r="T4" s="14">
        <v>160</v>
      </c>
      <c r="U4" s="80" t="s">
        <v>4</v>
      </c>
      <c r="V4" s="81">
        <v>30</v>
      </c>
      <c r="W4" s="77">
        <v>150</v>
      </c>
      <c r="X4" s="460">
        <v>0.4</v>
      </c>
      <c r="Y4" s="64"/>
      <c r="Z4" s="64"/>
      <c r="AA4" s="79"/>
      <c r="AB4" s="461" t="s">
        <v>209</v>
      </c>
      <c r="AC4" s="461">
        <v>0.35</v>
      </c>
      <c r="AD4" s="17">
        <v>0.55000000000000004</v>
      </c>
      <c r="AE4" s="462" t="s">
        <v>210</v>
      </c>
      <c r="AF4" s="448" t="s">
        <v>211</v>
      </c>
      <c r="AG4" s="447" t="str">
        <f>IF(AND(AE4&lt;&gt;"", AF4&lt;&gt;"", AH4&lt;&gt;""), AE4 &amp; "-" &amp; AF4 &amp; " - " &amp; TRIM(AH4), "")</f>
        <v>NW-O - Hw</v>
      </c>
      <c r="AH4" s="463" t="s">
        <v>3</v>
      </c>
      <c r="AI4" s="8"/>
      <c r="AJ4" s="28">
        <v>2</v>
      </c>
      <c r="AK4" s="581"/>
      <c r="AL4" s="582"/>
      <c r="AM4" s="582"/>
      <c r="AN4" s="582"/>
      <c r="AO4" s="582"/>
      <c r="AP4" s="582"/>
      <c r="AQ4" s="582"/>
      <c r="AR4" s="582"/>
      <c r="AS4" s="582"/>
      <c r="AT4" s="583"/>
      <c r="AU4" s="15"/>
    </row>
    <row r="5" spans="1:54" x14ac:dyDescent="0.35">
      <c r="A5" s="42"/>
      <c r="B5" s="25" t="s">
        <v>53</v>
      </c>
      <c r="C5" s="162"/>
      <c r="D5" s="84">
        <v>2</v>
      </c>
      <c r="E5" s="17">
        <v>1</v>
      </c>
      <c r="F5" s="17"/>
      <c r="G5" s="17"/>
      <c r="H5" s="85"/>
      <c r="I5" s="17"/>
      <c r="J5" s="17"/>
      <c r="K5" s="17"/>
      <c r="L5" s="85"/>
      <c r="M5" s="162"/>
      <c r="N5" s="30">
        <f>IF(SUM(D5:L5)&gt;'Example-657'!$L$3,'Example-657'!$L$3,SUM(D5:L5))</f>
        <v>3</v>
      </c>
      <c r="O5" s="163">
        <f>N5*'Example-657'!$B$15</f>
        <v>15</v>
      </c>
      <c r="P5" s="164">
        <f>INDEX('Example-657'!$F$4:$K$4, MATCH(O5, 'Example-657'!$F$2:$K$2, 1))</f>
        <v>800</v>
      </c>
      <c r="Q5" s="22">
        <f>INDEX('Example-657'!$F$5:$K$5, MATCH(O5, 'Example-657'!$F$2:$K$2, 1))</f>
        <v>400</v>
      </c>
      <c r="R5" s="87" t="s">
        <v>3</v>
      </c>
      <c r="S5" s="87">
        <v>42</v>
      </c>
      <c r="T5" s="17">
        <v>160</v>
      </c>
      <c r="U5" s="86"/>
      <c r="V5" s="87"/>
      <c r="W5" s="85"/>
      <c r="X5" s="464"/>
      <c r="Y5" s="63"/>
      <c r="Z5" s="63"/>
      <c r="AA5" s="89"/>
      <c r="AB5" s="465" t="s">
        <v>212</v>
      </c>
      <c r="AC5" s="461">
        <v>0.08</v>
      </c>
      <c r="AD5" s="17">
        <v>0.6</v>
      </c>
      <c r="AE5" s="466"/>
      <c r="AF5" s="447"/>
      <c r="AG5" s="447" t="str">
        <f t="shared" ref="AG5:AG68" si="0">IF(AND(AE5&lt;&gt;"", AF5&lt;&gt;"", AH5&lt;&gt;""), AE5 &amp; "-" &amp; AF5 &amp; " - " &amp; TRIM(AH5), "")</f>
        <v/>
      </c>
      <c r="AH5" s="467"/>
      <c r="AI5" s="9"/>
      <c r="AJ5" s="40"/>
      <c r="AK5" s="584"/>
      <c r="AL5" s="585"/>
      <c r="AM5" s="585"/>
      <c r="AN5" s="585"/>
      <c r="AO5" s="585"/>
      <c r="AP5" s="585"/>
      <c r="AQ5" s="585"/>
      <c r="AR5" s="585"/>
      <c r="AS5" s="585"/>
      <c r="AT5" s="586"/>
      <c r="AU5" s="15"/>
    </row>
    <row r="6" spans="1:54" x14ac:dyDescent="0.35">
      <c r="A6" s="71"/>
      <c r="B6" s="39" t="s">
        <v>59</v>
      </c>
      <c r="C6" s="162"/>
      <c r="D6" s="29">
        <v>5</v>
      </c>
      <c r="E6" s="32">
        <v>1</v>
      </c>
      <c r="F6" s="32"/>
      <c r="G6" s="32"/>
      <c r="H6" s="75"/>
      <c r="I6" s="32"/>
      <c r="J6" s="32"/>
      <c r="K6" s="32"/>
      <c r="L6" s="75"/>
      <c r="M6" s="166">
        <f>SUM(D6:L6)</f>
        <v>6</v>
      </c>
      <c r="N6" s="167"/>
      <c r="O6" s="168"/>
      <c r="P6" s="169"/>
      <c r="Q6" s="170"/>
      <c r="R6" s="9" t="s">
        <v>3</v>
      </c>
      <c r="S6" s="9">
        <v>4.2</v>
      </c>
      <c r="T6" s="9">
        <v>13</v>
      </c>
      <c r="U6" s="29" t="s">
        <v>4</v>
      </c>
      <c r="V6" s="9">
        <v>2.7</v>
      </c>
      <c r="W6" s="40">
        <v>13</v>
      </c>
      <c r="X6" s="468">
        <v>0.35</v>
      </c>
      <c r="Y6" s="32"/>
      <c r="Z6" s="9"/>
      <c r="AA6" s="40"/>
      <c r="AB6" s="461"/>
      <c r="AC6" s="461"/>
      <c r="AD6" s="17"/>
      <c r="AE6" s="468"/>
      <c r="AF6" s="469"/>
      <c r="AG6" s="447" t="str">
        <f t="shared" si="0"/>
        <v/>
      </c>
      <c r="AH6" s="467"/>
      <c r="AI6" s="9"/>
      <c r="AJ6" s="40"/>
      <c r="AK6" s="584"/>
      <c r="AL6" s="585"/>
      <c r="AM6" s="585"/>
      <c r="AN6" s="585"/>
      <c r="AO6" s="585"/>
      <c r="AP6" s="585"/>
      <c r="AQ6" s="585"/>
      <c r="AR6" s="585"/>
      <c r="AS6" s="585"/>
      <c r="AT6" s="586"/>
      <c r="AU6" s="15"/>
      <c r="BB6" s="1"/>
    </row>
    <row r="7" spans="1:54" x14ac:dyDescent="0.35">
      <c r="A7" s="71"/>
      <c r="B7" s="25" t="s">
        <v>70</v>
      </c>
      <c r="C7" s="162">
        <f>SUM(D7:L7)</f>
        <v>2</v>
      </c>
      <c r="D7" s="29">
        <v>1</v>
      </c>
      <c r="E7" s="9">
        <v>1</v>
      </c>
      <c r="F7" s="9"/>
      <c r="G7" s="9"/>
      <c r="H7" s="40"/>
      <c r="I7" s="9"/>
      <c r="J7" s="9"/>
      <c r="K7" s="9"/>
      <c r="L7" s="40"/>
      <c r="M7" s="162">
        <f>IF(SUM(D7:L7)&gt;($P5/'Example-657'!$B$14),($P5/'Example-657'!$B$14),SUM(D7:L7))</f>
        <v>2</v>
      </c>
      <c r="N7" s="167"/>
      <c r="O7" s="168"/>
      <c r="P7" s="169"/>
      <c r="Q7" s="170"/>
      <c r="R7" s="9"/>
      <c r="S7" s="9"/>
      <c r="T7" s="9"/>
      <c r="U7" s="29"/>
      <c r="V7" s="9"/>
      <c r="W7" s="40"/>
      <c r="X7" s="470"/>
      <c r="Y7" s="15"/>
      <c r="Z7" s="15"/>
      <c r="AA7" s="22"/>
      <c r="AB7" s="461"/>
      <c r="AC7" s="461"/>
      <c r="AD7" s="17"/>
      <c r="AE7" s="468"/>
      <c r="AF7" s="469"/>
      <c r="AG7" s="447" t="str">
        <f t="shared" si="0"/>
        <v/>
      </c>
      <c r="AH7" s="467"/>
      <c r="AI7" s="9"/>
      <c r="AJ7" s="40"/>
      <c r="AK7" s="584"/>
      <c r="AL7" s="585"/>
      <c r="AM7" s="585"/>
      <c r="AN7" s="585"/>
      <c r="AO7" s="585"/>
      <c r="AP7" s="585"/>
      <c r="AQ7" s="585"/>
      <c r="AR7" s="585"/>
      <c r="AS7" s="585"/>
      <c r="AT7" s="586"/>
      <c r="AU7" s="15"/>
      <c r="BB7" s="1"/>
    </row>
    <row r="8" spans="1:54" ht="15" thickBot="1" x14ac:dyDescent="0.4">
      <c r="A8" s="74"/>
      <c r="B8" s="25" t="s">
        <v>75</v>
      </c>
      <c r="C8" s="171">
        <f>SUM(D8:L8)</f>
        <v>2</v>
      </c>
      <c r="D8" s="29">
        <v>1</v>
      </c>
      <c r="E8" s="9">
        <v>1</v>
      </c>
      <c r="F8" s="9"/>
      <c r="G8" s="9"/>
      <c r="H8" s="40"/>
      <c r="I8" s="9"/>
      <c r="J8" s="9"/>
      <c r="K8" s="9"/>
      <c r="L8" s="40"/>
      <c r="M8" s="162">
        <f>IF(SUM(D8:L8)&gt;($P5/'Example-657'!$B$14),($P5/'Example-657'!$B$14),SUM(D8:L8))</f>
        <v>2</v>
      </c>
      <c r="N8" s="57"/>
      <c r="O8" s="172"/>
      <c r="P8" s="173"/>
      <c r="Q8" s="23"/>
      <c r="R8" s="11" t="s">
        <v>4</v>
      </c>
      <c r="S8" s="91">
        <v>2.7</v>
      </c>
      <c r="T8" s="91">
        <v>13</v>
      </c>
      <c r="U8" s="57"/>
      <c r="V8" s="10"/>
      <c r="W8" s="23"/>
      <c r="X8" s="30"/>
      <c r="Y8" s="15"/>
      <c r="Z8" s="15"/>
      <c r="AA8" s="22"/>
      <c r="AB8" s="461"/>
      <c r="AC8" s="461"/>
      <c r="AD8" s="17"/>
      <c r="AE8" s="468"/>
      <c r="AF8" s="469"/>
      <c r="AG8" s="447" t="str">
        <f t="shared" si="0"/>
        <v/>
      </c>
      <c r="AH8" s="467"/>
      <c r="AI8" s="9"/>
      <c r="AJ8" s="40"/>
      <c r="AK8" s="587"/>
      <c r="AL8" s="588"/>
      <c r="AM8" s="588"/>
      <c r="AN8" s="588"/>
      <c r="AO8" s="588"/>
      <c r="AP8" s="588"/>
      <c r="AQ8" s="588"/>
      <c r="AR8" s="588"/>
      <c r="AS8" s="588"/>
      <c r="AT8" s="589"/>
      <c r="AU8" s="15"/>
      <c r="BB8" s="1"/>
    </row>
    <row r="9" spans="1:54" x14ac:dyDescent="0.35">
      <c r="A9" s="33">
        <v>2</v>
      </c>
      <c r="B9" s="24" t="s">
        <v>35</v>
      </c>
      <c r="C9"/>
      <c r="D9" s="76">
        <v>2</v>
      </c>
      <c r="E9" s="14">
        <v>1</v>
      </c>
      <c r="F9" s="14"/>
      <c r="G9" s="14"/>
      <c r="H9" s="77"/>
      <c r="I9" s="14"/>
      <c r="J9" s="14"/>
      <c r="K9" s="14"/>
      <c r="L9" s="77"/>
      <c r="M9" s="110">
        <v>1</v>
      </c>
      <c r="N9" s="164">
        <f>SUM(D9:L9)</f>
        <v>3</v>
      </c>
      <c r="O9" s="158">
        <f>N9*'Example-657'!$B$15</f>
        <v>15</v>
      </c>
      <c r="P9" s="164"/>
      <c r="Q9" s="22"/>
      <c r="R9" s="81"/>
      <c r="S9" s="81"/>
      <c r="T9" s="14"/>
      <c r="U9" s="80"/>
      <c r="V9" s="81"/>
      <c r="W9" s="14"/>
      <c r="X9" s="460"/>
      <c r="Y9" s="64"/>
      <c r="Z9" s="53"/>
      <c r="AA9" s="79"/>
      <c r="AB9" s="471"/>
      <c r="AC9" s="471"/>
      <c r="AD9" s="14"/>
      <c r="AE9" s="462" t="s">
        <v>213</v>
      </c>
      <c r="AF9" s="448" t="s">
        <v>211</v>
      </c>
      <c r="AG9" s="448" t="str">
        <f t="shared" si="0"/>
        <v>DMH-O - Hw</v>
      </c>
      <c r="AH9" s="463" t="s">
        <v>3</v>
      </c>
      <c r="AI9" s="8">
        <v>2</v>
      </c>
      <c r="AJ9" s="28"/>
      <c r="AK9" s="581"/>
      <c r="AL9" s="582"/>
      <c r="AM9" s="582"/>
      <c r="AN9" s="582"/>
      <c r="AO9" s="582"/>
      <c r="AP9" s="582"/>
      <c r="AQ9" s="582"/>
      <c r="AR9" s="582"/>
      <c r="AS9" s="582"/>
      <c r="AT9" s="583"/>
      <c r="AU9" s="15"/>
    </row>
    <row r="10" spans="1:54" x14ac:dyDescent="0.35">
      <c r="A10" s="71"/>
      <c r="B10" s="25" t="s">
        <v>53</v>
      </c>
      <c r="C10" s="15"/>
      <c r="D10" s="84"/>
      <c r="E10" s="17">
        <v>1</v>
      </c>
      <c r="F10" s="17"/>
      <c r="G10" s="17"/>
      <c r="H10" s="85"/>
      <c r="I10" s="17"/>
      <c r="J10" s="17"/>
      <c r="K10" s="17"/>
      <c r="L10" s="85"/>
      <c r="M10" s="162"/>
      <c r="N10" s="30">
        <f>IF(SUM(D10:L10)&gt;'Example-657'!$L$3,'Example-657'!$L$3,SUM(D10:L10))</f>
        <v>1</v>
      </c>
      <c r="O10" s="163">
        <f>N10*'Example-657'!$B$15</f>
        <v>5</v>
      </c>
      <c r="P10" s="164">
        <f>INDEX('Example-657'!$F$4:$K$4, MATCH(O10, 'Example-657'!$F$2:$K$2, 1))</f>
        <v>900</v>
      </c>
      <c r="Q10" s="22">
        <f>INDEX('Example-657'!$F$5:$K$5, MATCH(O10, 'Example-657'!$F$2:$K$2, 1))</f>
        <v>500</v>
      </c>
      <c r="R10" s="87"/>
      <c r="S10" s="87"/>
      <c r="T10" s="17"/>
      <c r="U10" s="86"/>
      <c r="V10" s="87"/>
      <c r="W10" s="17"/>
      <c r="X10" s="464"/>
      <c r="Y10" s="63"/>
      <c r="Z10" s="63"/>
      <c r="AA10" s="89"/>
      <c r="AB10" s="461"/>
      <c r="AC10" s="461"/>
      <c r="AD10" s="17"/>
      <c r="AE10" s="466" t="s">
        <v>210</v>
      </c>
      <c r="AF10" s="447" t="s">
        <v>211</v>
      </c>
      <c r="AG10" s="447" t="str">
        <f t="shared" si="0"/>
        <v>NW-O - Cw</v>
      </c>
      <c r="AH10" s="467" t="s">
        <v>4</v>
      </c>
      <c r="AI10" s="9"/>
      <c r="AJ10" s="40">
        <v>1</v>
      </c>
      <c r="AK10" s="584"/>
      <c r="AL10" s="585"/>
      <c r="AM10" s="585"/>
      <c r="AN10" s="585"/>
      <c r="AO10" s="585"/>
      <c r="AP10" s="585"/>
      <c r="AQ10" s="585"/>
      <c r="AR10" s="585"/>
      <c r="AS10" s="585"/>
      <c r="AT10" s="586"/>
      <c r="AU10" s="15"/>
    </row>
    <row r="11" spans="1:54" x14ac:dyDescent="0.35">
      <c r="A11" s="71"/>
      <c r="B11" s="39" t="s">
        <v>59</v>
      </c>
      <c r="C11" s="15"/>
      <c r="D11" s="29">
        <v>12</v>
      </c>
      <c r="E11" s="32">
        <v>3</v>
      </c>
      <c r="F11" s="32"/>
      <c r="G11" s="32">
        <v>1</v>
      </c>
      <c r="H11" s="75">
        <v>1</v>
      </c>
      <c r="I11" s="32"/>
      <c r="J11" s="32"/>
      <c r="K11" s="32"/>
      <c r="L11" s="75"/>
      <c r="M11" s="166">
        <f>SUM(D11:L11)</f>
        <v>17</v>
      </c>
      <c r="N11" s="169"/>
      <c r="O11" s="170"/>
      <c r="P11" s="169"/>
      <c r="Q11" s="170"/>
      <c r="R11" s="9"/>
      <c r="S11" s="9"/>
      <c r="T11" s="9"/>
      <c r="U11" s="29"/>
      <c r="V11" s="9"/>
      <c r="W11" s="9"/>
      <c r="X11" s="468"/>
      <c r="Y11" s="32"/>
      <c r="Z11" s="9"/>
      <c r="AA11" s="40"/>
      <c r="AB11" s="461"/>
      <c r="AC11" s="461"/>
      <c r="AD11" s="17"/>
      <c r="AE11" s="468"/>
      <c r="AF11" s="469"/>
      <c r="AG11" s="447" t="str">
        <f t="shared" si="0"/>
        <v/>
      </c>
      <c r="AH11" s="467"/>
      <c r="AI11" s="9"/>
      <c r="AJ11" s="40"/>
      <c r="AK11" s="584"/>
      <c r="AL11" s="585"/>
      <c r="AM11" s="585"/>
      <c r="AN11" s="585"/>
      <c r="AO11" s="585"/>
      <c r="AP11" s="585"/>
      <c r="AQ11" s="585"/>
      <c r="AR11" s="585"/>
      <c r="AS11" s="585"/>
      <c r="AT11" s="586"/>
      <c r="AU11" s="15"/>
      <c r="BB11" s="1"/>
    </row>
    <row r="12" spans="1:54" x14ac:dyDescent="0.35">
      <c r="A12" s="71"/>
      <c r="B12" s="25" t="s">
        <v>70</v>
      </c>
      <c r="C12" s="15">
        <f>SUM(D12:L12)</f>
        <v>3</v>
      </c>
      <c r="D12" s="29"/>
      <c r="E12" s="9">
        <v>2</v>
      </c>
      <c r="F12" s="9"/>
      <c r="G12" s="9">
        <v>1</v>
      </c>
      <c r="H12" s="40"/>
      <c r="I12" s="9"/>
      <c r="J12" s="9"/>
      <c r="K12" s="9"/>
      <c r="L12" s="40"/>
      <c r="M12" s="162">
        <f>IF(SUM(D12:L12)&gt;($P10/'Example-657'!$B$14),($P10/'Example-657'!$B$14),SUM(D12:L12))</f>
        <v>3</v>
      </c>
      <c r="N12" s="169"/>
      <c r="O12" s="170"/>
      <c r="P12" s="169"/>
      <c r="Q12" s="170"/>
      <c r="R12" s="9"/>
      <c r="S12" s="9"/>
      <c r="T12" s="9"/>
      <c r="U12" s="29"/>
      <c r="V12" s="9"/>
      <c r="W12" s="9"/>
      <c r="X12" s="470"/>
      <c r="Y12" s="15"/>
      <c r="Z12" s="15"/>
      <c r="AA12" s="22"/>
      <c r="AB12" s="461"/>
      <c r="AC12" s="461"/>
      <c r="AD12" s="17"/>
      <c r="AE12" s="468"/>
      <c r="AF12" s="469"/>
      <c r="AG12" s="447" t="str">
        <f t="shared" si="0"/>
        <v/>
      </c>
      <c r="AH12" s="467"/>
      <c r="AI12" s="9"/>
      <c r="AJ12" s="40"/>
      <c r="AK12" s="584"/>
      <c r="AL12" s="585"/>
      <c r="AM12" s="585"/>
      <c r="AN12" s="585"/>
      <c r="AO12" s="585"/>
      <c r="AP12" s="585"/>
      <c r="AQ12" s="585"/>
      <c r="AR12" s="585"/>
      <c r="AS12" s="585"/>
      <c r="AT12" s="586"/>
      <c r="AU12" s="15"/>
      <c r="BB12" s="1"/>
    </row>
    <row r="13" spans="1:54" ht="15" thickBot="1" x14ac:dyDescent="0.4">
      <c r="A13" s="90"/>
      <c r="B13" s="26" t="s">
        <v>75</v>
      </c>
      <c r="C13" s="15">
        <f>SUM(D13:L13)</f>
        <v>3</v>
      </c>
      <c r="D13" s="31"/>
      <c r="E13" s="11">
        <v>2</v>
      </c>
      <c r="F13" s="11"/>
      <c r="G13" s="11">
        <v>1</v>
      </c>
      <c r="H13" s="47"/>
      <c r="I13" s="11"/>
      <c r="J13" s="11"/>
      <c r="K13" s="11"/>
      <c r="L13" s="47"/>
      <c r="M13" s="162">
        <f>IF(SUM(D13:L13)&gt;($P10/'Example-657'!$B$14),($P10/'Example-657'!$B$14),SUM(D13:L13))</f>
        <v>3</v>
      </c>
      <c r="N13" s="164"/>
      <c r="O13" s="22"/>
      <c r="P13" s="164"/>
      <c r="Q13" s="22"/>
      <c r="R13" s="9"/>
      <c r="S13" s="18"/>
      <c r="T13" s="18"/>
      <c r="U13" s="57"/>
      <c r="V13" s="10"/>
      <c r="W13" s="10"/>
      <c r="X13" s="57"/>
      <c r="Y13" s="10"/>
      <c r="Z13" s="10"/>
      <c r="AA13" s="23"/>
      <c r="AB13" s="472"/>
      <c r="AC13" s="472"/>
      <c r="AD13" s="20"/>
      <c r="AE13" s="473"/>
      <c r="AF13" s="474"/>
      <c r="AG13" s="449" t="str">
        <f t="shared" si="0"/>
        <v/>
      </c>
      <c r="AH13" s="475"/>
      <c r="AI13" s="11"/>
      <c r="AJ13" s="47"/>
      <c r="AK13" s="587"/>
      <c r="AL13" s="588"/>
      <c r="AM13" s="588"/>
      <c r="AN13" s="588"/>
      <c r="AO13" s="588"/>
      <c r="AP13" s="588"/>
      <c r="AQ13" s="588"/>
      <c r="AR13" s="588"/>
      <c r="AS13" s="588"/>
      <c r="AT13" s="589"/>
      <c r="AU13" s="15"/>
      <c r="BB13" s="1"/>
    </row>
    <row r="14" spans="1:54" x14ac:dyDescent="0.35">
      <c r="A14" s="33">
        <v>3</v>
      </c>
      <c r="B14" s="24" t="s">
        <v>35</v>
      </c>
      <c r="C14" s="156"/>
      <c r="D14" s="76">
        <v>3</v>
      </c>
      <c r="E14" s="14">
        <v>1</v>
      </c>
      <c r="F14" s="14"/>
      <c r="G14" s="14"/>
      <c r="H14" s="77"/>
      <c r="I14" s="14"/>
      <c r="J14" s="14"/>
      <c r="K14" s="14"/>
      <c r="L14" s="77"/>
      <c r="M14" s="110">
        <v>1</v>
      </c>
      <c r="N14" s="159">
        <f>SUM(D14:L14)</f>
        <v>4</v>
      </c>
      <c r="O14" s="158">
        <f>N14*'Example-657'!$B$15</f>
        <v>20</v>
      </c>
      <c r="P14" s="159"/>
      <c r="Q14" s="160"/>
      <c r="R14" s="80" t="s">
        <v>3</v>
      </c>
      <c r="S14" s="81">
        <v>32</v>
      </c>
      <c r="T14" s="77">
        <v>120</v>
      </c>
      <c r="U14" s="80" t="s">
        <v>4</v>
      </c>
      <c r="V14" s="81">
        <v>28</v>
      </c>
      <c r="W14" s="77">
        <v>120</v>
      </c>
      <c r="X14" s="476">
        <v>0.55000000000000004</v>
      </c>
      <c r="Y14" s="63"/>
      <c r="Z14" s="63"/>
      <c r="AA14" s="89"/>
      <c r="AB14" s="477" t="s">
        <v>214</v>
      </c>
      <c r="AC14" s="471">
        <v>0.02</v>
      </c>
      <c r="AD14" s="14">
        <v>1.4</v>
      </c>
      <c r="AE14" s="466"/>
      <c r="AF14" s="447"/>
      <c r="AG14" s="447" t="str">
        <f>IF(AND(AE14&lt;&gt;"", AF14&lt;&gt;"", AH14&lt;&gt;""), AE14 &amp; "-" &amp; AF14 &amp; " - " &amp; TRIM(AH14), "")</f>
        <v/>
      </c>
      <c r="AH14" s="467"/>
      <c r="AI14" s="9"/>
      <c r="AJ14" s="40"/>
      <c r="AK14" s="581"/>
      <c r="AL14" s="582"/>
      <c r="AM14" s="582"/>
      <c r="AN14" s="582"/>
      <c r="AO14" s="582"/>
      <c r="AP14" s="582"/>
      <c r="AQ14" s="582"/>
      <c r="AR14" s="582"/>
      <c r="AS14" s="582"/>
      <c r="AT14" s="583"/>
      <c r="AU14" s="15"/>
    </row>
    <row r="15" spans="1:54" x14ac:dyDescent="0.35">
      <c r="A15" s="71"/>
      <c r="B15" s="25" t="s">
        <v>53</v>
      </c>
      <c r="C15" s="162"/>
      <c r="D15" s="84">
        <v>3</v>
      </c>
      <c r="E15" s="17">
        <v>1</v>
      </c>
      <c r="F15" s="17"/>
      <c r="G15" s="17"/>
      <c r="H15" s="85"/>
      <c r="I15" s="17"/>
      <c r="J15" s="17"/>
      <c r="K15" s="17"/>
      <c r="L15" s="85"/>
      <c r="M15" s="162"/>
      <c r="N15" s="30">
        <f>IF(SUM(D15:L15)&gt;'Example-657'!$L$3,'Example-657'!$L$3,SUM(D15:L15))</f>
        <v>4</v>
      </c>
      <c r="O15" s="163">
        <f>N15*'Example-657'!$B$15</f>
        <v>20</v>
      </c>
      <c r="P15" s="164">
        <f>INDEX('Example-657'!$F$4:$K$4, MATCH(O15, 'Example-657'!$F$2:$K$2, 1))</f>
        <v>700</v>
      </c>
      <c r="Q15" s="22">
        <f>INDEX('Example-657'!$F$5:$K$5, MATCH(O15, 'Example-657'!$F$2:$K$2, 1))</f>
        <v>350</v>
      </c>
      <c r="R15" s="86" t="s">
        <v>3</v>
      </c>
      <c r="S15" s="87">
        <v>30</v>
      </c>
      <c r="T15" s="85">
        <v>120</v>
      </c>
      <c r="U15" s="86"/>
      <c r="V15" s="87"/>
      <c r="W15" s="85"/>
      <c r="X15" s="464"/>
      <c r="Y15" s="63"/>
      <c r="Z15" s="63"/>
      <c r="AA15" s="89"/>
      <c r="AB15" s="461"/>
      <c r="AC15" s="461"/>
      <c r="AD15" s="17"/>
      <c r="AE15" s="466"/>
      <c r="AF15" s="447"/>
      <c r="AG15" s="447" t="str">
        <f t="shared" si="0"/>
        <v/>
      </c>
      <c r="AH15" s="467"/>
      <c r="AI15" s="9"/>
      <c r="AJ15" s="40"/>
      <c r="AK15" s="584"/>
      <c r="AL15" s="585"/>
      <c r="AM15" s="585"/>
      <c r="AN15" s="585"/>
      <c r="AO15" s="585"/>
      <c r="AP15" s="585"/>
      <c r="AQ15" s="585"/>
      <c r="AR15" s="585"/>
      <c r="AS15" s="585"/>
      <c r="AT15" s="586"/>
      <c r="AU15" s="15"/>
    </row>
    <row r="16" spans="1:54" x14ac:dyDescent="0.35">
      <c r="A16" s="71"/>
      <c r="B16" s="39" t="s">
        <v>59</v>
      </c>
      <c r="C16" s="162"/>
      <c r="D16" s="29">
        <v>5</v>
      </c>
      <c r="E16" s="32">
        <v>1</v>
      </c>
      <c r="F16" s="32">
        <v>1</v>
      </c>
      <c r="G16" s="32"/>
      <c r="H16" s="75"/>
      <c r="I16" s="32"/>
      <c r="J16" s="32"/>
      <c r="K16" s="32"/>
      <c r="L16" s="75"/>
      <c r="M16" s="166">
        <f>SUM(D16:L16)</f>
        <v>7</v>
      </c>
      <c r="N16" s="169"/>
      <c r="O16" s="170"/>
      <c r="P16" s="169"/>
      <c r="Q16" s="170"/>
      <c r="R16" s="29" t="s">
        <v>3</v>
      </c>
      <c r="S16" s="9">
        <v>4.5</v>
      </c>
      <c r="T16" s="40">
        <v>13</v>
      </c>
      <c r="U16" s="29" t="s">
        <v>4</v>
      </c>
      <c r="V16" s="9">
        <v>5.0999999999999996</v>
      </c>
      <c r="W16" s="40">
        <v>13</v>
      </c>
      <c r="X16" s="468">
        <v>0.06</v>
      </c>
      <c r="Y16" s="32"/>
      <c r="Z16" s="9"/>
      <c r="AA16" s="40"/>
      <c r="AB16" s="461"/>
      <c r="AC16" s="461"/>
      <c r="AD16" s="17"/>
      <c r="AE16" s="468"/>
      <c r="AF16" s="469"/>
      <c r="AG16" s="447" t="str">
        <f t="shared" si="0"/>
        <v/>
      </c>
      <c r="AH16" s="467"/>
      <c r="AI16" s="9"/>
      <c r="AJ16" s="40"/>
      <c r="AK16" s="584"/>
      <c r="AL16" s="585"/>
      <c r="AM16" s="585"/>
      <c r="AN16" s="585"/>
      <c r="AO16" s="585"/>
      <c r="AP16" s="585"/>
      <c r="AQ16" s="585"/>
      <c r="AR16" s="585"/>
      <c r="AS16" s="585"/>
      <c r="AT16" s="586"/>
      <c r="AU16" s="15"/>
      <c r="BB16" s="1"/>
    </row>
    <row r="17" spans="1:54" x14ac:dyDescent="0.35">
      <c r="A17" s="71"/>
      <c r="B17" s="25" t="s">
        <v>70</v>
      </c>
      <c r="C17" s="162">
        <f>SUM(D17:L17)</f>
        <v>6</v>
      </c>
      <c r="D17" s="29">
        <v>5</v>
      </c>
      <c r="E17" s="9">
        <v>1</v>
      </c>
      <c r="F17" s="9"/>
      <c r="G17" s="9"/>
      <c r="H17" s="40"/>
      <c r="I17" s="9"/>
      <c r="J17" s="9"/>
      <c r="K17" s="9"/>
      <c r="L17" s="40"/>
      <c r="M17" s="162">
        <f>IF(SUM(D17:L17)&gt;($P15/'Example-657'!$B$14),($P15/'Example-657'!$B$14),SUM(D17:L17))</f>
        <v>3.5</v>
      </c>
      <c r="N17" s="169"/>
      <c r="O17" s="170"/>
      <c r="P17" s="169"/>
      <c r="Q17" s="170"/>
      <c r="R17" s="29"/>
      <c r="S17" s="9"/>
      <c r="T17" s="40"/>
      <c r="U17" s="29"/>
      <c r="V17" s="9"/>
      <c r="W17" s="40"/>
      <c r="X17" s="470"/>
      <c r="Y17" s="15"/>
      <c r="Z17" s="15"/>
      <c r="AA17" s="22"/>
      <c r="AB17" s="461"/>
      <c r="AC17" s="461"/>
      <c r="AD17" s="17"/>
      <c r="AE17" s="468"/>
      <c r="AF17" s="469"/>
      <c r="AG17" s="447" t="str">
        <f t="shared" si="0"/>
        <v/>
      </c>
      <c r="AH17" s="467"/>
      <c r="AI17" s="9"/>
      <c r="AJ17" s="40"/>
      <c r="AK17" s="584"/>
      <c r="AL17" s="585"/>
      <c r="AM17" s="585"/>
      <c r="AN17" s="585"/>
      <c r="AO17" s="585"/>
      <c r="AP17" s="585"/>
      <c r="AQ17" s="585"/>
      <c r="AR17" s="585"/>
      <c r="AS17" s="585"/>
      <c r="AT17" s="586"/>
      <c r="AU17" s="15"/>
      <c r="BB17" s="1"/>
    </row>
    <row r="18" spans="1:54" ht="15" thickBot="1" x14ac:dyDescent="0.4">
      <c r="A18" s="90"/>
      <c r="B18" s="26" t="s">
        <v>75</v>
      </c>
      <c r="C18" s="171">
        <f>SUM(D18:L18)</f>
        <v>2</v>
      </c>
      <c r="D18" s="31">
        <v>1</v>
      </c>
      <c r="E18" s="11">
        <v>1</v>
      </c>
      <c r="F18" s="11"/>
      <c r="G18" s="11"/>
      <c r="H18" s="47"/>
      <c r="I18" s="11"/>
      <c r="J18" s="11"/>
      <c r="K18" s="11"/>
      <c r="L18" s="47"/>
      <c r="M18" s="162">
        <f>IF(SUM(D18:L18)&gt;($P15/'Example-657'!$B$14),($P15/'Example-657'!$B$14),SUM(D18:L18))</f>
        <v>2</v>
      </c>
      <c r="N18" s="173"/>
      <c r="O18" s="23"/>
      <c r="P18" s="173"/>
      <c r="Q18" s="23"/>
      <c r="R18" s="31" t="s">
        <v>4</v>
      </c>
      <c r="S18" s="91">
        <v>5.0999999999999996</v>
      </c>
      <c r="T18" s="108">
        <v>13</v>
      </c>
      <c r="U18" s="30"/>
      <c r="V18" s="15"/>
      <c r="W18" s="22"/>
      <c r="X18" s="57"/>
      <c r="Y18" s="10"/>
      <c r="Z18" s="10"/>
      <c r="AA18" s="23"/>
      <c r="AB18" s="472"/>
      <c r="AC18" s="472"/>
      <c r="AD18" s="20"/>
      <c r="AE18" s="468"/>
      <c r="AF18" s="469"/>
      <c r="AG18" s="447" t="str">
        <f t="shared" si="0"/>
        <v/>
      </c>
      <c r="AH18" s="467"/>
      <c r="AI18" s="9"/>
      <c r="AJ18" s="40"/>
      <c r="AK18" s="587"/>
      <c r="AL18" s="588"/>
      <c r="AM18" s="588"/>
      <c r="AN18" s="588"/>
      <c r="AO18" s="588"/>
      <c r="AP18" s="588"/>
      <c r="AQ18" s="588"/>
      <c r="AR18" s="588"/>
      <c r="AS18" s="588"/>
      <c r="AT18" s="589"/>
      <c r="AU18" s="15"/>
      <c r="BB18" s="1"/>
    </row>
    <row r="19" spans="1:54" x14ac:dyDescent="0.35">
      <c r="A19" s="33">
        <v>4</v>
      </c>
      <c r="B19" s="24" t="s">
        <v>35</v>
      </c>
      <c r="C19" s="156"/>
      <c r="D19" s="76">
        <v>3</v>
      </c>
      <c r="E19" s="14"/>
      <c r="F19" s="14"/>
      <c r="G19" s="14"/>
      <c r="H19" s="77"/>
      <c r="I19" s="14"/>
      <c r="J19" s="14"/>
      <c r="K19" s="14"/>
      <c r="L19" s="77"/>
      <c r="M19" s="110">
        <v>1</v>
      </c>
      <c r="N19" s="159">
        <f>SUM(D19:L19)</f>
        <v>3</v>
      </c>
      <c r="O19" s="158">
        <f>N19*'Example-657'!$B$15</f>
        <v>15</v>
      </c>
      <c r="P19" s="164"/>
      <c r="Q19" s="22"/>
      <c r="R19" s="87"/>
      <c r="S19" s="87"/>
      <c r="T19" s="17"/>
      <c r="U19" s="80"/>
      <c r="V19" s="81"/>
      <c r="W19" s="77"/>
      <c r="X19" s="460"/>
      <c r="Y19" s="64"/>
      <c r="Z19" s="64"/>
      <c r="AA19" s="79"/>
      <c r="AB19" s="461"/>
      <c r="AC19" s="461"/>
      <c r="AD19" s="17"/>
      <c r="AE19" s="462" t="s">
        <v>213</v>
      </c>
      <c r="AF19" s="448" t="s">
        <v>211</v>
      </c>
      <c r="AG19" s="448" t="str">
        <f t="shared" si="0"/>
        <v>DMH-O - Hw</v>
      </c>
      <c r="AH19" s="463" t="s">
        <v>3</v>
      </c>
      <c r="AI19" s="8">
        <v>1</v>
      </c>
      <c r="AJ19" s="28"/>
      <c r="AK19" s="581"/>
      <c r="AL19" s="582"/>
      <c r="AM19" s="582"/>
      <c r="AN19" s="582"/>
      <c r="AO19" s="582"/>
      <c r="AP19" s="582"/>
      <c r="AQ19" s="582"/>
      <c r="AR19" s="582"/>
      <c r="AS19" s="582"/>
      <c r="AT19" s="583"/>
      <c r="AU19" s="15"/>
    </row>
    <row r="20" spans="1:54" x14ac:dyDescent="0.35">
      <c r="A20" s="71"/>
      <c r="B20" s="25" t="s">
        <v>53</v>
      </c>
      <c r="C20" s="162"/>
      <c r="D20" s="84">
        <v>2</v>
      </c>
      <c r="E20" s="17"/>
      <c r="F20" s="17"/>
      <c r="G20" s="17"/>
      <c r="H20" s="85"/>
      <c r="I20" s="17"/>
      <c r="J20" s="17"/>
      <c r="K20" s="17"/>
      <c r="L20" s="85"/>
      <c r="M20" s="162"/>
      <c r="N20" s="30">
        <f>IF(SUM(D20:L20)&gt;'Example-657'!$L$3,'Example-657'!$L$3,SUM(D20:L20))</f>
        <v>2</v>
      </c>
      <c r="O20" s="163">
        <f>N20*'Example-657'!$B$15</f>
        <v>10</v>
      </c>
      <c r="P20" s="164">
        <f>INDEX('Example-657'!$F$4:$K$4, MATCH(O20, 'Example-657'!$F$2:$K$2, 1))</f>
        <v>800</v>
      </c>
      <c r="Q20" s="22">
        <f>INDEX('Example-657'!$F$5:$K$5, MATCH(O20, 'Example-657'!$F$2:$K$2, 1))</f>
        <v>400</v>
      </c>
      <c r="R20" s="87"/>
      <c r="S20" s="87"/>
      <c r="T20" s="17"/>
      <c r="U20" s="86"/>
      <c r="V20" s="87"/>
      <c r="W20" s="85"/>
      <c r="X20" s="464"/>
      <c r="Y20" s="63"/>
      <c r="Z20" s="63"/>
      <c r="AA20" s="89"/>
      <c r="AB20" s="461"/>
      <c r="AC20" s="461"/>
      <c r="AD20" s="17"/>
      <c r="AE20" s="466" t="s">
        <v>210</v>
      </c>
      <c r="AF20" s="447" t="s">
        <v>211</v>
      </c>
      <c r="AG20" s="447" t="str">
        <f t="shared" si="0"/>
        <v>NW-O - Hw</v>
      </c>
      <c r="AH20" s="467" t="s">
        <v>3</v>
      </c>
      <c r="AI20" s="9"/>
      <c r="AJ20" s="40">
        <v>1</v>
      </c>
      <c r="AK20" s="584"/>
      <c r="AL20" s="585"/>
      <c r="AM20" s="585"/>
      <c r="AN20" s="585"/>
      <c r="AO20" s="585"/>
      <c r="AP20" s="585"/>
      <c r="AQ20" s="585"/>
      <c r="AR20" s="585"/>
      <c r="AS20" s="585"/>
      <c r="AT20" s="586"/>
      <c r="AU20" s="15"/>
    </row>
    <row r="21" spans="1:54" x14ac:dyDescent="0.35">
      <c r="A21" s="71"/>
      <c r="B21" s="39" t="s">
        <v>59</v>
      </c>
      <c r="C21" s="162"/>
      <c r="D21" s="29">
        <v>5</v>
      </c>
      <c r="E21" s="32">
        <v>3</v>
      </c>
      <c r="F21" s="32"/>
      <c r="G21" s="32">
        <v>2</v>
      </c>
      <c r="H21" s="75"/>
      <c r="I21" s="32"/>
      <c r="J21" s="32"/>
      <c r="K21" s="32"/>
      <c r="L21" s="75"/>
      <c r="M21" s="166">
        <f>SUM(D21:L21)</f>
        <v>10</v>
      </c>
      <c r="N21" s="169"/>
      <c r="O21" s="170"/>
      <c r="P21" s="169"/>
      <c r="Q21" s="170"/>
      <c r="R21" s="9"/>
      <c r="S21" s="9"/>
      <c r="T21" s="9"/>
      <c r="U21" s="29"/>
      <c r="V21" s="9"/>
      <c r="W21" s="40"/>
      <c r="X21" s="468"/>
      <c r="Y21" s="32"/>
      <c r="Z21" s="9"/>
      <c r="AA21" s="40"/>
      <c r="AB21" s="461"/>
      <c r="AC21" s="461"/>
      <c r="AD21" s="17"/>
      <c r="AE21" s="468" t="s">
        <v>215</v>
      </c>
      <c r="AF21" s="469" t="s">
        <v>206</v>
      </c>
      <c r="AG21" s="447" t="str">
        <f>IF(AND(AE21&lt;&gt;"", AF21&lt;&gt;"", AH21&lt;&gt;""), AE21 &amp; "-" &amp; AF21 &amp; " - " &amp; TRIM(AH21), "")</f>
        <v>AD-U - Cw</v>
      </c>
      <c r="AH21" s="467" t="s">
        <v>4</v>
      </c>
      <c r="AI21" s="9">
        <v>1</v>
      </c>
      <c r="AJ21" s="40"/>
      <c r="AK21" s="584"/>
      <c r="AL21" s="585"/>
      <c r="AM21" s="585"/>
      <c r="AN21" s="585"/>
      <c r="AO21" s="585"/>
      <c r="AP21" s="585"/>
      <c r="AQ21" s="585"/>
      <c r="AR21" s="585"/>
      <c r="AS21" s="585"/>
      <c r="AT21" s="586"/>
      <c r="AU21" s="15"/>
      <c r="BB21" s="1"/>
    </row>
    <row r="22" spans="1:54" x14ac:dyDescent="0.35">
      <c r="A22" s="71"/>
      <c r="B22" s="25" t="s">
        <v>70</v>
      </c>
      <c r="C22" s="162">
        <f>SUM(D22:L22)</f>
        <v>2</v>
      </c>
      <c r="D22" s="29"/>
      <c r="E22" s="9">
        <v>1</v>
      </c>
      <c r="F22" s="9"/>
      <c r="G22" s="9">
        <v>1</v>
      </c>
      <c r="H22" s="40"/>
      <c r="I22" s="9"/>
      <c r="J22" s="9"/>
      <c r="K22" s="9"/>
      <c r="L22" s="40"/>
      <c r="M22" s="162">
        <f>IF(SUM(D22:L22)&gt;($P20/'Example-657'!$B$14),($P20/'Example-657'!$B$14),SUM(D22:L22))</f>
        <v>2</v>
      </c>
      <c r="N22" s="169"/>
      <c r="O22" s="170"/>
      <c r="P22" s="169"/>
      <c r="Q22" s="170"/>
      <c r="R22" s="9"/>
      <c r="S22" s="9"/>
      <c r="T22" s="9"/>
      <c r="U22" s="29"/>
      <c r="V22" s="9"/>
      <c r="W22" s="40"/>
      <c r="X22" s="470"/>
      <c r="Y22" s="15"/>
      <c r="Z22" s="15"/>
      <c r="AA22" s="22"/>
      <c r="AB22" s="461"/>
      <c r="AC22" s="461"/>
      <c r="AD22" s="17"/>
      <c r="AE22" s="468"/>
      <c r="AF22" s="469"/>
      <c r="AG22" s="447" t="str">
        <f t="shared" si="0"/>
        <v/>
      </c>
      <c r="AH22" s="467"/>
      <c r="AI22" s="9"/>
      <c r="AJ22" s="40"/>
      <c r="AK22" s="584"/>
      <c r="AL22" s="585"/>
      <c r="AM22" s="585"/>
      <c r="AN22" s="585"/>
      <c r="AO22" s="585"/>
      <c r="AP22" s="585"/>
      <c r="AQ22" s="585"/>
      <c r="AR22" s="585"/>
      <c r="AS22" s="585"/>
      <c r="AT22" s="586"/>
      <c r="AU22" s="15"/>
      <c r="BB22" s="1"/>
    </row>
    <row r="23" spans="1:54" ht="15" thickBot="1" x14ac:dyDescent="0.4">
      <c r="A23" s="90"/>
      <c r="B23" s="26" t="s">
        <v>75</v>
      </c>
      <c r="C23" s="171">
        <f>SUM(D23:L23)</f>
        <v>2</v>
      </c>
      <c r="D23" s="31"/>
      <c r="E23" s="11">
        <v>1</v>
      </c>
      <c r="F23" s="11"/>
      <c r="G23" s="11">
        <v>1</v>
      </c>
      <c r="H23" s="47"/>
      <c r="I23" s="11"/>
      <c r="J23" s="11"/>
      <c r="K23" s="11"/>
      <c r="L23" s="47"/>
      <c r="M23" s="162">
        <f>IF(SUM(D23:L23)&gt;($P20/'Example-657'!$B$14),($P20/'Example-657'!$B$14),SUM(D23:L23))</f>
        <v>2</v>
      </c>
      <c r="N23" s="164"/>
      <c r="O23" s="22"/>
      <c r="P23" s="164"/>
      <c r="Q23" s="22"/>
      <c r="R23" s="11"/>
      <c r="S23" s="91"/>
      <c r="T23" s="91"/>
      <c r="U23" s="57"/>
      <c r="V23" s="10"/>
      <c r="W23" s="23"/>
      <c r="X23" s="57"/>
      <c r="Y23" s="10"/>
      <c r="Z23" s="10"/>
      <c r="AA23" s="23"/>
      <c r="AB23" s="472"/>
      <c r="AC23" s="472"/>
      <c r="AD23" s="20"/>
      <c r="AE23" s="473"/>
      <c r="AF23" s="474"/>
      <c r="AG23" s="449" t="str">
        <f t="shared" si="0"/>
        <v/>
      </c>
      <c r="AH23" s="475"/>
      <c r="AI23" s="11"/>
      <c r="AJ23" s="47"/>
      <c r="AK23" s="587"/>
      <c r="AL23" s="588"/>
      <c r="AM23" s="588"/>
      <c r="AN23" s="588"/>
      <c r="AO23" s="588"/>
      <c r="AP23" s="588"/>
      <c r="AQ23" s="588"/>
      <c r="AR23" s="588"/>
      <c r="AS23" s="588"/>
      <c r="AT23" s="589"/>
      <c r="AU23" s="15"/>
      <c r="BB23" s="1"/>
    </row>
    <row r="24" spans="1:54" x14ac:dyDescent="0.35">
      <c r="A24" s="33">
        <v>5</v>
      </c>
      <c r="B24" s="24" t="s">
        <v>35</v>
      </c>
      <c r="C24" s="156"/>
      <c r="D24" s="76">
        <v>2</v>
      </c>
      <c r="E24" s="14">
        <v>1</v>
      </c>
      <c r="F24" s="14"/>
      <c r="G24" s="14"/>
      <c r="H24" s="77"/>
      <c r="I24" s="14"/>
      <c r="J24" s="14"/>
      <c r="K24" s="14"/>
      <c r="L24" s="77"/>
      <c r="M24" s="110">
        <v>2</v>
      </c>
      <c r="N24" s="159">
        <f>SUM(D24:L24)</f>
        <v>3</v>
      </c>
      <c r="O24" s="158">
        <f>N24*'Example-657'!$B$15</f>
        <v>15</v>
      </c>
      <c r="P24" s="159"/>
      <c r="Q24" s="160"/>
      <c r="R24" s="81" t="s">
        <v>3</v>
      </c>
      <c r="S24" s="81">
        <v>32</v>
      </c>
      <c r="T24" s="14">
        <v>120</v>
      </c>
      <c r="U24" s="80" t="s">
        <v>4</v>
      </c>
      <c r="V24" s="81">
        <v>28</v>
      </c>
      <c r="W24" s="77">
        <v>120</v>
      </c>
      <c r="X24" s="460">
        <v>0.5</v>
      </c>
      <c r="Y24" s="64"/>
      <c r="Z24" s="64"/>
      <c r="AA24" s="79"/>
      <c r="AB24" s="461" t="s">
        <v>209</v>
      </c>
      <c r="AC24" s="461">
        <v>0.4</v>
      </c>
      <c r="AD24" s="17">
        <v>0.8</v>
      </c>
      <c r="AE24" s="466" t="s">
        <v>215</v>
      </c>
      <c r="AF24" s="447" t="s">
        <v>206</v>
      </c>
      <c r="AG24" s="447" t="str">
        <f t="shared" si="0"/>
        <v>AD-U - Hw</v>
      </c>
      <c r="AH24" s="467" t="s">
        <v>3</v>
      </c>
      <c r="AI24" s="9">
        <v>1</v>
      </c>
      <c r="AJ24" s="40"/>
      <c r="AK24" s="581"/>
      <c r="AL24" s="582"/>
      <c r="AM24" s="582"/>
      <c r="AN24" s="582"/>
      <c r="AO24" s="582"/>
      <c r="AP24" s="582"/>
      <c r="AQ24" s="582"/>
      <c r="AR24" s="582"/>
      <c r="AS24" s="582"/>
      <c r="AT24" s="583"/>
      <c r="AU24" s="15"/>
    </row>
    <row r="25" spans="1:54" x14ac:dyDescent="0.35">
      <c r="A25" s="71"/>
      <c r="B25" s="25" t="s">
        <v>53</v>
      </c>
      <c r="C25" s="162"/>
      <c r="D25" s="84">
        <v>2</v>
      </c>
      <c r="E25" s="17"/>
      <c r="F25" s="17"/>
      <c r="G25" s="17"/>
      <c r="H25" s="85"/>
      <c r="I25" s="17"/>
      <c r="J25" s="17"/>
      <c r="K25" s="17"/>
      <c r="L25" s="85"/>
      <c r="M25" s="162"/>
      <c r="N25" s="30">
        <f>IF(SUM(D25:L25)&gt;'Example-657'!$L$3,'Example-657'!$L$3,SUM(D25:L25))</f>
        <v>2</v>
      </c>
      <c r="O25" s="163">
        <f>N25*'Example-657'!$B$15</f>
        <v>10</v>
      </c>
      <c r="P25" s="164">
        <f>INDEX('Example-657'!$F$4:$K$4, MATCH(O25, 'Example-657'!$F$2:$K$2, 1))</f>
        <v>800</v>
      </c>
      <c r="Q25" s="22">
        <f>INDEX('Example-657'!$F$5:$K$5, MATCH(O25, 'Example-657'!$F$2:$K$2, 1))</f>
        <v>400</v>
      </c>
      <c r="R25" s="87" t="s">
        <v>3</v>
      </c>
      <c r="S25" s="87">
        <v>32</v>
      </c>
      <c r="T25" s="17">
        <v>120</v>
      </c>
      <c r="U25" s="86"/>
      <c r="V25" s="87"/>
      <c r="W25" s="85"/>
      <c r="X25" s="464"/>
      <c r="Y25" s="63"/>
      <c r="Z25" s="63"/>
      <c r="AA25" s="89"/>
      <c r="AB25" s="461"/>
      <c r="AC25" s="461"/>
      <c r="AD25" s="17"/>
      <c r="AE25" s="468"/>
      <c r="AF25" s="469"/>
      <c r="AG25" s="447" t="str">
        <f t="shared" si="0"/>
        <v/>
      </c>
      <c r="AH25" s="467"/>
      <c r="AI25" s="9"/>
      <c r="AJ25" s="40"/>
      <c r="AK25" s="584"/>
      <c r="AL25" s="585"/>
      <c r="AM25" s="585"/>
      <c r="AN25" s="585"/>
      <c r="AO25" s="585"/>
      <c r="AP25" s="585"/>
      <c r="AQ25" s="585"/>
      <c r="AR25" s="585"/>
      <c r="AS25" s="585"/>
      <c r="AT25" s="586"/>
      <c r="AU25" s="15"/>
    </row>
    <row r="26" spans="1:54" x14ac:dyDescent="0.35">
      <c r="A26" s="71"/>
      <c r="B26" s="39" t="s">
        <v>59</v>
      </c>
      <c r="C26" s="162"/>
      <c r="D26" s="29">
        <v>4</v>
      </c>
      <c r="E26" s="32"/>
      <c r="F26" s="32"/>
      <c r="G26" s="32">
        <v>2</v>
      </c>
      <c r="H26" s="75">
        <v>1</v>
      </c>
      <c r="I26" s="32"/>
      <c r="J26" s="32"/>
      <c r="K26" s="32"/>
      <c r="L26" s="75"/>
      <c r="M26" s="166">
        <f>SUM(D26:L26)</f>
        <v>7</v>
      </c>
      <c r="N26" s="169"/>
      <c r="O26" s="170"/>
      <c r="P26" s="169"/>
      <c r="Q26" s="170"/>
      <c r="R26" s="9" t="s">
        <v>3</v>
      </c>
      <c r="S26" s="9">
        <v>4.5</v>
      </c>
      <c r="T26" s="9">
        <v>13</v>
      </c>
      <c r="U26" s="29" t="s">
        <v>4</v>
      </c>
      <c r="V26" s="9">
        <v>5.0999999999999996</v>
      </c>
      <c r="W26" s="40">
        <v>13</v>
      </c>
      <c r="X26" s="468">
        <v>0.4</v>
      </c>
      <c r="Y26" s="32"/>
      <c r="Z26" s="9"/>
      <c r="AA26" s="40">
        <v>5</v>
      </c>
      <c r="AB26" s="461"/>
      <c r="AC26" s="461"/>
      <c r="AD26" s="17"/>
      <c r="AE26" s="468"/>
      <c r="AF26" s="469"/>
      <c r="AG26" s="447" t="str">
        <f t="shared" si="0"/>
        <v/>
      </c>
      <c r="AH26" s="467"/>
      <c r="AI26" s="9"/>
      <c r="AJ26" s="40"/>
      <c r="AK26" s="584"/>
      <c r="AL26" s="585"/>
      <c r="AM26" s="585"/>
      <c r="AN26" s="585"/>
      <c r="AO26" s="585"/>
      <c r="AP26" s="585"/>
      <c r="AQ26" s="585"/>
      <c r="AR26" s="585"/>
      <c r="AS26" s="585"/>
      <c r="AT26" s="586"/>
      <c r="AU26" s="15"/>
      <c r="BB26" s="1"/>
    </row>
    <row r="27" spans="1:54" x14ac:dyDescent="0.35">
      <c r="A27" s="71"/>
      <c r="B27" s="25" t="s">
        <v>70</v>
      </c>
      <c r="C27" s="162">
        <f>SUM(D27:L27)</f>
        <v>5</v>
      </c>
      <c r="D27" s="29">
        <v>4</v>
      </c>
      <c r="E27" s="9"/>
      <c r="F27" s="9"/>
      <c r="G27" s="9">
        <v>1</v>
      </c>
      <c r="H27" s="40"/>
      <c r="I27" s="9"/>
      <c r="J27" s="9"/>
      <c r="K27" s="9"/>
      <c r="L27" s="40"/>
      <c r="M27" s="162">
        <f>IF(SUM(D27:L27)&gt;($P25/'Example-657'!$B$14),($P25/'Example-657'!$B$14),SUM(D27:L27))</f>
        <v>4</v>
      </c>
      <c r="N27" s="169"/>
      <c r="O27" s="170"/>
      <c r="P27" s="169"/>
      <c r="Q27" s="170"/>
      <c r="R27" s="9"/>
      <c r="S27" s="9"/>
      <c r="T27" s="9"/>
      <c r="U27" s="29"/>
      <c r="V27" s="9"/>
      <c r="W27" s="40"/>
      <c r="X27" s="470"/>
      <c r="Y27" s="15"/>
      <c r="Z27" s="15"/>
      <c r="AA27" s="22"/>
      <c r="AB27" s="461"/>
      <c r="AC27" s="461"/>
      <c r="AD27" s="17"/>
      <c r="AE27" s="468"/>
      <c r="AF27" s="469"/>
      <c r="AG27" s="447" t="str">
        <f t="shared" si="0"/>
        <v/>
      </c>
      <c r="AH27" s="467"/>
      <c r="AI27" s="9"/>
      <c r="AJ27" s="40"/>
      <c r="AK27" s="584"/>
      <c r="AL27" s="585"/>
      <c r="AM27" s="585"/>
      <c r="AN27" s="585"/>
      <c r="AO27" s="585"/>
      <c r="AP27" s="585"/>
      <c r="AQ27" s="585"/>
      <c r="AR27" s="585"/>
      <c r="AS27" s="585"/>
      <c r="AT27" s="586"/>
      <c r="AU27" s="15"/>
      <c r="BB27" s="1"/>
    </row>
    <row r="28" spans="1:54" ht="15" thickBot="1" x14ac:dyDescent="0.4">
      <c r="A28" s="90"/>
      <c r="B28" s="26" t="s">
        <v>75</v>
      </c>
      <c r="C28" s="171">
        <f>SUM(D28:L28)</f>
        <v>2</v>
      </c>
      <c r="D28" s="29">
        <v>1</v>
      </c>
      <c r="E28" s="9"/>
      <c r="F28" s="9"/>
      <c r="G28" s="9">
        <v>1</v>
      </c>
      <c r="H28" s="40"/>
      <c r="I28" s="9"/>
      <c r="J28" s="9"/>
      <c r="K28" s="9"/>
      <c r="L28" s="40"/>
      <c r="M28" s="162">
        <f>IF(SUM(D28:L28)&gt;($P25/'Example-657'!$B$14),($P25/'Example-657'!$B$14),SUM(D28:L28))</f>
        <v>2</v>
      </c>
      <c r="N28" s="173"/>
      <c r="O28" s="23"/>
      <c r="P28" s="173"/>
      <c r="Q28" s="23"/>
      <c r="R28" s="11" t="s">
        <v>4</v>
      </c>
      <c r="S28" s="18">
        <v>4.8</v>
      </c>
      <c r="T28" s="18">
        <v>13</v>
      </c>
      <c r="U28" s="30"/>
      <c r="V28" s="15"/>
      <c r="W28" s="22"/>
      <c r="X28" s="30"/>
      <c r="Y28" s="15"/>
      <c r="Z28" s="15"/>
      <c r="AA28" s="22"/>
      <c r="AB28" s="472"/>
      <c r="AC28" s="472"/>
      <c r="AD28" s="20"/>
      <c r="AE28" s="468"/>
      <c r="AF28" s="469"/>
      <c r="AG28" s="447" t="str">
        <f t="shared" si="0"/>
        <v/>
      </c>
      <c r="AH28" s="467"/>
      <c r="AI28" s="9"/>
      <c r="AJ28" s="40"/>
      <c r="AK28" s="587"/>
      <c r="AL28" s="588"/>
      <c r="AM28" s="588"/>
      <c r="AN28" s="588"/>
      <c r="AO28" s="588"/>
      <c r="AP28" s="588"/>
      <c r="AQ28" s="588"/>
      <c r="AR28" s="588"/>
      <c r="AS28" s="588"/>
      <c r="AT28" s="589"/>
      <c r="AU28" s="15"/>
      <c r="BB28" s="1"/>
    </row>
    <row r="29" spans="1:54" hidden="1" x14ac:dyDescent="0.35">
      <c r="A29" s="33">
        <v>6</v>
      </c>
      <c r="B29" s="24" t="s">
        <v>35</v>
      </c>
      <c r="C29" s="156"/>
      <c r="D29" s="76"/>
      <c r="E29" s="14"/>
      <c r="F29" s="14"/>
      <c r="G29" s="14"/>
      <c r="H29" s="77"/>
      <c r="I29" s="14"/>
      <c r="J29" s="14"/>
      <c r="K29" s="14"/>
      <c r="L29" s="77"/>
      <c r="M29" s="110"/>
      <c r="N29" s="159">
        <f>SUM(D29:L29)</f>
        <v>0</v>
      </c>
      <c r="O29" s="158">
        <f>N29*'Example-657'!$B$15</f>
        <v>0</v>
      </c>
      <c r="P29" s="164"/>
      <c r="Q29" s="22"/>
      <c r="R29" s="81"/>
      <c r="S29" s="81"/>
      <c r="T29" s="14"/>
      <c r="U29" s="80"/>
      <c r="V29" s="81"/>
      <c r="W29" s="77"/>
      <c r="X29" s="478"/>
      <c r="Y29" s="64"/>
      <c r="Z29" s="64"/>
      <c r="AA29" s="79"/>
      <c r="AB29" s="477"/>
      <c r="AC29" s="471"/>
      <c r="AD29" s="14"/>
      <c r="AE29" s="462"/>
      <c r="AF29" s="448"/>
      <c r="AG29" s="448" t="str">
        <f t="shared" si="0"/>
        <v/>
      </c>
      <c r="AH29" s="463"/>
      <c r="AI29" s="8"/>
      <c r="AJ29" s="28"/>
      <c r="AK29" s="581"/>
      <c r="AL29" s="582"/>
      <c r="AM29" s="582"/>
      <c r="AN29" s="582"/>
      <c r="AO29" s="582"/>
      <c r="AP29" s="582"/>
      <c r="AQ29" s="582"/>
      <c r="AR29" s="582"/>
      <c r="AS29" s="582"/>
      <c r="AT29" s="583"/>
      <c r="AU29" s="15"/>
    </row>
    <row r="30" spans="1:54" hidden="1" x14ac:dyDescent="0.35">
      <c r="A30" s="71"/>
      <c r="B30" s="25" t="s">
        <v>53</v>
      </c>
      <c r="C30" s="162"/>
      <c r="D30" s="84"/>
      <c r="E30" s="17"/>
      <c r="F30" s="17"/>
      <c r="G30" s="17"/>
      <c r="H30" s="85"/>
      <c r="I30" s="17"/>
      <c r="J30" s="17"/>
      <c r="K30" s="17"/>
      <c r="L30" s="85"/>
      <c r="M30" s="162"/>
      <c r="N30" s="30">
        <f>IF(SUM(D30:L30)&gt;'Example-657'!$L$3,'Example-657'!$L$3,SUM(D30:L30))</f>
        <v>0</v>
      </c>
      <c r="O30" s="163">
        <f>N30*'Example-657'!$B$15</f>
        <v>0</v>
      </c>
      <c r="P30" s="164">
        <f>INDEX('Example-657'!$F$4:$K$4, MATCH(O30, 'Example-657'!$F$2:$K$2, 1))</f>
        <v>900</v>
      </c>
      <c r="Q30" s="22">
        <f>INDEX('Example-657'!$F$5:$K$5, MATCH(O30, 'Example-657'!$F$2:$K$2, 1))</f>
        <v>500</v>
      </c>
      <c r="R30" s="87"/>
      <c r="S30" s="87"/>
      <c r="T30" s="17"/>
      <c r="U30" s="86"/>
      <c r="V30" s="87"/>
      <c r="W30" s="85"/>
      <c r="X30" s="464"/>
      <c r="Y30" s="63"/>
      <c r="Z30" s="63"/>
      <c r="AA30" s="89"/>
      <c r="AB30" s="465"/>
      <c r="AC30" s="461"/>
      <c r="AD30" s="17"/>
      <c r="AE30" s="466"/>
      <c r="AF30" s="447"/>
      <c r="AG30" s="447" t="str">
        <f t="shared" si="0"/>
        <v/>
      </c>
      <c r="AH30" s="467"/>
      <c r="AI30" s="9"/>
      <c r="AJ30" s="40"/>
      <c r="AK30" s="584"/>
      <c r="AL30" s="585"/>
      <c r="AM30" s="585"/>
      <c r="AN30" s="585"/>
      <c r="AO30" s="585"/>
      <c r="AP30" s="585"/>
      <c r="AQ30" s="585"/>
      <c r="AR30" s="585"/>
      <c r="AS30" s="585"/>
      <c r="AT30" s="586"/>
      <c r="AU30" s="15"/>
    </row>
    <row r="31" spans="1:54" hidden="1" x14ac:dyDescent="0.35">
      <c r="A31" s="71"/>
      <c r="B31" s="39" t="s">
        <v>59</v>
      </c>
      <c r="C31" s="162"/>
      <c r="D31" s="29"/>
      <c r="E31" s="32"/>
      <c r="F31" s="32"/>
      <c r="G31" s="32"/>
      <c r="H31" s="75"/>
      <c r="I31" s="32"/>
      <c r="J31" s="32"/>
      <c r="K31" s="32"/>
      <c r="L31" s="75"/>
      <c r="M31" s="166">
        <f>SUM(D31:L31)</f>
        <v>0</v>
      </c>
      <c r="N31" s="169"/>
      <c r="O31" s="170"/>
      <c r="P31" s="169"/>
      <c r="Q31" s="170"/>
      <c r="R31" s="9"/>
      <c r="S31" s="9"/>
      <c r="T31" s="9"/>
      <c r="U31" s="29"/>
      <c r="V31" s="9"/>
      <c r="W31" s="40"/>
      <c r="X31" s="470"/>
      <c r="Y31" s="32"/>
      <c r="Z31" s="9"/>
      <c r="AA31" s="40"/>
      <c r="AB31" s="465"/>
      <c r="AC31" s="461"/>
      <c r="AD31" s="17"/>
      <c r="AE31" s="468"/>
      <c r="AF31" s="469"/>
      <c r="AG31" s="447" t="str">
        <f t="shared" si="0"/>
        <v/>
      </c>
      <c r="AH31" s="467"/>
      <c r="AI31" s="9"/>
      <c r="AJ31" s="40"/>
      <c r="AK31" s="584"/>
      <c r="AL31" s="585"/>
      <c r="AM31" s="585"/>
      <c r="AN31" s="585"/>
      <c r="AO31" s="585"/>
      <c r="AP31" s="585"/>
      <c r="AQ31" s="585"/>
      <c r="AR31" s="585"/>
      <c r="AS31" s="585"/>
      <c r="AT31" s="586"/>
      <c r="AU31" s="15"/>
      <c r="BB31" s="1"/>
    </row>
    <row r="32" spans="1:54" hidden="1" x14ac:dyDescent="0.35">
      <c r="A32" s="71"/>
      <c r="B32" s="25" t="s">
        <v>70</v>
      </c>
      <c r="C32" s="162">
        <f>SUM(D32:L32)</f>
        <v>0</v>
      </c>
      <c r="D32" s="29"/>
      <c r="E32" s="9"/>
      <c r="F32" s="9"/>
      <c r="G32" s="9"/>
      <c r="H32" s="40"/>
      <c r="I32" s="9"/>
      <c r="J32" s="9"/>
      <c r="K32" s="9"/>
      <c r="L32" s="40"/>
      <c r="M32" s="162">
        <f>IF(SUM(D32:L32)&gt;($P30/'Example-657'!$B$14),($P30/'Example-657'!$B$14),SUM(D32:L32))</f>
        <v>0</v>
      </c>
      <c r="N32" s="169"/>
      <c r="O32" s="170"/>
      <c r="P32" s="169"/>
      <c r="Q32" s="170"/>
      <c r="R32" s="9"/>
      <c r="S32" s="9"/>
      <c r="T32" s="9"/>
      <c r="U32" s="29"/>
      <c r="V32" s="9"/>
      <c r="W32" s="40"/>
      <c r="X32" s="470"/>
      <c r="Y32" s="15"/>
      <c r="Z32" s="15"/>
      <c r="AA32" s="22"/>
      <c r="AB32" s="465"/>
      <c r="AC32" s="461"/>
      <c r="AD32" s="17"/>
      <c r="AE32" s="468"/>
      <c r="AF32" s="469"/>
      <c r="AG32" s="447" t="str">
        <f t="shared" si="0"/>
        <v/>
      </c>
      <c r="AH32" s="467"/>
      <c r="AI32" s="9"/>
      <c r="AJ32" s="40"/>
      <c r="AK32" s="584"/>
      <c r="AL32" s="585"/>
      <c r="AM32" s="585"/>
      <c r="AN32" s="585"/>
      <c r="AO32" s="585"/>
      <c r="AP32" s="585"/>
      <c r="AQ32" s="585"/>
      <c r="AR32" s="585"/>
      <c r="AS32" s="585"/>
      <c r="AT32" s="586"/>
      <c r="AU32" s="15"/>
      <c r="BB32" s="1"/>
    </row>
    <row r="33" spans="1:54" ht="15" hidden="1" thickBot="1" x14ac:dyDescent="0.4">
      <c r="A33" s="90"/>
      <c r="B33" s="26" t="s">
        <v>75</v>
      </c>
      <c r="C33" s="171">
        <f>SUM(D33:L33)</f>
        <v>0</v>
      </c>
      <c r="D33" s="31"/>
      <c r="E33" s="11"/>
      <c r="F33" s="11"/>
      <c r="G33" s="11"/>
      <c r="H33" s="47"/>
      <c r="I33" s="11"/>
      <c r="J33" s="11"/>
      <c r="K33" s="11"/>
      <c r="L33" s="47"/>
      <c r="M33" s="162">
        <f>IF(SUM(D33:L33)&gt;($P30/'Example-657'!$B$14),($P30/'Example-657'!$B$14),SUM(D33:L33))</f>
        <v>0</v>
      </c>
      <c r="N33" s="164"/>
      <c r="O33" s="22"/>
      <c r="P33" s="164"/>
      <c r="Q33" s="22"/>
      <c r="R33" s="9"/>
      <c r="S33" s="18"/>
      <c r="T33" s="18"/>
      <c r="U33" s="57"/>
      <c r="V33" s="10"/>
      <c r="W33" s="23"/>
      <c r="X33" s="57"/>
      <c r="Y33" s="10"/>
      <c r="Z33" s="10"/>
      <c r="AA33" s="23"/>
      <c r="AB33" s="479"/>
      <c r="AC33" s="472"/>
      <c r="AD33" s="20"/>
      <c r="AE33" s="473"/>
      <c r="AF33" s="474"/>
      <c r="AG33" s="449" t="str">
        <f t="shared" si="0"/>
        <v/>
      </c>
      <c r="AH33" s="475"/>
      <c r="AI33" s="11"/>
      <c r="AJ33" s="47"/>
      <c r="AK33" s="587"/>
      <c r="AL33" s="588"/>
      <c r="AM33" s="588"/>
      <c r="AN33" s="588"/>
      <c r="AO33" s="588"/>
      <c r="AP33" s="588"/>
      <c r="AQ33" s="588"/>
      <c r="AR33" s="588"/>
      <c r="AS33" s="588"/>
      <c r="AT33" s="589"/>
      <c r="AU33" s="15"/>
      <c r="BB33" s="1"/>
    </row>
    <row r="34" spans="1:54" hidden="1" x14ac:dyDescent="0.35">
      <c r="A34" s="33">
        <v>7</v>
      </c>
      <c r="B34" s="24" t="s">
        <v>35</v>
      </c>
      <c r="C34" s="156"/>
      <c r="D34" s="76"/>
      <c r="E34" s="14"/>
      <c r="F34" s="14"/>
      <c r="G34" s="14"/>
      <c r="H34" s="77"/>
      <c r="I34" s="14"/>
      <c r="J34" s="14"/>
      <c r="K34" s="14"/>
      <c r="L34" s="77"/>
      <c r="M34" s="110"/>
      <c r="N34" s="159">
        <f>SUM(D34:L34)</f>
        <v>0</v>
      </c>
      <c r="O34" s="158">
        <f>N34*'Example-657'!$B$15</f>
        <v>0</v>
      </c>
      <c r="P34" s="159"/>
      <c r="Q34" s="160"/>
      <c r="R34" s="81"/>
      <c r="S34" s="81"/>
      <c r="T34" s="14"/>
      <c r="U34" s="80"/>
      <c r="V34" s="81"/>
      <c r="W34" s="77"/>
      <c r="X34" s="478"/>
      <c r="Y34" s="64"/>
      <c r="Z34" s="64"/>
      <c r="AA34" s="79"/>
      <c r="AB34" s="471"/>
      <c r="AC34" s="471"/>
      <c r="AD34" s="14"/>
      <c r="AE34" s="466"/>
      <c r="AF34" s="447"/>
      <c r="AG34" s="447" t="str">
        <f t="shared" si="0"/>
        <v/>
      </c>
      <c r="AH34" s="467"/>
      <c r="AI34" s="9"/>
      <c r="AJ34" s="40"/>
      <c r="AK34" s="581"/>
      <c r="AL34" s="582"/>
      <c r="AM34" s="582"/>
      <c r="AN34" s="582"/>
      <c r="AO34" s="582"/>
      <c r="AP34" s="582"/>
      <c r="AQ34" s="582"/>
      <c r="AR34" s="582"/>
      <c r="AS34" s="582"/>
      <c r="AT34" s="583"/>
      <c r="AU34" s="15"/>
    </row>
    <row r="35" spans="1:54" hidden="1" x14ac:dyDescent="0.35">
      <c r="A35" s="71"/>
      <c r="B35" s="25" t="s">
        <v>53</v>
      </c>
      <c r="C35" s="162"/>
      <c r="D35" s="84"/>
      <c r="E35" s="17"/>
      <c r="F35" s="17"/>
      <c r="G35" s="17"/>
      <c r="H35" s="85"/>
      <c r="I35" s="17"/>
      <c r="J35" s="17"/>
      <c r="K35" s="17"/>
      <c r="L35" s="85"/>
      <c r="M35" s="162"/>
      <c r="N35" s="30">
        <f>IF(SUM(D35:L35)&gt;'Example-657'!$L$3,'Example-657'!$L$3,SUM(D35:L35))</f>
        <v>0</v>
      </c>
      <c r="O35" s="163">
        <f>N35*'Example-657'!$B$15</f>
        <v>0</v>
      </c>
      <c r="P35" s="164">
        <f>INDEX('Example-657'!$F$4:$K$4, MATCH(O35, 'Example-657'!$F$2:$K$2, 1))</f>
        <v>900</v>
      </c>
      <c r="Q35" s="22">
        <f>INDEX('Example-657'!$F$5:$K$5, MATCH(O35, 'Example-657'!$F$2:$K$2, 1))</f>
        <v>500</v>
      </c>
      <c r="R35" s="87"/>
      <c r="S35" s="87"/>
      <c r="T35" s="17"/>
      <c r="U35" s="86"/>
      <c r="V35" s="87"/>
      <c r="W35" s="85"/>
      <c r="X35" s="464"/>
      <c r="Y35" s="63"/>
      <c r="Z35" s="63"/>
      <c r="AA35" s="89"/>
      <c r="AB35" s="461"/>
      <c r="AC35" s="461"/>
      <c r="AD35" s="17"/>
      <c r="AE35" s="466"/>
      <c r="AF35" s="447"/>
      <c r="AG35" s="447" t="str">
        <f t="shared" si="0"/>
        <v/>
      </c>
      <c r="AH35" s="467"/>
      <c r="AI35" s="9"/>
      <c r="AJ35" s="40"/>
      <c r="AK35" s="584"/>
      <c r="AL35" s="585"/>
      <c r="AM35" s="585"/>
      <c r="AN35" s="585"/>
      <c r="AO35" s="585"/>
      <c r="AP35" s="585"/>
      <c r="AQ35" s="585"/>
      <c r="AR35" s="585"/>
      <c r="AS35" s="585"/>
      <c r="AT35" s="586"/>
      <c r="AU35" s="15"/>
    </row>
    <row r="36" spans="1:54" hidden="1" x14ac:dyDescent="0.35">
      <c r="A36" s="71"/>
      <c r="B36" s="39" t="s">
        <v>59</v>
      </c>
      <c r="C36" s="162"/>
      <c r="D36" s="29"/>
      <c r="E36" s="32"/>
      <c r="F36" s="32"/>
      <c r="G36" s="32"/>
      <c r="H36" s="75"/>
      <c r="I36" s="32"/>
      <c r="J36" s="32"/>
      <c r="K36" s="32"/>
      <c r="L36" s="75"/>
      <c r="M36" s="166">
        <f>SUM(D36:L36)</f>
        <v>0</v>
      </c>
      <c r="N36" s="169"/>
      <c r="O36" s="170"/>
      <c r="P36" s="169"/>
      <c r="Q36" s="170"/>
      <c r="R36" s="9"/>
      <c r="S36" s="9"/>
      <c r="T36" s="9"/>
      <c r="U36" s="29"/>
      <c r="V36" s="9"/>
      <c r="W36" s="40"/>
      <c r="X36" s="470"/>
      <c r="Y36" s="32"/>
      <c r="Z36" s="9"/>
      <c r="AA36" s="40"/>
      <c r="AB36" s="461"/>
      <c r="AC36" s="461"/>
      <c r="AD36" s="17"/>
      <c r="AE36" s="468"/>
      <c r="AF36" s="469"/>
      <c r="AG36" s="447" t="str">
        <f t="shared" si="0"/>
        <v/>
      </c>
      <c r="AH36" s="467"/>
      <c r="AI36" s="9"/>
      <c r="AJ36" s="40"/>
      <c r="AK36" s="584"/>
      <c r="AL36" s="585"/>
      <c r="AM36" s="585"/>
      <c r="AN36" s="585"/>
      <c r="AO36" s="585"/>
      <c r="AP36" s="585"/>
      <c r="AQ36" s="585"/>
      <c r="AR36" s="585"/>
      <c r="AS36" s="585"/>
      <c r="AT36" s="586"/>
      <c r="AU36" s="15"/>
      <c r="BB36" s="1"/>
    </row>
    <row r="37" spans="1:54" hidden="1" x14ac:dyDescent="0.35">
      <c r="A37" s="71"/>
      <c r="B37" s="25" t="s">
        <v>70</v>
      </c>
      <c r="C37" s="162">
        <f>SUM(D37:L37)</f>
        <v>0</v>
      </c>
      <c r="D37" s="29"/>
      <c r="E37" s="9"/>
      <c r="F37" s="9"/>
      <c r="G37" s="9"/>
      <c r="H37" s="40"/>
      <c r="I37" s="9"/>
      <c r="J37" s="9"/>
      <c r="K37" s="9"/>
      <c r="L37" s="40"/>
      <c r="M37" s="162">
        <f>IF(SUM(D37:L37)&gt;($P35/'Example-657'!$B$14),($P35/'Example-657'!$B$14),SUM(D37:L37))</f>
        <v>0</v>
      </c>
      <c r="N37" s="169"/>
      <c r="O37" s="170"/>
      <c r="P37" s="169"/>
      <c r="Q37" s="170"/>
      <c r="R37" s="9"/>
      <c r="S37" s="9"/>
      <c r="T37" s="9"/>
      <c r="U37" s="29"/>
      <c r="V37" s="9"/>
      <c r="W37" s="40"/>
      <c r="X37" s="470"/>
      <c r="Y37" s="15"/>
      <c r="Z37" s="15"/>
      <c r="AA37" s="22"/>
      <c r="AB37" s="461"/>
      <c r="AC37" s="461"/>
      <c r="AD37" s="17"/>
      <c r="AE37" s="468"/>
      <c r="AF37" s="469"/>
      <c r="AG37" s="447" t="str">
        <f t="shared" si="0"/>
        <v/>
      </c>
      <c r="AH37" s="467"/>
      <c r="AI37" s="9"/>
      <c r="AJ37" s="40"/>
      <c r="AK37" s="584"/>
      <c r="AL37" s="585"/>
      <c r="AM37" s="585"/>
      <c r="AN37" s="585"/>
      <c r="AO37" s="585"/>
      <c r="AP37" s="585"/>
      <c r="AQ37" s="585"/>
      <c r="AR37" s="585"/>
      <c r="AS37" s="585"/>
      <c r="AT37" s="586"/>
      <c r="AU37" s="15"/>
      <c r="BB37" s="1"/>
    </row>
    <row r="38" spans="1:54" ht="15" hidden="1" thickBot="1" x14ac:dyDescent="0.4">
      <c r="A38" s="90"/>
      <c r="B38" s="26" t="s">
        <v>75</v>
      </c>
      <c r="C38" s="171">
        <f>SUM(D38:L38)</f>
        <v>0</v>
      </c>
      <c r="D38" s="31"/>
      <c r="E38" s="11"/>
      <c r="F38" s="11"/>
      <c r="G38" s="11"/>
      <c r="H38" s="47"/>
      <c r="I38" s="11"/>
      <c r="J38" s="11"/>
      <c r="K38" s="11"/>
      <c r="L38" s="47"/>
      <c r="M38" s="171">
        <f>IF(SUM(D38:L38)&gt;($P35/'Example-657'!$B$14),($P35/'Example-657'!$B$14),SUM(D38:L38))</f>
        <v>0</v>
      </c>
      <c r="N38" s="173"/>
      <c r="O38" s="23"/>
      <c r="P38" s="173"/>
      <c r="Q38" s="23"/>
      <c r="R38" s="11"/>
      <c r="S38" s="91"/>
      <c r="T38" s="91"/>
      <c r="U38" s="57"/>
      <c r="V38" s="10"/>
      <c r="W38" s="23"/>
      <c r="X38" s="57"/>
      <c r="Y38" s="10"/>
      <c r="Z38" s="10"/>
      <c r="AA38" s="23"/>
      <c r="AB38" s="472"/>
      <c r="AC38" s="472"/>
      <c r="AD38" s="20"/>
      <c r="AE38" s="468"/>
      <c r="AF38" s="469"/>
      <c r="AG38" s="447" t="str">
        <f t="shared" si="0"/>
        <v/>
      </c>
      <c r="AH38" s="467"/>
      <c r="AI38" s="9"/>
      <c r="AJ38" s="40"/>
      <c r="AK38" s="587"/>
      <c r="AL38" s="588"/>
      <c r="AM38" s="588"/>
      <c r="AN38" s="588"/>
      <c r="AO38" s="588"/>
      <c r="AP38" s="588"/>
      <c r="AQ38" s="588"/>
      <c r="AR38" s="588"/>
      <c r="AS38" s="588"/>
      <c r="AT38" s="589"/>
      <c r="AU38" s="15"/>
      <c r="BB38" s="1"/>
    </row>
    <row r="39" spans="1:54" hidden="1" x14ac:dyDescent="0.35">
      <c r="A39" s="71">
        <v>8</v>
      </c>
      <c r="B39" s="25" t="s">
        <v>35</v>
      </c>
      <c r="C39" s="175"/>
      <c r="D39" s="84"/>
      <c r="E39" s="17"/>
      <c r="F39" s="17"/>
      <c r="G39" s="17"/>
      <c r="H39" s="85"/>
      <c r="I39" s="17"/>
      <c r="J39" s="17"/>
      <c r="K39" s="17"/>
      <c r="L39" s="85"/>
      <c r="M39" s="109"/>
      <c r="N39" s="164">
        <f>SUM(D39:L39)</f>
        <v>0</v>
      </c>
      <c r="O39" s="163">
        <f>N39*'Example-657'!$B$15</f>
        <v>0</v>
      </c>
      <c r="P39" s="164"/>
      <c r="Q39" s="22"/>
      <c r="R39" s="87"/>
      <c r="S39" s="87"/>
      <c r="T39" s="17"/>
      <c r="U39" s="86"/>
      <c r="V39" s="87"/>
      <c r="W39" s="85"/>
      <c r="X39" s="464"/>
      <c r="Y39" s="63"/>
      <c r="Z39" s="63"/>
      <c r="AA39" s="89"/>
      <c r="AB39" s="461"/>
      <c r="AC39" s="461"/>
      <c r="AD39" s="17"/>
      <c r="AE39" s="462"/>
      <c r="AF39" s="448"/>
      <c r="AG39" s="448" t="str">
        <f t="shared" si="0"/>
        <v/>
      </c>
      <c r="AH39" s="463"/>
      <c r="AI39" s="8"/>
      <c r="AJ39" s="28"/>
      <c r="AK39" s="616"/>
      <c r="AL39" s="617"/>
      <c r="AM39" s="617"/>
      <c r="AN39" s="617"/>
      <c r="AO39" s="617"/>
      <c r="AP39" s="617"/>
      <c r="AQ39" s="617"/>
      <c r="AR39" s="617"/>
      <c r="AS39" s="617"/>
      <c r="AT39" s="618"/>
      <c r="AU39" s="15"/>
    </row>
    <row r="40" spans="1:54" hidden="1" x14ac:dyDescent="0.35">
      <c r="A40" s="71"/>
      <c r="B40" s="25" t="s">
        <v>53</v>
      </c>
      <c r="C40" s="162"/>
      <c r="D40" s="84"/>
      <c r="E40" s="17"/>
      <c r="F40" s="17"/>
      <c r="G40" s="17"/>
      <c r="H40" s="85"/>
      <c r="I40" s="17"/>
      <c r="J40" s="17"/>
      <c r="K40" s="17"/>
      <c r="L40" s="85"/>
      <c r="M40" s="162"/>
      <c r="N40" s="30">
        <f>IF(SUM(D40:L40)&gt;'Example-657'!$L$3,'Example-657'!$L$3,SUM(D40:L40))</f>
        <v>0</v>
      </c>
      <c r="O40" s="163">
        <f>N40*'Example-657'!$B$15</f>
        <v>0</v>
      </c>
      <c r="P40" s="164">
        <f>INDEX('Example-657'!$F$4:$K$4, MATCH(O40, 'Example-657'!$F$2:$K$2, 1))</f>
        <v>900</v>
      </c>
      <c r="Q40" s="22">
        <f>INDEX('Example-657'!$F$5:$K$5, MATCH(O40, 'Example-657'!$F$2:$K$2, 1))</f>
        <v>500</v>
      </c>
      <c r="R40" s="87"/>
      <c r="S40" s="87"/>
      <c r="T40" s="17"/>
      <c r="U40" s="86"/>
      <c r="V40" s="87"/>
      <c r="W40" s="85"/>
      <c r="X40" s="464"/>
      <c r="Y40" s="63"/>
      <c r="Z40" s="63"/>
      <c r="AA40" s="89"/>
      <c r="AB40" s="461"/>
      <c r="AC40" s="461"/>
      <c r="AD40" s="17"/>
      <c r="AE40" s="466"/>
      <c r="AF40" s="447"/>
      <c r="AG40" s="447" t="str">
        <f t="shared" si="0"/>
        <v/>
      </c>
      <c r="AH40" s="467"/>
      <c r="AI40" s="9"/>
      <c r="AJ40" s="40"/>
      <c r="AK40" s="584"/>
      <c r="AL40" s="585"/>
      <c r="AM40" s="585"/>
      <c r="AN40" s="585"/>
      <c r="AO40" s="585"/>
      <c r="AP40" s="585"/>
      <c r="AQ40" s="585"/>
      <c r="AR40" s="585"/>
      <c r="AS40" s="585"/>
      <c r="AT40" s="586"/>
      <c r="AU40" s="15"/>
    </row>
    <row r="41" spans="1:54" hidden="1" x14ac:dyDescent="0.35">
      <c r="A41" s="71"/>
      <c r="B41" s="39" t="s">
        <v>59</v>
      </c>
      <c r="C41" s="162"/>
      <c r="D41" s="29"/>
      <c r="E41" s="32"/>
      <c r="F41" s="32"/>
      <c r="G41" s="32"/>
      <c r="H41" s="75"/>
      <c r="I41" s="32"/>
      <c r="J41" s="32"/>
      <c r="K41" s="32"/>
      <c r="L41" s="75"/>
      <c r="M41" s="166">
        <f>SUM(D41:L41)</f>
        <v>0</v>
      </c>
      <c r="N41" s="169"/>
      <c r="O41" s="170"/>
      <c r="P41" s="169"/>
      <c r="Q41" s="170"/>
      <c r="R41" s="9"/>
      <c r="S41" s="9"/>
      <c r="T41" s="9"/>
      <c r="U41" s="29"/>
      <c r="V41" s="9"/>
      <c r="W41" s="40"/>
      <c r="X41" s="470"/>
      <c r="Y41" s="32"/>
      <c r="Z41" s="9"/>
      <c r="AA41" s="40"/>
      <c r="AB41" s="461"/>
      <c r="AC41" s="461"/>
      <c r="AD41" s="17"/>
      <c r="AE41" s="468"/>
      <c r="AF41" s="469"/>
      <c r="AG41" s="447" t="str">
        <f t="shared" si="0"/>
        <v/>
      </c>
      <c r="AH41" s="467"/>
      <c r="AI41" s="9"/>
      <c r="AJ41" s="40"/>
      <c r="AK41" s="584"/>
      <c r="AL41" s="585"/>
      <c r="AM41" s="585"/>
      <c r="AN41" s="585"/>
      <c r="AO41" s="585"/>
      <c r="AP41" s="585"/>
      <c r="AQ41" s="585"/>
      <c r="AR41" s="585"/>
      <c r="AS41" s="585"/>
      <c r="AT41" s="586"/>
      <c r="AU41" s="15"/>
      <c r="BB41" s="1"/>
    </row>
    <row r="42" spans="1:54" hidden="1" x14ac:dyDescent="0.35">
      <c r="A42" s="71"/>
      <c r="B42" s="25" t="s">
        <v>70</v>
      </c>
      <c r="C42" s="162">
        <f>SUM(D42:L42)</f>
        <v>0</v>
      </c>
      <c r="D42" s="29"/>
      <c r="E42" s="9"/>
      <c r="F42" s="9"/>
      <c r="G42" s="9"/>
      <c r="H42" s="40"/>
      <c r="I42" s="9"/>
      <c r="J42" s="9"/>
      <c r="K42" s="9"/>
      <c r="L42" s="40"/>
      <c r="M42" s="162">
        <f>IF(SUM(D42:L42)&gt;($P40/'Example-657'!$B$14),($P40/'Example-657'!$B$14),SUM(D42:L42))</f>
        <v>0</v>
      </c>
      <c r="N42" s="169"/>
      <c r="O42" s="170"/>
      <c r="P42" s="169"/>
      <c r="Q42" s="170"/>
      <c r="R42" s="9"/>
      <c r="S42" s="9"/>
      <c r="T42" s="9"/>
      <c r="U42" s="29"/>
      <c r="V42" s="9"/>
      <c r="W42" s="40"/>
      <c r="X42" s="470"/>
      <c r="Y42" s="15"/>
      <c r="Z42" s="15"/>
      <c r="AA42" s="22"/>
      <c r="AB42" s="461"/>
      <c r="AC42" s="461"/>
      <c r="AD42" s="17"/>
      <c r="AE42" s="468"/>
      <c r="AF42" s="469"/>
      <c r="AG42" s="447" t="str">
        <f t="shared" si="0"/>
        <v/>
      </c>
      <c r="AH42" s="467"/>
      <c r="AI42" s="9"/>
      <c r="AJ42" s="40"/>
      <c r="AK42" s="584"/>
      <c r="AL42" s="585"/>
      <c r="AM42" s="585"/>
      <c r="AN42" s="585"/>
      <c r="AO42" s="585"/>
      <c r="AP42" s="585"/>
      <c r="AQ42" s="585"/>
      <c r="AR42" s="585"/>
      <c r="AS42" s="585"/>
      <c r="AT42" s="586"/>
      <c r="AU42" s="15"/>
      <c r="BB42" s="1"/>
    </row>
    <row r="43" spans="1:54" ht="15" hidden="1" thickBot="1" x14ac:dyDescent="0.4">
      <c r="A43" s="74"/>
      <c r="B43" s="25" t="s">
        <v>75</v>
      </c>
      <c r="C43" s="162">
        <f>SUM(D43:L43)</f>
        <v>0</v>
      </c>
      <c r="D43" s="29"/>
      <c r="E43" s="9"/>
      <c r="F43" s="9"/>
      <c r="G43" s="9"/>
      <c r="H43" s="40"/>
      <c r="I43" s="9"/>
      <c r="J43" s="9"/>
      <c r="K43" s="9"/>
      <c r="L43" s="40"/>
      <c r="M43" s="162">
        <f>IF(SUM(D43:L43)&gt;($P40/'Example-657'!$B$14),($P40/'Example-657'!$B$14),SUM(D43:L43))</f>
        <v>0</v>
      </c>
      <c r="N43" s="164"/>
      <c r="O43" s="22"/>
      <c r="P43" s="164"/>
      <c r="Q43" s="22"/>
      <c r="R43" s="9"/>
      <c r="S43" s="18"/>
      <c r="T43" s="18"/>
      <c r="U43" s="30"/>
      <c r="V43" s="15"/>
      <c r="W43" s="22"/>
      <c r="X43" s="30"/>
      <c r="Y43" s="15"/>
      <c r="Z43" s="15"/>
      <c r="AA43" s="22"/>
      <c r="AB43" s="461"/>
      <c r="AC43" s="461"/>
      <c r="AD43" s="17"/>
      <c r="AE43" s="473"/>
      <c r="AF43" s="474"/>
      <c r="AG43" s="449" t="str">
        <f t="shared" si="0"/>
        <v/>
      </c>
      <c r="AH43" s="475"/>
      <c r="AI43" s="11"/>
      <c r="AJ43" s="47"/>
      <c r="AK43" s="629"/>
      <c r="AL43" s="630"/>
      <c r="AM43" s="630"/>
      <c r="AN43" s="630"/>
      <c r="AO43" s="630"/>
      <c r="AP43" s="630"/>
      <c r="AQ43" s="630"/>
      <c r="AR43" s="630"/>
      <c r="AS43" s="630"/>
      <c r="AT43" s="631"/>
      <c r="AU43" s="15"/>
      <c r="BB43" s="1"/>
    </row>
    <row r="44" spans="1:54" hidden="1" x14ac:dyDescent="0.35">
      <c r="A44" s="33">
        <v>9</v>
      </c>
      <c r="B44" s="24" t="s">
        <v>35</v>
      </c>
      <c r="C44" s="156"/>
      <c r="D44" s="76"/>
      <c r="E44" s="14"/>
      <c r="F44" s="14"/>
      <c r="G44" s="14"/>
      <c r="H44" s="77"/>
      <c r="I44" s="14"/>
      <c r="J44" s="14"/>
      <c r="K44" s="14"/>
      <c r="L44" s="77"/>
      <c r="M44" s="110"/>
      <c r="N44" s="159">
        <f>SUM(D44:L44)</f>
        <v>0</v>
      </c>
      <c r="O44" s="158">
        <f>N44*'Example-657'!$B$15</f>
        <v>0</v>
      </c>
      <c r="P44" s="159"/>
      <c r="Q44" s="160"/>
      <c r="R44" s="81"/>
      <c r="S44" s="81"/>
      <c r="T44" s="14"/>
      <c r="U44" s="80"/>
      <c r="V44" s="81"/>
      <c r="W44" s="77"/>
      <c r="X44" s="478"/>
      <c r="Y44" s="64"/>
      <c r="Z44" s="64"/>
      <c r="AA44" s="79"/>
      <c r="AB44" s="471"/>
      <c r="AC44" s="471"/>
      <c r="AD44" s="14"/>
      <c r="AE44" s="466"/>
      <c r="AF44" s="447"/>
      <c r="AG44" s="447" t="str">
        <f t="shared" si="0"/>
        <v/>
      </c>
      <c r="AH44" s="467"/>
      <c r="AI44" s="9"/>
      <c r="AJ44" s="40"/>
      <c r="AK44" s="581"/>
      <c r="AL44" s="582"/>
      <c r="AM44" s="582"/>
      <c r="AN44" s="582"/>
      <c r="AO44" s="582"/>
      <c r="AP44" s="582"/>
      <c r="AQ44" s="582"/>
      <c r="AR44" s="582"/>
      <c r="AS44" s="582"/>
      <c r="AT44" s="583"/>
      <c r="AU44" s="15"/>
    </row>
    <row r="45" spans="1:54" hidden="1" x14ac:dyDescent="0.35">
      <c r="A45" s="71"/>
      <c r="B45" s="25" t="s">
        <v>53</v>
      </c>
      <c r="C45" s="162"/>
      <c r="D45" s="84"/>
      <c r="E45" s="17"/>
      <c r="F45" s="17"/>
      <c r="G45" s="17"/>
      <c r="H45" s="85"/>
      <c r="I45" s="17"/>
      <c r="J45" s="17"/>
      <c r="K45" s="17"/>
      <c r="L45" s="85"/>
      <c r="M45" s="162"/>
      <c r="N45" s="30">
        <f>IF(SUM(D45:L45)&gt;'Example-657'!$L$3,'Example-657'!$L$3,SUM(D45:L45))</f>
        <v>0</v>
      </c>
      <c r="O45" s="163">
        <f>N45*'Example-657'!$B$15</f>
        <v>0</v>
      </c>
      <c r="P45" s="164">
        <f>INDEX('Example-657'!$F$4:$K$4, MATCH(O45, 'Example-657'!$F$2:$K$2, 1))</f>
        <v>900</v>
      </c>
      <c r="Q45" s="22">
        <f>INDEX('Example-657'!$F$5:$K$5, MATCH(O45, 'Example-657'!$F$2:$K$2, 1))</f>
        <v>500</v>
      </c>
      <c r="R45" s="87"/>
      <c r="S45" s="87"/>
      <c r="T45" s="17"/>
      <c r="U45" s="86"/>
      <c r="V45" s="87"/>
      <c r="W45" s="85"/>
      <c r="X45" s="464"/>
      <c r="Y45" s="63"/>
      <c r="Z45" s="63"/>
      <c r="AA45" s="89"/>
      <c r="AB45" s="461"/>
      <c r="AC45" s="461"/>
      <c r="AD45" s="17"/>
      <c r="AE45" s="466"/>
      <c r="AF45" s="447"/>
      <c r="AG45" s="447" t="str">
        <f t="shared" si="0"/>
        <v/>
      </c>
      <c r="AH45" s="467"/>
      <c r="AI45" s="9"/>
      <c r="AJ45" s="40"/>
      <c r="AK45" s="584"/>
      <c r="AL45" s="585"/>
      <c r="AM45" s="585"/>
      <c r="AN45" s="585"/>
      <c r="AO45" s="585"/>
      <c r="AP45" s="585"/>
      <c r="AQ45" s="585"/>
      <c r="AR45" s="585"/>
      <c r="AS45" s="585"/>
      <c r="AT45" s="586"/>
      <c r="AU45" s="15"/>
    </row>
    <row r="46" spans="1:54" hidden="1" x14ac:dyDescent="0.35">
      <c r="A46" s="71"/>
      <c r="B46" s="39" t="s">
        <v>59</v>
      </c>
      <c r="C46" s="162"/>
      <c r="D46" s="29"/>
      <c r="E46" s="32"/>
      <c r="F46" s="32"/>
      <c r="G46" s="32"/>
      <c r="H46" s="75"/>
      <c r="I46" s="32"/>
      <c r="J46" s="32"/>
      <c r="K46" s="32"/>
      <c r="L46" s="75"/>
      <c r="M46" s="166">
        <f>SUM(D46:L46)</f>
        <v>0</v>
      </c>
      <c r="N46" s="169"/>
      <c r="O46" s="170"/>
      <c r="P46" s="169"/>
      <c r="Q46" s="170"/>
      <c r="R46" s="9"/>
      <c r="S46" s="9"/>
      <c r="T46" s="9"/>
      <c r="U46" s="29"/>
      <c r="V46" s="9"/>
      <c r="W46" s="40"/>
      <c r="X46" s="470"/>
      <c r="Y46" s="32"/>
      <c r="Z46" s="9"/>
      <c r="AA46" s="40"/>
      <c r="AB46" s="461"/>
      <c r="AC46" s="461"/>
      <c r="AD46" s="17"/>
      <c r="AE46" s="468"/>
      <c r="AF46" s="469"/>
      <c r="AG46" s="447" t="str">
        <f t="shared" si="0"/>
        <v/>
      </c>
      <c r="AH46" s="467"/>
      <c r="AI46" s="9"/>
      <c r="AJ46" s="40"/>
      <c r="AK46" s="584"/>
      <c r="AL46" s="585"/>
      <c r="AM46" s="585"/>
      <c r="AN46" s="585"/>
      <c r="AO46" s="585"/>
      <c r="AP46" s="585"/>
      <c r="AQ46" s="585"/>
      <c r="AR46" s="585"/>
      <c r="AS46" s="585"/>
      <c r="AT46" s="586"/>
      <c r="AU46" s="15"/>
      <c r="BB46" s="1"/>
    </row>
    <row r="47" spans="1:54" hidden="1" x14ac:dyDescent="0.35">
      <c r="A47" s="71"/>
      <c r="B47" s="25" t="s">
        <v>70</v>
      </c>
      <c r="C47" s="162">
        <f>SUM(D47:L47)</f>
        <v>0</v>
      </c>
      <c r="D47" s="29"/>
      <c r="E47" s="9"/>
      <c r="F47" s="9"/>
      <c r="G47" s="9"/>
      <c r="H47" s="40"/>
      <c r="I47" s="9"/>
      <c r="J47" s="9"/>
      <c r="K47" s="9"/>
      <c r="L47" s="40"/>
      <c r="M47" s="162">
        <f>IF(SUM(D47:L47)&gt;($P45/'Example-657'!$B$14),($P45/'Example-657'!$B$14),SUM(D47:L47))</f>
        <v>0</v>
      </c>
      <c r="N47" s="169"/>
      <c r="O47" s="170"/>
      <c r="P47" s="169"/>
      <c r="Q47" s="170"/>
      <c r="R47" s="9"/>
      <c r="S47" s="9"/>
      <c r="T47" s="9"/>
      <c r="U47" s="29"/>
      <c r="V47" s="9"/>
      <c r="W47" s="40"/>
      <c r="X47" s="470"/>
      <c r="Y47" s="15"/>
      <c r="Z47" s="15"/>
      <c r="AA47" s="22"/>
      <c r="AB47" s="461"/>
      <c r="AC47" s="461"/>
      <c r="AD47" s="17"/>
      <c r="AE47" s="468"/>
      <c r="AF47" s="469"/>
      <c r="AG47" s="447" t="str">
        <f t="shared" si="0"/>
        <v/>
      </c>
      <c r="AH47" s="467"/>
      <c r="AI47" s="9"/>
      <c r="AJ47" s="40"/>
      <c r="AK47" s="584"/>
      <c r="AL47" s="585"/>
      <c r="AM47" s="585"/>
      <c r="AN47" s="585"/>
      <c r="AO47" s="585"/>
      <c r="AP47" s="585"/>
      <c r="AQ47" s="585"/>
      <c r="AR47" s="585"/>
      <c r="AS47" s="585"/>
      <c r="AT47" s="586"/>
      <c r="AU47" s="15"/>
      <c r="BB47" s="1"/>
    </row>
    <row r="48" spans="1:54" ht="15" hidden="1" thickBot="1" x14ac:dyDescent="0.4">
      <c r="A48" s="90"/>
      <c r="B48" s="26" t="s">
        <v>75</v>
      </c>
      <c r="C48" s="171">
        <f>SUM(D48:L48)</f>
        <v>0</v>
      </c>
      <c r="D48" s="31"/>
      <c r="E48" s="11"/>
      <c r="F48" s="11"/>
      <c r="G48" s="11"/>
      <c r="H48" s="47"/>
      <c r="I48" s="11"/>
      <c r="J48" s="11"/>
      <c r="K48" s="11"/>
      <c r="L48" s="47"/>
      <c r="M48" s="171">
        <f>IF(SUM(D48:L48)&gt;($P45/'Example-657'!$B$14),($P45/'Example-657'!$B$14),SUM(D48:L48))</f>
        <v>0</v>
      </c>
      <c r="N48" s="173"/>
      <c r="O48" s="23"/>
      <c r="P48" s="173"/>
      <c r="Q48" s="23"/>
      <c r="R48" s="11"/>
      <c r="S48" s="91"/>
      <c r="T48" s="91"/>
      <c r="U48" s="57"/>
      <c r="V48" s="10"/>
      <c r="W48" s="23"/>
      <c r="X48" s="57"/>
      <c r="Y48" s="10"/>
      <c r="Z48" s="10"/>
      <c r="AA48" s="23"/>
      <c r="AB48" s="472"/>
      <c r="AC48" s="472"/>
      <c r="AD48" s="20"/>
      <c r="AE48" s="468"/>
      <c r="AF48" s="469"/>
      <c r="AG48" s="447" t="str">
        <f t="shared" si="0"/>
        <v/>
      </c>
      <c r="AH48" s="467"/>
      <c r="AI48" s="9"/>
      <c r="AJ48" s="40"/>
      <c r="AK48" s="587"/>
      <c r="AL48" s="588"/>
      <c r="AM48" s="588"/>
      <c r="AN48" s="588"/>
      <c r="AO48" s="588"/>
      <c r="AP48" s="588"/>
      <c r="AQ48" s="588"/>
      <c r="AR48" s="588"/>
      <c r="AS48" s="588"/>
      <c r="AT48" s="589"/>
      <c r="AU48" s="15"/>
      <c r="BB48" s="1"/>
    </row>
    <row r="49" spans="1:54" hidden="1" x14ac:dyDescent="0.35">
      <c r="A49" s="33">
        <v>10</v>
      </c>
      <c r="B49" s="24" t="s">
        <v>35</v>
      </c>
      <c r="C49" s="156"/>
      <c r="D49" s="76"/>
      <c r="E49" s="14"/>
      <c r="F49" s="14"/>
      <c r="G49" s="14"/>
      <c r="H49" s="77"/>
      <c r="I49" s="14"/>
      <c r="J49" s="14"/>
      <c r="K49" s="14"/>
      <c r="L49" s="77"/>
      <c r="M49" s="110"/>
      <c r="N49" s="159">
        <f>SUM(D49:L49)</f>
        <v>0</v>
      </c>
      <c r="O49" s="158">
        <f>N49*'Example-657'!$B$15</f>
        <v>0</v>
      </c>
      <c r="P49" s="159"/>
      <c r="Q49" s="160"/>
      <c r="R49" s="81"/>
      <c r="S49" s="81"/>
      <c r="T49" s="14"/>
      <c r="U49" s="80"/>
      <c r="V49" s="81"/>
      <c r="W49" s="77"/>
      <c r="X49" s="460"/>
      <c r="Y49" s="64"/>
      <c r="Z49" s="64"/>
      <c r="AA49" s="79"/>
      <c r="AB49" s="461"/>
      <c r="AC49" s="471"/>
      <c r="AD49" s="14"/>
      <c r="AE49" s="462"/>
      <c r="AF49" s="448"/>
      <c r="AG49" s="448" t="str">
        <f t="shared" si="0"/>
        <v/>
      </c>
      <c r="AH49" s="463"/>
      <c r="AI49" s="8"/>
      <c r="AJ49" s="28"/>
      <c r="AK49" s="581"/>
      <c r="AL49" s="582"/>
      <c r="AM49" s="582"/>
      <c r="AN49" s="582"/>
      <c r="AO49" s="582"/>
      <c r="AP49" s="582"/>
      <c r="AQ49" s="582"/>
      <c r="AR49" s="582"/>
      <c r="AS49" s="582"/>
      <c r="AT49" s="583"/>
      <c r="AU49" s="15"/>
    </row>
    <row r="50" spans="1:54" hidden="1" x14ac:dyDescent="0.35">
      <c r="A50" s="71"/>
      <c r="B50" s="25" t="s">
        <v>53</v>
      </c>
      <c r="C50" s="162"/>
      <c r="D50" s="84"/>
      <c r="E50" s="17"/>
      <c r="F50" s="17"/>
      <c r="G50" s="17"/>
      <c r="H50" s="85"/>
      <c r="I50" s="17"/>
      <c r="J50" s="17"/>
      <c r="K50" s="17"/>
      <c r="L50" s="85"/>
      <c r="M50" s="162"/>
      <c r="N50" s="30">
        <f>IF(SUM(D50:L50)&gt;'Example-657'!$L$3,'Example-657'!$L$3,SUM(D50:L50))</f>
        <v>0</v>
      </c>
      <c r="O50" s="163">
        <f>N50*'Example-657'!$B$15</f>
        <v>0</v>
      </c>
      <c r="P50" s="164">
        <f>INDEX('Example-657'!$F$4:$K$4, MATCH(O50, 'Example-657'!$F$2:$K$2, 1))</f>
        <v>900</v>
      </c>
      <c r="Q50" s="22">
        <f>INDEX('Example-657'!$F$5:$K$5, MATCH(O50, 'Example-657'!$F$2:$K$2, 1))</f>
        <v>500</v>
      </c>
      <c r="R50" s="87"/>
      <c r="S50" s="87"/>
      <c r="T50" s="17"/>
      <c r="U50" s="86"/>
      <c r="V50" s="87"/>
      <c r="W50" s="85"/>
      <c r="X50" s="464"/>
      <c r="Y50" s="63"/>
      <c r="Z50" s="63"/>
      <c r="AA50" s="89"/>
      <c r="AB50" s="461"/>
      <c r="AC50" s="461"/>
      <c r="AD50" s="17"/>
      <c r="AE50" s="466"/>
      <c r="AF50" s="447"/>
      <c r="AG50" s="447" t="str">
        <f t="shared" si="0"/>
        <v/>
      </c>
      <c r="AH50" s="467"/>
      <c r="AI50" s="9"/>
      <c r="AJ50" s="40"/>
      <c r="AK50" s="584"/>
      <c r="AL50" s="585"/>
      <c r="AM50" s="585"/>
      <c r="AN50" s="585"/>
      <c r="AO50" s="585"/>
      <c r="AP50" s="585"/>
      <c r="AQ50" s="585"/>
      <c r="AR50" s="585"/>
      <c r="AS50" s="585"/>
      <c r="AT50" s="586"/>
      <c r="AU50" s="15"/>
    </row>
    <row r="51" spans="1:54" hidden="1" x14ac:dyDescent="0.35">
      <c r="A51" s="71"/>
      <c r="B51" s="39" t="s">
        <v>59</v>
      </c>
      <c r="C51" s="162"/>
      <c r="D51" s="29"/>
      <c r="E51" s="32"/>
      <c r="F51" s="32"/>
      <c r="G51" s="32"/>
      <c r="H51" s="75"/>
      <c r="I51" s="32"/>
      <c r="J51" s="32"/>
      <c r="K51" s="32"/>
      <c r="L51" s="75"/>
      <c r="M51" s="166">
        <f>SUM(D51:L51)</f>
        <v>0</v>
      </c>
      <c r="N51" s="169"/>
      <c r="O51" s="170"/>
      <c r="P51" s="169"/>
      <c r="Q51" s="170"/>
      <c r="R51" s="9"/>
      <c r="S51" s="9"/>
      <c r="T51" s="9"/>
      <c r="U51" s="29"/>
      <c r="V51" s="9"/>
      <c r="W51" s="40"/>
      <c r="X51" s="468"/>
      <c r="Y51" s="32"/>
      <c r="Z51" s="9"/>
      <c r="AA51" s="40"/>
      <c r="AB51" s="461"/>
      <c r="AC51" s="461"/>
      <c r="AD51" s="17"/>
      <c r="AE51" s="468"/>
      <c r="AF51" s="469"/>
      <c r="AG51" s="447" t="str">
        <f t="shared" si="0"/>
        <v/>
      </c>
      <c r="AH51" s="467"/>
      <c r="AI51" s="9"/>
      <c r="AJ51" s="40"/>
      <c r="AK51" s="584"/>
      <c r="AL51" s="585"/>
      <c r="AM51" s="585"/>
      <c r="AN51" s="585"/>
      <c r="AO51" s="585"/>
      <c r="AP51" s="585"/>
      <c r="AQ51" s="585"/>
      <c r="AR51" s="585"/>
      <c r="AS51" s="585"/>
      <c r="AT51" s="586"/>
      <c r="AU51" s="15"/>
      <c r="BB51" s="1"/>
    </row>
    <row r="52" spans="1:54" hidden="1" x14ac:dyDescent="0.35">
      <c r="A52" s="71"/>
      <c r="B52" s="25" t="s">
        <v>70</v>
      </c>
      <c r="C52" s="162">
        <f>SUM(D52:L52)</f>
        <v>0</v>
      </c>
      <c r="D52" s="29"/>
      <c r="E52" s="9"/>
      <c r="F52" s="9"/>
      <c r="G52" s="9"/>
      <c r="H52" s="40"/>
      <c r="I52" s="9"/>
      <c r="J52" s="9"/>
      <c r="K52" s="9"/>
      <c r="L52" s="40"/>
      <c r="M52" s="162">
        <f>IF(SUM(D52:L52)&gt;($P50/'Example-657'!$B$14),($P50/'Example-657'!$B$14),SUM(D52:L52))</f>
        <v>0</v>
      </c>
      <c r="N52" s="169"/>
      <c r="O52" s="170"/>
      <c r="P52" s="169"/>
      <c r="Q52" s="170"/>
      <c r="R52" s="9"/>
      <c r="S52" s="9"/>
      <c r="T52" s="9"/>
      <c r="U52" s="29"/>
      <c r="V52" s="9"/>
      <c r="W52" s="40"/>
      <c r="X52" s="470"/>
      <c r="Y52" s="15"/>
      <c r="Z52" s="15"/>
      <c r="AA52" s="22"/>
      <c r="AB52" s="461"/>
      <c r="AC52" s="461"/>
      <c r="AD52" s="17"/>
      <c r="AE52" s="468"/>
      <c r="AF52" s="469"/>
      <c r="AG52" s="447" t="str">
        <f t="shared" si="0"/>
        <v/>
      </c>
      <c r="AH52" s="467"/>
      <c r="AI52" s="9"/>
      <c r="AJ52" s="40"/>
      <c r="AK52" s="584"/>
      <c r="AL52" s="585"/>
      <c r="AM52" s="585"/>
      <c r="AN52" s="585"/>
      <c r="AO52" s="585"/>
      <c r="AP52" s="585"/>
      <c r="AQ52" s="585"/>
      <c r="AR52" s="585"/>
      <c r="AS52" s="585"/>
      <c r="AT52" s="586"/>
      <c r="AU52" s="15"/>
      <c r="BB52" s="1"/>
    </row>
    <row r="53" spans="1:54" ht="15" hidden="1" thickBot="1" x14ac:dyDescent="0.4">
      <c r="A53" s="90"/>
      <c r="B53" s="26" t="s">
        <v>75</v>
      </c>
      <c r="C53" s="171">
        <f>SUM(D53:L53)</f>
        <v>0</v>
      </c>
      <c r="D53" s="31"/>
      <c r="E53" s="11"/>
      <c r="F53" s="11"/>
      <c r="G53" s="11"/>
      <c r="H53" s="47"/>
      <c r="I53" s="11"/>
      <c r="J53" s="11"/>
      <c r="K53" s="11"/>
      <c r="L53" s="47"/>
      <c r="M53" s="171">
        <f>IF(SUM(D53:L53)&gt;($P50/'Example-657'!$B$14),($P50/'Example-657'!$B$14),SUM(D53:L53))</f>
        <v>0</v>
      </c>
      <c r="N53" s="173"/>
      <c r="O53" s="23"/>
      <c r="P53" s="173"/>
      <c r="Q53" s="23"/>
      <c r="R53" s="11"/>
      <c r="S53" s="91"/>
      <c r="T53" s="91"/>
      <c r="U53" s="57"/>
      <c r="V53" s="10"/>
      <c r="W53" s="23"/>
      <c r="X53" s="57"/>
      <c r="Y53" s="10"/>
      <c r="Z53" s="10"/>
      <c r="AA53" s="23"/>
      <c r="AB53" s="472"/>
      <c r="AC53" s="472"/>
      <c r="AD53" s="20"/>
      <c r="AE53" s="473"/>
      <c r="AF53" s="474"/>
      <c r="AG53" s="449" t="str">
        <f t="shared" si="0"/>
        <v/>
      </c>
      <c r="AH53" s="475"/>
      <c r="AI53" s="11"/>
      <c r="AJ53" s="47"/>
      <c r="AK53" s="587"/>
      <c r="AL53" s="588"/>
      <c r="AM53" s="588"/>
      <c r="AN53" s="588"/>
      <c r="AO53" s="588"/>
      <c r="AP53" s="588"/>
      <c r="AQ53" s="588"/>
      <c r="AR53" s="588"/>
      <c r="AS53" s="588"/>
      <c r="AT53" s="589"/>
      <c r="AU53" s="15"/>
      <c r="BB53" s="1"/>
    </row>
    <row r="54" spans="1:54" hidden="1" x14ac:dyDescent="0.35">
      <c r="A54" s="33">
        <v>11</v>
      </c>
      <c r="B54" s="24" t="s">
        <v>35</v>
      </c>
      <c r="C54" s="156"/>
      <c r="D54" s="76"/>
      <c r="E54" s="14"/>
      <c r="F54" s="14"/>
      <c r="G54" s="14"/>
      <c r="H54" s="77"/>
      <c r="I54" s="14"/>
      <c r="J54" s="14"/>
      <c r="K54" s="14"/>
      <c r="L54" s="77"/>
      <c r="M54" s="110"/>
      <c r="N54" s="159">
        <f>SUM(D54:L54)</f>
        <v>0</v>
      </c>
      <c r="O54" s="158">
        <f>N54*'Example-657'!$B$15</f>
        <v>0</v>
      </c>
      <c r="P54" s="159"/>
      <c r="Q54" s="160"/>
      <c r="R54" s="81"/>
      <c r="S54" s="81"/>
      <c r="T54" s="14"/>
      <c r="U54" s="80"/>
      <c r="V54" s="81"/>
      <c r="W54" s="77"/>
      <c r="X54" s="478"/>
      <c r="Y54" s="64"/>
      <c r="Z54" s="64"/>
      <c r="AA54" s="79"/>
      <c r="AB54" s="461"/>
      <c r="AC54" s="461"/>
      <c r="AD54" s="17"/>
      <c r="AE54" s="466"/>
      <c r="AF54" s="447"/>
      <c r="AG54" s="447" t="str">
        <f>IF(AND(AE54&lt;&gt;"", AF54&lt;&gt;"", AH54&lt;&gt;""), AE54 &amp; "-" &amp; AF54 &amp; " - " &amp; TRIM(AH54), "")</f>
        <v/>
      </c>
      <c r="AH54" s="467"/>
      <c r="AI54" s="9"/>
      <c r="AJ54" s="40"/>
      <c r="AK54" s="581"/>
      <c r="AL54" s="582"/>
      <c r="AM54" s="582"/>
      <c r="AN54" s="582"/>
      <c r="AO54" s="582"/>
      <c r="AP54" s="582"/>
      <c r="AQ54" s="582"/>
      <c r="AR54" s="582"/>
      <c r="AS54" s="582"/>
      <c r="AT54" s="583"/>
      <c r="AU54" s="15"/>
    </row>
    <row r="55" spans="1:54" hidden="1" x14ac:dyDescent="0.35">
      <c r="A55" s="71"/>
      <c r="B55" s="25" t="s">
        <v>53</v>
      </c>
      <c r="C55" s="162"/>
      <c r="D55" s="84"/>
      <c r="E55" s="17"/>
      <c r="F55" s="17"/>
      <c r="G55" s="17"/>
      <c r="H55" s="85"/>
      <c r="I55" s="17"/>
      <c r="J55" s="17"/>
      <c r="K55" s="17"/>
      <c r="L55" s="85"/>
      <c r="M55" s="162"/>
      <c r="N55" s="30">
        <f>IF(SUM(D55:L55)&gt;'Example-657'!$L$3,'Example-657'!$L$3,SUM(D55:L55))</f>
        <v>0</v>
      </c>
      <c r="O55" s="163">
        <f>N55*'Example-657'!$B$15</f>
        <v>0</v>
      </c>
      <c r="P55" s="164">
        <f>INDEX('Example-657'!$F$4:$K$4, MATCH(O55, 'Example-657'!$F$2:$K$2, 1))</f>
        <v>900</v>
      </c>
      <c r="Q55" s="22">
        <f>INDEX('Example-657'!$F$5:$K$5, MATCH(O55, 'Example-657'!$F$2:$K$2, 1))</f>
        <v>500</v>
      </c>
      <c r="R55" s="87"/>
      <c r="S55" s="87"/>
      <c r="T55" s="17"/>
      <c r="U55" s="86"/>
      <c r="V55" s="87"/>
      <c r="W55" s="85"/>
      <c r="X55" s="464"/>
      <c r="Y55" s="63"/>
      <c r="Z55" s="63"/>
      <c r="AA55" s="89"/>
      <c r="AB55" s="461"/>
      <c r="AC55" s="461"/>
      <c r="AD55" s="17"/>
      <c r="AE55" s="468"/>
      <c r="AF55" s="469"/>
      <c r="AG55" s="447" t="str">
        <f>IF(AND(AE55&lt;&gt;"", AF55&lt;&gt;"", AH55&lt;&gt;""), AE55 &amp; "-" &amp; AF55 &amp; " - " &amp; TRIM(AH55), "")</f>
        <v/>
      </c>
      <c r="AH55" s="467"/>
      <c r="AI55" s="9"/>
      <c r="AJ55" s="40"/>
      <c r="AK55" s="584"/>
      <c r="AL55" s="585"/>
      <c r="AM55" s="585"/>
      <c r="AN55" s="585"/>
      <c r="AO55" s="585"/>
      <c r="AP55" s="585"/>
      <c r="AQ55" s="585"/>
      <c r="AR55" s="585"/>
      <c r="AS55" s="585"/>
      <c r="AT55" s="586"/>
      <c r="AU55" s="15"/>
    </row>
    <row r="56" spans="1:54" hidden="1" x14ac:dyDescent="0.35">
      <c r="A56" s="71"/>
      <c r="B56" s="39" t="s">
        <v>59</v>
      </c>
      <c r="C56" s="162"/>
      <c r="D56" s="29"/>
      <c r="E56" s="32"/>
      <c r="F56" s="32"/>
      <c r="G56" s="32"/>
      <c r="H56" s="75"/>
      <c r="I56" s="32"/>
      <c r="J56" s="32"/>
      <c r="K56" s="32"/>
      <c r="L56" s="75"/>
      <c r="M56" s="166">
        <f>SUM(D56:L56)</f>
        <v>0</v>
      </c>
      <c r="N56" s="169"/>
      <c r="O56" s="170"/>
      <c r="P56" s="169"/>
      <c r="Q56" s="170"/>
      <c r="R56" s="9"/>
      <c r="S56" s="9"/>
      <c r="T56" s="9"/>
      <c r="U56" s="29"/>
      <c r="V56" s="9"/>
      <c r="W56" s="40"/>
      <c r="X56" s="470"/>
      <c r="Y56" s="32"/>
      <c r="Z56" s="9"/>
      <c r="AA56" s="40"/>
      <c r="AB56" s="461"/>
      <c r="AC56" s="461"/>
      <c r="AD56" s="17"/>
      <c r="AE56" s="468"/>
      <c r="AF56" s="469"/>
      <c r="AG56" s="447" t="str">
        <f t="shared" si="0"/>
        <v/>
      </c>
      <c r="AH56" s="467"/>
      <c r="AI56" s="9"/>
      <c r="AJ56" s="40"/>
      <c r="AK56" s="584"/>
      <c r="AL56" s="585"/>
      <c r="AM56" s="585"/>
      <c r="AN56" s="585"/>
      <c r="AO56" s="585"/>
      <c r="AP56" s="585"/>
      <c r="AQ56" s="585"/>
      <c r="AR56" s="585"/>
      <c r="AS56" s="585"/>
      <c r="AT56" s="586"/>
      <c r="AU56" s="15"/>
      <c r="BB56" s="1"/>
    </row>
    <row r="57" spans="1:54" hidden="1" x14ac:dyDescent="0.35">
      <c r="A57" s="71"/>
      <c r="B57" s="25" t="s">
        <v>70</v>
      </c>
      <c r="C57" s="162">
        <f>SUM(D57:L57)</f>
        <v>0</v>
      </c>
      <c r="D57" s="29"/>
      <c r="E57" s="9"/>
      <c r="F57" s="9"/>
      <c r="G57" s="9"/>
      <c r="H57" s="40"/>
      <c r="I57" s="9"/>
      <c r="J57" s="9"/>
      <c r="K57" s="9"/>
      <c r="L57" s="40"/>
      <c r="M57" s="162">
        <f>IF(SUM(D57:L57)&gt;($P55/'Example-657'!$B$14),($P55/'Example-657'!$B$14),SUM(D57:L57))</f>
        <v>0</v>
      </c>
      <c r="N57" s="169"/>
      <c r="O57" s="170"/>
      <c r="P57" s="169"/>
      <c r="Q57" s="170"/>
      <c r="R57" s="9"/>
      <c r="S57" s="9"/>
      <c r="T57" s="9"/>
      <c r="U57" s="29"/>
      <c r="V57" s="9"/>
      <c r="W57" s="40"/>
      <c r="X57" s="470"/>
      <c r="Y57" s="15"/>
      <c r="Z57" s="15"/>
      <c r="AA57" s="22"/>
      <c r="AB57" s="461"/>
      <c r="AC57" s="461"/>
      <c r="AD57" s="17"/>
      <c r="AE57" s="468"/>
      <c r="AF57" s="469"/>
      <c r="AG57" s="447" t="str">
        <f t="shared" si="0"/>
        <v/>
      </c>
      <c r="AH57" s="467"/>
      <c r="AI57" s="9"/>
      <c r="AJ57" s="40"/>
      <c r="AK57" s="584"/>
      <c r="AL57" s="585"/>
      <c r="AM57" s="585"/>
      <c r="AN57" s="585"/>
      <c r="AO57" s="585"/>
      <c r="AP57" s="585"/>
      <c r="AQ57" s="585"/>
      <c r="AR57" s="585"/>
      <c r="AS57" s="585"/>
      <c r="AT57" s="586"/>
      <c r="AU57" s="15"/>
      <c r="BB57" s="1"/>
    </row>
    <row r="58" spans="1:54" ht="15" hidden="1" thickBot="1" x14ac:dyDescent="0.4">
      <c r="A58" s="90"/>
      <c r="B58" s="26" t="s">
        <v>75</v>
      </c>
      <c r="C58" s="171">
        <f>SUM(D58:L58)</f>
        <v>0</v>
      </c>
      <c r="D58" s="29"/>
      <c r="E58" s="9"/>
      <c r="F58" s="9"/>
      <c r="G58" s="9"/>
      <c r="H58" s="40"/>
      <c r="I58" s="9"/>
      <c r="J58" s="9"/>
      <c r="K58" s="9"/>
      <c r="L58" s="40"/>
      <c r="M58" s="162">
        <f>IF(SUM(D58:L58)&gt;($P55/'Example-657'!$B$14),($P55/'Example-657'!$B$14),SUM(D58:L58))</f>
        <v>0</v>
      </c>
      <c r="N58" s="173"/>
      <c r="O58" s="23"/>
      <c r="P58" s="173"/>
      <c r="Q58" s="23"/>
      <c r="R58" s="11"/>
      <c r="S58" s="18"/>
      <c r="T58" s="18"/>
      <c r="U58" s="30"/>
      <c r="V58" s="15"/>
      <c r="W58" s="22"/>
      <c r="X58" s="30"/>
      <c r="Y58" s="15"/>
      <c r="Z58" s="15"/>
      <c r="AA58" s="22"/>
      <c r="AB58" s="472"/>
      <c r="AC58" s="472"/>
      <c r="AD58" s="20"/>
      <c r="AE58" s="468"/>
      <c r="AF58" s="469"/>
      <c r="AG58" s="447" t="str">
        <f t="shared" si="0"/>
        <v/>
      </c>
      <c r="AH58" s="467"/>
      <c r="AI58" s="9"/>
      <c r="AJ58" s="40"/>
      <c r="AK58" s="587"/>
      <c r="AL58" s="588"/>
      <c r="AM58" s="588"/>
      <c r="AN58" s="588"/>
      <c r="AO58" s="588"/>
      <c r="AP58" s="588"/>
      <c r="AQ58" s="588"/>
      <c r="AR58" s="588"/>
      <c r="AS58" s="588"/>
      <c r="AT58" s="589"/>
      <c r="AU58" s="15"/>
      <c r="BB58" s="1"/>
    </row>
    <row r="59" spans="1:54" hidden="1" x14ac:dyDescent="0.35">
      <c r="A59" s="33">
        <v>12</v>
      </c>
      <c r="B59" s="24" t="s">
        <v>35</v>
      </c>
      <c r="C59" s="156"/>
      <c r="D59" s="76"/>
      <c r="E59" s="14"/>
      <c r="F59" s="14"/>
      <c r="G59" s="14"/>
      <c r="H59" s="77"/>
      <c r="I59" s="14"/>
      <c r="J59" s="14"/>
      <c r="K59" s="14"/>
      <c r="L59" s="77"/>
      <c r="M59" s="110"/>
      <c r="N59" s="159">
        <f>SUM(D59:L59)</f>
        <v>0</v>
      </c>
      <c r="O59" s="158">
        <f>N59*'Example-657'!$B$15</f>
        <v>0</v>
      </c>
      <c r="P59" s="164"/>
      <c r="Q59" s="22"/>
      <c r="R59" s="81"/>
      <c r="S59" s="81"/>
      <c r="T59" s="14"/>
      <c r="U59" s="80"/>
      <c r="V59" s="81"/>
      <c r="W59" s="77"/>
      <c r="X59" s="478"/>
      <c r="Y59" s="64"/>
      <c r="Z59" s="64"/>
      <c r="AA59" s="79"/>
      <c r="AB59" s="477"/>
      <c r="AC59" s="471"/>
      <c r="AD59" s="14"/>
      <c r="AE59" s="462"/>
      <c r="AF59" s="448"/>
      <c r="AG59" s="448" t="str">
        <f t="shared" si="0"/>
        <v/>
      </c>
      <c r="AH59" s="463"/>
      <c r="AI59" s="8"/>
      <c r="AJ59" s="28"/>
      <c r="AK59" s="581"/>
      <c r="AL59" s="582"/>
      <c r="AM59" s="582"/>
      <c r="AN59" s="582"/>
      <c r="AO59" s="582"/>
      <c r="AP59" s="582"/>
      <c r="AQ59" s="582"/>
      <c r="AR59" s="582"/>
      <c r="AS59" s="582"/>
      <c r="AT59" s="583"/>
      <c r="AU59" s="15"/>
    </row>
    <row r="60" spans="1:54" hidden="1" x14ac:dyDescent="0.35">
      <c r="A60" s="71"/>
      <c r="B60" s="25" t="s">
        <v>53</v>
      </c>
      <c r="C60" s="162"/>
      <c r="D60" s="84"/>
      <c r="E60" s="17"/>
      <c r="F60" s="17"/>
      <c r="G60" s="17"/>
      <c r="H60" s="85"/>
      <c r="I60" s="17"/>
      <c r="J60" s="17"/>
      <c r="K60" s="17"/>
      <c r="L60" s="85"/>
      <c r="M60" s="162"/>
      <c r="N60" s="30">
        <f>IF(SUM(D60:L60)&gt;'Example-657'!$L$3,'Example-657'!$L$3,SUM(D60:L60))</f>
        <v>0</v>
      </c>
      <c r="O60" s="163">
        <f>N60*'Example-657'!$B$15</f>
        <v>0</v>
      </c>
      <c r="P60" s="164">
        <f>INDEX('Example-657'!$F$4:$K$4, MATCH(O60, 'Example-657'!$F$2:$K$2, 1))</f>
        <v>900</v>
      </c>
      <c r="Q60" s="22">
        <f>INDEX('Example-657'!$F$5:$K$5, MATCH(O60, 'Example-657'!$F$2:$K$2, 1))</f>
        <v>500</v>
      </c>
      <c r="R60" s="87"/>
      <c r="S60" s="87"/>
      <c r="T60" s="17"/>
      <c r="U60" s="86"/>
      <c r="V60" s="87"/>
      <c r="W60" s="85"/>
      <c r="X60" s="464"/>
      <c r="Y60" s="63"/>
      <c r="Z60" s="63"/>
      <c r="AA60" s="89"/>
      <c r="AB60" s="465"/>
      <c r="AC60" s="461"/>
      <c r="AD60" s="17"/>
      <c r="AE60" s="466"/>
      <c r="AF60" s="447"/>
      <c r="AG60" s="447" t="str">
        <f t="shared" si="0"/>
        <v/>
      </c>
      <c r="AH60" s="467"/>
      <c r="AI60" s="9"/>
      <c r="AJ60" s="40"/>
      <c r="AK60" s="584"/>
      <c r="AL60" s="585"/>
      <c r="AM60" s="585"/>
      <c r="AN60" s="585"/>
      <c r="AO60" s="585"/>
      <c r="AP60" s="585"/>
      <c r="AQ60" s="585"/>
      <c r="AR60" s="585"/>
      <c r="AS60" s="585"/>
      <c r="AT60" s="586"/>
      <c r="AU60" s="15"/>
    </row>
    <row r="61" spans="1:54" hidden="1" x14ac:dyDescent="0.35">
      <c r="A61" s="71"/>
      <c r="B61" s="39" t="s">
        <v>59</v>
      </c>
      <c r="C61" s="162"/>
      <c r="D61" s="29"/>
      <c r="E61" s="32"/>
      <c r="F61" s="32"/>
      <c r="G61" s="32"/>
      <c r="H61" s="75"/>
      <c r="I61" s="32"/>
      <c r="J61" s="32"/>
      <c r="K61" s="32"/>
      <c r="L61" s="75"/>
      <c r="M61" s="166">
        <f>SUM(D61:L61)</f>
        <v>0</v>
      </c>
      <c r="N61" s="169"/>
      <c r="O61" s="170"/>
      <c r="P61" s="169"/>
      <c r="Q61" s="170"/>
      <c r="R61" s="9"/>
      <c r="S61" s="9"/>
      <c r="T61" s="9"/>
      <c r="U61" s="29"/>
      <c r="V61" s="9"/>
      <c r="W61" s="40"/>
      <c r="X61" s="470"/>
      <c r="Y61" s="32"/>
      <c r="Z61" s="9"/>
      <c r="AA61" s="40"/>
      <c r="AB61" s="465"/>
      <c r="AC61" s="461"/>
      <c r="AD61" s="17"/>
      <c r="AE61" s="468"/>
      <c r="AF61" s="469"/>
      <c r="AG61" s="447" t="str">
        <f t="shared" si="0"/>
        <v/>
      </c>
      <c r="AH61" s="467"/>
      <c r="AI61" s="9"/>
      <c r="AJ61" s="40"/>
      <c r="AK61" s="584"/>
      <c r="AL61" s="585"/>
      <c r="AM61" s="585"/>
      <c r="AN61" s="585"/>
      <c r="AO61" s="585"/>
      <c r="AP61" s="585"/>
      <c r="AQ61" s="585"/>
      <c r="AR61" s="585"/>
      <c r="AS61" s="585"/>
      <c r="AT61" s="586"/>
      <c r="AU61" s="15"/>
      <c r="BB61" s="1"/>
    </row>
    <row r="62" spans="1:54" hidden="1" x14ac:dyDescent="0.35">
      <c r="A62" s="71"/>
      <c r="B62" s="25" t="s">
        <v>70</v>
      </c>
      <c r="C62" s="162">
        <f>SUM(D62:L62)</f>
        <v>0</v>
      </c>
      <c r="D62" s="29"/>
      <c r="E62" s="9"/>
      <c r="F62" s="9"/>
      <c r="G62" s="9"/>
      <c r="H62" s="40"/>
      <c r="I62" s="9"/>
      <c r="J62" s="9"/>
      <c r="K62" s="9"/>
      <c r="L62" s="40"/>
      <c r="M62" s="162">
        <f>IF(SUM(D62:L62)&gt;($P60/'Example-657'!$B$14),($P60/'Example-657'!$B$14),SUM(D62:L62))</f>
        <v>0</v>
      </c>
      <c r="N62" s="169"/>
      <c r="O62" s="170"/>
      <c r="P62" s="169"/>
      <c r="Q62" s="170"/>
      <c r="R62" s="9"/>
      <c r="S62" s="9"/>
      <c r="T62" s="9"/>
      <c r="U62" s="29"/>
      <c r="V62" s="9"/>
      <c r="W62" s="40"/>
      <c r="X62" s="470"/>
      <c r="Y62" s="15"/>
      <c r="Z62" s="15"/>
      <c r="AA62" s="22"/>
      <c r="AB62" s="465"/>
      <c r="AC62" s="461"/>
      <c r="AD62" s="17"/>
      <c r="AE62" s="468"/>
      <c r="AF62" s="469"/>
      <c r="AG62" s="447" t="str">
        <f t="shared" si="0"/>
        <v/>
      </c>
      <c r="AH62" s="467"/>
      <c r="AI62" s="9"/>
      <c r="AJ62" s="40"/>
      <c r="AK62" s="584"/>
      <c r="AL62" s="585"/>
      <c r="AM62" s="585"/>
      <c r="AN62" s="585"/>
      <c r="AO62" s="585"/>
      <c r="AP62" s="585"/>
      <c r="AQ62" s="585"/>
      <c r="AR62" s="585"/>
      <c r="AS62" s="585"/>
      <c r="AT62" s="586"/>
      <c r="AU62" s="15"/>
      <c r="BB62" s="1"/>
    </row>
    <row r="63" spans="1:54" ht="15" hidden="1" thickBot="1" x14ac:dyDescent="0.4">
      <c r="A63" s="90"/>
      <c r="B63" s="26" t="s">
        <v>75</v>
      </c>
      <c r="C63" s="171">
        <f>SUM(D63:L63)</f>
        <v>0</v>
      </c>
      <c r="D63" s="31"/>
      <c r="E63" s="11"/>
      <c r="F63" s="11"/>
      <c r="G63" s="11"/>
      <c r="H63" s="47"/>
      <c r="I63" s="11"/>
      <c r="J63" s="11"/>
      <c r="K63" s="11"/>
      <c r="L63" s="47"/>
      <c r="M63" s="162">
        <f>IF(SUM(D63:L63)&gt;($P60/'Example-657'!$B$14),($P60/'Example-657'!$B$14),SUM(D63:L63))</f>
        <v>0</v>
      </c>
      <c r="N63" s="164"/>
      <c r="O63" s="22"/>
      <c r="P63" s="164"/>
      <c r="Q63" s="22"/>
      <c r="R63" s="9"/>
      <c r="S63" s="18"/>
      <c r="T63" s="18"/>
      <c r="U63" s="57"/>
      <c r="V63" s="10"/>
      <c r="W63" s="23"/>
      <c r="X63" s="57"/>
      <c r="Y63" s="10"/>
      <c r="Z63" s="10"/>
      <c r="AA63" s="23"/>
      <c r="AB63" s="479"/>
      <c r="AC63" s="472"/>
      <c r="AD63" s="20"/>
      <c r="AE63" s="473"/>
      <c r="AF63" s="474"/>
      <c r="AG63" s="449" t="str">
        <f t="shared" si="0"/>
        <v/>
      </c>
      <c r="AH63" s="475"/>
      <c r="AI63" s="11"/>
      <c r="AJ63" s="47"/>
      <c r="AK63" s="587"/>
      <c r="AL63" s="588"/>
      <c r="AM63" s="588"/>
      <c r="AN63" s="588"/>
      <c r="AO63" s="588"/>
      <c r="AP63" s="588"/>
      <c r="AQ63" s="588"/>
      <c r="AR63" s="588"/>
      <c r="AS63" s="588"/>
      <c r="AT63" s="589"/>
      <c r="AU63" s="15"/>
      <c r="BB63" s="1"/>
    </row>
    <row r="64" spans="1:54" hidden="1" x14ac:dyDescent="0.35">
      <c r="A64" s="33">
        <v>13</v>
      </c>
      <c r="B64" s="24" t="s">
        <v>35</v>
      </c>
      <c r="C64" s="156"/>
      <c r="D64" s="76"/>
      <c r="E64" s="14"/>
      <c r="F64" s="14"/>
      <c r="G64" s="14"/>
      <c r="H64" s="77"/>
      <c r="I64" s="14"/>
      <c r="J64" s="14"/>
      <c r="K64" s="14"/>
      <c r="L64" s="77"/>
      <c r="M64" s="110"/>
      <c r="N64" s="159">
        <f>SUM(D64:L64)</f>
        <v>0</v>
      </c>
      <c r="O64" s="158">
        <f>N64*'Example-657'!$B$15</f>
        <v>0</v>
      </c>
      <c r="P64" s="159"/>
      <c r="Q64" s="160"/>
      <c r="R64" s="81"/>
      <c r="S64" s="81"/>
      <c r="T64" s="14"/>
      <c r="U64" s="80"/>
      <c r="V64" s="81"/>
      <c r="W64" s="77"/>
      <c r="X64" s="478"/>
      <c r="Y64" s="64"/>
      <c r="Z64" s="64"/>
      <c r="AA64" s="79"/>
      <c r="AB64" s="471"/>
      <c r="AC64" s="471"/>
      <c r="AD64" s="14"/>
      <c r="AE64" s="466"/>
      <c r="AF64" s="447"/>
      <c r="AG64" s="447" t="str">
        <f t="shared" si="0"/>
        <v/>
      </c>
      <c r="AH64" s="467"/>
      <c r="AI64" s="9"/>
      <c r="AJ64" s="40"/>
      <c r="AK64" s="581"/>
      <c r="AL64" s="582"/>
      <c r="AM64" s="582"/>
      <c r="AN64" s="582"/>
      <c r="AO64" s="582"/>
      <c r="AP64" s="582"/>
      <c r="AQ64" s="582"/>
      <c r="AR64" s="582"/>
      <c r="AS64" s="582"/>
      <c r="AT64" s="583"/>
      <c r="AU64" s="15"/>
    </row>
    <row r="65" spans="1:54" hidden="1" x14ac:dyDescent="0.35">
      <c r="A65" s="71"/>
      <c r="B65" s="25" t="s">
        <v>53</v>
      </c>
      <c r="C65" s="162"/>
      <c r="D65" s="84"/>
      <c r="E65" s="17"/>
      <c r="F65" s="17"/>
      <c r="G65" s="17"/>
      <c r="H65" s="85"/>
      <c r="I65" s="17"/>
      <c r="J65" s="17"/>
      <c r="K65" s="17"/>
      <c r="L65" s="85"/>
      <c r="M65" s="162"/>
      <c r="N65" s="30">
        <f>IF(SUM(D65:L65)&gt;'Example-657'!$L$3,'Example-657'!$L$3,SUM(D65:L65))</f>
        <v>0</v>
      </c>
      <c r="O65" s="163">
        <f>N65*'Example-657'!$B$15</f>
        <v>0</v>
      </c>
      <c r="P65" s="164">
        <f>INDEX('Example-657'!$F$4:$K$4, MATCH(O65, 'Example-657'!$F$2:$K$2, 1))</f>
        <v>900</v>
      </c>
      <c r="Q65" s="22">
        <f>INDEX('Example-657'!$F$5:$K$5, MATCH(O65, 'Example-657'!$F$2:$K$2, 1))</f>
        <v>500</v>
      </c>
      <c r="R65" s="87"/>
      <c r="S65" s="87"/>
      <c r="T65" s="17"/>
      <c r="U65" s="86"/>
      <c r="V65" s="87"/>
      <c r="W65" s="85"/>
      <c r="X65" s="464"/>
      <c r="Y65" s="63"/>
      <c r="Z65" s="63"/>
      <c r="AA65" s="89"/>
      <c r="AB65" s="461"/>
      <c r="AC65" s="461"/>
      <c r="AD65" s="17"/>
      <c r="AE65" s="466"/>
      <c r="AF65" s="447"/>
      <c r="AG65" s="447" t="str">
        <f t="shared" si="0"/>
        <v/>
      </c>
      <c r="AH65" s="467"/>
      <c r="AI65" s="9"/>
      <c r="AJ65" s="40"/>
      <c r="AK65" s="584"/>
      <c r="AL65" s="585"/>
      <c r="AM65" s="585"/>
      <c r="AN65" s="585"/>
      <c r="AO65" s="585"/>
      <c r="AP65" s="585"/>
      <c r="AQ65" s="585"/>
      <c r="AR65" s="585"/>
      <c r="AS65" s="585"/>
      <c r="AT65" s="586"/>
      <c r="AU65" s="15"/>
    </row>
    <row r="66" spans="1:54" hidden="1" x14ac:dyDescent="0.35">
      <c r="A66" s="71"/>
      <c r="B66" s="39" t="s">
        <v>59</v>
      </c>
      <c r="C66" s="162"/>
      <c r="D66" s="29"/>
      <c r="E66" s="32"/>
      <c r="F66" s="32"/>
      <c r="G66" s="32"/>
      <c r="H66" s="75"/>
      <c r="I66" s="32"/>
      <c r="J66" s="32"/>
      <c r="K66" s="32"/>
      <c r="L66" s="75"/>
      <c r="M66" s="166">
        <f>SUM(D66:L66)</f>
        <v>0</v>
      </c>
      <c r="N66" s="169"/>
      <c r="O66" s="170"/>
      <c r="P66" s="169"/>
      <c r="Q66" s="170"/>
      <c r="R66" s="9"/>
      <c r="S66" s="9"/>
      <c r="T66" s="9"/>
      <c r="U66" s="29"/>
      <c r="V66" s="9"/>
      <c r="W66" s="40"/>
      <c r="X66" s="470"/>
      <c r="Y66" s="32"/>
      <c r="Z66" s="9"/>
      <c r="AA66" s="40"/>
      <c r="AB66" s="461"/>
      <c r="AC66" s="461"/>
      <c r="AD66" s="17"/>
      <c r="AE66" s="468"/>
      <c r="AF66" s="469"/>
      <c r="AG66" s="447" t="str">
        <f t="shared" si="0"/>
        <v/>
      </c>
      <c r="AH66" s="467"/>
      <c r="AI66" s="9"/>
      <c r="AJ66" s="40"/>
      <c r="AK66" s="584"/>
      <c r="AL66" s="585"/>
      <c r="AM66" s="585"/>
      <c r="AN66" s="585"/>
      <c r="AO66" s="585"/>
      <c r="AP66" s="585"/>
      <c r="AQ66" s="585"/>
      <c r="AR66" s="585"/>
      <c r="AS66" s="585"/>
      <c r="AT66" s="586"/>
      <c r="AU66" s="15"/>
      <c r="BB66" s="1"/>
    </row>
    <row r="67" spans="1:54" hidden="1" x14ac:dyDescent="0.35">
      <c r="A67" s="71"/>
      <c r="B67" s="25" t="s">
        <v>70</v>
      </c>
      <c r="C67" s="162">
        <f>SUM(D67:L67)</f>
        <v>0</v>
      </c>
      <c r="D67" s="29"/>
      <c r="E67" s="9"/>
      <c r="F67" s="9"/>
      <c r="G67" s="9"/>
      <c r="H67" s="40"/>
      <c r="I67" s="9"/>
      <c r="J67" s="9"/>
      <c r="K67" s="9"/>
      <c r="L67" s="40"/>
      <c r="M67" s="162">
        <f>IF(SUM(D67:L67)&gt;($P65/'Example-657'!$B$14),($P65/'Example-657'!$B$14),SUM(D67:L67))</f>
        <v>0</v>
      </c>
      <c r="N67" s="169"/>
      <c r="O67" s="170"/>
      <c r="P67" s="169"/>
      <c r="Q67" s="170"/>
      <c r="R67" s="9"/>
      <c r="S67" s="9"/>
      <c r="T67" s="9"/>
      <c r="U67" s="29"/>
      <c r="V67" s="9"/>
      <c r="W67" s="40"/>
      <c r="X67" s="470"/>
      <c r="Y67" s="15"/>
      <c r="Z67" s="15"/>
      <c r="AA67" s="22"/>
      <c r="AB67" s="461"/>
      <c r="AC67" s="461"/>
      <c r="AD67" s="17"/>
      <c r="AE67" s="468"/>
      <c r="AF67" s="469"/>
      <c r="AG67" s="447" t="str">
        <f t="shared" si="0"/>
        <v/>
      </c>
      <c r="AH67" s="467"/>
      <c r="AI67" s="9"/>
      <c r="AJ67" s="40"/>
      <c r="AK67" s="584"/>
      <c r="AL67" s="585"/>
      <c r="AM67" s="585"/>
      <c r="AN67" s="585"/>
      <c r="AO67" s="585"/>
      <c r="AP67" s="585"/>
      <c r="AQ67" s="585"/>
      <c r="AR67" s="585"/>
      <c r="AS67" s="585"/>
      <c r="AT67" s="586"/>
      <c r="AU67" s="15"/>
      <c r="BB67" s="1"/>
    </row>
    <row r="68" spans="1:54" ht="15" hidden="1" thickBot="1" x14ac:dyDescent="0.4">
      <c r="A68" s="90"/>
      <c r="B68" s="26" t="s">
        <v>75</v>
      </c>
      <c r="C68" s="171">
        <f>SUM(D68:L68)</f>
        <v>0</v>
      </c>
      <c r="D68" s="31"/>
      <c r="E68" s="11"/>
      <c r="F68" s="11"/>
      <c r="G68" s="11"/>
      <c r="H68" s="47"/>
      <c r="I68" s="11"/>
      <c r="J68" s="11"/>
      <c r="K68" s="11"/>
      <c r="L68" s="47"/>
      <c r="M68" s="171">
        <f>IF(SUM(D68:L68)&gt;($P65/'Example-657'!$B$14),($P65/'Example-657'!$B$14),SUM(D68:L68))</f>
        <v>0</v>
      </c>
      <c r="N68" s="173"/>
      <c r="O68" s="23"/>
      <c r="P68" s="173"/>
      <c r="Q68" s="23"/>
      <c r="R68" s="11"/>
      <c r="S68" s="91"/>
      <c r="T68" s="91"/>
      <c r="U68" s="57"/>
      <c r="V68" s="10"/>
      <c r="W68" s="23"/>
      <c r="X68" s="57"/>
      <c r="Y68" s="10"/>
      <c r="Z68" s="10"/>
      <c r="AA68" s="23"/>
      <c r="AB68" s="472"/>
      <c r="AC68" s="472"/>
      <c r="AD68" s="20"/>
      <c r="AE68" s="468"/>
      <c r="AF68" s="469"/>
      <c r="AG68" s="447" t="str">
        <f t="shared" si="0"/>
        <v/>
      </c>
      <c r="AH68" s="467"/>
      <c r="AI68" s="9"/>
      <c r="AJ68" s="40"/>
      <c r="AK68" s="587"/>
      <c r="AL68" s="588"/>
      <c r="AM68" s="588"/>
      <c r="AN68" s="588"/>
      <c r="AO68" s="588"/>
      <c r="AP68" s="588"/>
      <c r="AQ68" s="588"/>
      <c r="AR68" s="588"/>
      <c r="AS68" s="588"/>
      <c r="AT68" s="589"/>
      <c r="AU68" s="15"/>
      <c r="BB68" s="1"/>
    </row>
    <row r="69" spans="1:54" hidden="1" x14ac:dyDescent="0.35">
      <c r="A69" s="71">
        <v>14</v>
      </c>
      <c r="B69" s="25" t="s">
        <v>35</v>
      </c>
      <c r="C69" s="175"/>
      <c r="D69" s="84"/>
      <c r="E69" s="17"/>
      <c r="F69" s="17"/>
      <c r="G69" s="17"/>
      <c r="H69" s="85"/>
      <c r="I69" s="17"/>
      <c r="J69" s="17"/>
      <c r="K69" s="17"/>
      <c r="L69" s="85"/>
      <c r="M69" s="109"/>
      <c r="N69" s="164">
        <f>SUM(D69:L69)</f>
        <v>0</v>
      </c>
      <c r="O69" s="163">
        <f>N69*'Example-657'!$B$15</f>
        <v>0</v>
      </c>
      <c r="P69" s="164"/>
      <c r="Q69" s="22"/>
      <c r="R69" s="87"/>
      <c r="S69" s="87"/>
      <c r="T69" s="17"/>
      <c r="U69" s="86"/>
      <c r="V69" s="87"/>
      <c r="W69" s="85"/>
      <c r="X69" s="476"/>
      <c r="Y69" s="63"/>
      <c r="Z69" s="63"/>
      <c r="AA69" s="89"/>
      <c r="AB69" s="461"/>
      <c r="AC69" s="461"/>
      <c r="AD69" s="17"/>
      <c r="AE69" s="462"/>
      <c r="AF69" s="448"/>
      <c r="AG69" s="448" t="str">
        <f t="shared" ref="AG69:AG132" si="1">IF(AND(AE69&lt;&gt;"", AF69&lt;&gt;"", AH69&lt;&gt;""), AE69 &amp; "-" &amp; AF69 &amp; " - " &amp; TRIM(AH69), "")</f>
        <v/>
      </c>
      <c r="AH69" s="463"/>
      <c r="AI69" s="8"/>
      <c r="AJ69" s="28"/>
      <c r="AK69" s="616"/>
      <c r="AL69" s="617"/>
      <c r="AM69" s="617"/>
      <c r="AN69" s="617"/>
      <c r="AO69" s="617"/>
      <c r="AP69" s="617"/>
      <c r="AQ69" s="617"/>
      <c r="AR69" s="617"/>
      <c r="AS69" s="617"/>
      <c r="AT69" s="618"/>
      <c r="AU69" s="15"/>
    </row>
    <row r="70" spans="1:54" hidden="1" x14ac:dyDescent="0.35">
      <c r="A70" s="71"/>
      <c r="B70" s="25" t="s">
        <v>53</v>
      </c>
      <c r="C70" s="162"/>
      <c r="D70" s="84"/>
      <c r="E70" s="17"/>
      <c r="F70" s="17"/>
      <c r="G70" s="17"/>
      <c r="H70" s="85"/>
      <c r="I70" s="17"/>
      <c r="J70" s="17"/>
      <c r="K70" s="17"/>
      <c r="L70" s="85"/>
      <c r="M70" s="162"/>
      <c r="N70" s="30">
        <f>IF(SUM(D70:L70)&gt;'Example-657'!$L$3,'Example-657'!$L$3,SUM(D70:L70))</f>
        <v>0</v>
      </c>
      <c r="O70" s="163">
        <f>N70*'Example-657'!$B$15</f>
        <v>0</v>
      </c>
      <c r="P70" s="164">
        <f>INDEX('Example-657'!$F$4:$K$4, MATCH(O70, 'Example-657'!$F$2:$K$2, 1))</f>
        <v>900</v>
      </c>
      <c r="Q70" s="22">
        <f>INDEX('Example-657'!$F$5:$K$5, MATCH(O70, 'Example-657'!$F$2:$K$2, 1))</f>
        <v>500</v>
      </c>
      <c r="R70" s="87"/>
      <c r="S70" s="87"/>
      <c r="T70" s="17"/>
      <c r="U70" s="86"/>
      <c r="V70" s="87"/>
      <c r="W70" s="85"/>
      <c r="X70" s="464"/>
      <c r="Y70" s="63"/>
      <c r="Z70" s="63"/>
      <c r="AA70" s="89"/>
      <c r="AB70" s="461"/>
      <c r="AC70" s="461"/>
      <c r="AD70" s="17"/>
      <c r="AE70" s="466"/>
      <c r="AF70" s="447"/>
      <c r="AG70" s="447" t="str">
        <f t="shared" si="1"/>
        <v/>
      </c>
      <c r="AH70" s="467"/>
      <c r="AI70" s="9"/>
      <c r="AJ70" s="40"/>
      <c r="AK70" s="584"/>
      <c r="AL70" s="585"/>
      <c r="AM70" s="585"/>
      <c r="AN70" s="585"/>
      <c r="AO70" s="585"/>
      <c r="AP70" s="585"/>
      <c r="AQ70" s="585"/>
      <c r="AR70" s="585"/>
      <c r="AS70" s="585"/>
      <c r="AT70" s="586"/>
      <c r="AU70" s="15"/>
    </row>
    <row r="71" spans="1:54" hidden="1" x14ac:dyDescent="0.35">
      <c r="A71" s="71"/>
      <c r="B71" s="39" t="s">
        <v>59</v>
      </c>
      <c r="C71" s="162"/>
      <c r="D71" s="29"/>
      <c r="E71" s="32"/>
      <c r="F71" s="32"/>
      <c r="G71" s="32"/>
      <c r="H71" s="75"/>
      <c r="I71" s="32"/>
      <c r="J71" s="32"/>
      <c r="K71" s="32"/>
      <c r="L71" s="75"/>
      <c r="M71" s="166">
        <f>SUM(D71:L71)</f>
        <v>0</v>
      </c>
      <c r="N71" s="169"/>
      <c r="O71" s="170"/>
      <c r="P71" s="169"/>
      <c r="Q71" s="170"/>
      <c r="R71" s="9"/>
      <c r="S71" s="9"/>
      <c r="T71" s="9"/>
      <c r="U71" s="29"/>
      <c r="V71" s="9"/>
      <c r="W71" s="40"/>
      <c r="X71" s="468"/>
      <c r="Y71" s="32"/>
      <c r="Z71" s="9"/>
      <c r="AA71" s="40"/>
      <c r="AB71" s="461"/>
      <c r="AC71" s="461"/>
      <c r="AD71" s="17"/>
      <c r="AE71" s="468"/>
      <c r="AF71" s="469"/>
      <c r="AG71" s="447" t="str">
        <f t="shared" si="1"/>
        <v/>
      </c>
      <c r="AH71" s="467"/>
      <c r="AI71" s="9"/>
      <c r="AJ71" s="40"/>
      <c r="AK71" s="584"/>
      <c r="AL71" s="585"/>
      <c r="AM71" s="585"/>
      <c r="AN71" s="585"/>
      <c r="AO71" s="585"/>
      <c r="AP71" s="585"/>
      <c r="AQ71" s="585"/>
      <c r="AR71" s="585"/>
      <c r="AS71" s="585"/>
      <c r="AT71" s="586"/>
      <c r="AU71" s="15"/>
      <c r="BB71" s="1"/>
    </row>
    <row r="72" spans="1:54" hidden="1" x14ac:dyDescent="0.35">
      <c r="A72" s="71"/>
      <c r="B72" s="25" t="s">
        <v>70</v>
      </c>
      <c r="C72" s="162">
        <f>SUM(D72:L72)</f>
        <v>0</v>
      </c>
      <c r="D72" s="29"/>
      <c r="E72" s="9"/>
      <c r="F72" s="9"/>
      <c r="G72" s="9"/>
      <c r="H72" s="40"/>
      <c r="I72" s="9"/>
      <c r="J72" s="9"/>
      <c r="K72" s="9"/>
      <c r="L72" s="40"/>
      <c r="M72" s="162">
        <f>IF(SUM(D72:L72)&gt;($P70/'Example-657'!$B$14),($P70/'Example-657'!$B$14),SUM(D72:L72))</f>
        <v>0</v>
      </c>
      <c r="N72" s="169"/>
      <c r="O72" s="170"/>
      <c r="P72" s="169"/>
      <c r="Q72" s="170"/>
      <c r="R72" s="9"/>
      <c r="S72" s="9"/>
      <c r="T72" s="9"/>
      <c r="U72" s="29"/>
      <c r="V72" s="9"/>
      <c r="W72" s="40"/>
      <c r="X72" s="470"/>
      <c r="Y72" s="15"/>
      <c r="Z72" s="15"/>
      <c r="AA72" s="22"/>
      <c r="AB72" s="461"/>
      <c r="AC72" s="461"/>
      <c r="AD72" s="17"/>
      <c r="AE72" s="468"/>
      <c r="AF72" s="469"/>
      <c r="AG72" s="447" t="str">
        <f t="shared" si="1"/>
        <v/>
      </c>
      <c r="AH72" s="467"/>
      <c r="AI72" s="9"/>
      <c r="AJ72" s="40"/>
      <c r="AK72" s="584"/>
      <c r="AL72" s="585"/>
      <c r="AM72" s="585"/>
      <c r="AN72" s="585"/>
      <c r="AO72" s="585"/>
      <c r="AP72" s="585"/>
      <c r="AQ72" s="585"/>
      <c r="AR72" s="585"/>
      <c r="AS72" s="585"/>
      <c r="AT72" s="586"/>
      <c r="AU72" s="15"/>
      <c r="BB72" s="1"/>
    </row>
    <row r="73" spans="1:54" ht="15" hidden="1" thickBot="1" x14ac:dyDescent="0.4">
      <c r="A73" s="74"/>
      <c r="B73" s="25" t="s">
        <v>75</v>
      </c>
      <c r="C73" s="162">
        <f>SUM(D73:L73)</f>
        <v>0</v>
      </c>
      <c r="D73" s="29"/>
      <c r="E73" s="9"/>
      <c r="F73" s="9"/>
      <c r="G73" s="9"/>
      <c r="H73" s="40"/>
      <c r="I73" s="9"/>
      <c r="J73" s="9"/>
      <c r="K73" s="9"/>
      <c r="L73" s="40"/>
      <c r="M73" s="162">
        <f>IF(SUM(D73:L73)&gt;($P70/'Example-657'!$B$14),($P70/'Example-657'!$B$14),SUM(D73:L73))</f>
        <v>0</v>
      </c>
      <c r="N73" s="164"/>
      <c r="O73" s="22"/>
      <c r="P73" s="164"/>
      <c r="Q73" s="22"/>
      <c r="R73" s="9"/>
      <c r="S73" s="18"/>
      <c r="T73" s="18"/>
      <c r="U73" s="30"/>
      <c r="V73" s="15"/>
      <c r="W73" s="22"/>
      <c r="X73" s="30"/>
      <c r="Y73" s="15"/>
      <c r="Z73" s="15"/>
      <c r="AA73" s="22"/>
      <c r="AB73" s="461"/>
      <c r="AC73" s="461"/>
      <c r="AD73" s="17"/>
      <c r="AE73" s="473"/>
      <c r="AF73" s="474"/>
      <c r="AG73" s="449" t="str">
        <f t="shared" si="1"/>
        <v/>
      </c>
      <c r="AH73" s="475"/>
      <c r="AI73" s="11"/>
      <c r="AJ73" s="47"/>
      <c r="AK73" s="629"/>
      <c r="AL73" s="630"/>
      <c r="AM73" s="630"/>
      <c r="AN73" s="630"/>
      <c r="AO73" s="630"/>
      <c r="AP73" s="630"/>
      <c r="AQ73" s="630"/>
      <c r="AR73" s="630"/>
      <c r="AS73" s="630"/>
      <c r="AT73" s="631"/>
      <c r="AU73" s="15"/>
      <c r="BB73" s="1"/>
    </row>
    <row r="74" spans="1:54" hidden="1" x14ac:dyDescent="0.35">
      <c r="A74" s="33">
        <v>15</v>
      </c>
      <c r="B74" s="24" t="s">
        <v>35</v>
      </c>
      <c r="C74" s="156"/>
      <c r="D74" s="76"/>
      <c r="E74" s="14"/>
      <c r="F74" s="14"/>
      <c r="G74" s="14"/>
      <c r="H74" s="77"/>
      <c r="I74" s="14"/>
      <c r="J74" s="14"/>
      <c r="K74" s="14"/>
      <c r="L74" s="77"/>
      <c r="M74" s="110"/>
      <c r="N74" s="159">
        <f>SUM(D74:L74)</f>
        <v>0</v>
      </c>
      <c r="O74" s="158">
        <f>N74*'Example-657'!$B$15</f>
        <v>0</v>
      </c>
      <c r="P74" s="159"/>
      <c r="Q74" s="160"/>
      <c r="R74" s="81"/>
      <c r="S74" s="81"/>
      <c r="T74" s="14"/>
      <c r="U74" s="80"/>
      <c r="V74" s="81"/>
      <c r="W74" s="77"/>
      <c r="X74" s="478"/>
      <c r="Y74" s="64"/>
      <c r="Z74" s="64"/>
      <c r="AA74" s="79"/>
      <c r="AB74" s="471"/>
      <c r="AC74" s="471"/>
      <c r="AD74" s="14"/>
      <c r="AE74" s="466"/>
      <c r="AF74" s="447"/>
      <c r="AG74" s="447" t="str">
        <f t="shared" si="1"/>
        <v/>
      </c>
      <c r="AH74" s="467"/>
      <c r="AI74" s="9"/>
      <c r="AJ74" s="40"/>
      <c r="AK74" s="581"/>
      <c r="AL74" s="582"/>
      <c r="AM74" s="582"/>
      <c r="AN74" s="582"/>
      <c r="AO74" s="582"/>
      <c r="AP74" s="582"/>
      <c r="AQ74" s="582"/>
      <c r="AR74" s="582"/>
      <c r="AS74" s="582"/>
      <c r="AT74" s="583"/>
      <c r="AU74" s="15"/>
    </row>
    <row r="75" spans="1:54" hidden="1" x14ac:dyDescent="0.35">
      <c r="A75" s="71"/>
      <c r="B75" s="25" t="s">
        <v>53</v>
      </c>
      <c r="C75" s="162"/>
      <c r="D75" s="84"/>
      <c r="E75" s="17"/>
      <c r="F75" s="17"/>
      <c r="G75" s="17"/>
      <c r="H75" s="85"/>
      <c r="I75" s="17"/>
      <c r="J75" s="17"/>
      <c r="K75" s="17"/>
      <c r="L75" s="85"/>
      <c r="M75" s="162"/>
      <c r="N75" s="30">
        <f>IF(SUM(D75:L75)&gt;'Example-657'!$L$3,'Example-657'!$L$3,SUM(D75:L75))</f>
        <v>0</v>
      </c>
      <c r="O75" s="163">
        <f>N75*'Example-657'!$B$15</f>
        <v>0</v>
      </c>
      <c r="P75" s="164">
        <f>INDEX('Example-657'!$F$4:$K$4, MATCH(O75, 'Example-657'!$F$2:$K$2, 1))</f>
        <v>900</v>
      </c>
      <c r="Q75" s="22">
        <f>INDEX('Example-657'!$F$5:$K$5, MATCH(O75, 'Example-657'!$F$2:$K$2, 1))</f>
        <v>500</v>
      </c>
      <c r="R75" s="87"/>
      <c r="S75" s="87"/>
      <c r="T75" s="17"/>
      <c r="U75" s="86"/>
      <c r="V75" s="87"/>
      <c r="W75" s="85"/>
      <c r="X75" s="464"/>
      <c r="Y75" s="63"/>
      <c r="Z75" s="63"/>
      <c r="AA75" s="89"/>
      <c r="AB75" s="461"/>
      <c r="AC75" s="461"/>
      <c r="AD75" s="17"/>
      <c r="AE75" s="466"/>
      <c r="AF75" s="447"/>
      <c r="AG75" s="447" t="str">
        <f t="shared" si="1"/>
        <v/>
      </c>
      <c r="AH75" s="467"/>
      <c r="AI75" s="9"/>
      <c r="AJ75" s="40"/>
      <c r="AK75" s="584"/>
      <c r="AL75" s="585"/>
      <c r="AM75" s="585"/>
      <c r="AN75" s="585"/>
      <c r="AO75" s="585"/>
      <c r="AP75" s="585"/>
      <c r="AQ75" s="585"/>
      <c r="AR75" s="585"/>
      <c r="AS75" s="585"/>
      <c r="AT75" s="586"/>
      <c r="AU75" s="15"/>
    </row>
    <row r="76" spans="1:54" hidden="1" x14ac:dyDescent="0.35">
      <c r="A76" s="71"/>
      <c r="B76" s="39" t="s">
        <v>59</v>
      </c>
      <c r="C76" s="162"/>
      <c r="D76" s="29"/>
      <c r="E76" s="32"/>
      <c r="F76" s="32"/>
      <c r="G76" s="32"/>
      <c r="H76" s="75"/>
      <c r="I76" s="32"/>
      <c r="J76" s="32"/>
      <c r="K76" s="32"/>
      <c r="L76" s="75"/>
      <c r="M76" s="166">
        <f>SUM(D76:L76)</f>
        <v>0</v>
      </c>
      <c r="N76" s="169"/>
      <c r="O76" s="170"/>
      <c r="P76" s="169"/>
      <c r="Q76" s="170"/>
      <c r="R76" s="9"/>
      <c r="S76" s="9"/>
      <c r="T76" s="9"/>
      <c r="U76" s="29"/>
      <c r="V76" s="9"/>
      <c r="W76" s="40"/>
      <c r="X76" s="470"/>
      <c r="Y76" s="32"/>
      <c r="Z76" s="9"/>
      <c r="AA76" s="40"/>
      <c r="AB76" s="461"/>
      <c r="AC76" s="461"/>
      <c r="AD76" s="17"/>
      <c r="AE76" s="468"/>
      <c r="AF76" s="469"/>
      <c r="AG76" s="447" t="str">
        <f t="shared" si="1"/>
        <v/>
      </c>
      <c r="AH76" s="467"/>
      <c r="AI76" s="9"/>
      <c r="AJ76" s="40"/>
      <c r="AK76" s="584"/>
      <c r="AL76" s="585"/>
      <c r="AM76" s="585"/>
      <c r="AN76" s="585"/>
      <c r="AO76" s="585"/>
      <c r="AP76" s="585"/>
      <c r="AQ76" s="585"/>
      <c r="AR76" s="585"/>
      <c r="AS76" s="585"/>
      <c r="AT76" s="586"/>
      <c r="AU76" s="15"/>
      <c r="BB76" s="1"/>
    </row>
    <row r="77" spans="1:54" hidden="1" x14ac:dyDescent="0.35">
      <c r="A77" s="71"/>
      <c r="B77" s="25" t="s">
        <v>70</v>
      </c>
      <c r="C77" s="162">
        <f>SUM(D77:L77)</f>
        <v>0</v>
      </c>
      <c r="D77" s="29"/>
      <c r="E77" s="9"/>
      <c r="F77" s="9"/>
      <c r="G77" s="9"/>
      <c r="H77" s="40"/>
      <c r="I77" s="9"/>
      <c r="J77" s="9"/>
      <c r="K77" s="9"/>
      <c r="L77" s="40"/>
      <c r="M77" s="162">
        <f>IF(SUM(D77:L77)&gt;($P75/'Example-657'!$B$14),($P75/'Example-657'!$B$14),SUM(D77:L77))</f>
        <v>0</v>
      </c>
      <c r="N77" s="169"/>
      <c r="O77" s="170"/>
      <c r="P77" s="169"/>
      <c r="Q77" s="170"/>
      <c r="R77" s="9"/>
      <c r="S77" s="9"/>
      <c r="T77" s="9"/>
      <c r="U77" s="29"/>
      <c r="V77" s="9"/>
      <c r="W77" s="40"/>
      <c r="X77" s="470"/>
      <c r="Y77" s="15"/>
      <c r="Z77" s="15"/>
      <c r="AA77" s="22"/>
      <c r="AB77" s="461"/>
      <c r="AC77" s="461"/>
      <c r="AD77" s="17"/>
      <c r="AE77" s="468"/>
      <c r="AF77" s="469"/>
      <c r="AG77" s="447" t="str">
        <f t="shared" si="1"/>
        <v/>
      </c>
      <c r="AH77" s="467"/>
      <c r="AI77" s="9"/>
      <c r="AJ77" s="40"/>
      <c r="AK77" s="584"/>
      <c r="AL77" s="585"/>
      <c r="AM77" s="585"/>
      <c r="AN77" s="585"/>
      <c r="AO77" s="585"/>
      <c r="AP77" s="585"/>
      <c r="AQ77" s="585"/>
      <c r="AR77" s="585"/>
      <c r="AS77" s="585"/>
      <c r="AT77" s="586"/>
      <c r="AU77" s="15"/>
      <c r="BB77" s="1"/>
    </row>
    <row r="78" spans="1:54" ht="15" hidden="1" thickBot="1" x14ac:dyDescent="0.4">
      <c r="A78" s="90"/>
      <c r="B78" s="26" t="s">
        <v>75</v>
      </c>
      <c r="C78" s="171">
        <f>SUM(D78:L78)</f>
        <v>0</v>
      </c>
      <c r="D78" s="31"/>
      <c r="E78" s="11"/>
      <c r="F78" s="11"/>
      <c r="G78" s="11"/>
      <c r="H78" s="47"/>
      <c r="I78" s="11"/>
      <c r="J78" s="11"/>
      <c r="K78" s="11"/>
      <c r="L78" s="47"/>
      <c r="M78" s="171">
        <f>IF(SUM(D78:L78)&gt;($P75/'Example-657'!$B$14),($P75/'Example-657'!$B$14),SUM(D78:L78))</f>
        <v>0</v>
      </c>
      <c r="N78" s="173"/>
      <c r="O78" s="23"/>
      <c r="P78" s="173"/>
      <c r="Q78" s="23"/>
      <c r="R78" s="11"/>
      <c r="S78" s="91"/>
      <c r="T78" s="91"/>
      <c r="U78" s="57"/>
      <c r="V78" s="10"/>
      <c r="W78" s="23"/>
      <c r="X78" s="57"/>
      <c r="Y78" s="10"/>
      <c r="Z78" s="10"/>
      <c r="AA78" s="23"/>
      <c r="AB78" s="472"/>
      <c r="AC78" s="472"/>
      <c r="AD78" s="20"/>
      <c r="AE78" s="468"/>
      <c r="AF78" s="469"/>
      <c r="AG78" s="447" t="str">
        <f t="shared" si="1"/>
        <v/>
      </c>
      <c r="AH78" s="467"/>
      <c r="AI78" s="9"/>
      <c r="AJ78" s="40"/>
      <c r="AK78" s="587"/>
      <c r="AL78" s="588"/>
      <c r="AM78" s="588"/>
      <c r="AN78" s="588"/>
      <c r="AO78" s="588"/>
      <c r="AP78" s="588"/>
      <c r="AQ78" s="588"/>
      <c r="AR78" s="588"/>
      <c r="AS78" s="588"/>
      <c r="AT78" s="589"/>
      <c r="AU78" s="15"/>
      <c r="BB78" s="1"/>
    </row>
    <row r="79" spans="1:54" hidden="1" x14ac:dyDescent="0.35">
      <c r="A79" s="71">
        <v>16</v>
      </c>
      <c r="B79" s="25" t="s">
        <v>35</v>
      </c>
      <c r="C79" s="175"/>
      <c r="D79" s="84"/>
      <c r="E79" s="17"/>
      <c r="F79" s="17"/>
      <c r="G79" s="17"/>
      <c r="H79" s="85"/>
      <c r="I79" s="17"/>
      <c r="J79" s="17"/>
      <c r="K79" s="17"/>
      <c r="L79" s="85"/>
      <c r="M79" s="109"/>
      <c r="N79" s="164">
        <f>SUM(D79:L79)</f>
        <v>0</v>
      </c>
      <c r="O79" s="163">
        <f>N79*'Example-657'!$B$15</f>
        <v>0</v>
      </c>
      <c r="P79" s="164"/>
      <c r="Q79" s="22"/>
      <c r="R79" s="87"/>
      <c r="S79" s="87"/>
      <c r="T79" s="17"/>
      <c r="U79" s="86"/>
      <c r="V79" s="87"/>
      <c r="W79" s="85"/>
      <c r="X79" s="464"/>
      <c r="Y79" s="63"/>
      <c r="Z79" s="63"/>
      <c r="AA79" s="89"/>
      <c r="AB79" s="461"/>
      <c r="AC79" s="461"/>
      <c r="AD79" s="17"/>
      <c r="AE79" s="462"/>
      <c r="AF79" s="448"/>
      <c r="AG79" s="448" t="str">
        <f t="shared" si="1"/>
        <v/>
      </c>
      <c r="AH79" s="463"/>
      <c r="AI79" s="8"/>
      <c r="AJ79" s="28"/>
      <c r="AK79" s="616"/>
      <c r="AL79" s="617"/>
      <c r="AM79" s="617"/>
      <c r="AN79" s="617"/>
      <c r="AO79" s="617"/>
      <c r="AP79" s="617"/>
      <c r="AQ79" s="617"/>
      <c r="AR79" s="617"/>
      <c r="AS79" s="617"/>
      <c r="AT79" s="618"/>
      <c r="AU79" s="15"/>
    </row>
    <row r="80" spans="1:54" hidden="1" x14ac:dyDescent="0.35">
      <c r="A80" s="71"/>
      <c r="B80" s="25" t="s">
        <v>53</v>
      </c>
      <c r="C80" s="162"/>
      <c r="D80" s="84"/>
      <c r="E80" s="17"/>
      <c r="F80" s="17"/>
      <c r="G80" s="17"/>
      <c r="H80" s="85"/>
      <c r="I80" s="17"/>
      <c r="J80" s="17"/>
      <c r="K80" s="17"/>
      <c r="L80" s="85"/>
      <c r="M80" s="162"/>
      <c r="N80" s="30">
        <f>IF(SUM(D80:L80)&gt;'Example-657'!$L$3,'Example-657'!$L$3,SUM(D80:L80))</f>
        <v>0</v>
      </c>
      <c r="O80" s="163">
        <f>N80*'Example-657'!$B$15</f>
        <v>0</v>
      </c>
      <c r="P80" s="164">
        <f>INDEX('Example-657'!$F$4:$K$4, MATCH(O80, 'Example-657'!$F$2:$K$2, 1))</f>
        <v>900</v>
      </c>
      <c r="Q80" s="22">
        <f>INDEX('Example-657'!$F$5:$K$5, MATCH(O80, 'Example-657'!$F$2:$K$2, 1))</f>
        <v>500</v>
      </c>
      <c r="R80" s="87"/>
      <c r="S80" s="87"/>
      <c r="T80" s="17"/>
      <c r="U80" s="86"/>
      <c r="V80" s="87"/>
      <c r="W80" s="85"/>
      <c r="X80" s="464"/>
      <c r="Y80" s="63"/>
      <c r="Z80" s="63"/>
      <c r="AA80" s="89"/>
      <c r="AB80" s="461"/>
      <c r="AC80" s="461"/>
      <c r="AD80" s="17"/>
      <c r="AE80" s="466"/>
      <c r="AF80" s="447"/>
      <c r="AG80" s="447" t="str">
        <f t="shared" si="1"/>
        <v/>
      </c>
      <c r="AH80" s="467"/>
      <c r="AI80" s="9"/>
      <c r="AJ80" s="40"/>
      <c r="AK80" s="584"/>
      <c r="AL80" s="585"/>
      <c r="AM80" s="585"/>
      <c r="AN80" s="585"/>
      <c r="AO80" s="585"/>
      <c r="AP80" s="585"/>
      <c r="AQ80" s="585"/>
      <c r="AR80" s="585"/>
      <c r="AS80" s="585"/>
      <c r="AT80" s="586"/>
      <c r="AU80" s="15"/>
    </row>
    <row r="81" spans="1:54" hidden="1" x14ac:dyDescent="0.35">
      <c r="A81" s="71"/>
      <c r="B81" s="39" t="s">
        <v>59</v>
      </c>
      <c r="C81" s="162"/>
      <c r="D81" s="29"/>
      <c r="E81" s="32"/>
      <c r="F81" s="32"/>
      <c r="G81" s="32"/>
      <c r="H81" s="75"/>
      <c r="I81" s="32"/>
      <c r="J81" s="32"/>
      <c r="K81" s="32"/>
      <c r="L81" s="75"/>
      <c r="M81" s="166">
        <f>SUM(D81:L81)</f>
        <v>0</v>
      </c>
      <c r="N81" s="169"/>
      <c r="O81" s="170"/>
      <c r="P81" s="169"/>
      <c r="Q81" s="170"/>
      <c r="R81" s="9"/>
      <c r="S81" s="9"/>
      <c r="T81" s="9"/>
      <c r="U81" s="29"/>
      <c r="V81" s="9"/>
      <c r="W81" s="40"/>
      <c r="X81" s="470"/>
      <c r="Y81" s="32"/>
      <c r="Z81" s="9"/>
      <c r="AA81" s="40"/>
      <c r="AB81" s="461"/>
      <c r="AC81" s="461"/>
      <c r="AD81" s="17"/>
      <c r="AE81" s="468"/>
      <c r="AF81" s="469"/>
      <c r="AG81" s="447" t="str">
        <f t="shared" si="1"/>
        <v/>
      </c>
      <c r="AH81" s="467"/>
      <c r="AI81" s="9"/>
      <c r="AJ81" s="40"/>
      <c r="AK81" s="584"/>
      <c r="AL81" s="585"/>
      <c r="AM81" s="585"/>
      <c r="AN81" s="585"/>
      <c r="AO81" s="585"/>
      <c r="AP81" s="585"/>
      <c r="AQ81" s="585"/>
      <c r="AR81" s="585"/>
      <c r="AS81" s="585"/>
      <c r="AT81" s="586"/>
      <c r="AU81" s="15"/>
      <c r="BB81" s="1"/>
    </row>
    <row r="82" spans="1:54" hidden="1" x14ac:dyDescent="0.35">
      <c r="A82" s="71"/>
      <c r="B82" s="25" t="s">
        <v>70</v>
      </c>
      <c r="C82" s="162">
        <f>SUM(D82:L82)</f>
        <v>0</v>
      </c>
      <c r="D82" s="29"/>
      <c r="E82" s="9"/>
      <c r="F82" s="9"/>
      <c r="G82" s="9"/>
      <c r="H82" s="40"/>
      <c r="I82" s="9"/>
      <c r="J82" s="9"/>
      <c r="K82" s="9"/>
      <c r="L82" s="40"/>
      <c r="M82" s="162">
        <f>IF(SUM(D82:L82)&gt;($P80/'Example-657'!$B$14),($P80/'Example-657'!$B$14),SUM(D82:L82))</f>
        <v>0</v>
      </c>
      <c r="N82" s="169"/>
      <c r="O82" s="170"/>
      <c r="P82" s="169"/>
      <c r="Q82" s="170"/>
      <c r="R82" s="9"/>
      <c r="S82" s="9"/>
      <c r="T82" s="9"/>
      <c r="U82" s="29"/>
      <c r="V82" s="9"/>
      <c r="W82" s="40"/>
      <c r="X82" s="470"/>
      <c r="Y82" s="15"/>
      <c r="Z82" s="15"/>
      <c r="AA82" s="22"/>
      <c r="AB82" s="461"/>
      <c r="AC82" s="461"/>
      <c r="AD82" s="17"/>
      <c r="AE82" s="468"/>
      <c r="AF82" s="469"/>
      <c r="AG82" s="447" t="str">
        <f t="shared" si="1"/>
        <v/>
      </c>
      <c r="AH82" s="467"/>
      <c r="AI82" s="9"/>
      <c r="AJ82" s="40"/>
      <c r="AK82" s="584"/>
      <c r="AL82" s="585"/>
      <c r="AM82" s="585"/>
      <c r="AN82" s="585"/>
      <c r="AO82" s="585"/>
      <c r="AP82" s="585"/>
      <c r="AQ82" s="585"/>
      <c r="AR82" s="585"/>
      <c r="AS82" s="585"/>
      <c r="AT82" s="586"/>
      <c r="AU82" s="15"/>
      <c r="BB82" s="1"/>
    </row>
    <row r="83" spans="1:54" ht="15" hidden="1" thickBot="1" x14ac:dyDescent="0.4">
      <c r="A83" s="90"/>
      <c r="B83" s="26" t="s">
        <v>75</v>
      </c>
      <c r="C83" s="171">
        <f>SUM(D83:L83)</f>
        <v>0</v>
      </c>
      <c r="D83" s="31"/>
      <c r="E83" s="11"/>
      <c r="F83" s="11"/>
      <c r="G83" s="11"/>
      <c r="H83" s="47"/>
      <c r="I83" s="11"/>
      <c r="J83" s="11"/>
      <c r="K83" s="11"/>
      <c r="L83" s="47"/>
      <c r="M83" s="162">
        <f>IF(SUM(D83:L83)&gt;($P80/'Example-657'!$B$14),($P80/'Example-657'!$B$14),SUM(D83:L83))</f>
        <v>0</v>
      </c>
      <c r="N83" s="164"/>
      <c r="O83" s="22"/>
      <c r="P83" s="164"/>
      <c r="Q83" s="22"/>
      <c r="R83" s="11"/>
      <c r="S83" s="91"/>
      <c r="T83" s="91"/>
      <c r="U83" s="57"/>
      <c r="V83" s="10"/>
      <c r="W83" s="23"/>
      <c r="X83" s="57"/>
      <c r="Y83" s="10"/>
      <c r="Z83" s="10"/>
      <c r="AA83" s="23"/>
      <c r="AB83" s="472"/>
      <c r="AC83" s="472"/>
      <c r="AD83" s="20"/>
      <c r="AE83" s="473"/>
      <c r="AF83" s="474"/>
      <c r="AG83" s="449" t="str">
        <f t="shared" si="1"/>
        <v/>
      </c>
      <c r="AH83" s="475"/>
      <c r="AI83" s="11"/>
      <c r="AJ83" s="47"/>
      <c r="AK83" s="587"/>
      <c r="AL83" s="588"/>
      <c r="AM83" s="588"/>
      <c r="AN83" s="588"/>
      <c r="AO83" s="588"/>
      <c r="AP83" s="588"/>
      <c r="AQ83" s="588"/>
      <c r="AR83" s="588"/>
      <c r="AS83" s="588"/>
      <c r="AT83" s="589"/>
      <c r="AU83" s="15"/>
      <c r="BB83" s="1"/>
    </row>
    <row r="84" spans="1:54" hidden="1" x14ac:dyDescent="0.35">
      <c r="A84" s="33">
        <v>17</v>
      </c>
      <c r="B84" s="24" t="s">
        <v>35</v>
      </c>
      <c r="C84" s="156"/>
      <c r="D84" s="76"/>
      <c r="E84" s="14"/>
      <c r="F84" s="14"/>
      <c r="G84" s="14"/>
      <c r="H84" s="77"/>
      <c r="I84" s="14"/>
      <c r="J84" s="14"/>
      <c r="K84" s="14"/>
      <c r="L84" s="77"/>
      <c r="M84" s="110"/>
      <c r="N84" s="159">
        <f>SUM(D84:L84)</f>
        <v>0</v>
      </c>
      <c r="O84" s="158">
        <f>N84*'Example-657'!$B$15</f>
        <v>0</v>
      </c>
      <c r="P84" s="159"/>
      <c r="Q84" s="160"/>
      <c r="R84" s="81"/>
      <c r="S84" s="81"/>
      <c r="T84" s="14"/>
      <c r="U84" s="80"/>
      <c r="V84" s="81"/>
      <c r="W84" s="77"/>
      <c r="X84" s="478"/>
      <c r="Y84" s="64"/>
      <c r="Z84" s="64"/>
      <c r="AA84" s="79"/>
      <c r="AB84" s="461"/>
      <c r="AC84" s="461"/>
      <c r="AD84" s="17"/>
      <c r="AE84" s="466"/>
      <c r="AF84" s="447"/>
      <c r="AG84" s="447" t="str">
        <f t="shared" si="1"/>
        <v/>
      </c>
      <c r="AH84" s="467"/>
      <c r="AI84" s="9"/>
      <c r="AJ84" s="40"/>
      <c r="AK84" s="581"/>
      <c r="AL84" s="582"/>
      <c r="AM84" s="582"/>
      <c r="AN84" s="582"/>
      <c r="AO84" s="582"/>
      <c r="AP84" s="582"/>
      <c r="AQ84" s="582"/>
      <c r="AR84" s="582"/>
      <c r="AS84" s="582"/>
      <c r="AT84" s="583"/>
      <c r="AU84" s="15"/>
    </row>
    <row r="85" spans="1:54" hidden="1" x14ac:dyDescent="0.35">
      <c r="A85" s="71"/>
      <c r="B85" s="25" t="s">
        <v>53</v>
      </c>
      <c r="C85" s="162"/>
      <c r="D85" s="84"/>
      <c r="E85" s="17"/>
      <c r="F85" s="17"/>
      <c r="G85" s="17"/>
      <c r="H85" s="85"/>
      <c r="I85" s="17"/>
      <c r="J85" s="17"/>
      <c r="K85" s="17"/>
      <c r="L85" s="85"/>
      <c r="M85" s="162"/>
      <c r="N85" s="30">
        <f>IF(SUM(D85:L85)&gt;'Example-657'!$L$3,'Example-657'!$L$3,SUM(D85:L85))</f>
        <v>0</v>
      </c>
      <c r="O85" s="163">
        <f>N85*'Example-657'!$B$15</f>
        <v>0</v>
      </c>
      <c r="P85" s="164">
        <f>INDEX('Example-657'!$F$4:$K$4, MATCH(O85, 'Example-657'!$F$2:$K$2, 1))</f>
        <v>900</v>
      </c>
      <c r="Q85" s="22">
        <f>INDEX('Example-657'!$F$5:$K$5, MATCH(O85, 'Example-657'!$F$2:$K$2, 1))</f>
        <v>500</v>
      </c>
      <c r="R85" s="87"/>
      <c r="S85" s="87"/>
      <c r="T85" s="17"/>
      <c r="U85" s="86"/>
      <c r="V85" s="87"/>
      <c r="W85" s="85"/>
      <c r="X85" s="464"/>
      <c r="Y85" s="63"/>
      <c r="Z85" s="63"/>
      <c r="AA85" s="89"/>
      <c r="AB85" s="461"/>
      <c r="AC85" s="461"/>
      <c r="AD85" s="17"/>
      <c r="AE85" s="468"/>
      <c r="AF85" s="469"/>
      <c r="AG85" s="447" t="str">
        <f t="shared" si="1"/>
        <v/>
      </c>
      <c r="AH85" s="467"/>
      <c r="AI85" s="9"/>
      <c r="AJ85" s="40"/>
      <c r="AK85" s="584"/>
      <c r="AL85" s="585"/>
      <c r="AM85" s="585"/>
      <c r="AN85" s="585"/>
      <c r="AO85" s="585"/>
      <c r="AP85" s="585"/>
      <c r="AQ85" s="585"/>
      <c r="AR85" s="585"/>
      <c r="AS85" s="585"/>
      <c r="AT85" s="586"/>
      <c r="AU85" s="15"/>
    </row>
    <row r="86" spans="1:54" hidden="1" x14ac:dyDescent="0.35">
      <c r="A86" s="71"/>
      <c r="B86" s="39" t="s">
        <v>59</v>
      </c>
      <c r="C86" s="162"/>
      <c r="D86" s="29"/>
      <c r="E86" s="32"/>
      <c r="F86" s="32"/>
      <c r="G86" s="32"/>
      <c r="H86" s="75"/>
      <c r="I86" s="32"/>
      <c r="J86" s="32"/>
      <c r="K86" s="32"/>
      <c r="L86" s="75"/>
      <c r="M86" s="166">
        <f>SUM(D86:L86)</f>
        <v>0</v>
      </c>
      <c r="N86" s="169"/>
      <c r="O86" s="170"/>
      <c r="P86" s="169"/>
      <c r="Q86" s="170"/>
      <c r="R86" s="9"/>
      <c r="S86" s="9"/>
      <c r="T86" s="9"/>
      <c r="U86" s="29"/>
      <c r="V86" s="9"/>
      <c r="W86" s="40"/>
      <c r="X86" s="470"/>
      <c r="Y86" s="32"/>
      <c r="Z86" s="9"/>
      <c r="AA86" s="40"/>
      <c r="AB86" s="461"/>
      <c r="AC86" s="461"/>
      <c r="AD86" s="17"/>
      <c r="AE86" s="468"/>
      <c r="AF86" s="469"/>
      <c r="AG86" s="447" t="str">
        <f t="shared" si="1"/>
        <v/>
      </c>
      <c r="AH86" s="467"/>
      <c r="AI86" s="9"/>
      <c r="AJ86" s="40"/>
      <c r="AK86" s="584"/>
      <c r="AL86" s="585"/>
      <c r="AM86" s="585"/>
      <c r="AN86" s="585"/>
      <c r="AO86" s="585"/>
      <c r="AP86" s="585"/>
      <c r="AQ86" s="585"/>
      <c r="AR86" s="585"/>
      <c r="AS86" s="585"/>
      <c r="AT86" s="586"/>
      <c r="AU86" s="15"/>
      <c r="BB86" s="1"/>
    </row>
    <row r="87" spans="1:54" hidden="1" x14ac:dyDescent="0.35">
      <c r="A87" s="71"/>
      <c r="B87" s="25" t="s">
        <v>70</v>
      </c>
      <c r="C87" s="162">
        <f>SUM(D87:L87)</f>
        <v>0</v>
      </c>
      <c r="D87" s="29"/>
      <c r="E87" s="9"/>
      <c r="F87" s="9"/>
      <c r="G87" s="9"/>
      <c r="H87" s="40"/>
      <c r="I87" s="9"/>
      <c r="J87" s="9"/>
      <c r="K87" s="9"/>
      <c r="L87" s="40"/>
      <c r="M87" s="162">
        <f>IF(SUM(D87:L87)&gt;($P85/'Example-657'!$B$14),($P85/'Example-657'!$B$14),SUM(D87:L87))</f>
        <v>0</v>
      </c>
      <c r="N87" s="169"/>
      <c r="O87" s="170"/>
      <c r="P87" s="169"/>
      <c r="Q87" s="170"/>
      <c r="R87" s="9"/>
      <c r="S87" s="9"/>
      <c r="T87" s="9"/>
      <c r="U87" s="29"/>
      <c r="V87" s="9"/>
      <c r="W87" s="40"/>
      <c r="X87" s="470"/>
      <c r="Y87" s="15"/>
      <c r="Z87" s="15"/>
      <c r="AA87" s="22"/>
      <c r="AB87" s="461"/>
      <c r="AC87" s="461"/>
      <c r="AD87" s="17"/>
      <c r="AE87" s="468"/>
      <c r="AF87" s="469"/>
      <c r="AG87" s="447" t="str">
        <f t="shared" si="1"/>
        <v/>
      </c>
      <c r="AH87" s="467"/>
      <c r="AI87" s="9"/>
      <c r="AJ87" s="40"/>
      <c r="AK87" s="584"/>
      <c r="AL87" s="585"/>
      <c r="AM87" s="585"/>
      <c r="AN87" s="585"/>
      <c r="AO87" s="585"/>
      <c r="AP87" s="585"/>
      <c r="AQ87" s="585"/>
      <c r="AR87" s="585"/>
      <c r="AS87" s="585"/>
      <c r="AT87" s="586"/>
      <c r="AU87" s="15"/>
      <c r="BB87" s="1"/>
    </row>
    <row r="88" spans="1:54" ht="15" hidden="1" thickBot="1" x14ac:dyDescent="0.4">
      <c r="A88" s="90"/>
      <c r="B88" s="26" t="s">
        <v>75</v>
      </c>
      <c r="C88" s="171">
        <f>SUM(D88:L88)</f>
        <v>0</v>
      </c>
      <c r="D88" s="29"/>
      <c r="E88" s="9"/>
      <c r="F88" s="9"/>
      <c r="G88" s="9"/>
      <c r="H88" s="40"/>
      <c r="I88" s="9"/>
      <c r="J88" s="9"/>
      <c r="K88" s="9"/>
      <c r="L88" s="40"/>
      <c r="M88" s="162">
        <f>IF(SUM(D88:L88)&gt;($P85/'Example-657'!$B$14),($P85/'Example-657'!$B$14),SUM(D88:L88))</f>
        <v>0</v>
      </c>
      <c r="N88" s="173"/>
      <c r="O88" s="23"/>
      <c r="P88" s="173"/>
      <c r="Q88" s="23"/>
      <c r="R88" s="11"/>
      <c r="S88" s="18"/>
      <c r="T88" s="18"/>
      <c r="U88" s="30"/>
      <c r="V88" s="15"/>
      <c r="W88" s="22"/>
      <c r="X88" s="30"/>
      <c r="Y88" s="15"/>
      <c r="Z88" s="15"/>
      <c r="AA88" s="22"/>
      <c r="AB88" s="472"/>
      <c r="AC88" s="472"/>
      <c r="AD88" s="20"/>
      <c r="AE88" s="468"/>
      <c r="AF88" s="469"/>
      <c r="AG88" s="447" t="str">
        <f t="shared" si="1"/>
        <v/>
      </c>
      <c r="AH88" s="467"/>
      <c r="AI88" s="9"/>
      <c r="AJ88" s="40"/>
      <c r="AK88" s="587"/>
      <c r="AL88" s="588"/>
      <c r="AM88" s="588"/>
      <c r="AN88" s="588"/>
      <c r="AO88" s="588"/>
      <c r="AP88" s="588"/>
      <c r="AQ88" s="588"/>
      <c r="AR88" s="588"/>
      <c r="AS88" s="588"/>
      <c r="AT88" s="589"/>
      <c r="AU88" s="15"/>
      <c r="BB88" s="1"/>
    </row>
    <row r="89" spans="1:54" hidden="1" x14ac:dyDescent="0.35">
      <c r="A89" s="33">
        <v>18</v>
      </c>
      <c r="B89" s="24" t="s">
        <v>35</v>
      </c>
      <c r="C89" s="156"/>
      <c r="D89" s="76"/>
      <c r="E89" s="14"/>
      <c r="F89" s="14"/>
      <c r="G89" s="14"/>
      <c r="H89" s="77"/>
      <c r="I89" s="14"/>
      <c r="J89" s="14"/>
      <c r="K89" s="14"/>
      <c r="L89" s="77"/>
      <c r="M89" s="110"/>
      <c r="N89" s="159">
        <f>SUM(D89:L89)</f>
        <v>0</v>
      </c>
      <c r="O89" s="158">
        <f>N89*'Example-657'!$B$15</f>
        <v>0</v>
      </c>
      <c r="P89" s="164"/>
      <c r="Q89" s="22"/>
      <c r="R89" s="81"/>
      <c r="S89" s="81"/>
      <c r="T89" s="14"/>
      <c r="U89" s="80"/>
      <c r="V89" s="81"/>
      <c r="W89" s="77"/>
      <c r="X89" s="460"/>
      <c r="Y89" s="64"/>
      <c r="Z89" s="64"/>
      <c r="AA89" s="79"/>
      <c r="AB89" s="461"/>
      <c r="AC89" s="471"/>
      <c r="AD89" s="14"/>
      <c r="AE89" s="462"/>
      <c r="AF89" s="448"/>
      <c r="AG89" s="448" t="str">
        <f t="shared" si="1"/>
        <v/>
      </c>
      <c r="AH89" s="463"/>
      <c r="AI89" s="8"/>
      <c r="AJ89" s="28"/>
      <c r="AK89" s="581"/>
      <c r="AL89" s="582"/>
      <c r="AM89" s="582"/>
      <c r="AN89" s="582"/>
      <c r="AO89" s="582"/>
      <c r="AP89" s="582"/>
      <c r="AQ89" s="582"/>
      <c r="AR89" s="582"/>
      <c r="AS89" s="582"/>
      <c r="AT89" s="583"/>
      <c r="AU89" s="15"/>
    </row>
    <row r="90" spans="1:54" hidden="1" x14ac:dyDescent="0.35">
      <c r="A90" s="71"/>
      <c r="B90" s="25" t="s">
        <v>53</v>
      </c>
      <c r="C90" s="162"/>
      <c r="D90" s="84"/>
      <c r="E90" s="17"/>
      <c r="F90" s="17"/>
      <c r="G90" s="17"/>
      <c r="H90" s="85"/>
      <c r="I90" s="17"/>
      <c r="J90" s="17"/>
      <c r="K90" s="17"/>
      <c r="L90" s="85"/>
      <c r="M90" s="162"/>
      <c r="N90" s="30">
        <f>IF(SUM(D90:L90)&gt;'Example-657'!$L$3,'Example-657'!$L$3,SUM(D90:L90))</f>
        <v>0</v>
      </c>
      <c r="O90" s="163">
        <f>N90*'Example-657'!$B$15</f>
        <v>0</v>
      </c>
      <c r="P90" s="164">
        <f>INDEX('Example-657'!$F$4:$K$4, MATCH(O90, 'Example-657'!$F$2:$K$2, 1))</f>
        <v>900</v>
      </c>
      <c r="Q90" s="22">
        <f>INDEX('Example-657'!$F$5:$K$5, MATCH(O90, 'Example-657'!$F$2:$K$2, 1))</f>
        <v>500</v>
      </c>
      <c r="R90" s="87"/>
      <c r="S90" s="87"/>
      <c r="T90" s="17"/>
      <c r="U90" s="86"/>
      <c r="V90" s="87"/>
      <c r="W90" s="85"/>
      <c r="X90" s="464"/>
      <c r="Y90" s="63"/>
      <c r="Z90" s="63"/>
      <c r="AA90" s="89"/>
      <c r="AB90" s="465"/>
      <c r="AC90" s="461"/>
      <c r="AD90" s="17"/>
      <c r="AE90" s="466"/>
      <c r="AF90" s="447"/>
      <c r="AG90" s="447" t="str">
        <f t="shared" si="1"/>
        <v/>
      </c>
      <c r="AH90" s="467"/>
      <c r="AI90" s="9"/>
      <c r="AJ90" s="40"/>
      <c r="AK90" s="584"/>
      <c r="AL90" s="585"/>
      <c r="AM90" s="585"/>
      <c r="AN90" s="585"/>
      <c r="AO90" s="585"/>
      <c r="AP90" s="585"/>
      <c r="AQ90" s="585"/>
      <c r="AR90" s="585"/>
      <c r="AS90" s="585"/>
      <c r="AT90" s="586"/>
      <c r="AU90" s="15"/>
    </row>
    <row r="91" spans="1:54" hidden="1" x14ac:dyDescent="0.35">
      <c r="A91" s="71"/>
      <c r="B91" s="39" t="s">
        <v>59</v>
      </c>
      <c r="C91" s="162"/>
      <c r="D91" s="29"/>
      <c r="E91" s="32"/>
      <c r="F91" s="32"/>
      <c r="G91" s="32"/>
      <c r="H91" s="75"/>
      <c r="I91" s="32"/>
      <c r="J91" s="32"/>
      <c r="K91" s="32"/>
      <c r="L91" s="75"/>
      <c r="M91" s="166">
        <f>SUM(D91:L91)</f>
        <v>0</v>
      </c>
      <c r="N91" s="169"/>
      <c r="O91" s="170"/>
      <c r="P91" s="169"/>
      <c r="Q91" s="170"/>
      <c r="R91" s="9"/>
      <c r="S91" s="9"/>
      <c r="T91" s="9"/>
      <c r="U91" s="29"/>
      <c r="V91" s="9"/>
      <c r="W91" s="40"/>
      <c r="X91" s="468"/>
      <c r="Y91" s="32"/>
      <c r="Z91" s="9"/>
      <c r="AA91" s="40"/>
      <c r="AB91" s="465"/>
      <c r="AC91" s="461"/>
      <c r="AD91" s="17"/>
      <c r="AE91" s="468"/>
      <c r="AF91" s="469"/>
      <c r="AG91" s="447" t="str">
        <f t="shared" si="1"/>
        <v/>
      </c>
      <c r="AH91" s="467"/>
      <c r="AI91" s="9"/>
      <c r="AJ91" s="40"/>
      <c r="AK91" s="584"/>
      <c r="AL91" s="585"/>
      <c r="AM91" s="585"/>
      <c r="AN91" s="585"/>
      <c r="AO91" s="585"/>
      <c r="AP91" s="585"/>
      <c r="AQ91" s="585"/>
      <c r="AR91" s="585"/>
      <c r="AS91" s="585"/>
      <c r="AT91" s="586"/>
      <c r="AU91" s="15"/>
      <c r="BB91" s="1"/>
    </row>
    <row r="92" spans="1:54" hidden="1" x14ac:dyDescent="0.35">
      <c r="A92" s="71"/>
      <c r="B92" s="25" t="s">
        <v>70</v>
      </c>
      <c r="C92" s="162">
        <f>SUM(D92:L92)</f>
        <v>0</v>
      </c>
      <c r="D92" s="29"/>
      <c r="E92" s="9"/>
      <c r="F92" s="9"/>
      <c r="G92" s="9"/>
      <c r="H92" s="40"/>
      <c r="I92" s="9"/>
      <c r="J92" s="9"/>
      <c r="K92" s="9"/>
      <c r="L92" s="40"/>
      <c r="M92" s="162">
        <f>IF(SUM(D92:L92)&gt;($P90/'Example-657'!$B$14),($P90/'Example-657'!$B$14),SUM(D92:L92))</f>
        <v>0</v>
      </c>
      <c r="N92" s="169"/>
      <c r="O92" s="170"/>
      <c r="P92" s="169"/>
      <c r="Q92" s="170"/>
      <c r="R92" s="9"/>
      <c r="S92" s="9"/>
      <c r="T92" s="9"/>
      <c r="U92" s="29"/>
      <c r="V92" s="9"/>
      <c r="W92" s="40"/>
      <c r="X92" s="470"/>
      <c r="Y92" s="15"/>
      <c r="Z92" s="15"/>
      <c r="AA92" s="22"/>
      <c r="AB92" s="465"/>
      <c r="AC92" s="461"/>
      <c r="AD92" s="17"/>
      <c r="AE92" s="468"/>
      <c r="AF92" s="469"/>
      <c r="AG92" s="447" t="str">
        <f t="shared" si="1"/>
        <v/>
      </c>
      <c r="AH92" s="467"/>
      <c r="AI92" s="9"/>
      <c r="AJ92" s="40"/>
      <c r="AK92" s="584"/>
      <c r="AL92" s="585"/>
      <c r="AM92" s="585"/>
      <c r="AN92" s="585"/>
      <c r="AO92" s="585"/>
      <c r="AP92" s="585"/>
      <c r="AQ92" s="585"/>
      <c r="AR92" s="585"/>
      <c r="AS92" s="585"/>
      <c r="AT92" s="586"/>
      <c r="AU92" s="15"/>
      <c r="BB92" s="1"/>
    </row>
    <row r="93" spans="1:54" ht="15" hidden="1" thickBot="1" x14ac:dyDescent="0.4">
      <c r="A93" s="90"/>
      <c r="B93" s="26" t="s">
        <v>75</v>
      </c>
      <c r="C93" s="171">
        <f>SUM(D93:L93)</f>
        <v>0</v>
      </c>
      <c r="D93" s="31"/>
      <c r="E93" s="11"/>
      <c r="F93" s="11"/>
      <c r="G93" s="11"/>
      <c r="H93" s="47"/>
      <c r="I93" s="11"/>
      <c r="J93" s="11"/>
      <c r="K93" s="11"/>
      <c r="L93" s="47"/>
      <c r="M93" s="162">
        <f>IF(SUM(D93:L93)&gt;($P90/'Example-657'!$B$14),($P90/'Example-657'!$B$14),SUM(D93:L93))</f>
        <v>0</v>
      </c>
      <c r="N93" s="164"/>
      <c r="O93" s="22"/>
      <c r="P93" s="164"/>
      <c r="Q93" s="22"/>
      <c r="R93" s="11"/>
      <c r="S93" s="18"/>
      <c r="T93" s="18"/>
      <c r="U93" s="57"/>
      <c r="V93" s="10"/>
      <c r="W93" s="23"/>
      <c r="X93" s="57"/>
      <c r="Y93" s="10"/>
      <c r="Z93" s="10"/>
      <c r="AA93" s="23"/>
      <c r="AB93" s="479"/>
      <c r="AC93" s="472"/>
      <c r="AD93" s="20"/>
      <c r="AE93" s="473"/>
      <c r="AF93" s="474"/>
      <c r="AG93" s="449" t="str">
        <f t="shared" si="1"/>
        <v/>
      </c>
      <c r="AH93" s="475"/>
      <c r="AI93" s="11"/>
      <c r="AJ93" s="47"/>
      <c r="AK93" s="587"/>
      <c r="AL93" s="588"/>
      <c r="AM93" s="588"/>
      <c r="AN93" s="588"/>
      <c r="AO93" s="588"/>
      <c r="AP93" s="588"/>
      <c r="AQ93" s="588"/>
      <c r="AR93" s="588"/>
      <c r="AS93" s="588"/>
      <c r="AT93" s="589"/>
      <c r="AU93" s="15"/>
      <c r="BB93" s="1"/>
    </row>
    <row r="94" spans="1:54" hidden="1" x14ac:dyDescent="0.35">
      <c r="A94" s="33">
        <v>19</v>
      </c>
      <c r="B94" s="24" t="s">
        <v>35</v>
      </c>
      <c r="C94" s="156"/>
      <c r="D94" s="76"/>
      <c r="E94" s="14"/>
      <c r="F94" s="14"/>
      <c r="G94" s="14"/>
      <c r="H94" s="77"/>
      <c r="I94" s="14"/>
      <c r="J94" s="14"/>
      <c r="K94" s="14"/>
      <c r="L94" s="77"/>
      <c r="M94" s="110"/>
      <c r="N94" s="159">
        <f>SUM(D94:L94)</f>
        <v>0</v>
      </c>
      <c r="O94" s="158">
        <f>N94*'Example-657'!$B$15</f>
        <v>0</v>
      </c>
      <c r="P94" s="159"/>
      <c r="Q94" s="160"/>
      <c r="R94" s="81"/>
      <c r="S94" s="81"/>
      <c r="T94" s="14"/>
      <c r="U94" s="80"/>
      <c r="V94" s="81"/>
      <c r="W94" s="77"/>
      <c r="X94" s="478"/>
      <c r="Y94" s="64"/>
      <c r="Z94" s="64"/>
      <c r="AA94" s="79"/>
      <c r="AB94" s="471"/>
      <c r="AC94" s="471"/>
      <c r="AD94" s="14"/>
      <c r="AE94" s="466"/>
      <c r="AF94" s="447"/>
      <c r="AG94" s="447" t="str">
        <f t="shared" si="1"/>
        <v/>
      </c>
      <c r="AH94" s="467"/>
      <c r="AI94" s="9"/>
      <c r="AJ94" s="40"/>
      <c r="AK94" s="581"/>
      <c r="AL94" s="582"/>
      <c r="AM94" s="582"/>
      <c r="AN94" s="582"/>
      <c r="AO94" s="582"/>
      <c r="AP94" s="582"/>
      <c r="AQ94" s="582"/>
      <c r="AR94" s="582"/>
      <c r="AS94" s="582"/>
      <c r="AT94" s="583"/>
      <c r="AU94" s="15"/>
    </row>
    <row r="95" spans="1:54" hidden="1" x14ac:dyDescent="0.35">
      <c r="A95" s="71"/>
      <c r="B95" s="25" t="s">
        <v>53</v>
      </c>
      <c r="C95" s="162"/>
      <c r="D95" s="84"/>
      <c r="E95" s="17"/>
      <c r="F95" s="17"/>
      <c r="G95" s="17"/>
      <c r="H95" s="85"/>
      <c r="I95" s="17"/>
      <c r="J95" s="17"/>
      <c r="K95" s="17"/>
      <c r="L95" s="85"/>
      <c r="M95" s="162"/>
      <c r="N95" s="30">
        <f>IF(SUM(D95:L95)&gt;'Example-657'!$L$3,'Example-657'!$L$3,SUM(D95:L95))</f>
        <v>0</v>
      </c>
      <c r="O95" s="163">
        <f>N95*'Example-657'!$B$15</f>
        <v>0</v>
      </c>
      <c r="P95" s="164">
        <f>INDEX('Example-657'!$F$4:$K$4, MATCH(O95, 'Example-657'!$F$2:$K$2, 1))</f>
        <v>900</v>
      </c>
      <c r="Q95" s="22">
        <f>INDEX('Example-657'!$F$5:$K$5, MATCH(O95, 'Example-657'!$F$2:$K$2, 1))</f>
        <v>500</v>
      </c>
      <c r="R95" s="87"/>
      <c r="S95" s="87"/>
      <c r="T95" s="17"/>
      <c r="U95" s="86"/>
      <c r="V95" s="87"/>
      <c r="W95" s="85"/>
      <c r="X95" s="464"/>
      <c r="Y95" s="63"/>
      <c r="Z95" s="63"/>
      <c r="AA95" s="89"/>
      <c r="AB95" s="461"/>
      <c r="AC95" s="461"/>
      <c r="AD95" s="17"/>
      <c r="AE95" s="466"/>
      <c r="AF95" s="447"/>
      <c r="AG95" s="447" t="str">
        <f t="shared" si="1"/>
        <v/>
      </c>
      <c r="AH95" s="467"/>
      <c r="AI95" s="9"/>
      <c r="AJ95" s="40"/>
      <c r="AK95" s="584"/>
      <c r="AL95" s="585"/>
      <c r="AM95" s="585"/>
      <c r="AN95" s="585"/>
      <c r="AO95" s="585"/>
      <c r="AP95" s="585"/>
      <c r="AQ95" s="585"/>
      <c r="AR95" s="585"/>
      <c r="AS95" s="585"/>
      <c r="AT95" s="586"/>
      <c r="AU95" s="15"/>
    </row>
    <row r="96" spans="1:54" hidden="1" x14ac:dyDescent="0.35">
      <c r="A96" s="71"/>
      <c r="B96" s="39" t="s">
        <v>59</v>
      </c>
      <c r="C96" s="162"/>
      <c r="D96" s="29"/>
      <c r="E96" s="32"/>
      <c r="F96" s="32"/>
      <c r="G96" s="32"/>
      <c r="H96" s="75"/>
      <c r="I96" s="32"/>
      <c r="J96" s="32"/>
      <c r="K96" s="32"/>
      <c r="L96" s="75"/>
      <c r="M96" s="166">
        <f>SUM(D96:L96)</f>
        <v>0</v>
      </c>
      <c r="N96" s="169"/>
      <c r="O96" s="170"/>
      <c r="P96" s="169"/>
      <c r="Q96" s="170"/>
      <c r="R96" s="9"/>
      <c r="S96" s="9"/>
      <c r="T96" s="9"/>
      <c r="U96" s="29"/>
      <c r="V96" s="9"/>
      <c r="W96" s="40"/>
      <c r="X96" s="470"/>
      <c r="Y96" s="32"/>
      <c r="Z96" s="9"/>
      <c r="AA96" s="40"/>
      <c r="AB96" s="461"/>
      <c r="AC96" s="461"/>
      <c r="AD96" s="17"/>
      <c r="AE96" s="468"/>
      <c r="AF96" s="469"/>
      <c r="AG96" s="447" t="str">
        <f t="shared" si="1"/>
        <v/>
      </c>
      <c r="AH96" s="467"/>
      <c r="AI96" s="9"/>
      <c r="AJ96" s="40"/>
      <c r="AK96" s="584"/>
      <c r="AL96" s="585"/>
      <c r="AM96" s="585"/>
      <c r="AN96" s="585"/>
      <c r="AO96" s="585"/>
      <c r="AP96" s="585"/>
      <c r="AQ96" s="585"/>
      <c r="AR96" s="585"/>
      <c r="AS96" s="585"/>
      <c r="AT96" s="586"/>
      <c r="AU96" s="15"/>
      <c r="BB96" s="1"/>
    </row>
    <row r="97" spans="1:54" hidden="1" x14ac:dyDescent="0.35">
      <c r="A97" s="71"/>
      <c r="B97" s="25" t="s">
        <v>70</v>
      </c>
      <c r="C97" s="162">
        <f>SUM(D97:L97)</f>
        <v>0</v>
      </c>
      <c r="D97" s="29"/>
      <c r="E97" s="9"/>
      <c r="F97" s="9"/>
      <c r="G97" s="9"/>
      <c r="H97" s="40"/>
      <c r="I97" s="9"/>
      <c r="J97" s="9"/>
      <c r="K97" s="9"/>
      <c r="L97" s="40"/>
      <c r="M97" s="162">
        <f>IF(SUM(D97:L97)&gt;($P95/'Example-657'!$B$14),($P95/'Example-657'!$B$14),SUM(D97:L97))</f>
        <v>0</v>
      </c>
      <c r="N97" s="169"/>
      <c r="O97" s="170"/>
      <c r="P97" s="169"/>
      <c r="Q97" s="170"/>
      <c r="R97" s="9"/>
      <c r="S97" s="9"/>
      <c r="T97" s="9"/>
      <c r="U97" s="29"/>
      <c r="V97" s="9"/>
      <c r="W97" s="40"/>
      <c r="X97" s="470"/>
      <c r="Y97" s="15"/>
      <c r="Z97" s="15"/>
      <c r="AA97" s="22"/>
      <c r="AB97" s="461"/>
      <c r="AC97" s="461"/>
      <c r="AD97" s="17"/>
      <c r="AE97" s="468"/>
      <c r="AF97" s="469"/>
      <c r="AG97" s="447" t="str">
        <f t="shared" si="1"/>
        <v/>
      </c>
      <c r="AH97" s="467"/>
      <c r="AI97" s="9"/>
      <c r="AJ97" s="40"/>
      <c r="AK97" s="584"/>
      <c r="AL97" s="585"/>
      <c r="AM97" s="585"/>
      <c r="AN97" s="585"/>
      <c r="AO97" s="585"/>
      <c r="AP97" s="585"/>
      <c r="AQ97" s="585"/>
      <c r="AR97" s="585"/>
      <c r="AS97" s="585"/>
      <c r="AT97" s="586"/>
      <c r="AU97" s="15"/>
      <c r="BB97" s="1"/>
    </row>
    <row r="98" spans="1:54" ht="15" hidden="1" thickBot="1" x14ac:dyDescent="0.4">
      <c r="A98" s="90"/>
      <c r="B98" s="26" t="s">
        <v>75</v>
      </c>
      <c r="C98" s="171">
        <f>SUM(D98:L98)</f>
        <v>0</v>
      </c>
      <c r="D98" s="31"/>
      <c r="E98" s="11"/>
      <c r="F98" s="11"/>
      <c r="G98" s="11"/>
      <c r="H98" s="47"/>
      <c r="I98" s="11"/>
      <c r="J98" s="11"/>
      <c r="K98" s="11"/>
      <c r="L98" s="47"/>
      <c r="M98" s="171">
        <f>IF(SUM(D98:L98)&gt;($P95/'Example-657'!$B$14),($P95/'Example-657'!$B$14),SUM(D98:L98))</f>
        <v>0</v>
      </c>
      <c r="N98" s="173"/>
      <c r="O98" s="23"/>
      <c r="P98" s="173"/>
      <c r="Q98" s="23"/>
      <c r="R98" s="11"/>
      <c r="S98" s="91"/>
      <c r="T98" s="91"/>
      <c r="U98" s="57"/>
      <c r="V98" s="10"/>
      <c r="W98" s="23"/>
      <c r="X98" s="57"/>
      <c r="Y98" s="10"/>
      <c r="Z98" s="10"/>
      <c r="AA98" s="23"/>
      <c r="AB98" s="472"/>
      <c r="AC98" s="472"/>
      <c r="AD98" s="20"/>
      <c r="AE98" s="468"/>
      <c r="AF98" s="469"/>
      <c r="AG98" s="447" t="str">
        <f t="shared" si="1"/>
        <v/>
      </c>
      <c r="AH98" s="467"/>
      <c r="AI98" s="9"/>
      <c r="AJ98" s="40"/>
      <c r="AK98" s="587"/>
      <c r="AL98" s="588"/>
      <c r="AM98" s="588"/>
      <c r="AN98" s="588"/>
      <c r="AO98" s="588"/>
      <c r="AP98" s="588"/>
      <c r="AQ98" s="588"/>
      <c r="AR98" s="588"/>
      <c r="AS98" s="588"/>
      <c r="AT98" s="589"/>
      <c r="AU98" s="15"/>
      <c r="BB98" s="1"/>
    </row>
    <row r="99" spans="1:54" hidden="1" x14ac:dyDescent="0.35">
      <c r="A99" s="71">
        <v>20</v>
      </c>
      <c r="B99" s="25" t="s">
        <v>35</v>
      </c>
      <c r="C99" s="175"/>
      <c r="D99" s="84"/>
      <c r="E99" s="17"/>
      <c r="F99" s="17"/>
      <c r="G99" s="17"/>
      <c r="H99" s="85"/>
      <c r="I99" s="17"/>
      <c r="J99" s="17"/>
      <c r="K99" s="17"/>
      <c r="L99" s="85"/>
      <c r="M99" s="109"/>
      <c r="N99" s="164">
        <f>SUM(D99:L99)</f>
        <v>0</v>
      </c>
      <c r="O99" s="163">
        <f>N99*'Example-657'!$B$15</f>
        <v>0</v>
      </c>
      <c r="P99" s="164"/>
      <c r="Q99" s="22"/>
      <c r="R99" s="87"/>
      <c r="S99" s="87"/>
      <c r="T99" s="17"/>
      <c r="U99" s="86"/>
      <c r="V99" s="87"/>
      <c r="W99" s="85"/>
      <c r="X99" s="464"/>
      <c r="Y99" s="63"/>
      <c r="Z99" s="63"/>
      <c r="AA99" s="89"/>
      <c r="AB99" s="461"/>
      <c r="AC99" s="461"/>
      <c r="AD99" s="17"/>
      <c r="AE99" s="462"/>
      <c r="AF99" s="448"/>
      <c r="AG99" s="448" t="str">
        <f t="shared" si="1"/>
        <v/>
      </c>
      <c r="AH99" s="463"/>
      <c r="AI99" s="8"/>
      <c r="AJ99" s="28"/>
      <c r="AK99" s="616"/>
      <c r="AL99" s="617"/>
      <c r="AM99" s="617"/>
      <c r="AN99" s="617"/>
      <c r="AO99" s="617"/>
      <c r="AP99" s="617"/>
      <c r="AQ99" s="617"/>
      <c r="AR99" s="617"/>
      <c r="AS99" s="617"/>
      <c r="AT99" s="618"/>
      <c r="AU99" s="15"/>
    </row>
    <row r="100" spans="1:54" hidden="1" x14ac:dyDescent="0.35">
      <c r="A100" s="71"/>
      <c r="B100" s="25" t="s">
        <v>53</v>
      </c>
      <c r="C100" s="162"/>
      <c r="D100" s="84"/>
      <c r="E100" s="17"/>
      <c r="F100" s="17"/>
      <c r="G100" s="17"/>
      <c r="H100" s="85"/>
      <c r="I100" s="17"/>
      <c r="J100" s="17"/>
      <c r="K100" s="17"/>
      <c r="L100" s="85"/>
      <c r="M100" s="162"/>
      <c r="N100" s="30">
        <f>IF(SUM(D100:L100)&gt;'Example-657'!$L$3,'Example-657'!$L$3,SUM(D100:L100))</f>
        <v>0</v>
      </c>
      <c r="O100" s="163">
        <f>N100*'Example-657'!$B$15</f>
        <v>0</v>
      </c>
      <c r="P100" s="164">
        <f>INDEX('Example-657'!$F$4:$K$4, MATCH(O100, 'Example-657'!$F$2:$K$2, 1))</f>
        <v>900</v>
      </c>
      <c r="Q100" s="22">
        <f>INDEX('Example-657'!$F$5:$K$5, MATCH(O100, 'Example-657'!$F$2:$K$2, 1))</f>
        <v>500</v>
      </c>
      <c r="R100" s="87"/>
      <c r="S100" s="87"/>
      <c r="T100" s="17"/>
      <c r="U100" s="86"/>
      <c r="V100" s="87"/>
      <c r="W100" s="85"/>
      <c r="X100" s="464"/>
      <c r="Y100" s="63"/>
      <c r="Z100" s="63"/>
      <c r="AA100" s="89"/>
      <c r="AB100" s="461"/>
      <c r="AC100" s="461"/>
      <c r="AD100" s="17"/>
      <c r="AE100" s="466"/>
      <c r="AF100" s="447"/>
      <c r="AG100" s="447" t="str">
        <f t="shared" si="1"/>
        <v/>
      </c>
      <c r="AH100" s="467"/>
      <c r="AI100" s="9"/>
      <c r="AJ100" s="40"/>
      <c r="AK100" s="584"/>
      <c r="AL100" s="585"/>
      <c r="AM100" s="585"/>
      <c r="AN100" s="585"/>
      <c r="AO100" s="585"/>
      <c r="AP100" s="585"/>
      <c r="AQ100" s="585"/>
      <c r="AR100" s="585"/>
      <c r="AS100" s="585"/>
      <c r="AT100" s="586"/>
      <c r="AU100" s="15"/>
    </row>
    <row r="101" spans="1:54" hidden="1" x14ac:dyDescent="0.35">
      <c r="A101" s="71"/>
      <c r="B101" s="39" t="s">
        <v>59</v>
      </c>
      <c r="C101" s="162"/>
      <c r="D101" s="29"/>
      <c r="E101" s="32"/>
      <c r="F101" s="32"/>
      <c r="G101" s="32"/>
      <c r="H101" s="75"/>
      <c r="I101" s="32"/>
      <c r="J101" s="32"/>
      <c r="K101" s="32"/>
      <c r="L101" s="75"/>
      <c r="M101" s="166">
        <f>SUM(D101:L101)</f>
        <v>0</v>
      </c>
      <c r="N101" s="169"/>
      <c r="O101" s="170"/>
      <c r="P101" s="169"/>
      <c r="Q101" s="170"/>
      <c r="R101" s="9"/>
      <c r="S101" s="9"/>
      <c r="T101" s="9"/>
      <c r="U101" s="29"/>
      <c r="V101" s="9"/>
      <c r="W101" s="40"/>
      <c r="X101" s="470"/>
      <c r="Y101" s="32"/>
      <c r="Z101" s="9"/>
      <c r="AA101" s="40"/>
      <c r="AB101" s="461"/>
      <c r="AC101" s="461"/>
      <c r="AD101" s="17"/>
      <c r="AE101" s="468"/>
      <c r="AF101" s="469"/>
      <c r="AG101" s="447" t="str">
        <f t="shared" si="1"/>
        <v/>
      </c>
      <c r="AH101" s="467"/>
      <c r="AI101" s="9"/>
      <c r="AJ101" s="40"/>
      <c r="AK101" s="584"/>
      <c r="AL101" s="585"/>
      <c r="AM101" s="585"/>
      <c r="AN101" s="585"/>
      <c r="AO101" s="585"/>
      <c r="AP101" s="585"/>
      <c r="AQ101" s="585"/>
      <c r="AR101" s="585"/>
      <c r="AS101" s="585"/>
      <c r="AT101" s="586"/>
      <c r="AU101" s="15"/>
      <c r="BB101" s="1"/>
    </row>
    <row r="102" spans="1:54" hidden="1" x14ac:dyDescent="0.35">
      <c r="A102" s="71"/>
      <c r="B102" s="25" t="s">
        <v>70</v>
      </c>
      <c r="C102" s="162">
        <f>SUM(D102:L102)</f>
        <v>0</v>
      </c>
      <c r="D102" s="29"/>
      <c r="E102" s="9"/>
      <c r="F102" s="9"/>
      <c r="G102" s="9"/>
      <c r="H102" s="40"/>
      <c r="I102" s="9"/>
      <c r="J102" s="9"/>
      <c r="K102" s="9"/>
      <c r="L102" s="40"/>
      <c r="M102" s="162">
        <f>IF(SUM(D102:L102)&gt;($P100/'Example-657'!$B$14),($P100/'Example-657'!$B$14),SUM(D102:L102))</f>
        <v>0</v>
      </c>
      <c r="N102" s="169"/>
      <c r="O102" s="170"/>
      <c r="P102" s="169"/>
      <c r="Q102" s="170"/>
      <c r="R102" s="9"/>
      <c r="S102" s="9"/>
      <c r="T102" s="9"/>
      <c r="U102" s="29"/>
      <c r="V102" s="9"/>
      <c r="W102" s="40"/>
      <c r="X102" s="470"/>
      <c r="Y102" s="15"/>
      <c r="Z102" s="15"/>
      <c r="AA102" s="22"/>
      <c r="AB102" s="461"/>
      <c r="AC102" s="461"/>
      <c r="AD102" s="17"/>
      <c r="AE102" s="468"/>
      <c r="AF102" s="469"/>
      <c r="AG102" s="447" t="str">
        <f t="shared" si="1"/>
        <v/>
      </c>
      <c r="AH102" s="467"/>
      <c r="AI102" s="9"/>
      <c r="AJ102" s="40"/>
      <c r="AK102" s="584"/>
      <c r="AL102" s="585"/>
      <c r="AM102" s="585"/>
      <c r="AN102" s="585"/>
      <c r="AO102" s="585"/>
      <c r="AP102" s="585"/>
      <c r="AQ102" s="585"/>
      <c r="AR102" s="585"/>
      <c r="AS102" s="585"/>
      <c r="AT102" s="586"/>
      <c r="AU102" s="15"/>
      <c r="BB102" s="1"/>
    </row>
    <row r="103" spans="1:54" ht="15" hidden="1" thickBot="1" x14ac:dyDescent="0.4">
      <c r="A103" s="74"/>
      <c r="B103" s="25" t="s">
        <v>75</v>
      </c>
      <c r="C103" s="162">
        <f>SUM(D103:L103)</f>
        <v>0</v>
      </c>
      <c r="D103" s="29"/>
      <c r="E103" s="9"/>
      <c r="F103" s="9"/>
      <c r="G103" s="9"/>
      <c r="H103" s="40"/>
      <c r="I103" s="9"/>
      <c r="J103" s="9"/>
      <c r="K103" s="9"/>
      <c r="L103" s="40"/>
      <c r="M103" s="162">
        <f>IF(SUM(D103:L103)&gt;($P100/'Example-657'!$B$14),($P100/'Example-657'!$B$14),SUM(D103:L103))</f>
        <v>0</v>
      </c>
      <c r="N103" s="164"/>
      <c r="O103" s="22"/>
      <c r="P103" s="164"/>
      <c r="Q103" s="22"/>
      <c r="R103" s="9"/>
      <c r="S103" s="18"/>
      <c r="T103" s="18"/>
      <c r="U103" s="30"/>
      <c r="V103" s="15"/>
      <c r="W103" s="22"/>
      <c r="X103" s="30"/>
      <c r="Y103" s="15"/>
      <c r="Z103" s="15"/>
      <c r="AA103" s="22"/>
      <c r="AB103" s="461"/>
      <c r="AC103" s="461"/>
      <c r="AD103" s="17"/>
      <c r="AE103" s="473"/>
      <c r="AF103" s="474"/>
      <c r="AG103" s="449" t="str">
        <f t="shared" si="1"/>
        <v/>
      </c>
      <c r="AH103" s="475"/>
      <c r="AI103" s="11"/>
      <c r="AJ103" s="47"/>
      <c r="AK103" s="629"/>
      <c r="AL103" s="630"/>
      <c r="AM103" s="630"/>
      <c r="AN103" s="630"/>
      <c r="AO103" s="630"/>
      <c r="AP103" s="630"/>
      <c r="AQ103" s="630"/>
      <c r="AR103" s="630"/>
      <c r="AS103" s="630"/>
      <c r="AT103" s="631"/>
      <c r="AU103" s="15"/>
      <c r="BB103" s="1"/>
    </row>
    <row r="104" spans="1:54" hidden="1" x14ac:dyDescent="0.35">
      <c r="A104" s="33">
        <v>21</v>
      </c>
      <c r="B104" s="24" t="s">
        <v>35</v>
      </c>
      <c r="C104" s="156"/>
      <c r="D104" s="76"/>
      <c r="E104" s="14"/>
      <c r="F104" s="14"/>
      <c r="G104" s="14"/>
      <c r="H104" s="77"/>
      <c r="I104" s="14"/>
      <c r="J104" s="14"/>
      <c r="K104" s="14"/>
      <c r="L104" s="77"/>
      <c r="M104" s="110"/>
      <c r="N104" s="159">
        <f>SUM(D104:L104)</f>
        <v>0</v>
      </c>
      <c r="O104" s="158">
        <f>N104*'Example-657'!$B$15</f>
        <v>0</v>
      </c>
      <c r="P104" s="159"/>
      <c r="Q104" s="160"/>
      <c r="R104" s="81"/>
      <c r="S104" s="81"/>
      <c r="T104" s="14"/>
      <c r="U104" s="80"/>
      <c r="V104" s="81"/>
      <c r="W104" s="77"/>
      <c r="X104" s="478"/>
      <c r="Y104" s="64"/>
      <c r="Z104" s="64"/>
      <c r="AA104" s="79"/>
      <c r="AB104" s="471"/>
      <c r="AC104" s="471"/>
      <c r="AD104" s="14"/>
      <c r="AE104" s="466"/>
      <c r="AF104" s="447"/>
      <c r="AG104" s="447" t="str">
        <f t="shared" si="1"/>
        <v/>
      </c>
      <c r="AH104" s="467"/>
      <c r="AI104" s="9"/>
      <c r="AJ104" s="40"/>
      <c r="AK104" s="581"/>
      <c r="AL104" s="582"/>
      <c r="AM104" s="582"/>
      <c r="AN104" s="582"/>
      <c r="AO104" s="582"/>
      <c r="AP104" s="582"/>
      <c r="AQ104" s="582"/>
      <c r="AR104" s="582"/>
      <c r="AS104" s="582"/>
      <c r="AT104" s="583"/>
      <c r="AU104" s="15"/>
    </row>
    <row r="105" spans="1:54" hidden="1" x14ac:dyDescent="0.35">
      <c r="A105" s="71"/>
      <c r="B105" s="25" t="s">
        <v>53</v>
      </c>
      <c r="C105" s="162"/>
      <c r="D105" s="84"/>
      <c r="E105" s="17"/>
      <c r="F105" s="17"/>
      <c r="G105" s="17"/>
      <c r="H105" s="85"/>
      <c r="I105" s="17"/>
      <c r="J105" s="17"/>
      <c r="K105" s="17"/>
      <c r="L105" s="85"/>
      <c r="M105" s="162"/>
      <c r="N105" s="30">
        <f>IF(SUM(D105:L105)&gt;'Example-657'!$L$3,'Example-657'!$L$3,SUM(D105:L105))</f>
        <v>0</v>
      </c>
      <c r="O105" s="163">
        <f>N105*'Example-657'!$B$15</f>
        <v>0</v>
      </c>
      <c r="P105" s="164">
        <f>INDEX('Example-657'!$F$4:$K$4, MATCH(O105, 'Example-657'!$F$2:$K$2, 1))</f>
        <v>900</v>
      </c>
      <c r="Q105" s="22">
        <f>INDEX('Example-657'!$F$5:$K$5, MATCH(O105, 'Example-657'!$F$2:$K$2, 1))</f>
        <v>500</v>
      </c>
      <c r="R105" s="87"/>
      <c r="S105" s="87"/>
      <c r="T105" s="17"/>
      <c r="U105" s="86"/>
      <c r="V105" s="87"/>
      <c r="W105" s="85"/>
      <c r="X105" s="464"/>
      <c r="Y105" s="63"/>
      <c r="Z105" s="63"/>
      <c r="AA105" s="89"/>
      <c r="AB105" s="461"/>
      <c r="AC105" s="461"/>
      <c r="AD105" s="17"/>
      <c r="AE105" s="466"/>
      <c r="AF105" s="447"/>
      <c r="AG105" s="447" t="str">
        <f t="shared" si="1"/>
        <v/>
      </c>
      <c r="AH105" s="467"/>
      <c r="AI105" s="9"/>
      <c r="AJ105" s="40"/>
      <c r="AK105" s="584"/>
      <c r="AL105" s="585"/>
      <c r="AM105" s="585"/>
      <c r="AN105" s="585"/>
      <c r="AO105" s="585"/>
      <c r="AP105" s="585"/>
      <c r="AQ105" s="585"/>
      <c r="AR105" s="585"/>
      <c r="AS105" s="585"/>
      <c r="AT105" s="586"/>
      <c r="AU105" s="15"/>
    </row>
    <row r="106" spans="1:54" hidden="1" x14ac:dyDescent="0.35">
      <c r="A106" s="71"/>
      <c r="B106" s="39" t="s">
        <v>59</v>
      </c>
      <c r="C106" s="162"/>
      <c r="D106" s="29"/>
      <c r="E106" s="32"/>
      <c r="F106" s="32"/>
      <c r="G106" s="32"/>
      <c r="H106" s="75"/>
      <c r="I106" s="32"/>
      <c r="J106" s="32"/>
      <c r="K106" s="32"/>
      <c r="L106" s="75"/>
      <c r="M106" s="166">
        <f>SUM(D106:L106)</f>
        <v>0</v>
      </c>
      <c r="N106" s="169"/>
      <c r="O106" s="170"/>
      <c r="P106" s="169"/>
      <c r="Q106" s="170"/>
      <c r="R106" s="9"/>
      <c r="S106" s="9"/>
      <c r="T106" s="9"/>
      <c r="U106" s="29"/>
      <c r="V106" s="9"/>
      <c r="W106" s="40"/>
      <c r="X106" s="470"/>
      <c r="Y106" s="32"/>
      <c r="Z106" s="9"/>
      <c r="AA106" s="40"/>
      <c r="AB106" s="461"/>
      <c r="AC106" s="461"/>
      <c r="AD106" s="17"/>
      <c r="AE106" s="468"/>
      <c r="AF106" s="469"/>
      <c r="AG106" s="447" t="str">
        <f t="shared" si="1"/>
        <v/>
      </c>
      <c r="AH106" s="467"/>
      <c r="AI106" s="9"/>
      <c r="AJ106" s="40"/>
      <c r="AK106" s="584"/>
      <c r="AL106" s="585"/>
      <c r="AM106" s="585"/>
      <c r="AN106" s="585"/>
      <c r="AO106" s="585"/>
      <c r="AP106" s="585"/>
      <c r="AQ106" s="585"/>
      <c r="AR106" s="585"/>
      <c r="AS106" s="585"/>
      <c r="AT106" s="586"/>
      <c r="AU106" s="15"/>
      <c r="BB106" s="1"/>
    </row>
    <row r="107" spans="1:54" hidden="1" x14ac:dyDescent="0.35">
      <c r="A107" s="71"/>
      <c r="B107" s="25" t="s">
        <v>70</v>
      </c>
      <c r="C107" s="162">
        <f>SUM(D107:L107)</f>
        <v>0</v>
      </c>
      <c r="D107" s="29"/>
      <c r="E107" s="9"/>
      <c r="F107" s="9"/>
      <c r="G107" s="9"/>
      <c r="H107" s="40"/>
      <c r="I107" s="9"/>
      <c r="J107" s="9"/>
      <c r="K107" s="9"/>
      <c r="L107" s="40"/>
      <c r="M107" s="162">
        <f>IF(SUM(D107:L107)&gt;($P105/'Example-657'!$B$14),($P105/'Example-657'!$B$14),SUM(D107:L107))</f>
        <v>0</v>
      </c>
      <c r="N107" s="169"/>
      <c r="O107" s="170"/>
      <c r="P107" s="169"/>
      <c r="Q107" s="170"/>
      <c r="R107" s="9"/>
      <c r="S107" s="9"/>
      <c r="T107" s="9"/>
      <c r="U107" s="29"/>
      <c r="V107" s="9"/>
      <c r="W107" s="40"/>
      <c r="X107" s="470"/>
      <c r="Y107" s="15"/>
      <c r="Z107" s="15"/>
      <c r="AA107" s="22"/>
      <c r="AB107" s="461"/>
      <c r="AC107" s="461"/>
      <c r="AD107" s="17"/>
      <c r="AE107" s="468"/>
      <c r="AF107" s="469"/>
      <c r="AG107" s="447" t="str">
        <f t="shared" si="1"/>
        <v/>
      </c>
      <c r="AH107" s="467"/>
      <c r="AI107" s="9"/>
      <c r="AJ107" s="40"/>
      <c r="AK107" s="584"/>
      <c r="AL107" s="585"/>
      <c r="AM107" s="585"/>
      <c r="AN107" s="585"/>
      <c r="AO107" s="585"/>
      <c r="AP107" s="585"/>
      <c r="AQ107" s="585"/>
      <c r="AR107" s="585"/>
      <c r="AS107" s="585"/>
      <c r="AT107" s="586"/>
      <c r="AU107" s="15"/>
      <c r="BB107" s="1"/>
    </row>
    <row r="108" spans="1:54" ht="15" hidden="1" thickBot="1" x14ac:dyDescent="0.4">
      <c r="A108" s="90"/>
      <c r="B108" s="26" t="s">
        <v>75</v>
      </c>
      <c r="C108" s="171">
        <f>SUM(D108:L108)</f>
        <v>0</v>
      </c>
      <c r="D108" s="31"/>
      <c r="E108" s="11"/>
      <c r="F108" s="11"/>
      <c r="G108" s="11"/>
      <c r="H108" s="47"/>
      <c r="I108" s="11"/>
      <c r="J108" s="11"/>
      <c r="K108" s="11"/>
      <c r="L108" s="47"/>
      <c r="M108" s="171">
        <f>IF(SUM(D108:L108)&gt;($P105/'Example-657'!$B$14),($P105/'Example-657'!$B$14),SUM(D108:L108))</f>
        <v>0</v>
      </c>
      <c r="N108" s="173"/>
      <c r="O108" s="23"/>
      <c r="P108" s="173"/>
      <c r="Q108" s="23"/>
      <c r="R108" s="11"/>
      <c r="S108" s="91"/>
      <c r="T108" s="91"/>
      <c r="U108" s="57"/>
      <c r="V108" s="10"/>
      <c r="W108" s="23"/>
      <c r="X108" s="57"/>
      <c r="Y108" s="10"/>
      <c r="Z108" s="10"/>
      <c r="AA108" s="23"/>
      <c r="AB108" s="472"/>
      <c r="AC108" s="472"/>
      <c r="AD108" s="20"/>
      <c r="AE108" s="468"/>
      <c r="AF108" s="469"/>
      <c r="AG108" s="447" t="str">
        <f t="shared" si="1"/>
        <v/>
      </c>
      <c r="AH108" s="467"/>
      <c r="AI108" s="9"/>
      <c r="AJ108" s="40"/>
      <c r="AK108" s="587"/>
      <c r="AL108" s="588"/>
      <c r="AM108" s="588"/>
      <c r="AN108" s="588"/>
      <c r="AO108" s="588"/>
      <c r="AP108" s="588"/>
      <c r="AQ108" s="588"/>
      <c r="AR108" s="588"/>
      <c r="AS108" s="588"/>
      <c r="AT108" s="589"/>
      <c r="AU108" s="15"/>
      <c r="BB108" s="1"/>
    </row>
    <row r="109" spans="1:54" hidden="1" x14ac:dyDescent="0.35">
      <c r="A109" s="71">
        <v>22</v>
      </c>
      <c r="B109" s="25" t="s">
        <v>35</v>
      </c>
      <c r="C109" s="175"/>
      <c r="D109" s="84"/>
      <c r="E109" s="17"/>
      <c r="F109" s="17"/>
      <c r="G109" s="17"/>
      <c r="H109" s="85"/>
      <c r="I109" s="17"/>
      <c r="J109" s="17"/>
      <c r="K109" s="17"/>
      <c r="L109" s="85"/>
      <c r="M109" s="109"/>
      <c r="N109" s="164">
        <f>SUM(D109:L109)</f>
        <v>0</v>
      </c>
      <c r="O109" s="163">
        <f>N109*'Example-657'!$B$15</f>
        <v>0</v>
      </c>
      <c r="P109" s="164"/>
      <c r="Q109" s="22"/>
      <c r="R109" s="87"/>
      <c r="S109" s="87"/>
      <c r="T109" s="17"/>
      <c r="U109" s="86"/>
      <c r="V109" s="87"/>
      <c r="W109" s="85"/>
      <c r="X109" s="476"/>
      <c r="Y109" s="63"/>
      <c r="Z109" s="63"/>
      <c r="AA109" s="89"/>
      <c r="AB109" s="461"/>
      <c r="AC109" s="461"/>
      <c r="AD109" s="17"/>
      <c r="AE109" s="462"/>
      <c r="AF109" s="448"/>
      <c r="AG109" s="448" t="str">
        <f t="shared" si="1"/>
        <v/>
      </c>
      <c r="AH109" s="463"/>
      <c r="AI109" s="8"/>
      <c r="AJ109" s="28"/>
      <c r="AK109" s="616"/>
      <c r="AL109" s="617"/>
      <c r="AM109" s="617"/>
      <c r="AN109" s="617"/>
      <c r="AO109" s="617"/>
      <c r="AP109" s="617"/>
      <c r="AQ109" s="617"/>
      <c r="AR109" s="617"/>
      <c r="AS109" s="617"/>
      <c r="AT109" s="618"/>
      <c r="AU109" s="15"/>
    </row>
    <row r="110" spans="1:54" hidden="1" x14ac:dyDescent="0.35">
      <c r="A110" s="71"/>
      <c r="B110" s="25" t="s">
        <v>53</v>
      </c>
      <c r="C110" s="162"/>
      <c r="D110" s="84"/>
      <c r="E110" s="17"/>
      <c r="F110" s="17"/>
      <c r="G110" s="17"/>
      <c r="H110" s="85"/>
      <c r="I110" s="17"/>
      <c r="J110" s="17"/>
      <c r="K110" s="17"/>
      <c r="L110" s="85"/>
      <c r="M110" s="162"/>
      <c r="N110" s="30">
        <f>IF(SUM(D110:L110)&gt;'Example-657'!$L$3,'Example-657'!$L$3,SUM(D110:L110))</f>
        <v>0</v>
      </c>
      <c r="O110" s="163">
        <f>N110*'Example-657'!$B$15</f>
        <v>0</v>
      </c>
      <c r="P110" s="164">
        <f>INDEX('Example-657'!$F$4:$K$4, MATCH(O110, 'Example-657'!$F$2:$K$2, 1))</f>
        <v>900</v>
      </c>
      <c r="Q110" s="22">
        <f>INDEX('Example-657'!$F$5:$K$5, MATCH(O110, 'Example-657'!$F$2:$K$2, 1))</f>
        <v>500</v>
      </c>
      <c r="R110" s="87"/>
      <c r="S110" s="87"/>
      <c r="T110" s="17"/>
      <c r="U110" s="86"/>
      <c r="V110" s="87"/>
      <c r="W110" s="85"/>
      <c r="X110" s="464"/>
      <c r="Y110" s="63"/>
      <c r="Z110" s="63"/>
      <c r="AA110" s="89"/>
      <c r="AB110" s="461"/>
      <c r="AC110" s="461"/>
      <c r="AD110" s="17"/>
      <c r="AE110" s="466"/>
      <c r="AF110" s="447"/>
      <c r="AG110" s="447" t="str">
        <f t="shared" si="1"/>
        <v/>
      </c>
      <c r="AH110" s="467"/>
      <c r="AI110" s="9"/>
      <c r="AJ110" s="40"/>
      <c r="AK110" s="584"/>
      <c r="AL110" s="585"/>
      <c r="AM110" s="585"/>
      <c r="AN110" s="585"/>
      <c r="AO110" s="585"/>
      <c r="AP110" s="585"/>
      <c r="AQ110" s="585"/>
      <c r="AR110" s="585"/>
      <c r="AS110" s="585"/>
      <c r="AT110" s="586"/>
      <c r="AU110" s="15"/>
    </row>
    <row r="111" spans="1:54" hidden="1" x14ac:dyDescent="0.35">
      <c r="A111" s="71"/>
      <c r="B111" s="39" t="s">
        <v>59</v>
      </c>
      <c r="C111" s="162"/>
      <c r="D111" s="29"/>
      <c r="E111" s="32"/>
      <c r="F111" s="32"/>
      <c r="G111" s="32"/>
      <c r="H111" s="75"/>
      <c r="I111" s="32"/>
      <c r="J111" s="32"/>
      <c r="K111" s="32"/>
      <c r="L111" s="75"/>
      <c r="M111" s="166">
        <f>SUM(D111:L111)</f>
        <v>0</v>
      </c>
      <c r="N111" s="169"/>
      <c r="O111" s="170"/>
      <c r="P111" s="169"/>
      <c r="Q111" s="170"/>
      <c r="R111" s="9"/>
      <c r="S111" s="9"/>
      <c r="T111" s="9"/>
      <c r="U111" s="29"/>
      <c r="V111" s="9"/>
      <c r="W111" s="40"/>
      <c r="X111" s="468"/>
      <c r="Y111" s="32"/>
      <c r="Z111" s="9"/>
      <c r="AA111" s="40"/>
      <c r="AB111" s="461"/>
      <c r="AC111" s="461"/>
      <c r="AD111" s="17"/>
      <c r="AE111" s="468"/>
      <c r="AF111" s="469"/>
      <c r="AG111" s="447" t="str">
        <f t="shared" si="1"/>
        <v/>
      </c>
      <c r="AH111" s="467"/>
      <c r="AI111" s="9"/>
      <c r="AJ111" s="40"/>
      <c r="AK111" s="584"/>
      <c r="AL111" s="585"/>
      <c r="AM111" s="585"/>
      <c r="AN111" s="585"/>
      <c r="AO111" s="585"/>
      <c r="AP111" s="585"/>
      <c r="AQ111" s="585"/>
      <c r="AR111" s="585"/>
      <c r="AS111" s="585"/>
      <c r="AT111" s="586"/>
      <c r="AU111" s="15"/>
      <c r="BB111" s="1"/>
    </row>
    <row r="112" spans="1:54" hidden="1" x14ac:dyDescent="0.35">
      <c r="A112" s="71"/>
      <c r="B112" s="25" t="s">
        <v>70</v>
      </c>
      <c r="C112" s="162">
        <f>SUM(D112:L112)</f>
        <v>0</v>
      </c>
      <c r="D112" s="29"/>
      <c r="E112" s="9"/>
      <c r="F112" s="9"/>
      <c r="G112" s="9"/>
      <c r="H112" s="40"/>
      <c r="I112" s="9"/>
      <c r="J112" s="9"/>
      <c r="K112" s="9"/>
      <c r="L112" s="40"/>
      <c r="M112" s="162">
        <f>IF(SUM(D112:L112)&gt;($P110/'Example-657'!$B$14),($P110/'Example-657'!$B$14),SUM(D112:L112))</f>
        <v>0</v>
      </c>
      <c r="N112" s="169"/>
      <c r="O112" s="170"/>
      <c r="P112" s="169"/>
      <c r="Q112" s="170"/>
      <c r="R112" s="9"/>
      <c r="S112" s="9"/>
      <c r="T112" s="9"/>
      <c r="U112" s="29"/>
      <c r="V112" s="9"/>
      <c r="W112" s="40"/>
      <c r="X112" s="470"/>
      <c r="Y112" s="15"/>
      <c r="Z112" s="15"/>
      <c r="AA112" s="22"/>
      <c r="AB112" s="461"/>
      <c r="AC112" s="461"/>
      <c r="AD112" s="17"/>
      <c r="AE112" s="468"/>
      <c r="AF112" s="469"/>
      <c r="AG112" s="447" t="str">
        <f t="shared" si="1"/>
        <v/>
      </c>
      <c r="AH112" s="467"/>
      <c r="AI112" s="9"/>
      <c r="AJ112" s="40"/>
      <c r="AK112" s="584"/>
      <c r="AL112" s="585"/>
      <c r="AM112" s="585"/>
      <c r="AN112" s="585"/>
      <c r="AO112" s="585"/>
      <c r="AP112" s="585"/>
      <c r="AQ112" s="585"/>
      <c r="AR112" s="585"/>
      <c r="AS112" s="585"/>
      <c r="AT112" s="586"/>
      <c r="AU112" s="15"/>
      <c r="BB112" s="1"/>
    </row>
    <row r="113" spans="1:54" ht="15" hidden="1" thickBot="1" x14ac:dyDescent="0.4">
      <c r="A113" s="90"/>
      <c r="B113" s="26" t="s">
        <v>75</v>
      </c>
      <c r="C113" s="171">
        <f>SUM(D113:L113)</f>
        <v>0</v>
      </c>
      <c r="D113" s="31"/>
      <c r="E113" s="11"/>
      <c r="F113" s="11"/>
      <c r="G113" s="11"/>
      <c r="H113" s="47"/>
      <c r="I113" s="11"/>
      <c r="J113" s="11"/>
      <c r="K113" s="11"/>
      <c r="L113" s="47"/>
      <c r="M113" s="162">
        <f>IF(SUM(D113:L113)&gt;($P110/'Example-657'!$B$14),($P110/'Example-657'!$B$14),SUM(D113:L113))</f>
        <v>0</v>
      </c>
      <c r="N113" s="164"/>
      <c r="O113" s="22"/>
      <c r="P113" s="164"/>
      <c r="Q113" s="22"/>
      <c r="R113" s="11"/>
      <c r="S113" s="18"/>
      <c r="T113" s="18"/>
      <c r="U113" s="57"/>
      <c r="V113" s="10"/>
      <c r="W113" s="23"/>
      <c r="X113" s="57"/>
      <c r="Y113" s="10"/>
      <c r="Z113" s="10"/>
      <c r="AA113" s="23"/>
      <c r="AB113" s="472"/>
      <c r="AC113" s="472"/>
      <c r="AD113" s="20"/>
      <c r="AE113" s="473"/>
      <c r="AF113" s="474"/>
      <c r="AG113" s="449" t="str">
        <f t="shared" si="1"/>
        <v/>
      </c>
      <c r="AH113" s="475"/>
      <c r="AI113" s="11"/>
      <c r="AJ113" s="47"/>
      <c r="AK113" s="587"/>
      <c r="AL113" s="588"/>
      <c r="AM113" s="588"/>
      <c r="AN113" s="588"/>
      <c r="AO113" s="588"/>
      <c r="AP113" s="588"/>
      <c r="AQ113" s="588"/>
      <c r="AR113" s="588"/>
      <c r="AS113" s="588"/>
      <c r="AT113" s="589"/>
      <c r="AU113" s="15"/>
      <c r="BB113" s="1"/>
    </row>
    <row r="114" spans="1:54" hidden="1" x14ac:dyDescent="0.35">
      <c r="A114" s="33">
        <v>23</v>
      </c>
      <c r="B114" s="24" t="s">
        <v>35</v>
      </c>
      <c r="C114" s="156"/>
      <c r="D114" s="76"/>
      <c r="E114" s="14"/>
      <c r="F114" s="14"/>
      <c r="G114" s="14"/>
      <c r="H114" s="77"/>
      <c r="I114" s="14"/>
      <c r="J114" s="14"/>
      <c r="K114" s="14"/>
      <c r="L114" s="77"/>
      <c r="M114" s="110"/>
      <c r="N114" s="159">
        <f>SUM(D114:L114)</f>
        <v>0</v>
      </c>
      <c r="O114" s="158">
        <f>N114*'Example-657'!$B$15</f>
        <v>0</v>
      </c>
      <c r="P114" s="159"/>
      <c r="Q114" s="160"/>
      <c r="R114" s="81"/>
      <c r="S114" s="81"/>
      <c r="T114" s="14"/>
      <c r="U114" s="80"/>
      <c r="V114" s="81"/>
      <c r="W114" s="77"/>
      <c r="X114" s="478"/>
      <c r="Y114" s="64"/>
      <c r="Z114" s="64"/>
      <c r="AA114" s="79"/>
      <c r="AB114" s="461"/>
      <c r="AC114" s="461"/>
      <c r="AD114" s="17"/>
      <c r="AE114" s="466"/>
      <c r="AF114" s="447"/>
      <c r="AG114" s="447" t="str">
        <f t="shared" si="1"/>
        <v/>
      </c>
      <c r="AH114" s="467"/>
      <c r="AI114" s="9"/>
      <c r="AJ114" s="40"/>
      <c r="AK114" s="581"/>
      <c r="AL114" s="582"/>
      <c r="AM114" s="582"/>
      <c r="AN114" s="582"/>
      <c r="AO114" s="582"/>
      <c r="AP114" s="582"/>
      <c r="AQ114" s="582"/>
      <c r="AR114" s="582"/>
      <c r="AS114" s="582"/>
      <c r="AT114" s="583"/>
      <c r="AU114" s="15"/>
    </row>
    <row r="115" spans="1:54" hidden="1" x14ac:dyDescent="0.35">
      <c r="A115" s="71"/>
      <c r="B115" s="25" t="s">
        <v>53</v>
      </c>
      <c r="C115" s="162"/>
      <c r="D115" s="84"/>
      <c r="E115" s="17"/>
      <c r="F115" s="17"/>
      <c r="G115" s="17"/>
      <c r="H115" s="85"/>
      <c r="I115" s="17"/>
      <c r="J115" s="17"/>
      <c r="K115" s="17"/>
      <c r="L115" s="85"/>
      <c r="M115" s="162"/>
      <c r="N115" s="30">
        <f>IF(SUM(D115:L115)&gt;'Example-657'!$L$3,'Example-657'!$L$3,SUM(D115:L115))</f>
        <v>0</v>
      </c>
      <c r="O115" s="163">
        <f>N115*'Example-657'!$B$15</f>
        <v>0</v>
      </c>
      <c r="P115" s="164">
        <f>INDEX('Example-657'!$F$4:$K$4, MATCH(O115, 'Example-657'!$F$2:$K$2, 1))</f>
        <v>900</v>
      </c>
      <c r="Q115" s="22">
        <f>INDEX('Example-657'!$F$5:$K$5, MATCH(O115, 'Example-657'!$F$2:$K$2, 1))</f>
        <v>500</v>
      </c>
      <c r="R115" s="87"/>
      <c r="S115" s="87"/>
      <c r="T115" s="17"/>
      <c r="U115" s="86"/>
      <c r="V115" s="87"/>
      <c r="W115" s="85"/>
      <c r="X115" s="464"/>
      <c r="Y115" s="63"/>
      <c r="Z115" s="63"/>
      <c r="AA115" s="89"/>
      <c r="AB115" s="461"/>
      <c r="AC115" s="461"/>
      <c r="AD115" s="17"/>
      <c r="AE115" s="468"/>
      <c r="AF115" s="469"/>
      <c r="AG115" s="447" t="str">
        <f t="shared" si="1"/>
        <v/>
      </c>
      <c r="AH115" s="467"/>
      <c r="AI115" s="9"/>
      <c r="AJ115" s="40"/>
      <c r="AK115" s="584"/>
      <c r="AL115" s="585"/>
      <c r="AM115" s="585"/>
      <c r="AN115" s="585"/>
      <c r="AO115" s="585"/>
      <c r="AP115" s="585"/>
      <c r="AQ115" s="585"/>
      <c r="AR115" s="585"/>
      <c r="AS115" s="585"/>
      <c r="AT115" s="586"/>
      <c r="AU115" s="15"/>
    </row>
    <row r="116" spans="1:54" hidden="1" x14ac:dyDescent="0.35">
      <c r="A116" s="71"/>
      <c r="B116" s="39" t="s">
        <v>59</v>
      </c>
      <c r="C116" s="162"/>
      <c r="D116" s="29"/>
      <c r="E116" s="32"/>
      <c r="F116" s="32"/>
      <c r="G116" s="32"/>
      <c r="H116" s="75"/>
      <c r="I116" s="32"/>
      <c r="J116" s="32"/>
      <c r="K116" s="32"/>
      <c r="L116" s="75"/>
      <c r="M116" s="166">
        <f>SUM(D116:L116)</f>
        <v>0</v>
      </c>
      <c r="N116" s="169"/>
      <c r="O116" s="170"/>
      <c r="P116" s="169"/>
      <c r="Q116" s="170"/>
      <c r="R116" s="9"/>
      <c r="S116" s="9"/>
      <c r="T116" s="9"/>
      <c r="U116" s="29"/>
      <c r="V116" s="9"/>
      <c r="W116" s="40"/>
      <c r="X116" s="470"/>
      <c r="Y116" s="32"/>
      <c r="Z116" s="9"/>
      <c r="AA116" s="40"/>
      <c r="AB116" s="461"/>
      <c r="AC116" s="461"/>
      <c r="AD116" s="17"/>
      <c r="AE116" s="468"/>
      <c r="AF116" s="469"/>
      <c r="AG116" s="447" t="str">
        <f t="shared" si="1"/>
        <v/>
      </c>
      <c r="AH116" s="467"/>
      <c r="AI116" s="9"/>
      <c r="AJ116" s="40"/>
      <c r="AK116" s="584"/>
      <c r="AL116" s="585"/>
      <c r="AM116" s="585"/>
      <c r="AN116" s="585"/>
      <c r="AO116" s="585"/>
      <c r="AP116" s="585"/>
      <c r="AQ116" s="585"/>
      <c r="AR116" s="585"/>
      <c r="AS116" s="585"/>
      <c r="AT116" s="586"/>
      <c r="AU116" s="15"/>
      <c r="BB116" s="1"/>
    </row>
    <row r="117" spans="1:54" hidden="1" x14ac:dyDescent="0.35">
      <c r="A117" s="71"/>
      <c r="B117" s="25" t="s">
        <v>70</v>
      </c>
      <c r="C117" s="162">
        <f>SUM(D117:L117)</f>
        <v>0</v>
      </c>
      <c r="D117" s="29"/>
      <c r="E117" s="9"/>
      <c r="F117" s="9"/>
      <c r="G117" s="9"/>
      <c r="H117" s="40"/>
      <c r="I117" s="9"/>
      <c r="J117" s="9"/>
      <c r="K117" s="9"/>
      <c r="L117" s="40"/>
      <c r="M117" s="162">
        <f>IF(SUM(D117:L117)&gt;($P115/'Example-657'!$B$14),($P115/'Example-657'!$B$14),SUM(D117:L117))</f>
        <v>0</v>
      </c>
      <c r="N117" s="169"/>
      <c r="O117" s="170"/>
      <c r="P117" s="169"/>
      <c r="Q117" s="170"/>
      <c r="R117" s="9"/>
      <c r="S117" s="9"/>
      <c r="T117" s="9"/>
      <c r="U117" s="29"/>
      <c r="V117" s="9"/>
      <c r="W117" s="40"/>
      <c r="X117" s="470"/>
      <c r="Y117" s="15"/>
      <c r="Z117" s="15"/>
      <c r="AA117" s="22"/>
      <c r="AB117" s="461"/>
      <c r="AC117" s="461"/>
      <c r="AD117" s="17"/>
      <c r="AE117" s="468"/>
      <c r="AF117" s="469"/>
      <c r="AG117" s="447" t="str">
        <f t="shared" si="1"/>
        <v/>
      </c>
      <c r="AH117" s="467"/>
      <c r="AI117" s="9"/>
      <c r="AJ117" s="40"/>
      <c r="AK117" s="584"/>
      <c r="AL117" s="585"/>
      <c r="AM117" s="585"/>
      <c r="AN117" s="585"/>
      <c r="AO117" s="585"/>
      <c r="AP117" s="585"/>
      <c r="AQ117" s="585"/>
      <c r="AR117" s="585"/>
      <c r="AS117" s="585"/>
      <c r="AT117" s="586"/>
      <c r="AU117" s="15"/>
      <c r="BB117" s="1"/>
    </row>
    <row r="118" spans="1:54" ht="15" hidden="1" thickBot="1" x14ac:dyDescent="0.4">
      <c r="A118" s="90"/>
      <c r="B118" s="26" t="s">
        <v>75</v>
      </c>
      <c r="C118" s="171">
        <f>SUM(D118:L118)</f>
        <v>0</v>
      </c>
      <c r="D118" s="29"/>
      <c r="E118" s="9"/>
      <c r="F118" s="9"/>
      <c r="G118" s="9"/>
      <c r="H118" s="40"/>
      <c r="I118" s="9"/>
      <c r="J118" s="9"/>
      <c r="K118" s="9"/>
      <c r="L118" s="40"/>
      <c r="M118" s="162">
        <f>IF(SUM(D118:L118)&gt;($P115/'Example-657'!$B$14),($P115/'Example-657'!$B$14),SUM(D118:L118))</f>
        <v>0</v>
      </c>
      <c r="N118" s="173"/>
      <c r="O118" s="23"/>
      <c r="P118" s="173"/>
      <c r="Q118" s="23"/>
      <c r="R118" s="11"/>
      <c r="S118" s="18"/>
      <c r="T118" s="18"/>
      <c r="U118" s="30"/>
      <c r="V118" s="15"/>
      <c r="W118" s="22"/>
      <c r="X118" s="30"/>
      <c r="Y118" s="15"/>
      <c r="Z118" s="15"/>
      <c r="AA118" s="22"/>
      <c r="AB118" s="472"/>
      <c r="AC118" s="472"/>
      <c r="AD118" s="20"/>
      <c r="AE118" s="468"/>
      <c r="AF118" s="469"/>
      <c r="AG118" s="447" t="str">
        <f t="shared" si="1"/>
        <v/>
      </c>
      <c r="AH118" s="467"/>
      <c r="AI118" s="9"/>
      <c r="AJ118" s="40"/>
      <c r="AK118" s="587"/>
      <c r="AL118" s="588"/>
      <c r="AM118" s="588"/>
      <c r="AN118" s="588"/>
      <c r="AO118" s="588"/>
      <c r="AP118" s="588"/>
      <c r="AQ118" s="588"/>
      <c r="AR118" s="588"/>
      <c r="AS118" s="588"/>
      <c r="AT118" s="589"/>
      <c r="AU118" s="15"/>
      <c r="BB118" s="1"/>
    </row>
    <row r="119" spans="1:54" hidden="1" x14ac:dyDescent="0.35">
      <c r="A119" s="33">
        <v>24</v>
      </c>
      <c r="B119" s="24" t="s">
        <v>35</v>
      </c>
      <c r="C119" s="156"/>
      <c r="D119" s="76"/>
      <c r="E119" s="14"/>
      <c r="F119" s="14"/>
      <c r="G119" s="14"/>
      <c r="H119" s="77"/>
      <c r="I119" s="14"/>
      <c r="J119" s="14"/>
      <c r="K119" s="14"/>
      <c r="L119" s="77"/>
      <c r="M119" s="110"/>
      <c r="N119" s="159">
        <f>SUM(D119:L119)</f>
        <v>0</v>
      </c>
      <c r="O119" s="158">
        <f>N119*'Example-657'!$B$15</f>
        <v>0</v>
      </c>
      <c r="P119" s="164"/>
      <c r="Q119" s="22"/>
      <c r="R119" s="81"/>
      <c r="S119" s="81"/>
      <c r="T119" s="14"/>
      <c r="U119" s="80"/>
      <c r="V119" s="81"/>
      <c r="W119" s="77"/>
      <c r="X119" s="478"/>
      <c r="Y119" s="64"/>
      <c r="Z119" s="64"/>
      <c r="AA119" s="79"/>
      <c r="AB119" s="477"/>
      <c r="AC119" s="471"/>
      <c r="AD119" s="14"/>
      <c r="AE119" s="462"/>
      <c r="AF119" s="448"/>
      <c r="AG119" s="448" t="str">
        <f t="shared" si="1"/>
        <v/>
      </c>
      <c r="AH119" s="463"/>
      <c r="AI119" s="8"/>
      <c r="AJ119" s="28"/>
      <c r="AK119" s="581"/>
      <c r="AL119" s="582"/>
      <c r="AM119" s="582"/>
      <c r="AN119" s="582"/>
      <c r="AO119" s="582"/>
      <c r="AP119" s="582"/>
      <c r="AQ119" s="582"/>
      <c r="AR119" s="582"/>
      <c r="AS119" s="582"/>
      <c r="AT119" s="583"/>
      <c r="AU119" s="15"/>
    </row>
    <row r="120" spans="1:54" hidden="1" x14ac:dyDescent="0.35">
      <c r="A120" s="71"/>
      <c r="B120" s="25" t="s">
        <v>53</v>
      </c>
      <c r="C120" s="162"/>
      <c r="D120" s="84"/>
      <c r="E120" s="17"/>
      <c r="F120" s="17"/>
      <c r="G120" s="17"/>
      <c r="H120" s="85"/>
      <c r="I120" s="17"/>
      <c r="J120" s="17"/>
      <c r="K120" s="17"/>
      <c r="L120" s="85"/>
      <c r="M120" s="162"/>
      <c r="N120" s="30">
        <f>IF(SUM(D120:L120)&gt;'Example-657'!$L$3,'Example-657'!$L$3,SUM(D120:L120))</f>
        <v>0</v>
      </c>
      <c r="O120" s="163">
        <f>N120*'Example-657'!$B$15</f>
        <v>0</v>
      </c>
      <c r="P120" s="164">
        <f>INDEX('Example-657'!$F$4:$K$4, MATCH(O120, 'Example-657'!$F$2:$K$2, 1))</f>
        <v>900</v>
      </c>
      <c r="Q120" s="22">
        <f>INDEX('Example-657'!$F$5:$K$5, MATCH(O120, 'Example-657'!$F$2:$K$2, 1))</f>
        <v>500</v>
      </c>
      <c r="R120" s="87"/>
      <c r="S120" s="87"/>
      <c r="T120" s="17"/>
      <c r="U120" s="86"/>
      <c r="V120" s="87"/>
      <c r="W120" s="85"/>
      <c r="X120" s="464"/>
      <c r="Y120" s="63"/>
      <c r="Z120" s="63"/>
      <c r="AA120" s="89"/>
      <c r="AB120" s="465"/>
      <c r="AC120" s="461"/>
      <c r="AD120" s="17"/>
      <c r="AE120" s="466"/>
      <c r="AF120" s="447"/>
      <c r="AG120" s="447" t="str">
        <f t="shared" si="1"/>
        <v/>
      </c>
      <c r="AH120" s="467"/>
      <c r="AI120" s="9"/>
      <c r="AJ120" s="40"/>
      <c r="AK120" s="584"/>
      <c r="AL120" s="585"/>
      <c r="AM120" s="585"/>
      <c r="AN120" s="585"/>
      <c r="AO120" s="585"/>
      <c r="AP120" s="585"/>
      <c r="AQ120" s="585"/>
      <c r="AR120" s="585"/>
      <c r="AS120" s="585"/>
      <c r="AT120" s="586"/>
      <c r="AU120" s="15"/>
    </row>
    <row r="121" spans="1:54" hidden="1" x14ac:dyDescent="0.35">
      <c r="A121" s="71"/>
      <c r="B121" s="39" t="s">
        <v>59</v>
      </c>
      <c r="C121" s="162"/>
      <c r="D121" s="29"/>
      <c r="E121" s="32"/>
      <c r="F121" s="32"/>
      <c r="G121" s="32"/>
      <c r="H121" s="75"/>
      <c r="I121" s="32"/>
      <c r="J121" s="32"/>
      <c r="K121" s="32"/>
      <c r="L121" s="75"/>
      <c r="M121" s="166">
        <f>SUM(D121:L121)</f>
        <v>0</v>
      </c>
      <c r="N121" s="169"/>
      <c r="O121" s="170"/>
      <c r="P121" s="169"/>
      <c r="Q121" s="170"/>
      <c r="R121" s="9"/>
      <c r="S121" s="9"/>
      <c r="T121" s="9"/>
      <c r="U121" s="29"/>
      <c r="V121" s="9"/>
      <c r="W121" s="40"/>
      <c r="X121" s="470"/>
      <c r="Y121" s="32"/>
      <c r="Z121" s="9"/>
      <c r="AA121" s="40"/>
      <c r="AB121" s="465"/>
      <c r="AC121" s="461"/>
      <c r="AD121" s="17"/>
      <c r="AE121" s="468"/>
      <c r="AF121" s="469"/>
      <c r="AG121" s="447" t="str">
        <f t="shared" si="1"/>
        <v/>
      </c>
      <c r="AH121" s="467"/>
      <c r="AI121" s="9"/>
      <c r="AJ121" s="40"/>
      <c r="AK121" s="584"/>
      <c r="AL121" s="585"/>
      <c r="AM121" s="585"/>
      <c r="AN121" s="585"/>
      <c r="AO121" s="585"/>
      <c r="AP121" s="585"/>
      <c r="AQ121" s="585"/>
      <c r="AR121" s="585"/>
      <c r="AS121" s="585"/>
      <c r="AT121" s="586"/>
      <c r="AU121" s="15"/>
      <c r="BB121" s="1"/>
    </row>
    <row r="122" spans="1:54" hidden="1" x14ac:dyDescent="0.35">
      <c r="A122" s="71"/>
      <c r="B122" s="25" t="s">
        <v>70</v>
      </c>
      <c r="C122" s="162">
        <f>SUM(D122:L122)</f>
        <v>0</v>
      </c>
      <c r="D122" s="29"/>
      <c r="E122" s="9"/>
      <c r="F122" s="9"/>
      <c r="G122" s="9"/>
      <c r="H122" s="40"/>
      <c r="I122" s="9"/>
      <c r="J122" s="9"/>
      <c r="K122" s="9"/>
      <c r="L122" s="40"/>
      <c r="M122" s="162">
        <f>IF(SUM(D122:L122)&gt;($P120/'Example-657'!$B$14),($P120/'Example-657'!$B$14),SUM(D122:L122))</f>
        <v>0</v>
      </c>
      <c r="N122" s="169"/>
      <c r="O122" s="170"/>
      <c r="P122" s="169"/>
      <c r="Q122" s="170"/>
      <c r="R122" s="9"/>
      <c r="S122" s="9"/>
      <c r="T122" s="9"/>
      <c r="U122" s="29"/>
      <c r="V122" s="9"/>
      <c r="W122" s="40"/>
      <c r="X122" s="470"/>
      <c r="Y122" s="15"/>
      <c r="Z122" s="15"/>
      <c r="AA122" s="22"/>
      <c r="AB122" s="465"/>
      <c r="AC122" s="461"/>
      <c r="AD122" s="17"/>
      <c r="AE122" s="468"/>
      <c r="AF122" s="469"/>
      <c r="AG122" s="447" t="str">
        <f t="shared" si="1"/>
        <v/>
      </c>
      <c r="AH122" s="467"/>
      <c r="AI122" s="9"/>
      <c r="AJ122" s="40"/>
      <c r="AK122" s="584"/>
      <c r="AL122" s="585"/>
      <c r="AM122" s="585"/>
      <c r="AN122" s="585"/>
      <c r="AO122" s="585"/>
      <c r="AP122" s="585"/>
      <c r="AQ122" s="585"/>
      <c r="AR122" s="585"/>
      <c r="AS122" s="585"/>
      <c r="AT122" s="586"/>
      <c r="AU122" s="15"/>
      <c r="BB122" s="1"/>
    </row>
    <row r="123" spans="1:54" ht="15" hidden="1" thickBot="1" x14ac:dyDescent="0.4">
      <c r="A123" s="90"/>
      <c r="B123" s="26" t="s">
        <v>75</v>
      </c>
      <c r="C123" s="171">
        <f>SUM(D123:L123)</f>
        <v>0</v>
      </c>
      <c r="D123" s="31"/>
      <c r="E123" s="11"/>
      <c r="F123" s="11"/>
      <c r="G123" s="11"/>
      <c r="H123" s="47"/>
      <c r="I123" s="11"/>
      <c r="J123" s="11"/>
      <c r="K123" s="11"/>
      <c r="L123" s="47"/>
      <c r="M123" s="162">
        <f>IF(SUM(D123:L123)&gt;($P120/'Example-657'!$B$14),($P120/'Example-657'!$B$14),SUM(D123:L123))</f>
        <v>0</v>
      </c>
      <c r="N123" s="164"/>
      <c r="O123" s="22"/>
      <c r="P123" s="164"/>
      <c r="Q123" s="22"/>
      <c r="R123" s="9"/>
      <c r="S123" s="18"/>
      <c r="T123" s="18"/>
      <c r="U123" s="57"/>
      <c r="V123" s="10"/>
      <c r="W123" s="23"/>
      <c r="X123" s="57"/>
      <c r="Y123" s="10"/>
      <c r="Z123" s="10"/>
      <c r="AA123" s="23"/>
      <c r="AB123" s="479"/>
      <c r="AC123" s="472"/>
      <c r="AD123" s="20"/>
      <c r="AE123" s="473"/>
      <c r="AF123" s="474"/>
      <c r="AG123" s="449" t="str">
        <f t="shared" si="1"/>
        <v/>
      </c>
      <c r="AH123" s="475"/>
      <c r="AI123" s="11"/>
      <c r="AJ123" s="47"/>
      <c r="AK123" s="587"/>
      <c r="AL123" s="588"/>
      <c r="AM123" s="588"/>
      <c r="AN123" s="588"/>
      <c r="AO123" s="588"/>
      <c r="AP123" s="588"/>
      <c r="AQ123" s="588"/>
      <c r="AR123" s="588"/>
      <c r="AS123" s="588"/>
      <c r="AT123" s="589"/>
      <c r="AU123" s="15"/>
      <c r="BB123" s="1"/>
    </row>
    <row r="124" spans="1:54" hidden="1" x14ac:dyDescent="0.35">
      <c r="A124" s="33">
        <v>25</v>
      </c>
      <c r="B124" s="24" t="s">
        <v>35</v>
      </c>
      <c r="C124" s="156"/>
      <c r="D124" s="76"/>
      <c r="E124" s="14"/>
      <c r="F124" s="14"/>
      <c r="G124" s="14"/>
      <c r="H124" s="77"/>
      <c r="I124" s="14"/>
      <c r="J124" s="14"/>
      <c r="K124" s="14"/>
      <c r="L124" s="77"/>
      <c r="M124" s="110"/>
      <c r="N124" s="159">
        <f>SUM(D124:L124)</f>
        <v>0</v>
      </c>
      <c r="O124" s="158">
        <f>N124*'Example-657'!$B$15</f>
        <v>0</v>
      </c>
      <c r="P124" s="159"/>
      <c r="Q124" s="160"/>
      <c r="R124" s="81"/>
      <c r="S124" s="81"/>
      <c r="T124" s="14"/>
      <c r="U124" s="80"/>
      <c r="V124" s="81"/>
      <c r="W124" s="77"/>
      <c r="X124" s="478"/>
      <c r="Y124" s="64"/>
      <c r="Z124" s="64"/>
      <c r="AA124" s="79"/>
      <c r="AB124" s="461"/>
      <c r="AC124" s="471"/>
      <c r="AD124" s="14"/>
      <c r="AE124" s="466"/>
      <c r="AF124" s="447"/>
      <c r="AG124" s="447" t="str">
        <f t="shared" si="1"/>
        <v/>
      </c>
      <c r="AH124" s="467"/>
      <c r="AI124" s="9"/>
      <c r="AJ124" s="40"/>
      <c r="AK124" s="581"/>
      <c r="AL124" s="582"/>
      <c r="AM124" s="582"/>
      <c r="AN124" s="582"/>
      <c r="AO124" s="582"/>
      <c r="AP124" s="582"/>
      <c r="AQ124" s="582"/>
      <c r="AR124" s="582"/>
      <c r="AS124" s="582"/>
      <c r="AT124" s="583"/>
      <c r="AU124" s="15"/>
    </row>
    <row r="125" spans="1:54" hidden="1" x14ac:dyDescent="0.35">
      <c r="A125" s="71"/>
      <c r="B125" s="25" t="s">
        <v>53</v>
      </c>
      <c r="C125" s="162"/>
      <c r="D125" s="84"/>
      <c r="E125" s="17"/>
      <c r="F125" s="17"/>
      <c r="G125" s="17"/>
      <c r="H125" s="85"/>
      <c r="I125" s="17"/>
      <c r="J125" s="17"/>
      <c r="K125" s="17"/>
      <c r="L125" s="85"/>
      <c r="M125" s="162"/>
      <c r="N125" s="30">
        <f>IF(SUM(D125:L125)&gt;'Example-657'!$L$3,'Example-657'!$L$3,SUM(D125:L125))</f>
        <v>0</v>
      </c>
      <c r="O125" s="163">
        <f>N125*'Example-657'!$B$15</f>
        <v>0</v>
      </c>
      <c r="P125" s="164">
        <f>INDEX('Example-657'!$F$4:$K$4, MATCH(O125, 'Example-657'!$F$2:$K$2, 1))</f>
        <v>900</v>
      </c>
      <c r="Q125" s="22">
        <f>INDEX('Example-657'!$F$5:$K$5, MATCH(O125, 'Example-657'!$F$2:$K$2, 1))</f>
        <v>500</v>
      </c>
      <c r="R125" s="87"/>
      <c r="S125" s="87"/>
      <c r="T125" s="17"/>
      <c r="U125" s="86"/>
      <c r="V125" s="87"/>
      <c r="W125" s="85"/>
      <c r="X125" s="464"/>
      <c r="Y125" s="63"/>
      <c r="Z125" s="63"/>
      <c r="AA125" s="89"/>
      <c r="AB125" s="461"/>
      <c r="AC125" s="461"/>
      <c r="AD125" s="17"/>
      <c r="AE125" s="466"/>
      <c r="AF125" s="447"/>
      <c r="AG125" s="447" t="str">
        <f t="shared" si="1"/>
        <v/>
      </c>
      <c r="AH125" s="467"/>
      <c r="AI125" s="9"/>
      <c r="AJ125" s="40"/>
      <c r="AK125" s="584"/>
      <c r="AL125" s="585"/>
      <c r="AM125" s="585"/>
      <c r="AN125" s="585"/>
      <c r="AO125" s="585"/>
      <c r="AP125" s="585"/>
      <c r="AQ125" s="585"/>
      <c r="AR125" s="585"/>
      <c r="AS125" s="585"/>
      <c r="AT125" s="586"/>
      <c r="AU125" s="15"/>
    </row>
    <row r="126" spans="1:54" hidden="1" x14ac:dyDescent="0.35">
      <c r="A126" s="71"/>
      <c r="B126" s="39" t="s">
        <v>59</v>
      </c>
      <c r="C126" s="162"/>
      <c r="D126" s="29"/>
      <c r="E126" s="32"/>
      <c r="F126" s="32"/>
      <c r="G126" s="32"/>
      <c r="H126" s="75"/>
      <c r="I126" s="32"/>
      <c r="J126" s="32"/>
      <c r="K126" s="32"/>
      <c r="L126" s="75"/>
      <c r="M126" s="166">
        <f>SUM(D126:L126)</f>
        <v>0</v>
      </c>
      <c r="N126" s="169"/>
      <c r="O126" s="170"/>
      <c r="P126" s="169"/>
      <c r="Q126" s="170"/>
      <c r="R126" s="9"/>
      <c r="S126" s="9"/>
      <c r="T126" s="9"/>
      <c r="U126" s="29"/>
      <c r="V126" s="9"/>
      <c r="W126" s="40"/>
      <c r="X126" s="470"/>
      <c r="Y126" s="32"/>
      <c r="Z126" s="9"/>
      <c r="AA126" s="40"/>
      <c r="AB126" s="461"/>
      <c r="AC126" s="461"/>
      <c r="AD126" s="17"/>
      <c r="AE126" s="468"/>
      <c r="AF126" s="469"/>
      <c r="AG126" s="447" t="str">
        <f t="shared" si="1"/>
        <v/>
      </c>
      <c r="AH126" s="467"/>
      <c r="AI126" s="9"/>
      <c r="AJ126" s="40"/>
      <c r="AK126" s="584"/>
      <c r="AL126" s="585"/>
      <c r="AM126" s="585"/>
      <c r="AN126" s="585"/>
      <c r="AO126" s="585"/>
      <c r="AP126" s="585"/>
      <c r="AQ126" s="585"/>
      <c r="AR126" s="585"/>
      <c r="AS126" s="585"/>
      <c r="AT126" s="586"/>
      <c r="AU126" s="15"/>
      <c r="BB126" s="1"/>
    </row>
    <row r="127" spans="1:54" hidden="1" x14ac:dyDescent="0.35">
      <c r="A127" s="71"/>
      <c r="B127" s="25" t="s">
        <v>70</v>
      </c>
      <c r="C127" s="162">
        <f>SUM(D127:L127)</f>
        <v>0</v>
      </c>
      <c r="D127" s="29"/>
      <c r="E127" s="9"/>
      <c r="F127" s="9"/>
      <c r="G127" s="9"/>
      <c r="H127" s="40"/>
      <c r="I127" s="9"/>
      <c r="J127" s="9"/>
      <c r="K127" s="9"/>
      <c r="L127" s="40"/>
      <c r="M127" s="162">
        <f>IF(SUM(D127:L127)&gt;($P125/'Example-657'!$B$14),($P125/'Example-657'!$B$14),SUM(D127:L127))</f>
        <v>0</v>
      </c>
      <c r="N127" s="169"/>
      <c r="O127" s="170"/>
      <c r="P127" s="169"/>
      <c r="Q127" s="170"/>
      <c r="R127" s="9"/>
      <c r="S127" s="9"/>
      <c r="T127" s="9"/>
      <c r="U127" s="29"/>
      <c r="V127" s="9"/>
      <c r="W127" s="40"/>
      <c r="X127" s="470"/>
      <c r="Y127" s="15"/>
      <c r="Z127" s="15"/>
      <c r="AA127" s="22"/>
      <c r="AB127" s="461"/>
      <c r="AC127" s="461"/>
      <c r="AD127" s="17"/>
      <c r="AE127" s="468"/>
      <c r="AF127" s="469"/>
      <c r="AG127" s="447" t="str">
        <f t="shared" si="1"/>
        <v/>
      </c>
      <c r="AH127" s="467"/>
      <c r="AI127" s="9"/>
      <c r="AJ127" s="40"/>
      <c r="AK127" s="584"/>
      <c r="AL127" s="585"/>
      <c r="AM127" s="585"/>
      <c r="AN127" s="585"/>
      <c r="AO127" s="585"/>
      <c r="AP127" s="585"/>
      <c r="AQ127" s="585"/>
      <c r="AR127" s="585"/>
      <c r="AS127" s="585"/>
      <c r="AT127" s="586"/>
      <c r="AU127" s="15"/>
      <c r="BB127" s="1"/>
    </row>
    <row r="128" spans="1:54" ht="15" hidden="1" thickBot="1" x14ac:dyDescent="0.4">
      <c r="A128" s="74"/>
      <c r="B128" s="25" t="s">
        <v>75</v>
      </c>
      <c r="C128" s="162">
        <f>SUM(D128:L128)</f>
        <v>0</v>
      </c>
      <c r="D128" s="29"/>
      <c r="E128" s="9"/>
      <c r="F128" s="9"/>
      <c r="G128" s="9"/>
      <c r="H128" s="40"/>
      <c r="I128" s="9"/>
      <c r="J128" s="9"/>
      <c r="K128" s="9"/>
      <c r="L128" s="40"/>
      <c r="M128" s="162">
        <f>IF(SUM(D128:L128)&gt;($P125/'Example-657'!$B$14),($P125/'Example-657'!$B$14),SUM(D128:L128))</f>
        <v>0</v>
      </c>
      <c r="N128" s="164"/>
      <c r="O128" s="22"/>
      <c r="P128" s="164"/>
      <c r="Q128" s="22"/>
      <c r="R128" s="9"/>
      <c r="S128" s="18"/>
      <c r="T128" s="18"/>
      <c r="U128" s="30"/>
      <c r="V128" s="15"/>
      <c r="W128" s="22"/>
      <c r="X128" s="30"/>
      <c r="Y128" s="15"/>
      <c r="Z128" s="15"/>
      <c r="AA128" s="22"/>
      <c r="AB128" s="461"/>
      <c r="AC128" s="461"/>
      <c r="AD128" s="17"/>
      <c r="AE128" s="468"/>
      <c r="AF128" s="469"/>
      <c r="AG128" s="447" t="str">
        <f t="shared" si="1"/>
        <v/>
      </c>
      <c r="AH128" s="467"/>
      <c r="AI128" s="9"/>
      <c r="AJ128" s="40"/>
      <c r="AK128" s="629"/>
      <c r="AL128" s="630"/>
      <c r="AM128" s="630"/>
      <c r="AN128" s="630"/>
      <c r="AO128" s="630"/>
      <c r="AP128" s="630"/>
      <c r="AQ128" s="630"/>
      <c r="AR128" s="630"/>
      <c r="AS128" s="630"/>
      <c r="AT128" s="631"/>
      <c r="AU128" s="15"/>
      <c r="BB128" s="1"/>
    </row>
    <row r="129" spans="1:54" hidden="1" x14ac:dyDescent="0.35">
      <c r="A129" s="33">
        <v>26</v>
      </c>
      <c r="B129" s="24" t="s">
        <v>35</v>
      </c>
      <c r="C129" s="156"/>
      <c r="D129" s="76"/>
      <c r="E129" s="14"/>
      <c r="F129" s="14"/>
      <c r="G129" s="14"/>
      <c r="H129" s="77"/>
      <c r="I129" s="14"/>
      <c r="J129" s="14"/>
      <c r="K129" s="14"/>
      <c r="L129" s="77"/>
      <c r="M129" s="110"/>
      <c r="N129" s="159">
        <f>SUM(D129:L129)</f>
        <v>0</v>
      </c>
      <c r="O129" s="158">
        <f>N129*'Example-657'!$B$15</f>
        <v>0</v>
      </c>
      <c r="P129" s="159"/>
      <c r="Q129" s="160"/>
      <c r="R129" s="81"/>
      <c r="S129" s="81"/>
      <c r="T129" s="14"/>
      <c r="U129" s="80"/>
      <c r="V129" s="81"/>
      <c r="W129" s="77"/>
      <c r="X129" s="460"/>
      <c r="Y129" s="64"/>
      <c r="Z129" s="64"/>
      <c r="AA129" s="79"/>
      <c r="AB129" s="477"/>
      <c r="AC129" s="471"/>
      <c r="AD129" s="77"/>
      <c r="AE129" s="462"/>
      <c r="AF129" s="448"/>
      <c r="AG129" s="448" t="str">
        <f t="shared" si="1"/>
        <v/>
      </c>
      <c r="AH129" s="463"/>
      <c r="AI129" s="8"/>
      <c r="AJ129" s="28"/>
      <c r="AK129" s="581"/>
      <c r="AL129" s="582"/>
      <c r="AM129" s="582"/>
      <c r="AN129" s="582"/>
      <c r="AO129" s="582"/>
      <c r="AP129" s="582"/>
      <c r="AQ129" s="582"/>
      <c r="AR129" s="582"/>
      <c r="AS129" s="582"/>
      <c r="AT129" s="583"/>
      <c r="AU129" s="15"/>
    </row>
    <row r="130" spans="1:54" hidden="1" x14ac:dyDescent="0.35">
      <c r="A130" s="71"/>
      <c r="B130" s="25" t="s">
        <v>53</v>
      </c>
      <c r="C130" s="162"/>
      <c r="D130" s="84"/>
      <c r="E130" s="17"/>
      <c r="F130" s="17"/>
      <c r="G130" s="17"/>
      <c r="H130" s="85"/>
      <c r="I130" s="17"/>
      <c r="J130" s="17"/>
      <c r="K130" s="17"/>
      <c r="L130" s="85"/>
      <c r="M130" s="162"/>
      <c r="N130" s="30">
        <f>IF(SUM(D130:L130)&gt;'Example-657'!$L$3,'Example-657'!$L$3,SUM(D130:L130))</f>
        <v>0</v>
      </c>
      <c r="O130" s="163">
        <f>N130*'Example-657'!$B$15</f>
        <v>0</v>
      </c>
      <c r="P130" s="164">
        <f>INDEX('Example-657'!$F$4:$K$4, MATCH(O130, 'Example-657'!$F$2:$K$2, 1))</f>
        <v>900</v>
      </c>
      <c r="Q130" s="22">
        <f>INDEX('Example-657'!$F$5:$K$5, MATCH(O130, 'Example-657'!$F$2:$K$2, 1))</f>
        <v>500</v>
      </c>
      <c r="R130" s="87"/>
      <c r="S130" s="87"/>
      <c r="T130" s="17"/>
      <c r="U130" s="86"/>
      <c r="V130" s="87"/>
      <c r="W130" s="85"/>
      <c r="X130" s="464"/>
      <c r="Y130" s="63"/>
      <c r="Z130" s="63"/>
      <c r="AA130" s="89"/>
      <c r="AB130" s="465"/>
      <c r="AC130" s="461"/>
      <c r="AD130" s="85"/>
      <c r="AE130" s="466"/>
      <c r="AF130" s="447"/>
      <c r="AG130" s="447" t="str">
        <f t="shared" si="1"/>
        <v/>
      </c>
      <c r="AH130" s="467"/>
      <c r="AI130" s="9"/>
      <c r="AJ130" s="40"/>
      <c r="AK130" s="584"/>
      <c r="AL130" s="585"/>
      <c r="AM130" s="585"/>
      <c r="AN130" s="585"/>
      <c r="AO130" s="585"/>
      <c r="AP130" s="585"/>
      <c r="AQ130" s="585"/>
      <c r="AR130" s="585"/>
      <c r="AS130" s="585"/>
      <c r="AT130" s="586"/>
      <c r="AU130" s="15"/>
    </row>
    <row r="131" spans="1:54" hidden="1" x14ac:dyDescent="0.35">
      <c r="A131" s="71"/>
      <c r="B131" s="39" t="s">
        <v>59</v>
      </c>
      <c r="C131" s="162"/>
      <c r="D131" s="29"/>
      <c r="E131" s="32"/>
      <c r="F131" s="32"/>
      <c r="G131" s="32"/>
      <c r="H131" s="75"/>
      <c r="I131" s="32"/>
      <c r="J131" s="32"/>
      <c r="K131" s="32"/>
      <c r="L131" s="75"/>
      <c r="M131" s="166">
        <f>SUM(D131:L131)</f>
        <v>0</v>
      </c>
      <c r="N131" s="169"/>
      <c r="O131" s="170"/>
      <c r="P131" s="169"/>
      <c r="Q131" s="170"/>
      <c r="R131" s="9"/>
      <c r="S131" s="9"/>
      <c r="T131" s="9"/>
      <c r="U131" s="29"/>
      <c r="V131" s="9"/>
      <c r="W131" s="40"/>
      <c r="X131" s="468"/>
      <c r="Y131" s="32"/>
      <c r="Z131" s="9"/>
      <c r="AA131" s="40"/>
      <c r="AB131" s="465"/>
      <c r="AC131" s="461"/>
      <c r="AD131" s="85"/>
      <c r="AE131" s="468"/>
      <c r="AF131" s="469"/>
      <c r="AG131" s="447" t="str">
        <f t="shared" si="1"/>
        <v/>
      </c>
      <c r="AH131" s="467"/>
      <c r="AI131" s="9"/>
      <c r="AJ131" s="40"/>
      <c r="AK131" s="584"/>
      <c r="AL131" s="585"/>
      <c r="AM131" s="585"/>
      <c r="AN131" s="585"/>
      <c r="AO131" s="585"/>
      <c r="AP131" s="585"/>
      <c r="AQ131" s="585"/>
      <c r="AR131" s="585"/>
      <c r="AS131" s="585"/>
      <c r="AT131" s="586"/>
      <c r="AU131" s="15"/>
      <c r="BB131" s="1"/>
    </row>
    <row r="132" spans="1:54" hidden="1" x14ac:dyDescent="0.35">
      <c r="A132" s="71"/>
      <c r="B132" s="25" t="s">
        <v>70</v>
      </c>
      <c r="C132" s="162">
        <f>SUM(D132:L132)</f>
        <v>0</v>
      </c>
      <c r="D132" s="29"/>
      <c r="E132" s="9"/>
      <c r="F132" s="9"/>
      <c r="G132" s="9"/>
      <c r="H132" s="40"/>
      <c r="I132" s="9"/>
      <c r="J132" s="9"/>
      <c r="K132" s="9"/>
      <c r="L132" s="40"/>
      <c r="M132" s="162">
        <f>IF(SUM(D132:L132)&gt;($P130/'Example-657'!$B$14),($P130/'Example-657'!$B$14),SUM(D132:L132))</f>
        <v>0</v>
      </c>
      <c r="N132" s="169"/>
      <c r="O132" s="170"/>
      <c r="P132" s="169"/>
      <c r="Q132" s="170"/>
      <c r="R132" s="9"/>
      <c r="S132" s="9"/>
      <c r="T132" s="9"/>
      <c r="U132" s="29"/>
      <c r="V132" s="9"/>
      <c r="W132" s="40"/>
      <c r="X132" s="470"/>
      <c r="Y132" s="15"/>
      <c r="Z132" s="15"/>
      <c r="AA132" s="22"/>
      <c r="AB132" s="465"/>
      <c r="AC132" s="461"/>
      <c r="AD132" s="85"/>
      <c r="AE132" s="468"/>
      <c r="AF132" s="469"/>
      <c r="AG132" s="447" t="str">
        <f t="shared" si="1"/>
        <v/>
      </c>
      <c r="AH132" s="467"/>
      <c r="AI132" s="9"/>
      <c r="AJ132" s="40"/>
      <c r="AK132" s="584"/>
      <c r="AL132" s="585"/>
      <c r="AM132" s="585"/>
      <c r="AN132" s="585"/>
      <c r="AO132" s="585"/>
      <c r="AP132" s="585"/>
      <c r="AQ132" s="585"/>
      <c r="AR132" s="585"/>
      <c r="AS132" s="585"/>
      <c r="AT132" s="586"/>
      <c r="AU132" s="15"/>
      <c r="BB132" s="1"/>
    </row>
    <row r="133" spans="1:54" ht="15" hidden="1" thickBot="1" x14ac:dyDescent="0.4">
      <c r="A133" s="90"/>
      <c r="B133" s="26" t="s">
        <v>75</v>
      </c>
      <c r="C133" s="171">
        <f>SUM(D133:L133)</f>
        <v>0</v>
      </c>
      <c r="D133" s="31"/>
      <c r="E133" s="11"/>
      <c r="F133" s="11"/>
      <c r="G133" s="11"/>
      <c r="H133" s="47"/>
      <c r="I133" s="11"/>
      <c r="J133" s="11"/>
      <c r="K133" s="11"/>
      <c r="L133" s="47"/>
      <c r="M133" s="171">
        <f>IF(SUM(D133:L133)&gt;($P130/'Example-657'!$B$14),($P130/'Example-657'!$B$14),SUM(D133:L133))</f>
        <v>0</v>
      </c>
      <c r="N133" s="173"/>
      <c r="O133" s="23"/>
      <c r="P133" s="173"/>
      <c r="Q133" s="23"/>
      <c r="R133" s="11"/>
      <c r="S133" s="91"/>
      <c r="T133" s="91"/>
      <c r="U133" s="57"/>
      <c r="V133" s="10"/>
      <c r="W133" s="23"/>
      <c r="X133" s="57"/>
      <c r="Y133" s="10"/>
      <c r="Z133" s="10"/>
      <c r="AA133" s="23"/>
      <c r="AB133" s="479"/>
      <c r="AC133" s="472"/>
      <c r="AD133" s="480"/>
      <c r="AE133" s="473"/>
      <c r="AF133" s="474"/>
      <c r="AG133" s="449" t="str">
        <f t="shared" ref="AG133:AG196" si="2">IF(AND(AE133&lt;&gt;"", AF133&lt;&gt;"", AH133&lt;&gt;""), AE133 &amp; "-" &amp; AF133 &amp; " - " &amp; TRIM(AH133), "")</f>
        <v/>
      </c>
      <c r="AH133" s="475"/>
      <c r="AI133" s="11"/>
      <c r="AJ133" s="47"/>
      <c r="AK133" s="587"/>
      <c r="AL133" s="588"/>
      <c r="AM133" s="588"/>
      <c r="AN133" s="588"/>
      <c r="AO133" s="588"/>
      <c r="AP133" s="588"/>
      <c r="AQ133" s="588"/>
      <c r="AR133" s="588"/>
      <c r="AS133" s="588"/>
      <c r="AT133" s="589"/>
      <c r="AU133" s="15"/>
      <c r="BB133" s="1"/>
    </row>
    <row r="134" spans="1:54" hidden="1" x14ac:dyDescent="0.35">
      <c r="A134" s="33">
        <v>27</v>
      </c>
      <c r="B134" s="24" t="s">
        <v>35</v>
      </c>
      <c r="C134" s="156"/>
      <c r="D134" s="76"/>
      <c r="E134" s="14"/>
      <c r="F134" s="14"/>
      <c r="G134" s="14"/>
      <c r="H134" s="77"/>
      <c r="I134" s="14"/>
      <c r="J134" s="14"/>
      <c r="K134" s="14"/>
      <c r="L134" s="77"/>
      <c r="M134" s="110"/>
      <c r="N134" s="159">
        <f>SUM(D134:L134)</f>
        <v>0</v>
      </c>
      <c r="O134" s="158">
        <f>N134*'Example-657'!$B$15</f>
        <v>0</v>
      </c>
      <c r="P134" s="159"/>
      <c r="Q134" s="160"/>
      <c r="R134" s="81"/>
      <c r="S134" s="81"/>
      <c r="T134" s="14"/>
      <c r="U134" s="80"/>
      <c r="V134" s="81"/>
      <c r="W134" s="77"/>
      <c r="X134" s="478"/>
      <c r="Y134" s="64"/>
      <c r="Z134" s="64"/>
      <c r="AA134" s="79"/>
      <c r="AB134" s="461"/>
      <c r="AC134" s="461"/>
      <c r="AD134" s="17"/>
      <c r="AE134" s="466"/>
      <c r="AF134" s="447"/>
      <c r="AG134" s="447" t="str">
        <f t="shared" si="2"/>
        <v/>
      </c>
      <c r="AH134" s="467"/>
      <c r="AI134" s="9"/>
      <c r="AJ134" s="40"/>
      <c r="AK134" s="581"/>
      <c r="AL134" s="582"/>
      <c r="AM134" s="582"/>
      <c r="AN134" s="582"/>
      <c r="AO134" s="582"/>
      <c r="AP134" s="582"/>
      <c r="AQ134" s="582"/>
      <c r="AR134" s="582"/>
      <c r="AS134" s="582"/>
      <c r="AT134" s="583"/>
      <c r="AU134" s="15"/>
    </row>
    <row r="135" spans="1:54" hidden="1" x14ac:dyDescent="0.35">
      <c r="A135" s="71"/>
      <c r="B135" s="25" t="s">
        <v>53</v>
      </c>
      <c r="C135" s="162"/>
      <c r="D135" s="84"/>
      <c r="E135" s="17"/>
      <c r="F135" s="17"/>
      <c r="G135" s="17"/>
      <c r="H135" s="85"/>
      <c r="I135" s="17"/>
      <c r="J135" s="17"/>
      <c r="K135" s="17"/>
      <c r="L135" s="85"/>
      <c r="M135" s="162"/>
      <c r="N135" s="30">
        <f>IF(SUM(D135:L135)&gt;'Example-657'!$L$3,'Example-657'!$L$3,SUM(D135:L135))</f>
        <v>0</v>
      </c>
      <c r="O135" s="163">
        <f>N135*'Example-657'!$B$15</f>
        <v>0</v>
      </c>
      <c r="P135" s="164">
        <f>INDEX('Example-657'!$F$4:$K$4, MATCH(O135, 'Example-657'!$F$2:$K$2, 1))</f>
        <v>900</v>
      </c>
      <c r="Q135" s="22">
        <f>INDEX('Example-657'!$F$5:$K$5, MATCH(O135, 'Example-657'!$F$2:$K$2, 1))</f>
        <v>500</v>
      </c>
      <c r="R135" s="87"/>
      <c r="S135" s="87"/>
      <c r="T135" s="17"/>
      <c r="U135" s="86"/>
      <c r="V135" s="87"/>
      <c r="W135" s="85"/>
      <c r="X135" s="464"/>
      <c r="Y135" s="63"/>
      <c r="Z135" s="63"/>
      <c r="AA135" s="89"/>
      <c r="AB135" s="461"/>
      <c r="AC135" s="461"/>
      <c r="AD135" s="17"/>
      <c r="AE135" s="468"/>
      <c r="AF135" s="469"/>
      <c r="AG135" s="447" t="str">
        <f t="shared" si="2"/>
        <v/>
      </c>
      <c r="AH135" s="467"/>
      <c r="AI135" s="9"/>
      <c r="AJ135" s="40"/>
      <c r="AK135" s="584"/>
      <c r="AL135" s="585"/>
      <c r="AM135" s="585"/>
      <c r="AN135" s="585"/>
      <c r="AO135" s="585"/>
      <c r="AP135" s="585"/>
      <c r="AQ135" s="585"/>
      <c r="AR135" s="585"/>
      <c r="AS135" s="585"/>
      <c r="AT135" s="586"/>
      <c r="AU135" s="15"/>
    </row>
    <row r="136" spans="1:54" hidden="1" x14ac:dyDescent="0.35">
      <c r="A136" s="71"/>
      <c r="B136" s="39" t="s">
        <v>59</v>
      </c>
      <c r="C136" s="162"/>
      <c r="D136" s="29"/>
      <c r="E136" s="32"/>
      <c r="F136" s="32"/>
      <c r="G136" s="32"/>
      <c r="H136" s="75"/>
      <c r="I136" s="32"/>
      <c r="J136" s="32"/>
      <c r="K136" s="32"/>
      <c r="L136" s="75"/>
      <c r="M136" s="166">
        <f>SUM(D136:L136)</f>
        <v>0</v>
      </c>
      <c r="N136" s="169"/>
      <c r="O136" s="170"/>
      <c r="P136" s="169"/>
      <c r="Q136" s="170"/>
      <c r="R136" s="9"/>
      <c r="S136" s="9"/>
      <c r="T136" s="9"/>
      <c r="U136" s="29"/>
      <c r="V136" s="9"/>
      <c r="W136" s="40"/>
      <c r="X136" s="470"/>
      <c r="Y136" s="32"/>
      <c r="Z136" s="9"/>
      <c r="AA136" s="40"/>
      <c r="AB136" s="461"/>
      <c r="AC136" s="461"/>
      <c r="AD136" s="17"/>
      <c r="AE136" s="468"/>
      <c r="AF136" s="469"/>
      <c r="AG136" s="447" t="str">
        <f t="shared" si="2"/>
        <v/>
      </c>
      <c r="AH136" s="467"/>
      <c r="AI136" s="9"/>
      <c r="AJ136" s="40"/>
      <c r="AK136" s="584"/>
      <c r="AL136" s="585"/>
      <c r="AM136" s="585"/>
      <c r="AN136" s="585"/>
      <c r="AO136" s="585"/>
      <c r="AP136" s="585"/>
      <c r="AQ136" s="585"/>
      <c r="AR136" s="585"/>
      <c r="AS136" s="585"/>
      <c r="AT136" s="586"/>
      <c r="AU136" s="15"/>
      <c r="BB136" s="1"/>
    </row>
    <row r="137" spans="1:54" hidden="1" x14ac:dyDescent="0.35">
      <c r="A137" s="71"/>
      <c r="B137" s="25" t="s">
        <v>70</v>
      </c>
      <c r="C137" s="162">
        <f>SUM(D137:L137)</f>
        <v>0</v>
      </c>
      <c r="D137" s="29"/>
      <c r="E137" s="9"/>
      <c r="F137" s="9"/>
      <c r="G137" s="9"/>
      <c r="H137" s="40"/>
      <c r="I137" s="9"/>
      <c r="J137" s="9"/>
      <c r="K137" s="9"/>
      <c r="L137" s="40"/>
      <c r="M137" s="162">
        <f>IF(SUM(D137:L137)&gt;($P135/'Example-657'!$B$14),($P135/'Example-657'!$B$14),SUM(D137:L137))</f>
        <v>0</v>
      </c>
      <c r="N137" s="169"/>
      <c r="O137" s="170"/>
      <c r="P137" s="169"/>
      <c r="Q137" s="170"/>
      <c r="R137" s="9"/>
      <c r="S137" s="9"/>
      <c r="T137" s="9"/>
      <c r="U137" s="29"/>
      <c r="V137" s="9"/>
      <c r="W137" s="40"/>
      <c r="X137" s="470"/>
      <c r="Y137" s="15"/>
      <c r="Z137" s="15"/>
      <c r="AA137" s="22"/>
      <c r="AB137" s="461"/>
      <c r="AC137" s="461"/>
      <c r="AD137" s="17"/>
      <c r="AE137" s="468"/>
      <c r="AF137" s="469"/>
      <c r="AG137" s="447" t="str">
        <f t="shared" si="2"/>
        <v/>
      </c>
      <c r="AH137" s="467"/>
      <c r="AI137" s="9"/>
      <c r="AJ137" s="40"/>
      <c r="AK137" s="584"/>
      <c r="AL137" s="585"/>
      <c r="AM137" s="585"/>
      <c r="AN137" s="585"/>
      <c r="AO137" s="585"/>
      <c r="AP137" s="585"/>
      <c r="AQ137" s="585"/>
      <c r="AR137" s="585"/>
      <c r="AS137" s="585"/>
      <c r="AT137" s="586"/>
      <c r="AU137" s="15"/>
      <c r="BB137" s="1"/>
    </row>
    <row r="138" spans="1:54" ht="15" hidden="1" thickBot="1" x14ac:dyDescent="0.4">
      <c r="A138" s="90"/>
      <c r="B138" s="26" t="s">
        <v>75</v>
      </c>
      <c r="C138" s="171">
        <f>SUM(D138:L138)</f>
        <v>0</v>
      </c>
      <c r="D138" s="29"/>
      <c r="E138" s="9"/>
      <c r="F138" s="9"/>
      <c r="G138" s="9"/>
      <c r="H138" s="40"/>
      <c r="I138" s="9"/>
      <c r="J138" s="9"/>
      <c r="K138" s="9"/>
      <c r="L138" s="40"/>
      <c r="M138" s="162">
        <f>IF(SUM(D138:L138)&gt;($P135/'Example-657'!$B$14),($P135/'Example-657'!$B$14),SUM(D138:L138))</f>
        <v>0</v>
      </c>
      <c r="N138" s="173"/>
      <c r="O138" s="23"/>
      <c r="P138" s="173"/>
      <c r="Q138" s="23"/>
      <c r="R138" s="11"/>
      <c r="S138" s="18"/>
      <c r="T138" s="18"/>
      <c r="U138" s="30"/>
      <c r="V138" s="15"/>
      <c r="W138" s="22"/>
      <c r="X138" s="30"/>
      <c r="Y138" s="15"/>
      <c r="Z138" s="15"/>
      <c r="AA138" s="22"/>
      <c r="AB138" s="472"/>
      <c r="AC138" s="472"/>
      <c r="AD138" s="20"/>
      <c r="AE138" s="468"/>
      <c r="AF138" s="469"/>
      <c r="AG138" s="447" t="str">
        <f t="shared" si="2"/>
        <v/>
      </c>
      <c r="AH138" s="467"/>
      <c r="AI138" s="9"/>
      <c r="AJ138" s="40"/>
      <c r="AK138" s="587"/>
      <c r="AL138" s="588"/>
      <c r="AM138" s="588"/>
      <c r="AN138" s="588"/>
      <c r="AO138" s="588"/>
      <c r="AP138" s="588"/>
      <c r="AQ138" s="588"/>
      <c r="AR138" s="588"/>
      <c r="AS138" s="588"/>
      <c r="AT138" s="589"/>
      <c r="AU138" s="15"/>
      <c r="BB138" s="1"/>
    </row>
    <row r="139" spans="1:54" hidden="1" x14ac:dyDescent="0.35">
      <c r="A139" s="33">
        <v>28</v>
      </c>
      <c r="B139" s="24" t="s">
        <v>35</v>
      </c>
      <c r="C139" s="156"/>
      <c r="D139" s="76"/>
      <c r="E139" s="14"/>
      <c r="F139" s="14"/>
      <c r="G139" s="14"/>
      <c r="H139" s="77"/>
      <c r="I139" s="14"/>
      <c r="J139" s="14"/>
      <c r="K139" s="14"/>
      <c r="L139" s="77"/>
      <c r="M139" s="110"/>
      <c r="N139" s="159">
        <f>SUM(D139:L139)</f>
        <v>0</v>
      </c>
      <c r="O139" s="158">
        <f>N139*'Example-657'!$B$15</f>
        <v>0</v>
      </c>
      <c r="P139" s="159"/>
      <c r="Q139" s="160"/>
      <c r="R139" s="81"/>
      <c r="S139" s="81"/>
      <c r="T139" s="14"/>
      <c r="U139" s="80"/>
      <c r="V139" s="81"/>
      <c r="W139" s="77"/>
      <c r="X139" s="478"/>
      <c r="Y139" s="64"/>
      <c r="Z139" s="64"/>
      <c r="AA139" s="79"/>
      <c r="AB139" s="461"/>
      <c r="AC139" s="461"/>
      <c r="AD139" s="17"/>
      <c r="AE139" s="462"/>
      <c r="AF139" s="448"/>
      <c r="AG139" s="448" t="str">
        <f t="shared" si="2"/>
        <v/>
      </c>
      <c r="AH139" s="463"/>
      <c r="AI139" s="8"/>
      <c r="AJ139" s="28"/>
      <c r="AK139" s="581"/>
      <c r="AL139" s="582"/>
      <c r="AM139" s="582"/>
      <c r="AN139" s="582"/>
      <c r="AO139" s="582"/>
      <c r="AP139" s="582"/>
      <c r="AQ139" s="582"/>
      <c r="AR139" s="582"/>
      <c r="AS139" s="582"/>
      <c r="AT139" s="583"/>
      <c r="AU139" s="15"/>
    </row>
    <row r="140" spans="1:54" hidden="1" x14ac:dyDescent="0.35">
      <c r="A140" s="71"/>
      <c r="B140" s="25" t="s">
        <v>53</v>
      </c>
      <c r="C140" s="162"/>
      <c r="D140" s="84"/>
      <c r="E140" s="17"/>
      <c r="F140" s="17"/>
      <c r="G140" s="17"/>
      <c r="H140" s="85"/>
      <c r="I140" s="17"/>
      <c r="J140" s="17"/>
      <c r="K140" s="17"/>
      <c r="L140" s="85"/>
      <c r="M140" s="162"/>
      <c r="N140" s="30">
        <f>IF(SUM(D140:L140)&gt;'Example-657'!$L$3,'Example-657'!$L$3,SUM(D140:L140))</f>
        <v>0</v>
      </c>
      <c r="O140" s="163">
        <f>N140*'Example-657'!$B$15</f>
        <v>0</v>
      </c>
      <c r="P140" s="164">
        <f>INDEX('Example-657'!$F$4:$K$4, MATCH(O140, 'Example-657'!$F$2:$K$2, 1))</f>
        <v>900</v>
      </c>
      <c r="Q140" s="22">
        <f>INDEX('Example-657'!$F$5:$K$5, MATCH(O140, 'Example-657'!$F$2:$K$2, 1))</f>
        <v>500</v>
      </c>
      <c r="R140" s="87"/>
      <c r="S140" s="87"/>
      <c r="T140" s="17"/>
      <c r="U140" s="86"/>
      <c r="V140" s="87"/>
      <c r="W140" s="85"/>
      <c r="X140" s="464"/>
      <c r="Y140" s="63"/>
      <c r="Z140" s="63"/>
      <c r="AA140" s="89"/>
      <c r="AB140" s="461"/>
      <c r="AC140" s="461"/>
      <c r="AD140" s="17"/>
      <c r="AE140" s="468"/>
      <c r="AF140" s="469"/>
      <c r="AG140" s="447" t="str">
        <f t="shared" si="2"/>
        <v/>
      </c>
      <c r="AH140" s="467"/>
      <c r="AI140" s="9"/>
      <c r="AJ140" s="40"/>
      <c r="AK140" s="584"/>
      <c r="AL140" s="585"/>
      <c r="AM140" s="585"/>
      <c r="AN140" s="585"/>
      <c r="AO140" s="585"/>
      <c r="AP140" s="585"/>
      <c r="AQ140" s="585"/>
      <c r="AR140" s="585"/>
      <c r="AS140" s="585"/>
      <c r="AT140" s="586"/>
      <c r="AU140" s="15"/>
    </row>
    <row r="141" spans="1:54" hidden="1" x14ac:dyDescent="0.35">
      <c r="A141" s="71"/>
      <c r="B141" s="39" t="s">
        <v>59</v>
      </c>
      <c r="C141" s="162"/>
      <c r="D141" s="29"/>
      <c r="E141" s="32"/>
      <c r="F141" s="32"/>
      <c r="G141" s="32"/>
      <c r="H141" s="75"/>
      <c r="I141" s="32"/>
      <c r="J141" s="32"/>
      <c r="K141" s="32"/>
      <c r="L141" s="75"/>
      <c r="M141" s="166">
        <f>SUM(D141:L141)</f>
        <v>0</v>
      </c>
      <c r="N141" s="169"/>
      <c r="O141" s="170"/>
      <c r="P141" s="169"/>
      <c r="Q141" s="170"/>
      <c r="R141" s="9"/>
      <c r="S141" s="9"/>
      <c r="T141" s="9"/>
      <c r="U141" s="29"/>
      <c r="V141" s="9"/>
      <c r="W141" s="40"/>
      <c r="X141" s="470"/>
      <c r="Y141" s="32"/>
      <c r="Z141" s="9"/>
      <c r="AA141" s="40"/>
      <c r="AB141" s="461"/>
      <c r="AC141" s="461"/>
      <c r="AD141" s="17"/>
      <c r="AE141" s="468"/>
      <c r="AF141" s="469"/>
      <c r="AG141" s="447" t="str">
        <f t="shared" si="2"/>
        <v/>
      </c>
      <c r="AH141" s="467"/>
      <c r="AI141" s="9"/>
      <c r="AJ141" s="40"/>
      <c r="AK141" s="584"/>
      <c r="AL141" s="585"/>
      <c r="AM141" s="585"/>
      <c r="AN141" s="585"/>
      <c r="AO141" s="585"/>
      <c r="AP141" s="585"/>
      <c r="AQ141" s="585"/>
      <c r="AR141" s="585"/>
      <c r="AS141" s="585"/>
      <c r="AT141" s="586"/>
      <c r="AU141" s="15"/>
      <c r="BB141" s="1"/>
    </row>
    <row r="142" spans="1:54" hidden="1" x14ac:dyDescent="0.35">
      <c r="A142" s="71"/>
      <c r="B142" s="25" t="s">
        <v>70</v>
      </c>
      <c r="C142" s="162">
        <f>SUM(D142:L142)</f>
        <v>0</v>
      </c>
      <c r="D142" s="29"/>
      <c r="E142" s="9"/>
      <c r="F142" s="9"/>
      <c r="G142" s="9"/>
      <c r="H142" s="40"/>
      <c r="I142" s="9"/>
      <c r="J142" s="9"/>
      <c r="K142" s="9"/>
      <c r="L142" s="40"/>
      <c r="M142" s="162">
        <f>IF(SUM(D142:L142)&gt;($P140/'Example-657'!$B$14),($P140/'Example-657'!$B$14),SUM(D142:L142))</f>
        <v>0</v>
      </c>
      <c r="N142" s="169"/>
      <c r="O142" s="170"/>
      <c r="P142" s="169"/>
      <c r="Q142" s="170"/>
      <c r="R142" s="9"/>
      <c r="S142" s="9"/>
      <c r="T142" s="9"/>
      <c r="U142" s="29"/>
      <c r="V142" s="9"/>
      <c r="W142" s="40"/>
      <c r="X142" s="470"/>
      <c r="Y142" s="15"/>
      <c r="Z142" s="15"/>
      <c r="AA142" s="22"/>
      <c r="AB142" s="461"/>
      <c r="AC142" s="461"/>
      <c r="AD142" s="17"/>
      <c r="AE142" s="468"/>
      <c r="AF142" s="469"/>
      <c r="AG142" s="447" t="str">
        <f t="shared" si="2"/>
        <v/>
      </c>
      <c r="AH142" s="467"/>
      <c r="AI142" s="9"/>
      <c r="AJ142" s="40"/>
      <c r="AK142" s="584"/>
      <c r="AL142" s="585"/>
      <c r="AM142" s="585"/>
      <c r="AN142" s="585"/>
      <c r="AO142" s="585"/>
      <c r="AP142" s="585"/>
      <c r="AQ142" s="585"/>
      <c r="AR142" s="585"/>
      <c r="AS142" s="585"/>
      <c r="AT142" s="586"/>
      <c r="AU142" s="15"/>
      <c r="BB142" s="1"/>
    </row>
    <row r="143" spans="1:54" ht="15" hidden="1" thickBot="1" x14ac:dyDescent="0.4">
      <c r="A143" s="90"/>
      <c r="B143" s="26" t="s">
        <v>75</v>
      </c>
      <c r="C143" s="171">
        <f>SUM(D143:L143)</f>
        <v>0</v>
      </c>
      <c r="D143" s="29"/>
      <c r="E143" s="9"/>
      <c r="F143" s="9"/>
      <c r="G143" s="9"/>
      <c r="H143" s="40"/>
      <c r="I143" s="9"/>
      <c r="J143" s="9"/>
      <c r="K143" s="9"/>
      <c r="L143" s="40"/>
      <c r="M143" s="162">
        <f>IF(SUM(D143:L143)&gt;($P140/'Example-657'!$B$14),($P140/'Example-657'!$B$14),SUM(D143:L143))</f>
        <v>0</v>
      </c>
      <c r="N143" s="173"/>
      <c r="O143" s="23"/>
      <c r="P143" s="173"/>
      <c r="Q143" s="23"/>
      <c r="R143" s="11"/>
      <c r="S143" s="18"/>
      <c r="T143" s="18"/>
      <c r="U143" s="30"/>
      <c r="V143" s="15"/>
      <c r="W143" s="22"/>
      <c r="X143" s="30"/>
      <c r="Y143" s="15"/>
      <c r="Z143" s="15"/>
      <c r="AA143" s="22"/>
      <c r="AB143" s="472"/>
      <c r="AC143" s="472"/>
      <c r="AD143" s="20"/>
      <c r="AE143" s="473"/>
      <c r="AF143" s="474"/>
      <c r="AG143" s="449" t="str">
        <f t="shared" si="2"/>
        <v/>
      </c>
      <c r="AH143" s="475"/>
      <c r="AI143" s="11"/>
      <c r="AJ143" s="47"/>
      <c r="AK143" s="587"/>
      <c r="AL143" s="588"/>
      <c r="AM143" s="588"/>
      <c r="AN143" s="588"/>
      <c r="AO143" s="588"/>
      <c r="AP143" s="588"/>
      <c r="AQ143" s="588"/>
      <c r="AR143" s="588"/>
      <c r="AS143" s="588"/>
      <c r="AT143" s="589"/>
      <c r="AU143" s="15"/>
      <c r="BB143" s="1"/>
    </row>
    <row r="144" spans="1:54" hidden="1" x14ac:dyDescent="0.35">
      <c r="A144" s="33">
        <v>29</v>
      </c>
      <c r="B144" s="24" t="s">
        <v>35</v>
      </c>
      <c r="C144" s="156"/>
      <c r="D144" s="76"/>
      <c r="E144" s="14"/>
      <c r="F144" s="14"/>
      <c r="G144" s="14"/>
      <c r="H144" s="77"/>
      <c r="I144" s="14"/>
      <c r="J144" s="14"/>
      <c r="K144" s="14"/>
      <c r="L144" s="77"/>
      <c r="M144" s="110"/>
      <c r="N144" s="159">
        <f>SUM(D144:L144)</f>
        <v>0</v>
      </c>
      <c r="O144" s="158">
        <f>N144*'Example-657'!$B$15</f>
        <v>0</v>
      </c>
      <c r="P144" s="164"/>
      <c r="Q144" s="22"/>
      <c r="R144" s="81"/>
      <c r="S144" s="81"/>
      <c r="T144" s="14"/>
      <c r="U144" s="80"/>
      <c r="V144" s="81"/>
      <c r="W144" s="77"/>
      <c r="X144" s="478"/>
      <c r="Y144" s="64"/>
      <c r="Z144" s="64"/>
      <c r="AA144" s="79"/>
      <c r="AB144" s="477"/>
      <c r="AC144" s="471"/>
      <c r="AD144" s="14"/>
      <c r="AE144" s="466"/>
      <c r="AF144" s="447"/>
      <c r="AG144" s="447" t="str">
        <f t="shared" si="2"/>
        <v/>
      </c>
      <c r="AH144" s="467"/>
      <c r="AI144" s="9"/>
      <c r="AJ144" s="40"/>
      <c r="AK144" s="581"/>
      <c r="AL144" s="582"/>
      <c r="AM144" s="582"/>
      <c r="AN144" s="582"/>
      <c r="AO144" s="582"/>
      <c r="AP144" s="582"/>
      <c r="AQ144" s="582"/>
      <c r="AR144" s="582"/>
      <c r="AS144" s="582"/>
      <c r="AT144" s="583"/>
      <c r="AU144" s="15"/>
    </row>
    <row r="145" spans="1:54" hidden="1" x14ac:dyDescent="0.35">
      <c r="A145" s="71"/>
      <c r="B145" s="25" t="s">
        <v>53</v>
      </c>
      <c r="C145" s="162"/>
      <c r="D145" s="84"/>
      <c r="E145" s="17"/>
      <c r="F145" s="17"/>
      <c r="G145" s="17"/>
      <c r="H145" s="85"/>
      <c r="I145" s="17"/>
      <c r="J145" s="17"/>
      <c r="K145" s="17"/>
      <c r="L145" s="85"/>
      <c r="M145" s="162"/>
      <c r="N145" s="30">
        <f>IF(SUM(D145:L145)&gt;'Example-657'!$L$3,'Example-657'!$L$3,SUM(D145:L145))</f>
        <v>0</v>
      </c>
      <c r="O145" s="163">
        <f>N145*'Example-657'!$B$15</f>
        <v>0</v>
      </c>
      <c r="P145" s="164">
        <f>INDEX('Example-657'!$F$4:$K$4, MATCH(O145, 'Example-657'!$F$2:$K$2, 1))</f>
        <v>900</v>
      </c>
      <c r="Q145" s="22">
        <f>INDEX('Example-657'!$F$5:$K$5, MATCH(O145, 'Example-657'!$F$2:$K$2, 1))</f>
        <v>500</v>
      </c>
      <c r="R145" s="87"/>
      <c r="S145" s="87"/>
      <c r="T145" s="17"/>
      <c r="U145" s="86"/>
      <c r="V145" s="87"/>
      <c r="W145" s="85"/>
      <c r="X145" s="464"/>
      <c r="Y145" s="63"/>
      <c r="Z145" s="63"/>
      <c r="AA145" s="89"/>
      <c r="AB145" s="465"/>
      <c r="AC145" s="461"/>
      <c r="AD145" s="17"/>
      <c r="AE145" s="466"/>
      <c r="AF145" s="447"/>
      <c r="AG145" s="447" t="str">
        <f t="shared" si="2"/>
        <v/>
      </c>
      <c r="AH145" s="467"/>
      <c r="AI145" s="9"/>
      <c r="AJ145" s="40"/>
      <c r="AK145" s="584"/>
      <c r="AL145" s="585"/>
      <c r="AM145" s="585"/>
      <c r="AN145" s="585"/>
      <c r="AO145" s="585"/>
      <c r="AP145" s="585"/>
      <c r="AQ145" s="585"/>
      <c r="AR145" s="585"/>
      <c r="AS145" s="585"/>
      <c r="AT145" s="586"/>
      <c r="AU145" s="15"/>
    </row>
    <row r="146" spans="1:54" hidden="1" x14ac:dyDescent="0.35">
      <c r="A146" s="71"/>
      <c r="B146" s="39" t="s">
        <v>59</v>
      </c>
      <c r="C146" s="162"/>
      <c r="D146" s="29"/>
      <c r="E146" s="32"/>
      <c r="F146" s="32"/>
      <c r="G146" s="32"/>
      <c r="H146" s="75"/>
      <c r="I146" s="32"/>
      <c r="J146" s="32"/>
      <c r="K146" s="32"/>
      <c r="L146" s="75"/>
      <c r="M146" s="166">
        <f>SUM(D146:L146)</f>
        <v>0</v>
      </c>
      <c r="N146" s="169"/>
      <c r="O146" s="170"/>
      <c r="P146" s="169"/>
      <c r="Q146" s="170"/>
      <c r="R146" s="9"/>
      <c r="S146" s="9"/>
      <c r="T146" s="9"/>
      <c r="U146" s="29"/>
      <c r="V146" s="9"/>
      <c r="W146" s="40"/>
      <c r="X146" s="470"/>
      <c r="Y146" s="32"/>
      <c r="Z146" s="9"/>
      <c r="AA146" s="40"/>
      <c r="AB146" s="465"/>
      <c r="AC146" s="461"/>
      <c r="AD146" s="17"/>
      <c r="AE146" s="468"/>
      <c r="AF146" s="469"/>
      <c r="AG146" s="447" t="str">
        <f t="shared" si="2"/>
        <v/>
      </c>
      <c r="AH146" s="467"/>
      <c r="AI146" s="9"/>
      <c r="AJ146" s="40"/>
      <c r="AK146" s="584"/>
      <c r="AL146" s="585"/>
      <c r="AM146" s="585"/>
      <c r="AN146" s="585"/>
      <c r="AO146" s="585"/>
      <c r="AP146" s="585"/>
      <c r="AQ146" s="585"/>
      <c r="AR146" s="585"/>
      <c r="AS146" s="585"/>
      <c r="AT146" s="586"/>
      <c r="AU146" s="15"/>
      <c r="BB146" s="1"/>
    </row>
    <row r="147" spans="1:54" hidden="1" x14ac:dyDescent="0.35">
      <c r="A147" s="71"/>
      <c r="B147" s="25" t="s">
        <v>70</v>
      </c>
      <c r="C147" s="162">
        <f>SUM(D147:L147)</f>
        <v>0</v>
      </c>
      <c r="D147" s="29"/>
      <c r="E147" s="9"/>
      <c r="F147" s="9"/>
      <c r="G147" s="9"/>
      <c r="H147" s="40"/>
      <c r="I147" s="9"/>
      <c r="J147" s="9"/>
      <c r="K147" s="9"/>
      <c r="L147" s="40"/>
      <c r="M147" s="162">
        <f>IF(SUM(D147:L147)&gt;($P145/'Example-657'!$B$14),($P145/'Example-657'!$B$14),SUM(D147:L147))</f>
        <v>0</v>
      </c>
      <c r="N147" s="169"/>
      <c r="O147" s="170"/>
      <c r="P147" s="169"/>
      <c r="Q147" s="170"/>
      <c r="R147" s="9"/>
      <c r="S147" s="9"/>
      <c r="T147" s="9"/>
      <c r="U147" s="29"/>
      <c r="V147" s="9"/>
      <c r="W147" s="40"/>
      <c r="X147" s="470"/>
      <c r="Y147" s="15"/>
      <c r="Z147" s="15"/>
      <c r="AA147" s="22"/>
      <c r="AB147" s="465"/>
      <c r="AC147" s="461"/>
      <c r="AD147" s="17"/>
      <c r="AE147" s="468"/>
      <c r="AF147" s="469"/>
      <c r="AG147" s="447" t="str">
        <f t="shared" si="2"/>
        <v/>
      </c>
      <c r="AH147" s="467"/>
      <c r="AI147" s="9"/>
      <c r="AJ147" s="40"/>
      <c r="AK147" s="584"/>
      <c r="AL147" s="585"/>
      <c r="AM147" s="585"/>
      <c r="AN147" s="585"/>
      <c r="AO147" s="585"/>
      <c r="AP147" s="585"/>
      <c r="AQ147" s="585"/>
      <c r="AR147" s="585"/>
      <c r="AS147" s="585"/>
      <c r="AT147" s="586"/>
      <c r="AU147" s="15"/>
      <c r="BB147" s="1"/>
    </row>
    <row r="148" spans="1:54" ht="15" hidden="1" thickBot="1" x14ac:dyDescent="0.4">
      <c r="A148" s="90"/>
      <c r="B148" s="26" t="s">
        <v>75</v>
      </c>
      <c r="C148" s="171">
        <f>SUM(D148:L148)</f>
        <v>0</v>
      </c>
      <c r="D148" s="31"/>
      <c r="E148" s="11"/>
      <c r="F148" s="11"/>
      <c r="G148" s="11"/>
      <c r="H148" s="47"/>
      <c r="I148" s="11"/>
      <c r="J148" s="11"/>
      <c r="K148" s="11"/>
      <c r="L148" s="47"/>
      <c r="M148" s="162">
        <f>IF(SUM(D148:L148)&gt;($P145/'Example-657'!$B$14),($P145/'Example-657'!$B$14),SUM(D148:L148))</f>
        <v>0</v>
      </c>
      <c r="N148" s="164"/>
      <c r="O148" s="22"/>
      <c r="P148" s="164"/>
      <c r="Q148" s="22"/>
      <c r="R148" s="9"/>
      <c r="S148" s="18"/>
      <c r="T148" s="18"/>
      <c r="U148" s="57"/>
      <c r="V148" s="10"/>
      <c r="W148" s="23"/>
      <c r="X148" s="57"/>
      <c r="Y148" s="10"/>
      <c r="Z148" s="10"/>
      <c r="AA148" s="23"/>
      <c r="AB148" s="479"/>
      <c r="AC148" s="472"/>
      <c r="AD148" s="20"/>
      <c r="AE148" s="468"/>
      <c r="AF148" s="469"/>
      <c r="AG148" s="447" t="str">
        <f t="shared" si="2"/>
        <v/>
      </c>
      <c r="AH148" s="467"/>
      <c r="AI148" s="9"/>
      <c r="AJ148" s="40"/>
      <c r="AK148" s="587"/>
      <c r="AL148" s="588"/>
      <c r="AM148" s="588"/>
      <c r="AN148" s="588"/>
      <c r="AO148" s="588"/>
      <c r="AP148" s="588"/>
      <c r="AQ148" s="588"/>
      <c r="AR148" s="588"/>
      <c r="AS148" s="588"/>
      <c r="AT148" s="589"/>
      <c r="AU148" s="15"/>
      <c r="BB148" s="1"/>
    </row>
    <row r="149" spans="1:54" hidden="1" x14ac:dyDescent="0.35">
      <c r="A149" s="33">
        <v>30</v>
      </c>
      <c r="B149" s="24" t="s">
        <v>35</v>
      </c>
      <c r="C149" s="156"/>
      <c r="D149" s="76"/>
      <c r="E149" s="14"/>
      <c r="F149" s="14"/>
      <c r="G149" s="14"/>
      <c r="H149" s="77"/>
      <c r="I149" s="14"/>
      <c r="J149" s="14"/>
      <c r="K149" s="14"/>
      <c r="L149" s="77"/>
      <c r="M149" s="110"/>
      <c r="N149" s="159">
        <f>SUM(D149:L149)</f>
        <v>0</v>
      </c>
      <c r="O149" s="158">
        <f>N149*'Example-657'!$B$15</f>
        <v>0</v>
      </c>
      <c r="P149" s="159"/>
      <c r="Q149" s="160"/>
      <c r="R149" s="81"/>
      <c r="S149" s="81"/>
      <c r="T149" s="14"/>
      <c r="U149" s="80"/>
      <c r="V149" s="81"/>
      <c r="W149" s="77"/>
      <c r="X149" s="460"/>
      <c r="Y149" s="64"/>
      <c r="Z149" s="64"/>
      <c r="AA149" s="79"/>
      <c r="AB149" s="461"/>
      <c r="AC149" s="471"/>
      <c r="AD149" s="14"/>
      <c r="AE149" s="462"/>
      <c r="AF149" s="448"/>
      <c r="AG149" s="448" t="str">
        <f t="shared" si="2"/>
        <v/>
      </c>
      <c r="AH149" s="463"/>
      <c r="AI149" s="8"/>
      <c r="AJ149" s="28"/>
      <c r="AK149" s="581"/>
      <c r="AL149" s="582"/>
      <c r="AM149" s="582"/>
      <c r="AN149" s="582"/>
      <c r="AO149" s="582"/>
      <c r="AP149" s="582"/>
      <c r="AQ149" s="582"/>
      <c r="AR149" s="582"/>
      <c r="AS149" s="582"/>
      <c r="AT149" s="583"/>
      <c r="AU149" s="15"/>
    </row>
    <row r="150" spans="1:54" hidden="1" x14ac:dyDescent="0.35">
      <c r="A150" s="71"/>
      <c r="B150" s="25" t="s">
        <v>53</v>
      </c>
      <c r="C150" s="162"/>
      <c r="D150" s="84"/>
      <c r="E150" s="17"/>
      <c r="F150" s="17"/>
      <c r="G150" s="17"/>
      <c r="H150" s="85"/>
      <c r="I150" s="17"/>
      <c r="J150" s="17"/>
      <c r="K150" s="17"/>
      <c r="L150" s="85"/>
      <c r="M150" s="162"/>
      <c r="N150" s="30">
        <f>IF(SUM(D150:L150)&gt;'Example-657'!$L$3,'Example-657'!$L$3,SUM(D150:L150))</f>
        <v>0</v>
      </c>
      <c r="O150" s="163">
        <f>N150*'Example-657'!$B$15</f>
        <v>0</v>
      </c>
      <c r="P150" s="164">
        <f>INDEX('Example-657'!$F$4:$K$4, MATCH(O150, 'Example-657'!$F$2:$K$2, 1))</f>
        <v>900</v>
      </c>
      <c r="Q150" s="22">
        <f>INDEX('Example-657'!$F$5:$K$5, MATCH(O150, 'Example-657'!$F$2:$K$2, 1))</f>
        <v>500</v>
      </c>
      <c r="R150" s="87"/>
      <c r="S150" s="87"/>
      <c r="T150" s="17"/>
      <c r="U150" s="86"/>
      <c r="V150" s="87"/>
      <c r="W150" s="85"/>
      <c r="X150" s="464"/>
      <c r="Y150" s="63"/>
      <c r="Z150" s="63"/>
      <c r="AA150" s="89"/>
      <c r="AB150" s="461"/>
      <c r="AC150" s="461"/>
      <c r="AD150" s="17"/>
      <c r="AE150" s="466"/>
      <c r="AF150" s="481"/>
      <c r="AG150" s="447" t="str">
        <f t="shared" si="2"/>
        <v/>
      </c>
      <c r="AH150" s="467"/>
      <c r="AI150" s="9"/>
      <c r="AJ150" s="40"/>
      <c r="AK150" s="584"/>
      <c r="AL150" s="585"/>
      <c r="AM150" s="585"/>
      <c r="AN150" s="585"/>
      <c r="AO150" s="585"/>
      <c r="AP150" s="585"/>
      <c r="AQ150" s="585"/>
      <c r="AR150" s="585"/>
      <c r="AS150" s="585"/>
      <c r="AT150" s="586"/>
      <c r="AU150" s="15"/>
    </row>
    <row r="151" spans="1:54" hidden="1" x14ac:dyDescent="0.35">
      <c r="A151" s="71"/>
      <c r="B151" s="39" t="s">
        <v>59</v>
      </c>
      <c r="C151" s="162"/>
      <c r="D151" s="29"/>
      <c r="E151" s="32"/>
      <c r="F151" s="32"/>
      <c r="G151" s="32"/>
      <c r="H151" s="75"/>
      <c r="I151" s="32"/>
      <c r="J151" s="32"/>
      <c r="K151" s="32"/>
      <c r="L151" s="75"/>
      <c r="M151" s="166">
        <f>SUM(D151:L151)</f>
        <v>0</v>
      </c>
      <c r="N151" s="169"/>
      <c r="O151" s="170"/>
      <c r="P151" s="169"/>
      <c r="Q151" s="170"/>
      <c r="R151" s="9"/>
      <c r="S151" s="9"/>
      <c r="T151" s="9"/>
      <c r="U151" s="29"/>
      <c r="V151" s="9"/>
      <c r="W151" s="40"/>
      <c r="X151" s="468"/>
      <c r="Y151" s="32"/>
      <c r="Z151" s="9"/>
      <c r="AA151" s="40"/>
      <c r="AB151" s="461"/>
      <c r="AC151" s="461"/>
      <c r="AD151" s="17"/>
      <c r="AE151" s="468"/>
      <c r="AF151" s="469"/>
      <c r="AG151" s="447" t="str">
        <f t="shared" si="2"/>
        <v/>
      </c>
      <c r="AH151" s="467"/>
      <c r="AI151" s="9"/>
      <c r="AJ151" s="40"/>
      <c r="AK151" s="584"/>
      <c r="AL151" s="585"/>
      <c r="AM151" s="585"/>
      <c r="AN151" s="585"/>
      <c r="AO151" s="585"/>
      <c r="AP151" s="585"/>
      <c r="AQ151" s="585"/>
      <c r="AR151" s="585"/>
      <c r="AS151" s="585"/>
      <c r="AT151" s="586"/>
      <c r="AU151" s="15"/>
      <c r="BB151" s="1"/>
    </row>
    <row r="152" spans="1:54" hidden="1" x14ac:dyDescent="0.35">
      <c r="A152" s="71"/>
      <c r="B152" s="25" t="s">
        <v>70</v>
      </c>
      <c r="C152" s="162">
        <f>SUM(D152:L152)</f>
        <v>0</v>
      </c>
      <c r="D152" s="29"/>
      <c r="E152" s="9"/>
      <c r="F152" s="9"/>
      <c r="G152" s="9"/>
      <c r="H152" s="40"/>
      <c r="I152" s="9"/>
      <c r="J152" s="9"/>
      <c r="K152" s="9"/>
      <c r="L152" s="40"/>
      <c r="M152" s="162">
        <f>IF(SUM(D152:L152)&gt;($P150/'Example-657'!$B$14),($P150/'Example-657'!$B$14),SUM(D152:L152))</f>
        <v>0</v>
      </c>
      <c r="N152" s="169"/>
      <c r="O152" s="170"/>
      <c r="P152" s="169"/>
      <c r="Q152" s="170"/>
      <c r="R152" s="9"/>
      <c r="S152" s="9"/>
      <c r="T152" s="9"/>
      <c r="U152" s="29"/>
      <c r="V152" s="9"/>
      <c r="W152" s="40"/>
      <c r="X152" s="470"/>
      <c r="Y152" s="15"/>
      <c r="Z152" s="15"/>
      <c r="AA152" s="22"/>
      <c r="AB152" s="461"/>
      <c r="AC152" s="461"/>
      <c r="AD152" s="17"/>
      <c r="AE152" s="468"/>
      <c r="AF152" s="469"/>
      <c r="AG152" s="447" t="str">
        <f t="shared" si="2"/>
        <v/>
      </c>
      <c r="AH152" s="467"/>
      <c r="AI152" s="9"/>
      <c r="AJ152" s="40"/>
      <c r="AK152" s="584"/>
      <c r="AL152" s="585"/>
      <c r="AM152" s="585"/>
      <c r="AN152" s="585"/>
      <c r="AO152" s="585"/>
      <c r="AP152" s="585"/>
      <c r="AQ152" s="585"/>
      <c r="AR152" s="585"/>
      <c r="AS152" s="585"/>
      <c r="AT152" s="586"/>
      <c r="AU152" s="15"/>
      <c r="BB152" s="1"/>
    </row>
    <row r="153" spans="1:54" ht="15" hidden="1" thickBot="1" x14ac:dyDescent="0.4">
      <c r="A153" s="74"/>
      <c r="B153" s="25" t="s">
        <v>75</v>
      </c>
      <c r="C153" s="162">
        <f>SUM(D153:L153)</f>
        <v>0</v>
      </c>
      <c r="D153" s="29"/>
      <c r="E153" s="9"/>
      <c r="F153" s="9"/>
      <c r="G153" s="9"/>
      <c r="H153" s="40"/>
      <c r="I153" s="9"/>
      <c r="J153" s="9"/>
      <c r="K153" s="9"/>
      <c r="L153" s="40"/>
      <c r="M153" s="162">
        <f>IF(SUM(D153:L153)&gt;($P150/'Example-657'!$B$14),($P150/'Example-657'!$B$14),SUM(D153:L153))</f>
        <v>0</v>
      </c>
      <c r="N153" s="164"/>
      <c r="O153" s="22"/>
      <c r="P153" s="164"/>
      <c r="Q153" s="22"/>
      <c r="R153" s="9"/>
      <c r="S153" s="18"/>
      <c r="T153" s="18"/>
      <c r="U153" s="30"/>
      <c r="V153" s="15"/>
      <c r="W153" s="22"/>
      <c r="X153" s="30"/>
      <c r="Y153" s="15"/>
      <c r="Z153" s="15"/>
      <c r="AA153" s="22"/>
      <c r="AB153" s="461"/>
      <c r="AC153" s="461"/>
      <c r="AD153" s="17"/>
      <c r="AE153" s="473"/>
      <c r="AF153" s="474"/>
      <c r="AG153" s="449" t="str">
        <f t="shared" si="2"/>
        <v/>
      </c>
      <c r="AH153" s="475"/>
      <c r="AI153" s="11"/>
      <c r="AJ153" s="47"/>
      <c r="AK153" s="629"/>
      <c r="AL153" s="630"/>
      <c r="AM153" s="630"/>
      <c r="AN153" s="630"/>
      <c r="AO153" s="630"/>
      <c r="AP153" s="630"/>
      <c r="AQ153" s="630"/>
      <c r="AR153" s="630"/>
      <c r="AS153" s="630"/>
      <c r="AT153" s="631"/>
      <c r="AU153" s="15"/>
      <c r="BB153" s="1"/>
    </row>
    <row r="154" spans="1:54" hidden="1" x14ac:dyDescent="0.35">
      <c r="A154" s="33">
        <v>31</v>
      </c>
      <c r="B154" s="24" t="s">
        <v>35</v>
      </c>
      <c r="C154" s="156"/>
      <c r="D154" s="76"/>
      <c r="E154" s="14"/>
      <c r="F154" s="14"/>
      <c r="G154" s="14"/>
      <c r="H154" s="77"/>
      <c r="I154" s="14"/>
      <c r="J154" s="14"/>
      <c r="K154" s="14"/>
      <c r="L154" s="77"/>
      <c r="M154" s="110"/>
      <c r="N154" s="159">
        <f>SUM(D154:L154)</f>
        <v>0</v>
      </c>
      <c r="O154" s="158">
        <f>N154*'Example-657'!$B$15</f>
        <v>0</v>
      </c>
      <c r="P154" s="159"/>
      <c r="Q154" s="160"/>
      <c r="R154" s="81"/>
      <c r="S154" s="81"/>
      <c r="T154" s="14"/>
      <c r="U154" s="80"/>
      <c r="V154" s="81"/>
      <c r="W154" s="77"/>
      <c r="X154" s="478"/>
      <c r="Y154" s="64"/>
      <c r="Z154" s="64"/>
      <c r="AA154" s="79"/>
      <c r="AB154" s="471"/>
      <c r="AC154" s="471"/>
      <c r="AD154" s="14"/>
      <c r="AE154" s="466"/>
      <c r="AF154" s="447"/>
      <c r="AG154" s="447" t="str">
        <f t="shared" si="2"/>
        <v/>
      </c>
      <c r="AH154" s="467"/>
      <c r="AI154" s="9"/>
      <c r="AJ154" s="40"/>
      <c r="AK154" s="581"/>
      <c r="AL154" s="582"/>
      <c r="AM154" s="582"/>
      <c r="AN154" s="582"/>
      <c r="AO154" s="582"/>
      <c r="AP154" s="582"/>
      <c r="AQ154" s="582"/>
      <c r="AR154" s="582"/>
      <c r="AS154" s="582"/>
      <c r="AT154" s="583"/>
      <c r="AU154" s="15"/>
    </row>
    <row r="155" spans="1:54" hidden="1" x14ac:dyDescent="0.35">
      <c r="A155" s="71"/>
      <c r="B155" s="25" t="s">
        <v>53</v>
      </c>
      <c r="C155" s="162"/>
      <c r="D155" s="84"/>
      <c r="E155" s="17"/>
      <c r="F155" s="17"/>
      <c r="G155" s="17"/>
      <c r="H155" s="85"/>
      <c r="I155" s="17"/>
      <c r="J155" s="17"/>
      <c r="K155" s="17"/>
      <c r="L155" s="85"/>
      <c r="M155" s="162"/>
      <c r="N155" s="30">
        <f>IF(SUM(D155:L155)&gt;'Example-657'!$L$3,'Example-657'!$L$3,SUM(D155:L155))</f>
        <v>0</v>
      </c>
      <c r="O155" s="163">
        <f>N155*'Example-657'!$B$15</f>
        <v>0</v>
      </c>
      <c r="P155" s="164">
        <f>INDEX('Example-657'!$F$4:$K$4, MATCH(O155, 'Example-657'!$F$2:$K$2, 1))</f>
        <v>900</v>
      </c>
      <c r="Q155" s="22">
        <f>INDEX('Example-657'!$F$5:$K$5, MATCH(O155, 'Example-657'!$F$2:$K$2, 1))</f>
        <v>500</v>
      </c>
      <c r="R155" s="87"/>
      <c r="S155" s="87"/>
      <c r="T155" s="17"/>
      <c r="U155" s="86"/>
      <c r="V155" s="87"/>
      <c r="W155" s="85"/>
      <c r="X155" s="464"/>
      <c r="Y155" s="63"/>
      <c r="Z155" s="63"/>
      <c r="AA155" s="89"/>
      <c r="AB155" s="461"/>
      <c r="AC155" s="461"/>
      <c r="AD155" s="17"/>
      <c r="AE155" s="466"/>
      <c r="AF155" s="447"/>
      <c r="AG155" s="447" t="str">
        <f t="shared" si="2"/>
        <v/>
      </c>
      <c r="AH155" s="467"/>
      <c r="AI155" s="9"/>
      <c r="AJ155" s="40"/>
      <c r="AK155" s="584"/>
      <c r="AL155" s="585"/>
      <c r="AM155" s="585"/>
      <c r="AN155" s="585"/>
      <c r="AO155" s="585"/>
      <c r="AP155" s="585"/>
      <c r="AQ155" s="585"/>
      <c r="AR155" s="585"/>
      <c r="AS155" s="585"/>
      <c r="AT155" s="586"/>
      <c r="AU155" s="15"/>
    </row>
    <row r="156" spans="1:54" hidden="1" x14ac:dyDescent="0.35">
      <c r="A156" s="71"/>
      <c r="B156" s="39" t="s">
        <v>59</v>
      </c>
      <c r="C156" s="162"/>
      <c r="D156" s="29"/>
      <c r="E156" s="32"/>
      <c r="F156" s="32"/>
      <c r="G156" s="32"/>
      <c r="H156" s="75"/>
      <c r="I156" s="32"/>
      <c r="J156" s="32"/>
      <c r="K156" s="32"/>
      <c r="L156" s="75"/>
      <c r="M156" s="166">
        <f>SUM(D156:L156)</f>
        <v>0</v>
      </c>
      <c r="N156" s="169"/>
      <c r="O156" s="170"/>
      <c r="P156" s="169"/>
      <c r="Q156" s="170"/>
      <c r="R156" s="9"/>
      <c r="S156" s="9"/>
      <c r="T156" s="9"/>
      <c r="U156" s="29"/>
      <c r="V156" s="9"/>
      <c r="W156" s="40"/>
      <c r="X156" s="470"/>
      <c r="Y156" s="32"/>
      <c r="Z156" s="9"/>
      <c r="AA156" s="40"/>
      <c r="AB156" s="461"/>
      <c r="AC156" s="461"/>
      <c r="AD156" s="17"/>
      <c r="AE156" s="468"/>
      <c r="AF156" s="469"/>
      <c r="AG156" s="447" t="str">
        <f t="shared" si="2"/>
        <v/>
      </c>
      <c r="AH156" s="467"/>
      <c r="AI156" s="9"/>
      <c r="AJ156" s="40"/>
      <c r="AK156" s="584"/>
      <c r="AL156" s="585"/>
      <c r="AM156" s="585"/>
      <c r="AN156" s="585"/>
      <c r="AO156" s="585"/>
      <c r="AP156" s="585"/>
      <c r="AQ156" s="585"/>
      <c r="AR156" s="585"/>
      <c r="AS156" s="585"/>
      <c r="AT156" s="586"/>
      <c r="AU156" s="15"/>
      <c r="BB156" s="1"/>
    </row>
    <row r="157" spans="1:54" hidden="1" x14ac:dyDescent="0.35">
      <c r="A157" s="71"/>
      <c r="B157" s="25" t="s">
        <v>70</v>
      </c>
      <c r="C157" s="162">
        <f>SUM(D157:L157)</f>
        <v>0</v>
      </c>
      <c r="D157" s="29"/>
      <c r="E157" s="9"/>
      <c r="F157" s="9"/>
      <c r="G157" s="9"/>
      <c r="H157" s="40"/>
      <c r="I157" s="9"/>
      <c r="J157" s="9"/>
      <c r="K157" s="9"/>
      <c r="L157" s="40"/>
      <c r="M157" s="162">
        <f>IF(SUM(D157:L157)&gt;($P155/'Example-657'!$B$14),($P155/'Example-657'!$B$14),SUM(D157:L157))</f>
        <v>0</v>
      </c>
      <c r="N157" s="169"/>
      <c r="O157" s="170"/>
      <c r="P157" s="169"/>
      <c r="Q157" s="170"/>
      <c r="R157" s="9"/>
      <c r="S157" s="9"/>
      <c r="T157" s="9"/>
      <c r="U157" s="29"/>
      <c r="V157" s="9"/>
      <c r="W157" s="40"/>
      <c r="X157" s="470"/>
      <c r="Y157" s="15"/>
      <c r="Z157" s="15"/>
      <c r="AA157" s="22"/>
      <c r="AB157" s="461"/>
      <c r="AC157" s="461"/>
      <c r="AD157" s="17"/>
      <c r="AE157" s="468"/>
      <c r="AF157" s="469"/>
      <c r="AG157" s="447" t="str">
        <f t="shared" si="2"/>
        <v/>
      </c>
      <c r="AH157" s="467"/>
      <c r="AI157" s="9"/>
      <c r="AJ157" s="40"/>
      <c r="AK157" s="584"/>
      <c r="AL157" s="585"/>
      <c r="AM157" s="585"/>
      <c r="AN157" s="585"/>
      <c r="AO157" s="585"/>
      <c r="AP157" s="585"/>
      <c r="AQ157" s="585"/>
      <c r="AR157" s="585"/>
      <c r="AS157" s="585"/>
      <c r="AT157" s="586"/>
      <c r="AU157" s="15"/>
      <c r="BB157" s="1"/>
    </row>
    <row r="158" spans="1:54" ht="15" hidden="1" thickBot="1" x14ac:dyDescent="0.4">
      <c r="A158" s="90"/>
      <c r="B158" s="26" t="s">
        <v>75</v>
      </c>
      <c r="C158" s="171">
        <f>SUM(D158:L158)</f>
        <v>0</v>
      </c>
      <c r="D158" s="31"/>
      <c r="E158" s="11"/>
      <c r="F158" s="11"/>
      <c r="G158" s="11"/>
      <c r="H158" s="47"/>
      <c r="I158" s="11"/>
      <c r="J158" s="11"/>
      <c r="K158" s="11"/>
      <c r="L158" s="47"/>
      <c r="M158" s="171">
        <f>IF(SUM(D158:L158)&gt;($P155/'Example-657'!$B$14),($P155/'Example-657'!$B$14),SUM(D158:L158))</f>
        <v>0</v>
      </c>
      <c r="N158" s="173"/>
      <c r="O158" s="23"/>
      <c r="P158" s="173"/>
      <c r="Q158" s="23"/>
      <c r="R158" s="11"/>
      <c r="S158" s="91"/>
      <c r="T158" s="91"/>
      <c r="U158" s="57"/>
      <c r="V158" s="10"/>
      <c r="W158" s="23"/>
      <c r="X158" s="57"/>
      <c r="Y158" s="10"/>
      <c r="Z158" s="10"/>
      <c r="AA158" s="23"/>
      <c r="AB158" s="472"/>
      <c r="AC158" s="472"/>
      <c r="AD158" s="20"/>
      <c r="AE158" s="468"/>
      <c r="AF158" s="469"/>
      <c r="AG158" s="447" t="str">
        <f t="shared" si="2"/>
        <v/>
      </c>
      <c r="AH158" s="467"/>
      <c r="AI158" s="9"/>
      <c r="AJ158" s="40"/>
      <c r="AK158" s="587"/>
      <c r="AL158" s="588"/>
      <c r="AM158" s="588"/>
      <c r="AN158" s="588"/>
      <c r="AO158" s="588"/>
      <c r="AP158" s="588"/>
      <c r="AQ158" s="588"/>
      <c r="AR158" s="588"/>
      <c r="AS158" s="588"/>
      <c r="AT158" s="589"/>
      <c r="AU158" s="15"/>
      <c r="BB158" s="1"/>
    </row>
    <row r="159" spans="1:54" hidden="1" x14ac:dyDescent="0.35">
      <c r="A159" s="71">
        <v>32</v>
      </c>
      <c r="B159" s="25" t="s">
        <v>35</v>
      </c>
      <c r="C159" s="175"/>
      <c r="D159" s="84"/>
      <c r="E159" s="17"/>
      <c r="F159" s="17"/>
      <c r="G159" s="17"/>
      <c r="H159" s="85"/>
      <c r="I159" s="17"/>
      <c r="J159" s="17"/>
      <c r="K159" s="17"/>
      <c r="L159" s="85"/>
      <c r="M159" s="109"/>
      <c r="N159" s="164">
        <f>SUM(D159:L159)</f>
        <v>0</v>
      </c>
      <c r="O159" s="163">
        <f>N159*'Example-657'!$B$15</f>
        <v>0</v>
      </c>
      <c r="P159" s="164"/>
      <c r="Q159" s="22"/>
      <c r="R159" s="87"/>
      <c r="S159" s="87"/>
      <c r="T159" s="17"/>
      <c r="U159" s="86"/>
      <c r="V159" s="87"/>
      <c r="W159" s="85"/>
      <c r="X159" s="464"/>
      <c r="Y159" s="63"/>
      <c r="Z159" s="63"/>
      <c r="AA159" s="89"/>
      <c r="AB159" s="461"/>
      <c r="AC159" s="461"/>
      <c r="AD159" s="17"/>
      <c r="AE159" s="462"/>
      <c r="AF159" s="448"/>
      <c r="AG159" s="448" t="str">
        <f t="shared" si="2"/>
        <v/>
      </c>
      <c r="AH159" s="463"/>
      <c r="AI159" s="8"/>
      <c r="AJ159" s="28"/>
      <c r="AK159" s="616"/>
      <c r="AL159" s="617"/>
      <c r="AM159" s="617"/>
      <c r="AN159" s="617"/>
      <c r="AO159" s="617"/>
      <c r="AP159" s="617"/>
      <c r="AQ159" s="617"/>
      <c r="AR159" s="617"/>
      <c r="AS159" s="617"/>
      <c r="AT159" s="618"/>
      <c r="AU159" s="15"/>
    </row>
    <row r="160" spans="1:54" hidden="1" x14ac:dyDescent="0.35">
      <c r="A160" s="71"/>
      <c r="B160" s="25" t="s">
        <v>53</v>
      </c>
      <c r="C160" s="162"/>
      <c r="D160" s="84"/>
      <c r="E160" s="17"/>
      <c r="F160" s="17"/>
      <c r="G160" s="17"/>
      <c r="H160" s="85"/>
      <c r="I160" s="17"/>
      <c r="J160" s="17"/>
      <c r="K160" s="17"/>
      <c r="L160" s="85"/>
      <c r="M160" s="162"/>
      <c r="N160" s="30">
        <f>IF(SUM(D160:L160)&gt;'Example-657'!$L$3,'Example-657'!$L$3,SUM(D160:L160))</f>
        <v>0</v>
      </c>
      <c r="O160" s="163">
        <f>N160*'Example-657'!$B$15</f>
        <v>0</v>
      </c>
      <c r="P160" s="164">
        <f>INDEX('Example-657'!$F$4:$K$4, MATCH(O160, 'Example-657'!$F$2:$K$2, 1))</f>
        <v>900</v>
      </c>
      <c r="Q160" s="22">
        <f>INDEX('Example-657'!$F$5:$K$5, MATCH(O160, 'Example-657'!$F$2:$K$2, 1))</f>
        <v>500</v>
      </c>
      <c r="R160" s="87"/>
      <c r="S160" s="87"/>
      <c r="T160" s="17"/>
      <c r="U160" s="86"/>
      <c r="V160" s="87"/>
      <c r="W160" s="85"/>
      <c r="X160" s="464"/>
      <c r="Y160" s="63"/>
      <c r="Z160" s="63"/>
      <c r="AA160" s="89"/>
      <c r="AB160" s="461"/>
      <c r="AC160" s="461"/>
      <c r="AD160" s="17"/>
      <c r="AE160" s="466"/>
      <c r="AF160" s="447"/>
      <c r="AG160" s="447" t="str">
        <f t="shared" si="2"/>
        <v/>
      </c>
      <c r="AH160" s="467"/>
      <c r="AI160" s="9"/>
      <c r="AJ160" s="40"/>
      <c r="AK160" s="584"/>
      <c r="AL160" s="585"/>
      <c r="AM160" s="585"/>
      <c r="AN160" s="585"/>
      <c r="AO160" s="585"/>
      <c r="AP160" s="585"/>
      <c r="AQ160" s="585"/>
      <c r="AR160" s="585"/>
      <c r="AS160" s="585"/>
      <c r="AT160" s="586"/>
      <c r="AU160" s="15"/>
    </row>
    <row r="161" spans="1:54" hidden="1" x14ac:dyDescent="0.35">
      <c r="A161" s="71"/>
      <c r="B161" s="39" t="s">
        <v>59</v>
      </c>
      <c r="C161" s="162"/>
      <c r="D161" s="29"/>
      <c r="E161" s="32"/>
      <c r="F161" s="32"/>
      <c r="G161" s="32"/>
      <c r="H161" s="75"/>
      <c r="I161" s="32"/>
      <c r="J161" s="32"/>
      <c r="K161" s="32"/>
      <c r="L161" s="75"/>
      <c r="M161" s="166">
        <f>SUM(D161:L161)</f>
        <v>0</v>
      </c>
      <c r="N161" s="169"/>
      <c r="O161" s="170"/>
      <c r="P161" s="169"/>
      <c r="Q161" s="170"/>
      <c r="R161" s="9"/>
      <c r="S161" s="9"/>
      <c r="T161" s="9"/>
      <c r="U161" s="29"/>
      <c r="V161" s="9"/>
      <c r="W161" s="40"/>
      <c r="X161" s="470"/>
      <c r="Y161" s="32"/>
      <c r="Z161" s="9"/>
      <c r="AA161" s="40"/>
      <c r="AB161" s="461"/>
      <c r="AC161" s="461"/>
      <c r="AD161" s="17"/>
      <c r="AE161" s="468"/>
      <c r="AF161" s="469"/>
      <c r="AG161" s="447" t="str">
        <f t="shared" si="2"/>
        <v/>
      </c>
      <c r="AH161" s="467"/>
      <c r="AI161" s="9"/>
      <c r="AJ161" s="40"/>
      <c r="AK161" s="584"/>
      <c r="AL161" s="585"/>
      <c r="AM161" s="585"/>
      <c r="AN161" s="585"/>
      <c r="AO161" s="585"/>
      <c r="AP161" s="585"/>
      <c r="AQ161" s="585"/>
      <c r="AR161" s="585"/>
      <c r="AS161" s="585"/>
      <c r="AT161" s="586"/>
      <c r="AU161" s="15"/>
      <c r="BB161" s="1"/>
    </row>
    <row r="162" spans="1:54" hidden="1" x14ac:dyDescent="0.35">
      <c r="A162" s="71"/>
      <c r="B162" s="25" t="s">
        <v>70</v>
      </c>
      <c r="C162" s="162">
        <f>SUM(D162:L162)</f>
        <v>0</v>
      </c>
      <c r="D162" s="29"/>
      <c r="E162" s="9"/>
      <c r="F162" s="9"/>
      <c r="G162" s="9"/>
      <c r="H162" s="40"/>
      <c r="I162" s="9"/>
      <c r="J162" s="9"/>
      <c r="K162" s="9"/>
      <c r="L162" s="40"/>
      <c r="M162" s="162">
        <f>IF(SUM(D162:L162)&gt;($P160/'Example-657'!$B$14),($P160/'Example-657'!$B$14),SUM(D162:L162))</f>
        <v>0</v>
      </c>
      <c r="N162" s="169"/>
      <c r="O162" s="170"/>
      <c r="P162" s="169"/>
      <c r="Q162" s="170"/>
      <c r="R162" s="9"/>
      <c r="S162" s="9"/>
      <c r="T162" s="9"/>
      <c r="U162" s="29"/>
      <c r="V162" s="9"/>
      <c r="W162" s="40"/>
      <c r="X162" s="470"/>
      <c r="Y162" s="15"/>
      <c r="Z162" s="15"/>
      <c r="AA162" s="22"/>
      <c r="AB162" s="461"/>
      <c r="AC162" s="461"/>
      <c r="AD162" s="17"/>
      <c r="AE162" s="468"/>
      <c r="AF162" s="469"/>
      <c r="AG162" s="447" t="str">
        <f t="shared" si="2"/>
        <v/>
      </c>
      <c r="AH162" s="467"/>
      <c r="AI162" s="9"/>
      <c r="AJ162" s="40"/>
      <c r="AK162" s="584"/>
      <c r="AL162" s="585"/>
      <c r="AM162" s="585"/>
      <c r="AN162" s="585"/>
      <c r="AO162" s="585"/>
      <c r="AP162" s="585"/>
      <c r="AQ162" s="585"/>
      <c r="AR162" s="585"/>
      <c r="AS162" s="585"/>
      <c r="AT162" s="586"/>
      <c r="AU162" s="15"/>
      <c r="BB162" s="1"/>
    </row>
    <row r="163" spans="1:54" ht="15" hidden="1" thickBot="1" x14ac:dyDescent="0.4">
      <c r="A163" s="74"/>
      <c r="B163" s="25" t="s">
        <v>75</v>
      </c>
      <c r="C163" s="162">
        <f>SUM(D163:L163)</f>
        <v>0</v>
      </c>
      <c r="D163" s="29"/>
      <c r="E163" s="9"/>
      <c r="F163" s="9"/>
      <c r="G163" s="9"/>
      <c r="H163" s="40"/>
      <c r="I163" s="9"/>
      <c r="J163" s="9"/>
      <c r="K163" s="9"/>
      <c r="L163" s="40"/>
      <c r="M163" s="162">
        <f>IF(SUM(D163:L163)&gt;($P160/'Example-657'!$B$14),($P160/'Example-657'!$B$14),SUM(D163:L163))</f>
        <v>0</v>
      </c>
      <c r="N163" s="164"/>
      <c r="O163" s="22"/>
      <c r="P163" s="164"/>
      <c r="Q163" s="22"/>
      <c r="R163" s="9"/>
      <c r="S163" s="18"/>
      <c r="T163" s="18"/>
      <c r="U163" s="30"/>
      <c r="V163" s="15"/>
      <c r="W163" s="22"/>
      <c r="X163" s="30"/>
      <c r="Y163" s="15"/>
      <c r="Z163" s="15"/>
      <c r="AA163" s="22"/>
      <c r="AB163" s="461"/>
      <c r="AC163" s="461"/>
      <c r="AD163" s="17"/>
      <c r="AE163" s="473"/>
      <c r="AF163" s="474"/>
      <c r="AG163" s="449" t="str">
        <f t="shared" si="2"/>
        <v/>
      </c>
      <c r="AH163" s="475"/>
      <c r="AI163" s="11"/>
      <c r="AJ163" s="47"/>
      <c r="AK163" s="629"/>
      <c r="AL163" s="630"/>
      <c r="AM163" s="630"/>
      <c r="AN163" s="630"/>
      <c r="AO163" s="630"/>
      <c r="AP163" s="630"/>
      <c r="AQ163" s="630"/>
      <c r="AR163" s="630"/>
      <c r="AS163" s="630"/>
      <c r="AT163" s="631"/>
      <c r="AU163" s="15"/>
      <c r="BB163" s="1"/>
    </row>
    <row r="164" spans="1:54" hidden="1" x14ac:dyDescent="0.35">
      <c r="A164" s="33">
        <v>33</v>
      </c>
      <c r="B164" s="24" t="s">
        <v>35</v>
      </c>
      <c r="C164" s="156"/>
      <c r="D164" s="76"/>
      <c r="E164" s="14"/>
      <c r="F164" s="14"/>
      <c r="G164" s="14"/>
      <c r="H164" s="77"/>
      <c r="I164" s="14"/>
      <c r="J164" s="14"/>
      <c r="K164" s="14"/>
      <c r="L164" s="77"/>
      <c r="M164" s="110"/>
      <c r="N164" s="159">
        <f>SUM(D164:L164)</f>
        <v>0</v>
      </c>
      <c r="O164" s="158">
        <f>N164*'Example-657'!$B$15</f>
        <v>0</v>
      </c>
      <c r="P164" s="159"/>
      <c r="Q164" s="160"/>
      <c r="R164" s="81"/>
      <c r="S164" s="81"/>
      <c r="T164" s="14"/>
      <c r="U164" s="80"/>
      <c r="V164" s="81"/>
      <c r="W164" s="77"/>
      <c r="X164" s="478"/>
      <c r="Y164" s="64"/>
      <c r="Z164" s="64"/>
      <c r="AA164" s="79"/>
      <c r="AB164" s="471"/>
      <c r="AC164" s="471"/>
      <c r="AD164" s="14"/>
      <c r="AE164" s="466"/>
      <c r="AF164" s="447"/>
      <c r="AG164" s="447" t="str">
        <f t="shared" si="2"/>
        <v/>
      </c>
      <c r="AH164" s="467"/>
      <c r="AI164" s="9"/>
      <c r="AJ164" s="40"/>
      <c r="AK164" s="581"/>
      <c r="AL164" s="582"/>
      <c r="AM164" s="582"/>
      <c r="AN164" s="582"/>
      <c r="AO164" s="582"/>
      <c r="AP164" s="582"/>
      <c r="AQ164" s="582"/>
      <c r="AR164" s="582"/>
      <c r="AS164" s="582"/>
      <c r="AT164" s="583"/>
      <c r="AU164" s="15"/>
    </row>
    <row r="165" spans="1:54" hidden="1" x14ac:dyDescent="0.35">
      <c r="A165" s="71"/>
      <c r="B165" s="25" t="s">
        <v>53</v>
      </c>
      <c r="C165" s="162"/>
      <c r="D165" s="84"/>
      <c r="E165" s="17"/>
      <c r="F165" s="17"/>
      <c r="G165" s="17"/>
      <c r="H165" s="85"/>
      <c r="I165" s="17"/>
      <c r="J165" s="17"/>
      <c r="K165" s="17"/>
      <c r="L165" s="85"/>
      <c r="M165" s="162"/>
      <c r="N165" s="30">
        <f>IF(SUM(D165:L165)&gt;'Example-657'!$L$3,'Example-657'!$L$3,SUM(D165:L165))</f>
        <v>0</v>
      </c>
      <c r="O165" s="163">
        <f>N165*'Example-657'!$B$15</f>
        <v>0</v>
      </c>
      <c r="P165" s="164">
        <f>INDEX('Example-657'!$F$4:$K$4, MATCH(O165, 'Example-657'!$F$2:$K$2, 1))</f>
        <v>900</v>
      </c>
      <c r="Q165" s="22">
        <f>INDEX('Example-657'!$F$5:$K$5, MATCH(O165, 'Example-657'!$F$2:$K$2, 1))</f>
        <v>500</v>
      </c>
      <c r="R165" s="87"/>
      <c r="S165" s="87"/>
      <c r="T165" s="17"/>
      <c r="U165" s="86"/>
      <c r="V165" s="87"/>
      <c r="W165" s="85"/>
      <c r="X165" s="464"/>
      <c r="Y165" s="63"/>
      <c r="Z165" s="63"/>
      <c r="AA165" s="89"/>
      <c r="AB165" s="461"/>
      <c r="AC165" s="461"/>
      <c r="AD165" s="17"/>
      <c r="AE165" s="466"/>
      <c r="AF165" s="447"/>
      <c r="AG165" s="447" t="str">
        <f t="shared" si="2"/>
        <v/>
      </c>
      <c r="AH165" s="467"/>
      <c r="AI165" s="9"/>
      <c r="AJ165" s="40"/>
      <c r="AK165" s="584"/>
      <c r="AL165" s="585"/>
      <c r="AM165" s="585"/>
      <c r="AN165" s="585"/>
      <c r="AO165" s="585"/>
      <c r="AP165" s="585"/>
      <c r="AQ165" s="585"/>
      <c r="AR165" s="585"/>
      <c r="AS165" s="585"/>
      <c r="AT165" s="586"/>
      <c r="AU165" s="15"/>
    </row>
    <row r="166" spans="1:54" hidden="1" x14ac:dyDescent="0.35">
      <c r="A166" s="71"/>
      <c r="B166" s="39" t="s">
        <v>59</v>
      </c>
      <c r="C166" s="162"/>
      <c r="D166" s="29"/>
      <c r="E166" s="32"/>
      <c r="F166" s="32"/>
      <c r="G166" s="32"/>
      <c r="H166" s="75"/>
      <c r="I166" s="32"/>
      <c r="J166" s="32"/>
      <c r="K166" s="32"/>
      <c r="L166" s="75"/>
      <c r="M166" s="166">
        <f>SUM(D166:L166)</f>
        <v>0</v>
      </c>
      <c r="N166" s="169"/>
      <c r="O166" s="170"/>
      <c r="P166" s="169"/>
      <c r="Q166" s="170"/>
      <c r="R166" s="9"/>
      <c r="S166" s="9"/>
      <c r="T166" s="9"/>
      <c r="U166" s="29"/>
      <c r="V166" s="9"/>
      <c r="W166" s="40"/>
      <c r="X166" s="470"/>
      <c r="Y166" s="32"/>
      <c r="Z166" s="9"/>
      <c r="AA166" s="40"/>
      <c r="AB166" s="461"/>
      <c r="AC166" s="461"/>
      <c r="AD166" s="17"/>
      <c r="AE166" s="468"/>
      <c r="AF166" s="469"/>
      <c r="AG166" s="447" t="str">
        <f t="shared" si="2"/>
        <v/>
      </c>
      <c r="AH166" s="467"/>
      <c r="AI166" s="9"/>
      <c r="AJ166" s="40"/>
      <c r="AK166" s="584"/>
      <c r="AL166" s="585"/>
      <c r="AM166" s="585"/>
      <c r="AN166" s="585"/>
      <c r="AO166" s="585"/>
      <c r="AP166" s="585"/>
      <c r="AQ166" s="585"/>
      <c r="AR166" s="585"/>
      <c r="AS166" s="585"/>
      <c r="AT166" s="586"/>
      <c r="AU166" s="15"/>
      <c r="BB166" s="1"/>
    </row>
    <row r="167" spans="1:54" hidden="1" x14ac:dyDescent="0.35">
      <c r="A167" s="71"/>
      <c r="B167" s="25" t="s">
        <v>70</v>
      </c>
      <c r="C167" s="162">
        <f>SUM(D167:L167)</f>
        <v>0</v>
      </c>
      <c r="D167" s="29"/>
      <c r="E167" s="9"/>
      <c r="F167" s="9"/>
      <c r="G167" s="9"/>
      <c r="H167" s="40"/>
      <c r="I167" s="9"/>
      <c r="J167" s="9"/>
      <c r="K167" s="9"/>
      <c r="L167" s="40"/>
      <c r="M167" s="162">
        <f>IF(SUM(D167:L167)&gt;($P165/'Example-657'!$B$14),($P165/'Example-657'!$B$14),SUM(D167:L167))</f>
        <v>0</v>
      </c>
      <c r="N167" s="169"/>
      <c r="O167" s="170"/>
      <c r="P167" s="169"/>
      <c r="Q167" s="170"/>
      <c r="R167" s="9"/>
      <c r="S167" s="9"/>
      <c r="T167" s="9"/>
      <c r="U167" s="29"/>
      <c r="V167" s="9"/>
      <c r="W167" s="40"/>
      <c r="X167" s="470"/>
      <c r="Y167" s="15"/>
      <c r="Z167" s="15"/>
      <c r="AA167" s="22"/>
      <c r="AB167" s="461"/>
      <c r="AC167" s="461"/>
      <c r="AD167" s="17"/>
      <c r="AE167" s="468"/>
      <c r="AF167" s="469"/>
      <c r="AG167" s="447" t="str">
        <f t="shared" si="2"/>
        <v/>
      </c>
      <c r="AH167" s="467"/>
      <c r="AI167" s="9"/>
      <c r="AJ167" s="40"/>
      <c r="AK167" s="584"/>
      <c r="AL167" s="585"/>
      <c r="AM167" s="585"/>
      <c r="AN167" s="585"/>
      <c r="AO167" s="585"/>
      <c r="AP167" s="585"/>
      <c r="AQ167" s="585"/>
      <c r="AR167" s="585"/>
      <c r="AS167" s="585"/>
      <c r="AT167" s="586"/>
      <c r="AU167" s="15"/>
      <c r="BB167" s="1"/>
    </row>
    <row r="168" spans="1:54" ht="15" hidden="1" thickBot="1" x14ac:dyDescent="0.4">
      <c r="A168" s="90"/>
      <c r="B168" s="26" t="s">
        <v>75</v>
      </c>
      <c r="C168" s="171">
        <f>SUM(D168:L168)</f>
        <v>0</v>
      </c>
      <c r="D168" s="31"/>
      <c r="E168" s="11"/>
      <c r="F168" s="11"/>
      <c r="G168" s="11"/>
      <c r="H168" s="47"/>
      <c r="I168" s="11"/>
      <c r="J168" s="11"/>
      <c r="K168" s="11"/>
      <c r="L168" s="47"/>
      <c r="M168" s="171">
        <f>IF(SUM(D168:L168)&gt;($P165/'Example-657'!$B$14),($P165/'Example-657'!$B$14),SUM(D168:L168))</f>
        <v>0</v>
      </c>
      <c r="N168" s="173"/>
      <c r="O168" s="23"/>
      <c r="P168" s="173"/>
      <c r="Q168" s="23"/>
      <c r="R168" s="11"/>
      <c r="S168" s="91"/>
      <c r="T168" s="91"/>
      <c r="U168" s="57"/>
      <c r="V168" s="10"/>
      <c r="W168" s="23"/>
      <c r="X168" s="57"/>
      <c r="Y168" s="10"/>
      <c r="Z168" s="10"/>
      <c r="AA168" s="23"/>
      <c r="AB168" s="472"/>
      <c r="AC168" s="472"/>
      <c r="AD168" s="20"/>
      <c r="AE168" s="468"/>
      <c r="AF168" s="469"/>
      <c r="AG168" s="447" t="str">
        <f t="shared" si="2"/>
        <v/>
      </c>
      <c r="AH168" s="467"/>
      <c r="AI168" s="9"/>
      <c r="AJ168" s="40"/>
      <c r="AK168" s="587"/>
      <c r="AL168" s="588"/>
      <c r="AM168" s="588"/>
      <c r="AN168" s="588"/>
      <c r="AO168" s="588"/>
      <c r="AP168" s="588"/>
      <c r="AQ168" s="588"/>
      <c r="AR168" s="588"/>
      <c r="AS168" s="588"/>
      <c r="AT168" s="589"/>
      <c r="AU168" s="15"/>
      <c r="BB168" s="1"/>
    </row>
    <row r="169" spans="1:54" hidden="1" x14ac:dyDescent="0.35">
      <c r="A169" s="33">
        <v>34</v>
      </c>
      <c r="B169" s="24" t="s">
        <v>35</v>
      </c>
      <c r="C169" s="156"/>
      <c r="D169" s="76"/>
      <c r="E169" s="14"/>
      <c r="F169" s="14"/>
      <c r="G169" s="14"/>
      <c r="H169" s="77"/>
      <c r="I169" s="14"/>
      <c r="J169" s="14"/>
      <c r="K169" s="14"/>
      <c r="L169" s="77"/>
      <c r="M169" s="110"/>
      <c r="N169" s="159">
        <f>SUM(D169:L169)</f>
        <v>0</v>
      </c>
      <c r="O169" s="158">
        <f>N169*'Example-657'!$B$15</f>
        <v>0</v>
      </c>
      <c r="P169" s="159"/>
      <c r="Q169" s="160"/>
      <c r="R169" s="81"/>
      <c r="S169" s="81"/>
      <c r="T169" s="14"/>
      <c r="U169" s="80"/>
      <c r="V169" s="81"/>
      <c r="W169" s="77"/>
      <c r="X169" s="460"/>
      <c r="Y169" s="64"/>
      <c r="Z169" s="64"/>
      <c r="AA169" s="79"/>
      <c r="AB169" s="461"/>
      <c r="AC169" s="461"/>
      <c r="AD169" s="17"/>
      <c r="AE169" s="462"/>
      <c r="AF169" s="448"/>
      <c r="AG169" s="448" t="str">
        <f t="shared" si="2"/>
        <v/>
      </c>
      <c r="AH169" s="463"/>
      <c r="AI169" s="8"/>
      <c r="AJ169" s="28"/>
      <c r="AK169" s="581"/>
      <c r="AL169" s="582"/>
      <c r="AM169" s="582"/>
      <c r="AN169" s="582"/>
      <c r="AO169" s="582"/>
      <c r="AP169" s="582"/>
      <c r="AQ169" s="582"/>
      <c r="AR169" s="582"/>
      <c r="AS169" s="582"/>
      <c r="AT169" s="583"/>
      <c r="AU169" s="15"/>
    </row>
    <row r="170" spans="1:54" hidden="1" x14ac:dyDescent="0.35">
      <c r="A170" s="71"/>
      <c r="B170" s="25" t="s">
        <v>53</v>
      </c>
      <c r="C170" s="162"/>
      <c r="D170" s="84"/>
      <c r="E170" s="17"/>
      <c r="F170" s="17"/>
      <c r="G170" s="17"/>
      <c r="H170" s="85"/>
      <c r="I170" s="17"/>
      <c r="J170" s="17"/>
      <c r="K170" s="17"/>
      <c r="L170" s="85"/>
      <c r="M170" s="162"/>
      <c r="N170" s="30">
        <f>IF(SUM(D170:L170)&gt;'Example-657'!$L$3,'Example-657'!$L$3,SUM(D170:L170))</f>
        <v>0</v>
      </c>
      <c r="O170" s="163">
        <f>N170*'Example-657'!$B$15</f>
        <v>0</v>
      </c>
      <c r="P170" s="164">
        <f>INDEX('Example-657'!$F$4:$K$4, MATCH(O170, 'Example-657'!$F$2:$K$2, 1))</f>
        <v>900</v>
      </c>
      <c r="Q170" s="22">
        <f>INDEX('Example-657'!$F$5:$K$5, MATCH(O170, 'Example-657'!$F$2:$K$2, 1))</f>
        <v>500</v>
      </c>
      <c r="R170" s="87"/>
      <c r="S170" s="87"/>
      <c r="T170" s="17"/>
      <c r="U170" s="86"/>
      <c r="V170" s="87"/>
      <c r="W170" s="85"/>
      <c r="X170" s="464"/>
      <c r="Y170" s="63"/>
      <c r="Z170" s="63"/>
      <c r="AA170" s="89"/>
      <c r="AB170" s="461"/>
      <c r="AC170" s="461"/>
      <c r="AD170" s="17"/>
      <c r="AE170" s="468"/>
      <c r="AF170" s="469"/>
      <c r="AG170" s="447" t="str">
        <f t="shared" si="2"/>
        <v/>
      </c>
      <c r="AH170" s="467"/>
      <c r="AI170" s="9"/>
      <c r="AJ170" s="40"/>
      <c r="AK170" s="584"/>
      <c r="AL170" s="585"/>
      <c r="AM170" s="585"/>
      <c r="AN170" s="585"/>
      <c r="AO170" s="585"/>
      <c r="AP170" s="585"/>
      <c r="AQ170" s="585"/>
      <c r="AR170" s="585"/>
      <c r="AS170" s="585"/>
      <c r="AT170" s="586"/>
      <c r="AU170" s="15"/>
    </row>
    <row r="171" spans="1:54" hidden="1" x14ac:dyDescent="0.35">
      <c r="A171" s="71"/>
      <c r="B171" s="39" t="s">
        <v>59</v>
      </c>
      <c r="C171" s="162"/>
      <c r="D171" s="29"/>
      <c r="E171" s="32"/>
      <c r="F171" s="32"/>
      <c r="G171" s="32"/>
      <c r="H171" s="75"/>
      <c r="I171" s="32"/>
      <c r="J171" s="32"/>
      <c r="K171" s="32"/>
      <c r="L171" s="75"/>
      <c r="M171" s="166">
        <f>SUM(D171:L171)</f>
        <v>0</v>
      </c>
      <c r="N171" s="169"/>
      <c r="O171" s="170"/>
      <c r="P171" s="169"/>
      <c r="Q171" s="170"/>
      <c r="R171" s="9"/>
      <c r="S171" s="9"/>
      <c r="T171" s="9"/>
      <c r="U171" s="29"/>
      <c r="V171" s="9"/>
      <c r="W171" s="40"/>
      <c r="X171" s="468"/>
      <c r="Y171" s="32"/>
      <c r="Z171" s="9"/>
      <c r="AA171" s="40"/>
      <c r="AB171" s="461"/>
      <c r="AC171" s="461"/>
      <c r="AD171" s="17"/>
      <c r="AE171" s="468"/>
      <c r="AF171" s="469"/>
      <c r="AG171" s="447" t="str">
        <f t="shared" si="2"/>
        <v/>
      </c>
      <c r="AH171" s="467"/>
      <c r="AI171" s="9"/>
      <c r="AJ171" s="40"/>
      <c r="AK171" s="584"/>
      <c r="AL171" s="585"/>
      <c r="AM171" s="585"/>
      <c r="AN171" s="585"/>
      <c r="AO171" s="585"/>
      <c r="AP171" s="585"/>
      <c r="AQ171" s="585"/>
      <c r="AR171" s="585"/>
      <c r="AS171" s="585"/>
      <c r="AT171" s="586"/>
      <c r="AU171" s="15"/>
      <c r="BB171" s="1"/>
    </row>
    <row r="172" spans="1:54" hidden="1" x14ac:dyDescent="0.35">
      <c r="A172" s="71"/>
      <c r="B172" s="25" t="s">
        <v>70</v>
      </c>
      <c r="C172" s="162">
        <f>SUM(D172:L172)</f>
        <v>0</v>
      </c>
      <c r="D172" s="29"/>
      <c r="E172" s="9"/>
      <c r="F172" s="9"/>
      <c r="G172" s="9"/>
      <c r="H172" s="40"/>
      <c r="I172" s="9"/>
      <c r="J172" s="9"/>
      <c r="K172" s="9"/>
      <c r="L172" s="40"/>
      <c r="M172" s="162">
        <f>IF(SUM(D172:L172)&gt;($P170/'Example-657'!$B$14),($P170/'Example-657'!$B$14),SUM(D172:L172))</f>
        <v>0</v>
      </c>
      <c r="N172" s="169"/>
      <c r="O172" s="170"/>
      <c r="P172" s="169"/>
      <c r="Q172" s="170"/>
      <c r="R172" s="9"/>
      <c r="S172" s="9"/>
      <c r="T172" s="9"/>
      <c r="U172" s="29"/>
      <c r="V172" s="9"/>
      <c r="W172" s="40"/>
      <c r="X172" s="470"/>
      <c r="Y172" s="15"/>
      <c r="Z172" s="15"/>
      <c r="AA172" s="22"/>
      <c r="AB172" s="461"/>
      <c r="AC172" s="461"/>
      <c r="AD172" s="17"/>
      <c r="AE172" s="468"/>
      <c r="AF172" s="469"/>
      <c r="AG172" s="447" t="str">
        <f t="shared" si="2"/>
        <v/>
      </c>
      <c r="AH172" s="467"/>
      <c r="AI172" s="9"/>
      <c r="AJ172" s="40"/>
      <c r="AK172" s="584"/>
      <c r="AL172" s="585"/>
      <c r="AM172" s="585"/>
      <c r="AN172" s="585"/>
      <c r="AO172" s="585"/>
      <c r="AP172" s="585"/>
      <c r="AQ172" s="585"/>
      <c r="AR172" s="585"/>
      <c r="AS172" s="585"/>
      <c r="AT172" s="586"/>
      <c r="AU172" s="15"/>
      <c r="BB172" s="1"/>
    </row>
    <row r="173" spans="1:54" ht="15" hidden="1" thickBot="1" x14ac:dyDescent="0.4">
      <c r="A173" s="90"/>
      <c r="B173" s="26" t="s">
        <v>75</v>
      </c>
      <c r="C173" s="171">
        <f>SUM(D173:L173)</f>
        <v>0</v>
      </c>
      <c r="D173" s="29"/>
      <c r="E173" s="9"/>
      <c r="F173" s="9"/>
      <c r="G173" s="9"/>
      <c r="H173" s="40"/>
      <c r="I173" s="9"/>
      <c r="J173" s="9"/>
      <c r="K173" s="9"/>
      <c r="L173" s="40"/>
      <c r="M173" s="162">
        <f>IF(SUM(D173:L173)&gt;($P170/'Example-657'!$B$14),($P170/'Example-657'!$B$14),SUM(D173:L173))</f>
        <v>0</v>
      </c>
      <c r="N173" s="173"/>
      <c r="O173" s="23"/>
      <c r="P173" s="173"/>
      <c r="Q173" s="23"/>
      <c r="R173" s="11"/>
      <c r="S173" s="18"/>
      <c r="T173" s="18"/>
      <c r="U173" s="30"/>
      <c r="V173" s="15"/>
      <c r="W173" s="22"/>
      <c r="X173" s="30"/>
      <c r="Y173" s="15"/>
      <c r="Z173" s="15"/>
      <c r="AA173" s="22"/>
      <c r="AB173" s="472"/>
      <c r="AC173" s="472"/>
      <c r="AD173" s="20"/>
      <c r="AE173" s="473"/>
      <c r="AF173" s="474"/>
      <c r="AG173" s="449" t="str">
        <f t="shared" si="2"/>
        <v/>
      </c>
      <c r="AH173" s="475"/>
      <c r="AI173" s="11"/>
      <c r="AJ173" s="47"/>
      <c r="AK173" s="587"/>
      <c r="AL173" s="588"/>
      <c r="AM173" s="588"/>
      <c r="AN173" s="588"/>
      <c r="AO173" s="588"/>
      <c r="AP173" s="588"/>
      <c r="AQ173" s="588"/>
      <c r="AR173" s="588"/>
      <c r="AS173" s="588"/>
      <c r="AT173" s="589"/>
      <c r="AU173" s="15"/>
      <c r="BB173" s="1"/>
    </row>
    <row r="174" spans="1:54" hidden="1" x14ac:dyDescent="0.35">
      <c r="A174" s="33">
        <v>35</v>
      </c>
      <c r="B174" s="24" t="s">
        <v>35</v>
      </c>
      <c r="C174" s="156"/>
      <c r="D174" s="76"/>
      <c r="E174" s="14"/>
      <c r="F174" s="14"/>
      <c r="G174" s="14"/>
      <c r="H174" s="77"/>
      <c r="I174" s="14"/>
      <c r="J174" s="14"/>
      <c r="K174" s="14"/>
      <c r="L174" s="77"/>
      <c r="M174" s="110"/>
      <c r="N174" s="159">
        <f>SUM(D174:L174)</f>
        <v>0</v>
      </c>
      <c r="O174" s="158">
        <f>N174*'Example-657'!$B$15</f>
        <v>0</v>
      </c>
      <c r="P174" s="164"/>
      <c r="Q174" s="22"/>
      <c r="R174" s="81"/>
      <c r="S174" s="81"/>
      <c r="T174" s="14"/>
      <c r="U174" s="80"/>
      <c r="V174" s="81"/>
      <c r="W174" s="77"/>
      <c r="X174" s="478"/>
      <c r="Y174" s="64"/>
      <c r="Z174" s="64"/>
      <c r="AA174" s="79"/>
      <c r="AB174" s="477"/>
      <c r="AC174" s="471"/>
      <c r="AD174" s="14"/>
      <c r="AE174" s="466"/>
      <c r="AF174" s="447"/>
      <c r="AG174" s="447" t="str">
        <f t="shared" si="2"/>
        <v/>
      </c>
      <c r="AH174" s="467"/>
      <c r="AI174" s="9"/>
      <c r="AJ174" s="40"/>
      <c r="AK174" s="581"/>
      <c r="AL174" s="582"/>
      <c r="AM174" s="582"/>
      <c r="AN174" s="582"/>
      <c r="AO174" s="582"/>
      <c r="AP174" s="582"/>
      <c r="AQ174" s="582"/>
      <c r="AR174" s="582"/>
      <c r="AS174" s="582"/>
      <c r="AT174" s="583"/>
      <c r="AU174" s="15"/>
    </row>
    <row r="175" spans="1:54" hidden="1" x14ac:dyDescent="0.35">
      <c r="A175" s="71"/>
      <c r="B175" s="25" t="s">
        <v>53</v>
      </c>
      <c r="C175" s="162"/>
      <c r="D175" s="84"/>
      <c r="E175" s="17"/>
      <c r="F175" s="17"/>
      <c r="G175" s="17"/>
      <c r="H175" s="85"/>
      <c r="I175" s="17"/>
      <c r="J175" s="17"/>
      <c r="K175" s="17"/>
      <c r="L175" s="85"/>
      <c r="M175" s="162"/>
      <c r="N175" s="30">
        <f>IF(SUM(D175:L175)&gt;'Example-657'!$L$3,'Example-657'!$L$3,SUM(D175:L175))</f>
        <v>0</v>
      </c>
      <c r="O175" s="163">
        <f>N175*'Example-657'!$B$15</f>
        <v>0</v>
      </c>
      <c r="P175" s="164">
        <f>INDEX('Example-657'!$F$4:$K$4, MATCH(O175, 'Example-657'!$F$2:$K$2, 1))</f>
        <v>900</v>
      </c>
      <c r="Q175" s="22">
        <f>INDEX('Example-657'!$F$5:$K$5, MATCH(O175, 'Example-657'!$F$2:$K$2, 1))</f>
        <v>500</v>
      </c>
      <c r="R175" s="87"/>
      <c r="S175" s="87"/>
      <c r="T175" s="17"/>
      <c r="U175" s="86"/>
      <c r="V175" s="87"/>
      <c r="W175" s="85"/>
      <c r="X175" s="464"/>
      <c r="Y175" s="63"/>
      <c r="Z175" s="63"/>
      <c r="AA175" s="89"/>
      <c r="AB175" s="465"/>
      <c r="AC175" s="461"/>
      <c r="AD175" s="17"/>
      <c r="AE175" s="466"/>
      <c r="AF175" s="447"/>
      <c r="AG175" s="447" t="str">
        <f t="shared" si="2"/>
        <v/>
      </c>
      <c r="AH175" s="467"/>
      <c r="AI175" s="9"/>
      <c r="AJ175" s="40"/>
      <c r="AK175" s="584"/>
      <c r="AL175" s="585"/>
      <c r="AM175" s="585"/>
      <c r="AN175" s="585"/>
      <c r="AO175" s="585"/>
      <c r="AP175" s="585"/>
      <c r="AQ175" s="585"/>
      <c r="AR175" s="585"/>
      <c r="AS175" s="585"/>
      <c r="AT175" s="586"/>
      <c r="AU175" s="15"/>
    </row>
    <row r="176" spans="1:54" hidden="1" x14ac:dyDescent="0.35">
      <c r="A176" s="71"/>
      <c r="B176" s="39" t="s">
        <v>59</v>
      </c>
      <c r="C176" s="162"/>
      <c r="D176" s="29"/>
      <c r="E176" s="32"/>
      <c r="F176" s="32"/>
      <c r="G176" s="32"/>
      <c r="H176" s="75"/>
      <c r="I176" s="32"/>
      <c r="J176" s="32"/>
      <c r="K176" s="32"/>
      <c r="L176" s="75"/>
      <c r="M176" s="166">
        <f>SUM(D176:L176)</f>
        <v>0</v>
      </c>
      <c r="N176" s="169"/>
      <c r="O176" s="170"/>
      <c r="P176" s="169"/>
      <c r="Q176" s="170"/>
      <c r="R176" s="9"/>
      <c r="S176" s="9"/>
      <c r="T176" s="9"/>
      <c r="U176" s="29"/>
      <c r="V176" s="9"/>
      <c r="W176" s="40"/>
      <c r="X176" s="470"/>
      <c r="Y176" s="32"/>
      <c r="Z176" s="9"/>
      <c r="AA176" s="40"/>
      <c r="AB176" s="465"/>
      <c r="AC176" s="461"/>
      <c r="AD176" s="17"/>
      <c r="AE176" s="468"/>
      <c r="AF176" s="469"/>
      <c r="AG176" s="447" t="str">
        <f t="shared" si="2"/>
        <v/>
      </c>
      <c r="AH176" s="467"/>
      <c r="AI176" s="9"/>
      <c r="AJ176" s="40"/>
      <c r="AK176" s="584"/>
      <c r="AL176" s="585"/>
      <c r="AM176" s="585"/>
      <c r="AN176" s="585"/>
      <c r="AO176" s="585"/>
      <c r="AP176" s="585"/>
      <c r="AQ176" s="585"/>
      <c r="AR176" s="585"/>
      <c r="AS176" s="585"/>
      <c r="AT176" s="586"/>
      <c r="AU176" s="15"/>
      <c r="BB176" s="1"/>
    </row>
    <row r="177" spans="1:54" hidden="1" x14ac:dyDescent="0.35">
      <c r="A177" s="71"/>
      <c r="B177" s="25" t="s">
        <v>70</v>
      </c>
      <c r="C177" s="162">
        <f>SUM(D177:L177)</f>
        <v>0</v>
      </c>
      <c r="D177" s="29"/>
      <c r="E177" s="9"/>
      <c r="F177" s="9"/>
      <c r="G177" s="9"/>
      <c r="H177" s="40"/>
      <c r="I177" s="9"/>
      <c r="J177" s="9"/>
      <c r="K177" s="9"/>
      <c r="L177" s="40"/>
      <c r="M177" s="162">
        <f>IF(SUM(D177:L177)&gt;($P175/'Example-657'!$B$14),($P175/'Example-657'!$B$14),SUM(D177:L177))</f>
        <v>0</v>
      </c>
      <c r="N177" s="169"/>
      <c r="O177" s="170"/>
      <c r="P177" s="169"/>
      <c r="Q177" s="170"/>
      <c r="R177" s="9"/>
      <c r="S177" s="9"/>
      <c r="T177" s="9"/>
      <c r="U177" s="29"/>
      <c r="V177" s="9"/>
      <c r="W177" s="40"/>
      <c r="X177" s="470"/>
      <c r="Y177" s="15"/>
      <c r="Z177" s="15"/>
      <c r="AA177" s="22"/>
      <c r="AB177" s="465"/>
      <c r="AC177" s="461"/>
      <c r="AD177" s="17"/>
      <c r="AE177" s="468"/>
      <c r="AF177" s="469"/>
      <c r="AG177" s="447" t="str">
        <f t="shared" si="2"/>
        <v/>
      </c>
      <c r="AH177" s="467"/>
      <c r="AI177" s="9"/>
      <c r="AJ177" s="40"/>
      <c r="AK177" s="584"/>
      <c r="AL177" s="585"/>
      <c r="AM177" s="585"/>
      <c r="AN177" s="585"/>
      <c r="AO177" s="585"/>
      <c r="AP177" s="585"/>
      <c r="AQ177" s="585"/>
      <c r="AR177" s="585"/>
      <c r="AS177" s="585"/>
      <c r="AT177" s="586"/>
      <c r="AU177" s="15"/>
      <c r="BB177" s="1"/>
    </row>
    <row r="178" spans="1:54" ht="15" hidden="1" thickBot="1" x14ac:dyDescent="0.4">
      <c r="A178" s="90"/>
      <c r="B178" s="26" t="s">
        <v>75</v>
      </c>
      <c r="C178" s="171">
        <f>SUM(D178:L178)</f>
        <v>0</v>
      </c>
      <c r="D178" s="31"/>
      <c r="E178" s="11"/>
      <c r="F178" s="11"/>
      <c r="G178" s="11"/>
      <c r="H178" s="47"/>
      <c r="I178" s="11"/>
      <c r="J178" s="11"/>
      <c r="K178" s="11"/>
      <c r="L178" s="47"/>
      <c r="M178" s="162">
        <f>IF(SUM(D178:L178)&gt;($P175/'Example-657'!$B$14),($P175/'Example-657'!$B$14),SUM(D178:L178))</f>
        <v>0</v>
      </c>
      <c r="N178" s="164"/>
      <c r="O178" s="22"/>
      <c r="P178" s="164"/>
      <c r="Q178" s="22"/>
      <c r="R178" s="9"/>
      <c r="S178" s="18"/>
      <c r="T178" s="18"/>
      <c r="U178" s="57"/>
      <c r="V178" s="10"/>
      <c r="W178" s="23"/>
      <c r="X178" s="57"/>
      <c r="Y178" s="10"/>
      <c r="Z178" s="10"/>
      <c r="AA178" s="23"/>
      <c r="AB178" s="479"/>
      <c r="AC178" s="472"/>
      <c r="AD178" s="20"/>
      <c r="AE178" s="468"/>
      <c r="AF178" s="469"/>
      <c r="AG178" s="447" t="str">
        <f t="shared" si="2"/>
        <v/>
      </c>
      <c r="AH178" s="467"/>
      <c r="AI178" s="9"/>
      <c r="AJ178" s="40"/>
      <c r="AK178" s="587"/>
      <c r="AL178" s="588"/>
      <c r="AM178" s="588"/>
      <c r="AN178" s="588"/>
      <c r="AO178" s="588"/>
      <c r="AP178" s="588"/>
      <c r="AQ178" s="588"/>
      <c r="AR178" s="588"/>
      <c r="AS178" s="588"/>
      <c r="AT178" s="589"/>
      <c r="AU178" s="15"/>
      <c r="BB178" s="1"/>
    </row>
    <row r="179" spans="1:54" hidden="1" x14ac:dyDescent="0.35">
      <c r="A179" s="33">
        <v>36</v>
      </c>
      <c r="B179" s="24" t="s">
        <v>35</v>
      </c>
      <c r="C179" s="156"/>
      <c r="D179" s="76"/>
      <c r="E179" s="14"/>
      <c r="F179" s="14"/>
      <c r="G179" s="14"/>
      <c r="H179" s="77"/>
      <c r="I179" s="14"/>
      <c r="J179" s="14"/>
      <c r="K179" s="14"/>
      <c r="L179" s="77"/>
      <c r="M179" s="110"/>
      <c r="N179" s="159">
        <f>SUM(D179:L179)</f>
        <v>0</v>
      </c>
      <c r="O179" s="158">
        <f>N179*'Example-657'!$B$15</f>
        <v>0</v>
      </c>
      <c r="P179" s="159"/>
      <c r="Q179" s="160"/>
      <c r="R179" s="81"/>
      <c r="S179" s="81"/>
      <c r="T179" s="14"/>
      <c r="U179" s="80"/>
      <c r="V179" s="81"/>
      <c r="W179" s="77"/>
      <c r="X179" s="478"/>
      <c r="Y179" s="64"/>
      <c r="Z179" s="64"/>
      <c r="AA179" s="79"/>
      <c r="AB179" s="471"/>
      <c r="AC179" s="471"/>
      <c r="AD179" s="14"/>
      <c r="AE179" s="462"/>
      <c r="AF179" s="448"/>
      <c r="AG179" s="448" t="str">
        <f t="shared" si="2"/>
        <v/>
      </c>
      <c r="AH179" s="463"/>
      <c r="AI179" s="8"/>
      <c r="AJ179" s="28"/>
      <c r="AK179" s="581"/>
      <c r="AL179" s="582"/>
      <c r="AM179" s="582"/>
      <c r="AN179" s="582"/>
      <c r="AO179" s="582"/>
      <c r="AP179" s="582"/>
      <c r="AQ179" s="582"/>
      <c r="AR179" s="582"/>
      <c r="AS179" s="582"/>
      <c r="AT179" s="583"/>
      <c r="AU179" s="15"/>
    </row>
    <row r="180" spans="1:54" hidden="1" x14ac:dyDescent="0.35">
      <c r="A180" s="71"/>
      <c r="B180" s="25" t="s">
        <v>53</v>
      </c>
      <c r="C180" s="162"/>
      <c r="D180" s="84"/>
      <c r="E180" s="17"/>
      <c r="F180" s="17"/>
      <c r="G180" s="17"/>
      <c r="H180" s="85"/>
      <c r="I180" s="17"/>
      <c r="J180" s="17"/>
      <c r="K180" s="17"/>
      <c r="L180" s="85"/>
      <c r="M180" s="162"/>
      <c r="N180" s="30">
        <f>IF(SUM(D180:L180)&gt;'Example-657'!$L$3,'Example-657'!$L$3,SUM(D180:L180))</f>
        <v>0</v>
      </c>
      <c r="O180" s="163">
        <f>N180*'Example-657'!$B$15</f>
        <v>0</v>
      </c>
      <c r="P180" s="164">
        <f>INDEX('Example-657'!$F$4:$K$4, MATCH(O180, 'Example-657'!$F$2:$K$2, 1))</f>
        <v>900</v>
      </c>
      <c r="Q180" s="22">
        <f>INDEX('Example-657'!$F$5:$K$5, MATCH(O180, 'Example-657'!$F$2:$K$2, 1))</f>
        <v>500</v>
      </c>
      <c r="R180" s="87"/>
      <c r="S180" s="87"/>
      <c r="T180" s="17"/>
      <c r="U180" s="86"/>
      <c r="V180" s="87"/>
      <c r="W180" s="85"/>
      <c r="X180" s="464"/>
      <c r="Y180" s="63"/>
      <c r="Z180" s="63"/>
      <c r="AA180" s="89"/>
      <c r="AB180" s="461"/>
      <c r="AC180" s="461"/>
      <c r="AD180" s="17"/>
      <c r="AE180" s="466"/>
      <c r="AF180" s="447"/>
      <c r="AG180" s="447" t="str">
        <f t="shared" si="2"/>
        <v/>
      </c>
      <c r="AH180" s="467"/>
      <c r="AI180" s="9"/>
      <c r="AJ180" s="40"/>
      <c r="AK180" s="584"/>
      <c r="AL180" s="585"/>
      <c r="AM180" s="585"/>
      <c r="AN180" s="585"/>
      <c r="AO180" s="585"/>
      <c r="AP180" s="585"/>
      <c r="AQ180" s="585"/>
      <c r="AR180" s="585"/>
      <c r="AS180" s="585"/>
      <c r="AT180" s="586"/>
      <c r="AU180" s="15"/>
    </row>
    <row r="181" spans="1:54" hidden="1" x14ac:dyDescent="0.35">
      <c r="A181" s="71"/>
      <c r="B181" s="39" t="s">
        <v>59</v>
      </c>
      <c r="C181" s="162"/>
      <c r="D181" s="29"/>
      <c r="E181" s="32"/>
      <c r="F181" s="32"/>
      <c r="G181" s="32"/>
      <c r="H181" s="75"/>
      <c r="I181" s="32"/>
      <c r="J181" s="32"/>
      <c r="K181" s="32"/>
      <c r="L181" s="75"/>
      <c r="M181" s="166">
        <f>SUM(D181:L181)</f>
        <v>0</v>
      </c>
      <c r="N181" s="169"/>
      <c r="O181" s="170"/>
      <c r="P181" s="169"/>
      <c r="Q181" s="170"/>
      <c r="R181" s="9"/>
      <c r="S181" s="9"/>
      <c r="T181" s="9"/>
      <c r="U181" s="29"/>
      <c r="V181" s="9"/>
      <c r="W181" s="40"/>
      <c r="X181" s="470"/>
      <c r="Y181" s="32"/>
      <c r="Z181" s="9"/>
      <c r="AA181" s="40"/>
      <c r="AB181" s="461"/>
      <c r="AC181" s="461"/>
      <c r="AD181" s="17"/>
      <c r="AE181" s="468"/>
      <c r="AF181" s="469"/>
      <c r="AG181" s="447" t="str">
        <f t="shared" si="2"/>
        <v/>
      </c>
      <c r="AH181" s="467"/>
      <c r="AI181" s="9"/>
      <c r="AJ181" s="40"/>
      <c r="AK181" s="584"/>
      <c r="AL181" s="585"/>
      <c r="AM181" s="585"/>
      <c r="AN181" s="585"/>
      <c r="AO181" s="585"/>
      <c r="AP181" s="585"/>
      <c r="AQ181" s="585"/>
      <c r="AR181" s="585"/>
      <c r="AS181" s="585"/>
      <c r="AT181" s="586"/>
      <c r="AU181" s="15"/>
      <c r="BB181" s="1"/>
    </row>
    <row r="182" spans="1:54" hidden="1" x14ac:dyDescent="0.35">
      <c r="A182" s="71"/>
      <c r="B182" s="25" t="s">
        <v>70</v>
      </c>
      <c r="C182" s="162">
        <f>SUM(D182:L182)</f>
        <v>0</v>
      </c>
      <c r="D182" s="29"/>
      <c r="E182" s="9"/>
      <c r="F182" s="9"/>
      <c r="G182" s="9"/>
      <c r="H182" s="40"/>
      <c r="I182" s="9"/>
      <c r="J182" s="9"/>
      <c r="K182" s="9"/>
      <c r="L182" s="40"/>
      <c r="M182" s="162">
        <f>IF(SUM(D182:L182)&gt;($P180/'Example-657'!$B$14),($P180/'Example-657'!$B$14),SUM(D182:L182))</f>
        <v>0</v>
      </c>
      <c r="N182" s="169"/>
      <c r="O182" s="170"/>
      <c r="P182" s="169"/>
      <c r="Q182" s="170"/>
      <c r="R182" s="9"/>
      <c r="S182" s="9"/>
      <c r="T182" s="9"/>
      <c r="U182" s="29"/>
      <c r="V182" s="9"/>
      <c r="W182" s="40"/>
      <c r="X182" s="470"/>
      <c r="Y182" s="15"/>
      <c r="Z182" s="15"/>
      <c r="AA182" s="22"/>
      <c r="AB182" s="461"/>
      <c r="AC182" s="461"/>
      <c r="AD182" s="17"/>
      <c r="AE182" s="468"/>
      <c r="AF182" s="469"/>
      <c r="AG182" s="447" t="str">
        <f t="shared" si="2"/>
        <v/>
      </c>
      <c r="AH182" s="467"/>
      <c r="AI182" s="9"/>
      <c r="AJ182" s="40"/>
      <c r="AK182" s="584"/>
      <c r="AL182" s="585"/>
      <c r="AM182" s="585"/>
      <c r="AN182" s="585"/>
      <c r="AO182" s="585"/>
      <c r="AP182" s="585"/>
      <c r="AQ182" s="585"/>
      <c r="AR182" s="585"/>
      <c r="AS182" s="585"/>
      <c r="AT182" s="586"/>
      <c r="AU182" s="15"/>
      <c r="BB182" s="1"/>
    </row>
    <row r="183" spans="1:54" ht="15" hidden="1" thickBot="1" x14ac:dyDescent="0.4">
      <c r="A183" s="90"/>
      <c r="B183" s="26" t="s">
        <v>75</v>
      </c>
      <c r="C183" s="171">
        <f>SUM(D183:L183)</f>
        <v>0</v>
      </c>
      <c r="D183" s="31"/>
      <c r="E183" s="11"/>
      <c r="F183" s="11"/>
      <c r="G183" s="11"/>
      <c r="H183" s="47"/>
      <c r="I183" s="11"/>
      <c r="J183" s="11"/>
      <c r="K183" s="11"/>
      <c r="L183" s="47"/>
      <c r="M183" s="171">
        <f>IF(SUM(D183:L183)&gt;($P180/'Example-657'!$B$14),($P180/'Example-657'!$B$14),SUM(D183:L183))</f>
        <v>0</v>
      </c>
      <c r="N183" s="173"/>
      <c r="O183" s="23"/>
      <c r="P183" s="173"/>
      <c r="Q183" s="23"/>
      <c r="R183" s="11"/>
      <c r="S183" s="91"/>
      <c r="T183" s="91"/>
      <c r="U183" s="57"/>
      <c r="V183" s="10"/>
      <c r="W183" s="23"/>
      <c r="X183" s="57"/>
      <c r="Y183" s="10"/>
      <c r="Z183" s="10"/>
      <c r="AA183" s="23"/>
      <c r="AB183" s="472"/>
      <c r="AC183" s="472"/>
      <c r="AD183" s="20"/>
      <c r="AE183" s="473"/>
      <c r="AF183" s="474"/>
      <c r="AG183" s="449" t="str">
        <f t="shared" si="2"/>
        <v/>
      </c>
      <c r="AH183" s="475"/>
      <c r="AI183" s="11"/>
      <c r="AJ183" s="47"/>
      <c r="AK183" s="587"/>
      <c r="AL183" s="588"/>
      <c r="AM183" s="588"/>
      <c r="AN183" s="588"/>
      <c r="AO183" s="588"/>
      <c r="AP183" s="588"/>
      <c r="AQ183" s="588"/>
      <c r="AR183" s="588"/>
      <c r="AS183" s="588"/>
      <c r="AT183" s="589"/>
      <c r="AU183" s="15"/>
      <c r="BB183" s="1"/>
    </row>
    <row r="184" spans="1:54" hidden="1" x14ac:dyDescent="0.35">
      <c r="A184" s="71">
        <v>37</v>
      </c>
      <c r="B184" s="25" t="s">
        <v>35</v>
      </c>
      <c r="C184" s="175"/>
      <c r="D184" s="84"/>
      <c r="E184" s="17"/>
      <c r="F184" s="17"/>
      <c r="G184" s="17"/>
      <c r="H184" s="85"/>
      <c r="I184" s="17"/>
      <c r="J184" s="17"/>
      <c r="K184" s="17"/>
      <c r="L184" s="85"/>
      <c r="M184" s="109"/>
      <c r="N184" s="164">
        <f>SUM(D184:L184)</f>
        <v>0</v>
      </c>
      <c r="O184" s="163">
        <f>N184*'Example-657'!$B$15</f>
        <v>0</v>
      </c>
      <c r="P184" s="164"/>
      <c r="Q184" s="22"/>
      <c r="R184" s="87"/>
      <c r="S184" s="87"/>
      <c r="T184" s="17"/>
      <c r="U184" s="86"/>
      <c r="V184" s="87"/>
      <c r="W184" s="85"/>
      <c r="X184" s="464"/>
      <c r="Y184" s="63"/>
      <c r="Z184" s="63"/>
      <c r="AA184" s="89"/>
      <c r="AB184" s="461"/>
      <c r="AC184" s="461"/>
      <c r="AD184" s="17"/>
      <c r="AE184" s="466"/>
      <c r="AF184" s="447"/>
      <c r="AG184" s="447" t="str">
        <f t="shared" si="2"/>
        <v/>
      </c>
      <c r="AH184" s="467"/>
      <c r="AI184" s="9"/>
      <c r="AJ184" s="40"/>
      <c r="AK184" s="616"/>
      <c r="AL184" s="617"/>
      <c r="AM184" s="617"/>
      <c r="AN184" s="617"/>
      <c r="AO184" s="617"/>
      <c r="AP184" s="617"/>
      <c r="AQ184" s="617"/>
      <c r="AR184" s="617"/>
      <c r="AS184" s="617"/>
      <c r="AT184" s="618"/>
      <c r="AU184" s="15"/>
    </row>
    <row r="185" spans="1:54" hidden="1" x14ac:dyDescent="0.35">
      <c r="A185" s="71"/>
      <c r="B185" s="25" t="s">
        <v>53</v>
      </c>
      <c r="C185" s="162"/>
      <c r="D185" s="84"/>
      <c r="E185" s="17"/>
      <c r="F185" s="17"/>
      <c r="G185" s="17"/>
      <c r="H185" s="85"/>
      <c r="I185" s="17"/>
      <c r="J185" s="17"/>
      <c r="K185" s="17"/>
      <c r="L185" s="85"/>
      <c r="M185" s="162"/>
      <c r="N185" s="30">
        <f>IF(SUM(D185:L185)&gt;'Example-657'!$L$3,'Example-657'!$L$3,SUM(D185:L185))</f>
        <v>0</v>
      </c>
      <c r="O185" s="163">
        <f>N185*'Example-657'!$B$15</f>
        <v>0</v>
      </c>
      <c r="P185" s="164">
        <f>INDEX('Example-657'!$F$4:$K$4, MATCH(O185, 'Example-657'!$F$2:$K$2, 1))</f>
        <v>900</v>
      </c>
      <c r="Q185" s="22">
        <f>INDEX('Example-657'!$F$5:$K$5, MATCH(O185, 'Example-657'!$F$2:$K$2, 1))</f>
        <v>500</v>
      </c>
      <c r="R185" s="87"/>
      <c r="S185" s="87"/>
      <c r="T185" s="17"/>
      <c r="U185" s="86"/>
      <c r="V185" s="87"/>
      <c r="W185" s="85"/>
      <c r="X185" s="464"/>
      <c r="Y185" s="63"/>
      <c r="Z185" s="63"/>
      <c r="AA185" s="89"/>
      <c r="AB185" s="461"/>
      <c r="AC185" s="461"/>
      <c r="AD185" s="17"/>
      <c r="AE185" s="466"/>
      <c r="AF185" s="447"/>
      <c r="AG185" s="447" t="str">
        <f t="shared" si="2"/>
        <v/>
      </c>
      <c r="AH185" s="467"/>
      <c r="AI185" s="9"/>
      <c r="AJ185" s="40"/>
      <c r="AK185" s="584"/>
      <c r="AL185" s="585"/>
      <c r="AM185" s="585"/>
      <c r="AN185" s="585"/>
      <c r="AO185" s="585"/>
      <c r="AP185" s="585"/>
      <c r="AQ185" s="585"/>
      <c r="AR185" s="585"/>
      <c r="AS185" s="585"/>
      <c r="AT185" s="586"/>
      <c r="AU185" s="15"/>
    </row>
    <row r="186" spans="1:54" hidden="1" x14ac:dyDescent="0.35">
      <c r="A186" s="71"/>
      <c r="B186" s="39" t="s">
        <v>59</v>
      </c>
      <c r="C186" s="162"/>
      <c r="D186" s="29"/>
      <c r="E186" s="32"/>
      <c r="F186" s="32"/>
      <c r="G186" s="32"/>
      <c r="H186" s="75"/>
      <c r="I186" s="32"/>
      <c r="J186" s="32"/>
      <c r="K186" s="32"/>
      <c r="L186" s="75"/>
      <c r="M186" s="166">
        <f>SUM(D186:L186)</f>
        <v>0</v>
      </c>
      <c r="N186" s="169"/>
      <c r="O186" s="170"/>
      <c r="P186" s="169"/>
      <c r="Q186" s="170"/>
      <c r="R186" s="9"/>
      <c r="S186" s="9"/>
      <c r="T186" s="9"/>
      <c r="U186" s="29"/>
      <c r="V186" s="9"/>
      <c r="W186" s="40"/>
      <c r="X186" s="470"/>
      <c r="Y186" s="32"/>
      <c r="Z186" s="9"/>
      <c r="AA186" s="40"/>
      <c r="AB186" s="461"/>
      <c r="AC186" s="461"/>
      <c r="AD186" s="17"/>
      <c r="AE186" s="468"/>
      <c r="AF186" s="469"/>
      <c r="AG186" s="447" t="str">
        <f t="shared" si="2"/>
        <v/>
      </c>
      <c r="AH186" s="467"/>
      <c r="AI186" s="9"/>
      <c r="AJ186" s="40"/>
      <c r="AK186" s="584"/>
      <c r="AL186" s="585"/>
      <c r="AM186" s="585"/>
      <c r="AN186" s="585"/>
      <c r="AO186" s="585"/>
      <c r="AP186" s="585"/>
      <c r="AQ186" s="585"/>
      <c r="AR186" s="585"/>
      <c r="AS186" s="585"/>
      <c r="AT186" s="586"/>
      <c r="AU186" s="15"/>
      <c r="BB186" s="1"/>
    </row>
    <row r="187" spans="1:54" hidden="1" x14ac:dyDescent="0.35">
      <c r="A187" s="71"/>
      <c r="B187" s="25" t="s">
        <v>70</v>
      </c>
      <c r="C187" s="162">
        <f>SUM(D187:L187)</f>
        <v>0</v>
      </c>
      <c r="D187" s="29"/>
      <c r="E187" s="9"/>
      <c r="F187" s="9"/>
      <c r="G187" s="9"/>
      <c r="H187" s="40"/>
      <c r="I187" s="9"/>
      <c r="J187" s="9"/>
      <c r="K187" s="9"/>
      <c r="L187" s="40"/>
      <c r="M187" s="162">
        <f>IF(SUM(D187:L187)&gt;($P185/'Example-657'!$B$14),($P185/'Example-657'!$B$14),SUM(D187:L187))</f>
        <v>0</v>
      </c>
      <c r="N187" s="169"/>
      <c r="O187" s="170"/>
      <c r="P187" s="169"/>
      <c r="Q187" s="170"/>
      <c r="R187" s="9"/>
      <c r="S187" s="9"/>
      <c r="T187" s="9"/>
      <c r="U187" s="29"/>
      <c r="V187" s="9"/>
      <c r="W187" s="40"/>
      <c r="X187" s="470"/>
      <c r="Y187" s="15"/>
      <c r="Z187" s="15"/>
      <c r="AA187" s="22"/>
      <c r="AB187" s="461"/>
      <c r="AC187" s="461"/>
      <c r="AD187" s="17"/>
      <c r="AE187" s="468"/>
      <c r="AF187" s="469"/>
      <c r="AG187" s="447" t="str">
        <f t="shared" si="2"/>
        <v/>
      </c>
      <c r="AH187" s="467"/>
      <c r="AI187" s="9"/>
      <c r="AJ187" s="40"/>
      <c r="AK187" s="584"/>
      <c r="AL187" s="585"/>
      <c r="AM187" s="585"/>
      <c r="AN187" s="585"/>
      <c r="AO187" s="585"/>
      <c r="AP187" s="585"/>
      <c r="AQ187" s="585"/>
      <c r="AR187" s="585"/>
      <c r="AS187" s="585"/>
      <c r="AT187" s="586"/>
      <c r="AU187" s="15"/>
      <c r="BB187" s="1"/>
    </row>
    <row r="188" spans="1:54" ht="15" hidden="1" thickBot="1" x14ac:dyDescent="0.4">
      <c r="A188" s="90"/>
      <c r="B188" s="26" t="s">
        <v>75</v>
      </c>
      <c r="C188" s="171">
        <f>SUM(D188:L188)</f>
        <v>0</v>
      </c>
      <c r="D188" s="31"/>
      <c r="E188" s="11"/>
      <c r="F188" s="11"/>
      <c r="G188" s="11"/>
      <c r="H188" s="47"/>
      <c r="I188" s="11"/>
      <c r="J188" s="11"/>
      <c r="K188" s="11"/>
      <c r="L188" s="47"/>
      <c r="M188" s="162">
        <f>IF(SUM(D188:L188)&gt;($P185/'Example-657'!$B$14),($P185/'Example-657'!$B$14),SUM(D188:L188))</f>
        <v>0</v>
      </c>
      <c r="N188" s="164"/>
      <c r="O188" s="22"/>
      <c r="P188" s="164"/>
      <c r="Q188" s="22"/>
      <c r="R188" s="11"/>
      <c r="S188" s="91"/>
      <c r="T188" s="91"/>
      <c r="U188" s="57"/>
      <c r="V188" s="10"/>
      <c r="W188" s="23"/>
      <c r="X188" s="57"/>
      <c r="Y188" s="10"/>
      <c r="Z188" s="10"/>
      <c r="AA188" s="23"/>
      <c r="AB188" s="472"/>
      <c r="AC188" s="472"/>
      <c r="AD188" s="20"/>
      <c r="AE188" s="468"/>
      <c r="AF188" s="469"/>
      <c r="AG188" s="447" t="str">
        <f t="shared" si="2"/>
        <v/>
      </c>
      <c r="AH188" s="467"/>
      <c r="AI188" s="9"/>
      <c r="AJ188" s="40"/>
      <c r="AK188" s="587"/>
      <c r="AL188" s="588"/>
      <c r="AM188" s="588"/>
      <c r="AN188" s="588"/>
      <c r="AO188" s="588"/>
      <c r="AP188" s="588"/>
      <c r="AQ188" s="588"/>
      <c r="AR188" s="588"/>
      <c r="AS188" s="588"/>
      <c r="AT188" s="589"/>
      <c r="AU188" s="15"/>
      <c r="BB188" s="1"/>
    </row>
    <row r="189" spans="1:54" hidden="1" x14ac:dyDescent="0.35">
      <c r="A189" s="33">
        <v>38</v>
      </c>
      <c r="B189" s="24" t="s">
        <v>35</v>
      </c>
      <c r="C189" s="156"/>
      <c r="D189" s="76"/>
      <c r="E189" s="14"/>
      <c r="F189" s="14"/>
      <c r="G189" s="14"/>
      <c r="H189" s="77"/>
      <c r="I189" s="14"/>
      <c r="J189" s="14"/>
      <c r="K189" s="14"/>
      <c r="L189" s="77"/>
      <c r="M189" s="110"/>
      <c r="N189" s="159">
        <f>SUM(D189:L189)</f>
        <v>0</v>
      </c>
      <c r="O189" s="158">
        <f>N189*'Example-657'!$B$15</f>
        <v>0</v>
      </c>
      <c r="P189" s="159"/>
      <c r="Q189" s="160"/>
      <c r="R189" s="81"/>
      <c r="S189" s="81"/>
      <c r="T189" s="14"/>
      <c r="U189" s="80"/>
      <c r="V189" s="81"/>
      <c r="W189" s="77"/>
      <c r="X189" s="460"/>
      <c r="Y189" s="64"/>
      <c r="Z189" s="64"/>
      <c r="AA189" s="79"/>
      <c r="AB189" s="471"/>
      <c r="AC189" s="471"/>
      <c r="AD189" s="14"/>
      <c r="AE189" s="462"/>
      <c r="AF189" s="448"/>
      <c r="AG189" s="448" t="str">
        <f t="shared" si="2"/>
        <v/>
      </c>
      <c r="AH189" s="463"/>
      <c r="AI189" s="8"/>
      <c r="AJ189" s="28"/>
      <c r="AK189" s="581"/>
      <c r="AL189" s="582"/>
      <c r="AM189" s="582"/>
      <c r="AN189" s="582"/>
      <c r="AO189" s="582"/>
      <c r="AP189" s="582"/>
      <c r="AQ189" s="582"/>
      <c r="AR189" s="582"/>
      <c r="AS189" s="582"/>
      <c r="AT189" s="583"/>
      <c r="AU189" s="15"/>
    </row>
    <row r="190" spans="1:54" hidden="1" x14ac:dyDescent="0.35">
      <c r="A190" s="71"/>
      <c r="B190" s="25" t="s">
        <v>53</v>
      </c>
      <c r="C190" s="162"/>
      <c r="D190" s="84"/>
      <c r="E190" s="17"/>
      <c r="F190" s="17"/>
      <c r="G190" s="17"/>
      <c r="H190" s="85"/>
      <c r="I190" s="17"/>
      <c r="J190" s="17"/>
      <c r="K190" s="17"/>
      <c r="L190" s="85"/>
      <c r="M190" s="162"/>
      <c r="N190" s="30">
        <f>IF(SUM(D190:L190)&gt;'Example-657'!$L$3,'Example-657'!$L$3,SUM(D190:L190))</f>
        <v>0</v>
      </c>
      <c r="O190" s="163">
        <f>N190*'Example-657'!$B$15</f>
        <v>0</v>
      </c>
      <c r="P190" s="164">
        <f>INDEX('Example-657'!$F$4:$K$4, MATCH(O190, 'Example-657'!$F$2:$K$2, 1))</f>
        <v>900</v>
      </c>
      <c r="Q190" s="22">
        <f>INDEX('Example-657'!$F$5:$K$5, MATCH(O190, 'Example-657'!$F$2:$K$2, 1))</f>
        <v>500</v>
      </c>
      <c r="R190" s="87"/>
      <c r="S190" s="87"/>
      <c r="T190" s="17"/>
      <c r="U190" s="86"/>
      <c r="V190" s="87"/>
      <c r="W190" s="85"/>
      <c r="X190" s="464"/>
      <c r="Y190" s="63"/>
      <c r="Z190" s="63"/>
      <c r="AA190" s="89"/>
      <c r="AB190" s="465"/>
      <c r="AC190" s="461"/>
      <c r="AD190" s="17"/>
      <c r="AE190" s="468"/>
      <c r="AF190" s="469"/>
      <c r="AG190" s="447" t="str">
        <f t="shared" si="2"/>
        <v/>
      </c>
      <c r="AH190" s="467"/>
      <c r="AI190" s="9"/>
      <c r="AJ190" s="40"/>
      <c r="AK190" s="584"/>
      <c r="AL190" s="585"/>
      <c r="AM190" s="585"/>
      <c r="AN190" s="585"/>
      <c r="AO190" s="585"/>
      <c r="AP190" s="585"/>
      <c r="AQ190" s="585"/>
      <c r="AR190" s="585"/>
      <c r="AS190" s="585"/>
      <c r="AT190" s="586"/>
      <c r="AU190" s="15"/>
    </row>
    <row r="191" spans="1:54" hidden="1" x14ac:dyDescent="0.35">
      <c r="A191" s="71"/>
      <c r="B191" s="39" t="s">
        <v>59</v>
      </c>
      <c r="C191" s="162"/>
      <c r="D191" s="29"/>
      <c r="E191" s="32"/>
      <c r="F191" s="32"/>
      <c r="G191" s="32"/>
      <c r="H191" s="75"/>
      <c r="I191" s="32"/>
      <c r="J191" s="32"/>
      <c r="K191" s="32"/>
      <c r="L191" s="75"/>
      <c r="M191" s="166">
        <f>SUM(D191:L191)</f>
        <v>0</v>
      </c>
      <c r="N191" s="169"/>
      <c r="O191" s="170"/>
      <c r="P191" s="169"/>
      <c r="Q191" s="170"/>
      <c r="R191" s="9"/>
      <c r="S191" s="9"/>
      <c r="T191" s="9"/>
      <c r="U191" s="29"/>
      <c r="V191" s="9"/>
      <c r="W191" s="40"/>
      <c r="X191" s="468"/>
      <c r="Y191" s="32"/>
      <c r="Z191" s="9"/>
      <c r="AA191" s="40"/>
      <c r="AB191" s="461"/>
      <c r="AC191" s="461"/>
      <c r="AD191" s="17"/>
      <c r="AE191" s="468"/>
      <c r="AF191" s="469"/>
      <c r="AG191" s="447" t="str">
        <f t="shared" si="2"/>
        <v/>
      </c>
      <c r="AH191" s="467"/>
      <c r="AI191" s="9"/>
      <c r="AJ191" s="40"/>
      <c r="AK191" s="584"/>
      <c r="AL191" s="585"/>
      <c r="AM191" s="585"/>
      <c r="AN191" s="585"/>
      <c r="AO191" s="585"/>
      <c r="AP191" s="585"/>
      <c r="AQ191" s="585"/>
      <c r="AR191" s="585"/>
      <c r="AS191" s="585"/>
      <c r="AT191" s="586"/>
      <c r="AU191" s="15"/>
      <c r="BB191" s="1"/>
    </row>
    <row r="192" spans="1:54" hidden="1" x14ac:dyDescent="0.35">
      <c r="A192" s="71"/>
      <c r="B192" s="25" t="s">
        <v>70</v>
      </c>
      <c r="C192" s="162">
        <f>SUM(D192:L192)</f>
        <v>0</v>
      </c>
      <c r="D192" s="29"/>
      <c r="E192" s="9"/>
      <c r="F192" s="9"/>
      <c r="G192" s="9"/>
      <c r="H192" s="40"/>
      <c r="I192" s="9"/>
      <c r="J192" s="9"/>
      <c r="K192" s="9"/>
      <c r="L192" s="40"/>
      <c r="M192" s="162">
        <f>IF(SUM(D192:L192)&gt;($P190/'Example-657'!$B$14),($P190/'Example-657'!$B$14),SUM(D192:L192))</f>
        <v>0</v>
      </c>
      <c r="N192" s="169"/>
      <c r="O192" s="170"/>
      <c r="P192" s="169"/>
      <c r="Q192" s="170"/>
      <c r="R192" s="9"/>
      <c r="S192" s="9"/>
      <c r="T192" s="9"/>
      <c r="U192" s="29"/>
      <c r="V192" s="9"/>
      <c r="W192" s="40"/>
      <c r="X192" s="470"/>
      <c r="Y192" s="15"/>
      <c r="Z192" s="15"/>
      <c r="AA192" s="22"/>
      <c r="AB192" s="461"/>
      <c r="AC192" s="461"/>
      <c r="AD192" s="17"/>
      <c r="AE192" s="468"/>
      <c r="AF192" s="469"/>
      <c r="AG192" s="447" t="str">
        <f t="shared" si="2"/>
        <v/>
      </c>
      <c r="AH192" s="467"/>
      <c r="AI192" s="9"/>
      <c r="AJ192" s="40"/>
      <c r="AK192" s="584"/>
      <c r="AL192" s="585"/>
      <c r="AM192" s="585"/>
      <c r="AN192" s="585"/>
      <c r="AO192" s="585"/>
      <c r="AP192" s="585"/>
      <c r="AQ192" s="585"/>
      <c r="AR192" s="585"/>
      <c r="AS192" s="585"/>
      <c r="AT192" s="586"/>
      <c r="AU192" s="15"/>
      <c r="BB192" s="1"/>
    </row>
    <row r="193" spans="1:59" ht="15" hidden="1" thickBot="1" x14ac:dyDescent="0.4">
      <c r="A193" s="90"/>
      <c r="B193" s="26" t="s">
        <v>75</v>
      </c>
      <c r="C193" s="171">
        <f>SUM(D193:L193)</f>
        <v>0</v>
      </c>
      <c r="D193" s="31"/>
      <c r="E193" s="11"/>
      <c r="F193" s="11"/>
      <c r="G193" s="11"/>
      <c r="H193" s="47"/>
      <c r="I193" s="11"/>
      <c r="J193" s="11"/>
      <c r="K193" s="11"/>
      <c r="L193" s="47"/>
      <c r="M193" s="171">
        <f>IF(SUM(D193:L193)&gt;($P190/'Example-657'!$B$14),($P190/'Example-657'!$B$14),SUM(D193:L193))</f>
        <v>0</v>
      </c>
      <c r="N193" s="173"/>
      <c r="O193" s="23"/>
      <c r="P193" s="173"/>
      <c r="Q193" s="23"/>
      <c r="R193" s="11"/>
      <c r="S193" s="91"/>
      <c r="T193" s="91"/>
      <c r="U193" s="57"/>
      <c r="V193" s="10"/>
      <c r="W193" s="23"/>
      <c r="X193" s="57"/>
      <c r="Y193" s="10"/>
      <c r="Z193" s="10"/>
      <c r="AA193" s="23"/>
      <c r="AB193" s="472"/>
      <c r="AC193" s="472"/>
      <c r="AD193" s="20"/>
      <c r="AE193" s="473"/>
      <c r="AF193" s="474"/>
      <c r="AG193" s="449" t="str">
        <f t="shared" si="2"/>
        <v/>
      </c>
      <c r="AH193" s="475"/>
      <c r="AI193" s="11"/>
      <c r="AJ193" s="47"/>
      <c r="AK193" s="587"/>
      <c r="AL193" s="588"/>
      <c r="AM193" s="588"/>
      <c r="AN193" s="588"/>
      <c r="AO193" s="588"/>
      <c r="AP193" s="588"/>
      <c r="AQ193" s="588"/>
      <c r="AR193" s="588"/>
      <c r="AS193" s="588"/>
      <c r="AT193" s="589"/>
      <c r="AU193" s="15"/>
      <c r="BB193" s="1"/>
    </row>
    <row r="194" spans="1:59" hidden="1" x14ac:dyDescent="0.35">
      <c r="A194" s="33">
        <v>39</v>
      </c>
      <c r="B194" s="24" t="s">
        <v>35</v>
      </c>
      <c r="C194" s="156"/>
      <c r="D194" s="76"/>
      <c r="E194" s="14"/>
      <c r="F194" s="14"/>
      <c r="G194" s="14"/>
      <c r="H194" s="77"/>
      <c r="I194" s="14"/>
      <c r="J194" s="14"/>
      <c r="K194" s="14"/>
      <c r="L194" s="77"/>
      <c r="M194" s="110"/>
      <c r="N194" s="159">
        <f>SUM(D194:L194)</f>
        <v>0</v>
      </c>
      <c r="O194" s="158">
        <f>N194*'Example-657'!$B$15</f>
        <v>0</v>
      </c>
      <c r="P194" s="159"/>
      <c r="Q194" s="160"/>
      <c r="R194" s="81"/>
      <c r="S194" s="81"/>
      <c r="T194" s="14"/>
      <c r="U194" s="80"/>
      <c r="V194" s="81"/>
      <c r="W194" s="77"/>
      <c r="X194" s="478"/>
      <c r="Y194" s="64"/>
      <c r="Z194" s="64"/>
      <c r="AA194" s="79"/>
      <c r="AB194" s="471"/>
      <c r="AC194" s="471"/>
      <c r="AD194" s="14"/>
      <c r="AE194" s="466"/>
      <c r="AF194" s="447"/>
      <c r="AG194" s="447" t="str">
        <f t="shared" si="2"/>
        <v/>
      </c>
      <c r="AH194" s="467"/>
      <c r="AI194" s="9"/>
      <c r="AJ194" s="40"/>
      <c r="AK194" s="581"/>
      <c r="AL194" s="582"/>
      <c r="AM194" s="582"/>
      <c r="AN194" s="582"/>
      <c r="AO194" s="582"/>
      <c r="AP194" s="582"/>
      <c r="AQ194" s="582"/>
      <c r="AR194" s="582"/>
      <c r="AS194" s="582"/>
      <c r="AT194" s="583"/>
      <c r="AU194" s="15"/>
    </row>
    <row r="195" spans="1:59" hidden="1" x14ac:dyDescent="0.35">
      <c r="A195" s="71"/>
      <c r="B195" s="25" t="s">
        <v>53</v>
      </c>
      <c r="C195" s="162"/>
      <c r="D195" s="84"/>
      <c r="E195" s="17"/>
      <c r="F195" s="17"/>
      <c r="G195" s="17"/>
      <c r="H195" s="85"/>
      <c r="I195" s="17"/>
      <c r="J195" s="17"/>
      <c r="K195" s="17"/>
      <c r="L195" s="85"/>
      <c r="M195" s="162"/>
      <c r="N195" s="30">
        <f>IF(SUM(D195:L195)&gt;'Example-657'!$L$3,'Example-657'!$L$3,SUM(D195:L195))</f>
        <v>0</v>
      </c>
      <c r="O195" s="163">
        <f>N195*'Example-657'!$B$15</f>
        <v>0</v>
      </c>
      <c r="P195" s="164">
        <f>INDEX('Example-657'!$F$4:$K$4, MATCH(O195, 'Example-657'!$F$2:$K$2, 1))</f>
        <v>900</v>
      </c>
      <c r="Q195" s="22">
        <f>INDEX('Example-657'!$F$5:$K$5, MATCH(O195, 'Example-657'!$F$2:$K$2, 1))</f>
        <v>500</v>
      </c>
      <c r="R195" s="87"/>
      <c r="S195" s="87"/>
      <c r="T195" s="17"/>
      <c r="U195" s="86"/>
      <c r="V195" s="87"/>
      <c r="W195" s="85"/>
      <c r="X195" s="464"/>
      <c r="Y195" s="63"/>
      <c r="Z195" s="63"/>
      <c r="AA195" s="89"/>
      <c r="AB195" s="461"/>
      <c r="AC195" s="461"/>
      <c r="AD195" s="17"/>
      <c r="AE195" s="466"/>
      <c r="AF195" s="447"/>
      <c r="AG195" s="447" t="str">
        <f t="shared" si="2"/>
        <v/>
      </c>
      <c r="AH195" s="467"/>
      <c r="AI195" s="9"/>
      <c r="AJ195" s="40"/>
      <c r="AK195" s="584"/>
      <c r="AL195" s="585"/>
      <c r="AM195" s="585"/>
      <c r="AN195" s="585"/>
      <c r="AO195" s="585"/>
      <c r="AP195" s="585"/>
      <c r="AQ195" s="585"/>
      <c r="AR195" s="585"/>
      <c r="AS195" s="585"/>
      <c r="AT195" s="586"/>
      <c r="AU195" s="15"/>
    </row>
    <row r="196" spans="1:59" hidden="1" x14ac:dyDescent="0.35">
      <c r="A196" s="71"/>
      <c r="B196" s="39" t="s">
        <v>59</v>
      </c>
      <c r="C196" s="162"/>
      <c r="D196" s="29"/>
      <c r="E196" s="32"/>
      <c r="F196" s="32"/>
      <c r="G196" s="32"/>
      <c r="H196" s="75"/>
      <c r="I196" s="32"/>
      <c r="J196" s="32"/>
      <c r="K196" s="32"/>
      <c r="L196" s="75"/>
      <c r="M196" s="166">
        <f>SUM(D196:L196)</f>
        <v>0</v>
      </c>
      <c r="N196" s="169"/>
      <c r="O196" s="170"/>
      <c r="P196" s="169"/>
      <c r="Q196" s="170"/>
      <c r="R196" s="9"/>
      <c r="S196" s="9"/>
      <c r="T196" s="9"/>
      <c r="U196" s="29"/>
      <c r="V196" s="9"/>
      <c r="W196" s="40"/>
      <c r="X196" s="470"/>
      <c r="Y196" s="32"/>
      <c r="Z196" s="9"/>
      <c r="AA196" s="40"/>
      <c r="AB196" s="461"/>
      <c r="AC196" s="461"/>
      <c r="AD196" s="17"/>
      <c r="AE196" s="468"/>
      <c r="AF196" s="469"/>
      <c r="AG196" s="447" t="str">
        <f t="shared" si="2"/>
        <v/>
      </c>
      <c r="AH196" s="467"/>
      <c r="AI196" s="9"/>
      <c r="AJ196" s="40"/>
      <c r="AK196" s="584"/>
      <c r="AL196" s="585"/>
      <c r="AM196" s="585"/>
      <c r="AN196" s="585"/>
      <c r="AO196" s="585"/>
      <c r="AP196" s="585"/>
      <c r="AQ196" s="585"/>
      <c r="AR196" s="585"/>
      <c r="AS196" s="585"/>
      <c r="AT196" s="586"/>
      <c r="AU196" s="15"/>
      <c r="BB196" s="1"/>
    </row>
    <row r="197" spans="1:59" hidden="1" x14ac:dyDescent="0.35">
      <c r="A197" s="71"/>
      <c r="B197" s="25" t="s">
        <v>70</v>
      </c>
      <c r="C197" s="162">
        <f>SUM(D197:L197)</f>
        <v>0</v>
      </c>
      <c r="D197" s="29"/>
      <c r="E197" s="9"/>
      <c r="F197" s="9"/>
      <c r="G197" s="9"/>
      <c r="H197" s="40"/>
      <c r="I197" s="9"/>
      <c r="J197" s="9"/>
      <c r="K197" s="9"/>
      <c r="L197" s="40"/>
      <c r="M197" s="162">
        <f>IF(SUM(D197:L197)&gt;($P195/'Example-657'!$B$14),($P195/'Example-657'!$B$14),SUM(D197:L197))</f>
        <v>0</v>
      </c>
      <c r="N197" s="169"/>
      <c r="O197" s="170"/>
      <c r="P197" s="169"/>
      <c r="Q197" s="170"/>
      <c r="R197" s="9"/>
      <c r="S197" s="9"/>
      <c r="T197" s="9"/>
      <c r="U197" s="29"/>
      <c r="V197" s="9"/>
      <c r="W197" s="40"/>
      <c r="X197" s="470"/>
      <c r="Y197" s="15"/>
      <c r="Z197" s="15"/>
      <c r="AA197" s="22"/>
      <c r="AB197" s="461"/>
      <c r="AC197" s="461"/>
      <c r="AD197" s="17"/>
      <c r="AE197" s="468"/>
      <c r="AF197" s="469"/>
      <c r="AG197" s="447" t="str">
        <f t="shared" ref="AG197:AG203" si="3">IF(AND(AE197&lt;&gt;"", AF197&lt;&gt;"", AH197&lt;&gt;""), AE197 &amp; "-" &amp; AF197 &amp; " - " &amp; TRIM(AH197), "")</f>
        <v/>
      </c>
      <c r="AH197" s="467"/>
      <c r="AI197" s="9"/>
      <c r="AJ197" s="40"/>
      <c r="AK197" s="584"/>
      <c r="AL197" s="585"/>
      <c r="AM197" s="585"/>
      <c r="AN197" s="585"/>
      <c r="AO197" s="585"/>
      <c r="AP197" s="585"/>
      <c r="AQ197" s="585"/>
      <c r="AR197" s="585"/>
      <c r="AS197" s="585"/>
      <c r="AT197" s="586"/>
      <c r="AU197" s="15"/>
      <c r="BB197" s="1"/>
    </row>
    <row r="198" spans="1:59" ht="15" hidden="1" thickBot="1" x14ac:dyDescent="0.4">
      <c r="A198" s="90"/>
      <c r="B198" s="26" t="s">
        <v>75</v>
      </c>
      <c r="C198" s="171">
        <f>SUM(D198:L198)</f>
        <v>0</v>
      </c>
      <c r="D198" s="31"/>
      <c r="E198" s="11"/>
      <c r="F198" s="11"/>
      <c r="G198" s="11"/>
      <c r="H198" s="47"/>
      <c r="I198" s="11"/>
      <c r="J198" s="11"/>
      <c r="K198" s="11"/>
      <c r="L198" s="47"/>
      <c r="M198" s="171">
        <f>IF(SUM(D198:L198)&gt;($P195/'Example-657'!$B$14),($P195/'Example-657'!$B$14),SUM(D198:L198))</f>
        <v>0</v>
      </c>
      <c r="N198" s="173"/>
      <c r="O198" s="23"/>
      <c r="P198" s="173"/>
      <c r="Q198" s="23"/>
      <c r="R198" s="11"/>
      <c r="S198" s="91"/>
      <c r="T198" s="91"/>
      <c r="U198" s="57"/>
      <c r="V198" s="10"/>
      <c r="W198" s="23"/>
      <c r="X198" s="57"/>
      <c r="Y198" s="10"/>
      <c r="Z198" s="10"/>
      <c r="AA198" s="23"/>
      <c r="AB198" s="472"/>
      <c r="AC198" s="472"/>
      <c r="AD198" s="20"/>
      <c r="AE198" s="468"/>
      <c r="AF198" s="469"/>
      <c r="AG198" s="447" t="str">
        <f t="shared" si="3"/>
        <v/>
      </c>
      <c r="AH198" s="467"/>
      <c r="AI198" s="9"/>
      <c r="AJ198" s="40"/>
      <c r="AK198" s="587"/>
      <c r="AL198" s="588"/>
      <c r="AM198" s="588"/>
      <c r="AN198" s="588"/>
      <c r="AO198" s="588"/>
      <c r="AP198" s="588"/>
      <c r="AQ198" s="588"/>
      <c r="AR198" s="588"/>
      <c r="AS198" s="588"/>
      <c r="AT198" s="589"/>
      <c r="AU198" s="15"/>
      <c r="BB198" s="1"/>
    </row>
    <row r="199" spans="1:59" hidden="1" x14ac:dyDescent="0.35">
      <c r="A199" s="71">
        <v>40</v>
      </c>
      <c r="B199" s="25" t="s">
        <v>35</v>
      </c>
      <c r="C199" s="175"/>
      <c r="D199" s="84"/>
      <c r="E199" s="17"/>
      <c r="F199" s="17"/>
      <c r="G199" s="17"/>
      <c r="H199" s="85"/>
      <c r="I199" s="17"/>
      <c r="J199" s="17"/>
      <c r="K199" s="17"/>
      <c r="L199" s="85"/>
      <c r="M199" s="109"/>
      <c r="N199" s="164">
        <f>SUM(D199:L199)</f>
        <v>0</v>
      </c>
      <c r="O199" s="163">
        <f>N199*'Example-657'!$B$15</f>
        <v>0</v>
      </c>
      <c r="P199" s="164"/>
      <c r="Q199" s="22"/>
      <c r="R199" s="87"/>
      <c r="S199" s="87"/>
      <c r="T199" s="17"/>
      <c r="U199" s="86"/>
      <c r="V199" s="87"/>
      <c r="W199" s="85"/>
      <c r="X199" s="464"/>
      <c r="Y199" s="63"/>
      <c r="Z199" s="63"/>
      <c r="AA199" s="89"/>
      <c r="AB199" s="461"/>
      <c r="AC199" s="461"/>
      <c r="AD199" s="17"/>
      <c r="AE199" s="462"/>
      <c r="AF199" s="448"/>
      <c r="AG199" s="448" t="str">
        <f t="shared" si="3"/>
        <v/>
      </c>
      <c r="AH199" s="463"/>
      <c r="AI199" s="8"/>
      <c r="AJ199" s="28"/>
      <c r="AK199" s="616"/>
      <c r="AL199" s="617"/>
      <c r="AM199" s="617"/>
      <c r="AN199" s="617"/>
      <c r="AO199" s="617"/>
      <c r="AP199" s="617"/>
      <c r="AQ199" s="617"/>
      <c r="AR199" s="617"/>
      <c r="AS199" s="617"/>
      <c r="AT199" s="618"/>
      <c r="AU199" s="15"/>
    </row>
    <row r="200" spans="1:59" hidden="1" x14ac:dyDescent="0.35">
      <c r="A200" s="71"/>
      <c r="B200" s="25" t="s">
        <v>53</v>
      </c>
      <c r="C200" s="162"/>
      <c r="D200" s="84"/>
      <c r="E200" s="17"/>
      <c r="F200" s="17"/>
      <c r="G200" s="17"/>
      <c r="H200" s="85"/>
      <c r="I200" s="17"/>
      <c r="J200" s="17"/>
      <c r="K200" s="17"/>
      <c r="L200" s="85"/>
      <c r="M200" s="162"/>
      <c r="N200" s="30">
        <f>IF(SUM(D200:L200)&gt;'Example-657'!$L$3,'Example-657'!$L$3,SUM(D200:L200))</f>
        <v>0</v>
      </c>
      <c r="O200" s="163">
        <f>N200*'Example-657'!$B$15</f>
        <v>0</v>
      </c>
      <c r="P200" s="164">
        <f>INDEX('Example-657'!$F$4:$K$4, MATCH(O200, 'Example-657'!$F$2:$K$2, 1))</f>
        <v>900</v>
      </c>
      <c r="Q200" s="22">
        <f>INDEX('Example-657'!$F$5:$K$5, MATCH(O200, 'Example-657'!$F$2:$K$2, 1))</f>
        <v>500</v>
      </c>
      <c r="R200" s="87"/>
      <c r="S200" s="87"/>
      <c r="T200" s="17"/>
      <c r="U200" s="86"/>
      <c r="V200" s="87"/>
      <c r="W200" s="85"/>
      <c r="X200" s="464"/>
      <c r="Y200" s="63"/>
      <c r="Z200" s="63"/>
      <c r="AA200" s="89"/>
      <c r="AB200" s="461"/>
      <c r="AC200" s="461"/>
      <c r="AD200" s="17"/>
      <c r="AE200" s="466"/>
      <c r="AF200" s="447"/>
      <c r="AG200" s="447" t="str">
        <f t="shared" si="3"/>
        <v/>
      </c>
      <c r="AH200" s="467"/>
      <c r="AI200" s="9"/>
      <c r="AJ200" s="40"/>
      <c r="AK200" s="584"/>
      <c r="AL200" s="585"/>
      <c r="AM200" s="585"/>
      <c r="AN200" s="585"/>
      <c r="AO200" s="585"/>
      <c r="AP200" s="585"/>
      <c r="AQ200" s="585"/>
      <c r="AR200" s="585"/>
      <c r="AS200" s="585"/>
      <c r="AT200" s="586"/>
      <c r="AU200" s="15"/>
    </row>
    <row r="201" spans="1:59" hidden="1" x14ac:dyDescent="0.35">
      <c r="A201" s="71"/>
      <c r="B201" s="39" t="s">
        <v>59</v>
      </c>
      <c r="C201" s="162"/>
      <c r="D201" s="29"/>
      <c r="E201" s="32"/>
      <c r="F201" s="32"/>
      <c r="G201" s="32"/>
      <c r="H201" s="75"/>
      <c r="I201" s="32"/>
      <c r="J201" s="32"/>
      <c r="K201" s="32"/>
      <c r="L201" s="75"/>
      <c r="M201" s="166">
        <f>SUM(D201:L201)</f>
        <v>0</v>
      </c>
      <c r="N201" s="169"/>
      <c r="O201" s="170"/>
      <c r="P201" s="169"/>
      <c r="Q201" s="170"/>
      <c r="R201" s="9"/>
      <c r="S201" s="9"/>
      <c r="T201" s="9"/>
      <c r="U201" s="29"/>
      <c r="V201" s="9"/>
      <c r="W201" s="40"/>
      <c r="X201" s="470"/>
      <c r="Y201" s="32"/>
      <c r="Z201" s="9"/>
      <c r="AA201" s="40"/>
      <c r="AB201" s="461"/>
      <c r="AC201" s="461"/>
      <c r="AD201" s="17"/>
      <c r="AE201" s="468"/>
      <c r="AF201" s="469"/>
      <c r="AG201" s="447" t="str">
        <f t="shared" si="3"/>
        <v/>
      </c>
      <c r="AH201" s="467"/>
      <c r="AI201" s="9"/>
      <c r="AJ201" s="40"/>
      <c r="AK201" s="584"/>
      <c r="AL201" s="585"/>
      <c r="AM201" s="585"/>
      <c r="AN201" s="585"/>
      <c r="AO201" s="585"/>
      <c r="AP201" s="585"/>
      <c r="AQ201" s="585"/>
      <c r="AR201" s="585"/>
      <c r="AS201" s="585"/>
      <c r="AT201" s="586"/>
      <c r="AU201" s="15"/>
      <c r="BB201" s="1"/>
    </row>
    <row r="202" spans="1:59" hidden="1" x14ac:dyDescent="0.35">
      <c r="A202" s="71"/>
      <c r="B202" s="25" t="s">
        <v>70</v>
      </c>
      <c r="C202" s="162">
        <f t="shared" ref="C202:C203" si="4">SUM(D202:L202)</f>
        <v>0</v>
      </c>
      <c r="D202" s="29"/>
      <c r="E202" s="9"/>
      <c r="F202" s="9"/>
      <c r="G202" s="9"/>
      <c r="H202" s="40"/>
      <c r="I202" s="9"/>
      <c r="J202" s="9"/>
      <c r="K202" s="9"/>
      <c r="L202" s="40"/>
      <c r="M202" s="162">
        <f>IF(SUM(D202:L202)&gt;($P200/'Example-657'!$B$14),($P200/'Example-657'!$B$14),SUM(D202:L202))</f>
        <v>0</v>
      </c>
      <c r="N202" s="169"/>
      <c r="O202" s="170"/>
      <c r="P202" s="169"/>
      <c r="Q202" s="170"/>
      <c r="R202" s="9"/>
      <c r="S202" s="9"/>
      <c r="T202" s="9"/>
      <c r="U202" s="29"/>
      <c r="V202" s="9"/>
      <c r="W202" s="40"/>
      <c r="X202" s="470"/>
      <c r="Y202" s="15"/>
      <c r="Z202" s="15"/>
      <c r="AA202" s="22"/>
      <c r="AB202" s="461"/>
      <c r="AC202" s="461"/>
      <c r="AD202" s="17"/>
      <c r="AE202" s="468"/>
      <c r="AF202" s="469"/>
      <c r="AG202" s="447" t="str">
        <f t="shared" si="3"/>
        <v/>
      </c>
      <c r="AH202" s="467"/>
      <c r="AI202" s="9"/>
      <c r="AJ202" s="40"/>
      <c r="AK202" s="584"/>
      <c r="AL202" s="585"/>
      <c r="AM202" s="585"/>
      <c r="AN202" s="585"/>
      <c r="AO202" s="585"/>
      <c r="AP202" s="585"/>
      <c r="AQ202" s="585"/>
      <c r="AR202" s="585"/>
      <c r="AS202" s="585"/>
      <c r="AT202" s="586"/>
      <c r="AU202" s="15"/>
      <c r="BB202" s="1"/>
    </row>
    <row r="203" spans="1:59" ht="15" hidden="1" thickBot="1" x14ac:dyDescent="0.4">
      <c r="A203" s="90"/>
      <c r="B203" s="26" t="s">
        <v>75</v>
      </c>
      <c r="C203" s="162">
        <f t="shared" si="4"/>
        <v>0</v>
      </c>
      <c r="D203" s="29"/>
      <c r="E203" s="9"/>
      <c r="F203" s="9"/>
      <c r="G203" s="9"/>
      <c r="H203" s="40"/>
      <c r="I203" s="9"/>
      <c r="J203" s="9"/>
      <c r="K203" s="9"/>
      <c r="L203" s="40"/>
      <c r="M203" s="162">
        <f>IF(SUM(D203:L203)&gt;($P200/'Example-657'!$B$14),($P200/'Example-657'!$B$14),SUM(D203:L203))</f>
        <v>0</v>
      </c>
      <c r="N203" s="164"/>
      <c r="O203" s="22"/>
      <c r="P203" s="173"/>
      <c r="Q203" s="23"/>
      <c r="R203" s="9"/>
      <c r="S203" s="18"/>
      <c r="T203" s="18"/>
      <c r="U203" s="30"/>
      <c r="V203" s="15"/>
      <c r="W203" s="22"/>
      <c r="X203" s="30"/>
      <c r="Y203" s="15"/>
      <c r="Z203" s="15"/>
      <c r="AA203" s="22"/>
      <c r="AB203" s="472"/>
      <c r="AC203" s="472"/>
      <c r="AD203" s="20"/>
      <c r="AE203" s="473"/>
      <c r="AF203" s="474"/>
      <c r="AG203" s="449" t="str">
        <f t="shared" si="3"/>
        <v/>
      </c>
      <c r="AH203" s="475"/>
      <c r="AI203" s="11"/>
      <c r="AJ203" s="47"/>
      <c r="AK203" s="587"/>
      <c r="AL203" s="588"/>
      <c r="AM203" s="588"/>
      <c r="AN203" s="588"/>
      <c r="AO203" s="588"/>
      <c r="AP203" s="588"/>
      <c r="AQ203" s="588"/>
      <c r="AR203" s="588"/>
      <c r="AS203" s="588"/>
      <c r="AT203" s="589"/>
      <c r="AU203" s="15"/>
      <c r="BB203" s="1"/>
    </row>
    <row r="204" spans="1:59" ht="29.5" customHeight="1" thickBot="1" x14ac:dyDescent="0.4">
      <c r="A204" s="619" t="s">
        <v>80</v>
      </c>
      <c r="B204" s="25" t="s">
        <v>35</v>
      </c>
      <c r="C204" s="157">
        <f>SUM(D204:L204)</f>
        <v>16</v>
      </c>
      <c r="D204" s="157">
        <f>SUM(D199,D194,D189,D184,D179,D174,D169,D164,D159,D154,D149,D144,D139,D134,D129,D124,D119,D114,D109,D99,D104,D94,D89,D84,D79,D74,D69,D64,D59,D54,D49,D44,D39,D34,D29,D24,D19,D14,D9,D4)</f>
        <v>12</v>
      </c>
      <c r="E204" s="21">
        <f>SUM(E199,E194,E189,E184,E179,E174,E169,E164,E159,E154,E149,E144,E139,E134,E129,E124,E119,E114,E109,E99,E104,E94,E89,E84,E79,E74,E69,E64,E59,E54,E49,E44,E39,E34,E29,E24,E19,E14,E9,E4)</f>
        <v>4</v>
      </c>
      <c r="F204" s="21">
        <f t="shared" ref="F204:G204" si="5">SUM(F199,F194,F189,F184,F179,F174,F169,F164,F159,F154,F149,F144,F139,F134,F129,F124,F119,F114,F109,F99,F104,F94,F89,F84,F79,F74,F69,F64,F59,F54,F49,F44,F39,F34,F29,F24,F19,F14,F9,F4)</f>
        <v>0</v>
      </c>
      <c r="G204" s="21">
        <f t="shared" si="5"/>
        <v>0</v>
      </c>
      <c r="H204" s="160">
        <f>SUM(H199,H194,H189,H184,H179,H174,H169,H164,H159,H154,H149,H144,H139,H134,H129,H124,H119,H114,H109,H99,H104,H94,H89,H84,H79,H74,H69,H64,H59,H54,H49,H44,H39,H34,H29,H24,H19,H14,H9,H4)</f>
        <v>0</v>
      </c>
      <c r="I204" s="21">
        <f t="shared" ref="I204:L204" si="6">SUM(I199,I194,I189,I184,I179,I174,I169,I164,I159,I154,I149,I144,I139,I134,I129,I124,I119,I114,I109,I99,I104,I94,I89,I84,I79,I74,I69,I64,I59,I54,I49,I44,I34,I29,I24,I19,I14,I9,I4)</f>
        <v>0</v>
      </c>
      <c r="J204" s="21">
        <f t="shared" si="6"/>
        <v>0</v>
      </c>
      <c r="K204" s="21">
        <f t="shared" si="6"/>
        <v>0</v>
      </c>
      <c r="L204" s="160">
        <f t="shared" si="6"/>
        <v>0</v>
      </c>
      <c r="M204" s="157">
        <f>SUM(M189,M184,M179,M169,M164,M159,M154,M149,M144,M139,M134,M129,M124,M119,M114,M109,M104,M99,M94,M199,M194,M174,M4,M89,M84,M79,M74,M69,M64,M59,M54,M49,M44,M39,M34,M29,M24,M19,M14,M9)</f>
        <v>7</v>
      </c>
      <c r="N204" s="177">
        <f>SUM(N189,N199,N194,N174,N4,N184,N179,N169,N164,N159,N154,N149,N144,N139,N129,N124,N119,N114,N109,N104,N99,N134,N94,N89,N84,N79,N74,N69,N64,N59,N54,N49,N44,N39,N34,N29,N24,N19,N14,N9)</f>
        <v>16</v>
      </c>
      <c r="O204" s="178">
        <f>SUM(O189,O184,O179,O169,O164,O159,O154,O149,O144,O139,O134,O129,O124,O119,O114,O109,O104,O99,O94,O89,O84,O79,O69,O64,O59,O49,O44,O199,O194,O174,O4,O54,O34,O29,O24,O19,O14,O9,O74)/'Example-657'!$B$16</f>
        <v>16</v>
      </c>
      <c r="P204" s="3"/>
      <c r="Q204" s="129" t="s">
        <v>35</v>
      </c>
      <c r="R204" s="80" t="s">
        <v>3</v>
      </c>
      <c r="S204" s="482">
        <f t="shared" ref="S204:T208" si="7">AVERAGE(S189,S184,S179,S169,S164,S159,S154,S149,S144,S139,S134,S129,S124,S119,S114,S109,S104,S99,S94,S199,S194,S174,S4,S89,S84,S79,S74,S69,S64,S59,S54,S49,S44,S34,S29,S24,S19,S14,S9)</f>
        <v>35.333333333333336</v>
      </c>
      <c r="T204" s="483">
        <f t="shared" si="7"/>
        <v>133.33333333333334</v>
      </c>
      <c r="U204" s="373" t="s">
        <v>4</v>
      </c>
      <c r="V204" s="482">
        <f t="shared" ref="V204:W208" si="8">AVERAGE(V189,V184,V179,V169,V164,V159,V154,V149,V144,V139,V134,V129,V124,V119,V114,V109,V104,V99,V94,V199,V194,V174,V4,V89,V84,V79,V74,V69,V64,V59,V54,V49,V44,V34,V29,V24,V19,V14,V9)</f>
        <v>28.666666666666668</v>
      </c>
      <c r="W204" s="27">
        <f t="shared" si="8"/>
        <v>130</v>
      </c>
      <c r="X204" s="484">
        <f>AVERAGE(X189,X184,X179,X169,X164,X159,X154,X149,X144,X139,X134,X129,X124,X119,X114,X109,X104,X99,X94,X199,X194,X174,X4,X89,X84,X79,X74,X69,X64,X59,X54,X49,X44,X34,X29,X24,X19,X14,X9)</f>
        <v>0.48333333333333339</v>
      </c>
      <c r="Y204" s="21"/>
      <c r="Z204" s="21"/>
      <c r="AA204" s="21"/>
      <c r="AB204" s="33" t="s">
        <v>27</v>
      </c>
      <c r="AC204" s="34" t="s">
        <v>28</v>
      </c>
      <c r="AD204" s="35" t="s">
        <v>29</v>
      </c>
      <c r="AE204" s="216"/>
      <c r="AF204" s="216"/>
      <c r="AG204" s="485"/>
      <c r="AH204" s="2"/>
      <c r="AI204" s="2"/>
      <c r="AJ204" s="138"/>
      <c r="AU204" s="59" t="s">
        <v>216</v>
      </c>
      <c r="AV204" s="221" t="s">
        <v>132</v>
      </c>
      <c r="AW204" s="221" t="s">
        <v>13</v>
      </c>
      <c r="AX204" s="221" t="s">
        <v>217</v>
      </c>
      <c r="AY204" s="221" t="s">
        <v>218</v>
      </c>
      <c r="AZ204" s="221" t="s">
        <v>219</v>
      </c>
      <c r="BA204" s="221" t="s">
        <v>207</v>
      </c>
      <c r="BB204" s="222"/>
      <c r="BC204" s="221" t="s">
        <v>220</v>
      </c>
      <c r="BD204" s="223" t="s">
        <v>221</v>
      </c>
      <c r="BE204" s="229" t="s">
        <v>133</v>
      </c>
      <c r="BF204" s="229" t="s">
        <v>132</v>
      </c>
      <c r="BG204" s="230" t="s">
        <v>30</v>
      </c>
    </row>
    <row r="205" spans="1:59" ht="15" thickBot="1" x14ac:dyDescent="0.4">
      <c r="A205" s="620"/>
      <c r="B205" s="25" t="s">
        <v>53</v>
      </c>
      <c r="C205" s="30">
        <f>SUM(D205:L205)</f>
        <v>12</v>
      </c>
      <c r="D205" s="293">
        <f>SUM(D200,D195,D190,D185,D180,D175,D170,D165,D160,D155,D150,D145,D140,D135,D130,D125,D120,D115,D110,D100,D105,D95,D90,D85,D80,D75,D70,D65,D60,D55,D50,D45,D40,D35,D30,D25,D20,D15,D10,D5)</f>
        <v>9</v>
      </c>
      <c r="E205" s="134">
        <f t="shared" ref="E205:H205" si="9">SUM(E200,E195,E190,E185,E180,E175,E170,E165,E160,E155,E150,E145,E140,E135,E130,E125,E120,E115,E110,E100,E105,E95,E90,E85,E80,E75,E70,E65,E60,E55,E50,E45,E40,E35,E30,E25,E20,E15,E10,E5)</f>
        <v>3</v>
      </c>
      <c r="F205" s="134">
        <f t="shared" si="9"/>
        <v>0</v>
      </c>
      <c r="G205" s="134">
        <f t="shared" si="9"/>
        <v>0</v>
      </c>
      <c r="H205" s="292">
        <f t="shared" si="9"/>
        <v>0</v>
      </c>
      <c r="I205" s="15">
        <f t="shared" ref="I205:L206" si="10">SUM(I200,I195,I190,I185,I180,I175,I170,I165,I160,I155,I150,I145,I140,I135,I130,I125,I120,I115,I110,I100,I105,I95,I90,I85,I80,I75,I70,I65,I60,I55,I50,I45,I35,I30,I25,I20,I15,I10,I5)</f>
        <v>0</v>
      </c>
      <c r="J205" s="15">
        <f t="shared" si="10"/>
        <v>0</v>
      </c>
      <c r="K205" s="15">
        <f t="shared" si="10"/>
        <v>0</v>
      </c>
      <c r="L205" s="22">
        <f t="shared" si="10"/>
        <v>0</v>
      </c>
      <c r="M205" s="57"/>
      <c r="N205" s="179">
        <f>SUM(N190,N200,N195,N175,N5,N185,N180,N170,N165,N160,N155,N150,N145,N140,N130,N125,N120,N115,N110,N105,N100,N135,N95,N90,N85,N80,N75,N70,N65,N60,N55,N50,N45,N35,N30,N25,N20,N15,N10)</f>
        <v>12</v>
      </c>
      <c r="O205" s="180">
        <f>SUM(O190,O185,O180,O170,O165,O160,O155,O150,O145,O140,O135,O130,O125,O120,O115,O110,O105,O100,O95,O90,O85,O80,O70,O65,O60,O50,O45,O200,O195,O175,O5,O55,O35,O30,O25,O20,O15,O10,O75)/'Example-657'!$B$16</f>
        <v>12</v>
      </c>
      <c r="P205" s="3"/>
      <c r="Q205" s="39" t="s">
        <v>53</v>
      </c>
      <c r="R205" s="133" t="s">
        <v>3</v>
      </c>
      <c r="S205" s="486">
        <f t="shared" si="7"/>
        <v>34.666666666666664</v>
      </c>
      <c r="T205" s="487">
        <f t="shared" si="7"/>
        <v>133.33333333333334</v>
      </c>
      <c r="U205" s="488"/>
      <c r="V205" s="192" t="e">
        <f>AVERAGE(V190,V185,V180,V170,V165,V160,V155,V150,V145,V140,V135,V130,V125,V120,V115,V110,V105,V100,V95,V200,V195,V175,V5,V90,V85,V80,V75,V70,V65,V60,V55,V50,V45,V35,V30,V25,V20,V15,V10)</f>
        <v>#DIV/0!</v>
      </c>
      <c r="W205" s="193" t="e">
        <f t="shared" si="8"/>
        <v>#DIV/0!</v>
      </c>
      <c r="X205" s="432"/>
      <c r="Y205" s="134"/>
      <c r="Z205" s="134"/>
      <c r="AA205" s="134"/>
      <c r="AB205" s="433" t="str" cm="1">
        <f t="array" ref="AB205:AB207">_xlfn.UNIQUE(_xlfn._xlws.FILTER(AB$4:AB$203,AB$4:AB$203&lt;&gt;""))</f>
        <v>Gaul Sha</v>
      </c>
      <c r="AC205" s="434">
        <f>AVERAGEIF(AB$4:AB$203,AB205,AC$4:AC$203)</f>
        <v>0.375</v>
      </c>
      <c r="AD205" s="435">
        <f>AVERAGEIF(AB$4:AB$203,AB205,AD$4:AD$203)</f>
        <v>0.67500000000000004</v>
      </c>
      <c r="AE205" s="444"/>
      <c r="AF205" s="115"/>
      <c r="AG205" s="115"/>
      <c r="AH205" s="15"/>
      <c r="AI205" s="15"/>
      <c r="AJ205" s="450"/>
      <c r="AU205" s="489" t="str" cm="1">
        <f t="array" ref="AU205:AU209">_xlfn.UNIQUE(_xlfn._xlws.FILTER($AG4:$AG203, $AG4:$AG203&lt;&gt;""))</f>
        <v>NW-O - Hw</v>
      </c>
      <c r="AV205" t="str">
        <f>IF(AU205&lt;&gt;"",MID(AU205, FIND("-",AU205)+1,1),"")</f>
        <v>O</v>
      </c>
      <c r="AW205" t="str">
        <f>IF(AU205&lt;&gt;"",TRIM(RIGHT(AU205, LEN(AU205) - FIND(" - ", AU205, FIND("-", AU205)) - 2)),"")</f>
        <v>Hw</v>
      </c>
      <c r="AX205" s="15">
        <f>IF(AU205="","",SUMIFS(AI$4:AI$203, AG$4:AG$203, AU205))</f>
        <v>0</v>
      </c>
      <c r="AY205" s="15">
        <f>IF(AU205="","",SUMIFS(AJ$4:AJ$203, AG$4:AG$203, AU205))</f>
        <v>3</v>
      </c>
      <c r="AZ205" s="115">
        <f t="shared" ref="AZ205:AZ225" si="11">IFERROR(IF($AV205="O",INDEX($D$209:$L$209, MATCH($AW205, $D$2:$L$2, 0)),INDEX($D$211:$L$211, MATCH($AW205, $D$2:$L$2, 0))),"")</f>
        <v>75</v>
      </c>
      <c r="BA205" t="str">
        <f>IF(AU205&lt;&gt;"",LEFT(AU205, FIND(" -", AU205)-1),"")</f>
        <v>NW-O</v>
      </c>
      <c r="BC205" t="str" cm="1">
        <f t="array" ref="BC205:BC207">_xlfn.UNIQUE(_xlfn._xlws.FILTER(BA205:BA225, (BA205:BA225&lt;&gt;"") * ISNUMBER(MATCH(BA205:BA225,BA205:BA225, 0))))</f>
        <v>NW-O</v>
      </c>
      <c r="BD205" s="131">
        <f>IF(BC205="", "", SUMIFS(AZ$205:AZ$230, BA$205:BA$230, BC205))</f>
        <v>100</v>
      </c>
      <c r="BE205" s="131">
        <f t="shared" ref="BE205:BE224" si="12">_xlfn.LET(_xlpm.CodeLayer, BC205, _xlpm.HostComp, BD205 / 100, _xlpm.Layer, BF205, _xlpm.LiveRange, $AX$205:$AX$225, _xlpm.DeadRange, $AY$205:$AY$225, _xlpm.MatchRange, $BA$205:$BA$225, _xlpm.LiveAffected, SUMIFS(_xlpm.LiveRange, _xlpm.MatchRange, _xlpm.CodeLayer), _xlpm.DeadAffected, SUMIFS(_xlpm.DeadRange, _xlpm.MatchRange, _xlpm.CodeLayer), _xlpm.TotalTrees, IF(_xlpm.Layer="O", $C$204, IF(_xlpm.Layer="U", $M$206, 0)), _xlpm.Denominator, (_xlpm.HostComp * _xlpm.TotalTrees) + _xlpm.DeadAffected, _xlpm.Numerator, _xlpm.LiveAffected + _xlpm.DeadAffected, IF(_xlpm.CodeLayer="", "", IF(_xlpm.Denominator=0, "", (_xlpm.Numerator / _xlpm.Denominator) * 100)))</f>
        <v>20</v>
      </c>
      <c r="BF205" t="str">
        <f>IF(BC205&lt;&gt;"",MID(BC205, FIND("-",BC205)+1,1),"")</f>
        <v>O</v>
      </c>
      <c r="BG205" s="125" t="str">
        <f>IF(BC205="", "", IFERROR(LEFT(BC205, FIND("-", BC205) - 1), ""))</f>
        <v>NW</v>
      </c>
    </row>
    <row r="206" spans="1:59" x14ac:dyDescent="0.35">
      <c r="A206" s="620"/>
      <c r="B206" s="94" t="s">
        <v>59</v>
      </c>
      <c r="C206" s="181">
        <f>SUM(D206:L206)</f>
        <v>47</v>
      </c>
      <c r="D206" s="30">
        <f>SUM(D201,D196,D191,D186,D181,D176,D171,D166,D161,D156,D151,D146,D141,D136,D131,D126,D121,D116,D111,D101,D106,D96,D91,D86,D81,D76,D71,D66,D61,D56,D51,D46,D41,D36,D31,D26,D21,D16,D11,D6)</f>
        <v>31</v>
      </c>
      <c r="E206" s="15">
        <f t="shared" ref="E206:H206" si="13">SUM(E201,E196,E191,E186,E181,E176,E171,E166,E161,E156,E151,E146,E141,E136,E131,E126,E121,E116,E111,E101,E106,E96,E91,E86,E81,E76,E71,E66,E61,E56,E51,E46,E41,E36,E31,E26,E21,E16,E11,E6)</f>
        <v>8</v>
      </c>
      <c r="F206" s="15">
        <f t="shared" si="13"/>
        <v>1</v>
      </c>
      <c r="G206" s="15">
        <f t="shared" si="13"/>
        <v>5</v>
      </c>
      <c r="H206" s="22">
        <f t="shared" si="13"/>
        <v>2</v>
      </c>
      <c r="I206" s="182">
        <f t="shared" si="10"/>
        <v>0</v>
      </c>
      <c r="J206" s="182">
        <f t="shared" si="10"/>
        <v>0</v>
      </c>
      <c r="K206" s="182">
        <f t="shared" si="10"/>
        <v>0</v>
      </c>
      <c r="L206" s="182">
        <f t="shared" si="10"/>
        <v>0</v>
      </c>
      <c r="M206" s="183">
        <f>SUM(M201,M196,M176,M6,M191,M186,M181,M171,M166,M161,M156,M151,M146,M141,M136,M131,M126,M121,M116,M111,M106,M101,M96,M91,M86,M81,M76,M71,M66,M61,M56,M51,M46,M41,M36,M31,M26,M21,M16,M11)</f>
        <v>47</v>
      </c>
      <c r="N206" s="115"/>
      <c r="O206" s="115"/>
      <c r="P206" s="3"/>
      <c r="Q206" s="94" t="s">
        <v>59</v>
      </c>
      <c r="R206" s="29" t="s">
        <v>3</v>
      </c>
      <c r="S206" s="7">
        <f t="shared" si="7"/>
        <v>4.3999999999999995</v>
      </c>
      <c r="T206" s="2">
        <f t="shared" si="7"/>
        <v>13</v>
      </c>
      <c r="U206" s="29" t="s">
        <v>4</v>
      </c>
      <c r="V206" s="7">
        <f t="shared" si="8"/>
        <v>4.3</v>
      </c>
      <c r="W206" s="490">
        <f t="shared" si="8"/>
        <v>13</v>
      </c>
      <c r="X206" s="491">
        <f>AVERAGE(X191,X186,X181,X171,X166,X161,X156,X151,X146,X141,X136,X131,X126,X121,X116,X111,X106,X101,X96,X201,X196,X176,X6,X91,X86,X81,X76,X71,X66,X61,X56,X51,X46,X36,X31,X26,X21,X16,X11)</f>
        <v>0.27</v>
      </c>
      <c r="Y206" s="492">
        <f>SUM(Y191,Y186,Y181,Y171,Y166,Y161,Y156,Y151,Y146,Y141,Y136,Y131,Y126,Y121,Y116,Y111,Y106,Y101,Y96,Y201,Y196,Y176,Y6,'Example-658 659'!Y91,Y86,Y81,Y76,Y71,Y66,Y61,Y56,Y51,Y46,Y36,Y31,Y26,Y21,Y16,Y11)*'Example-657'!$B$14/'Example-657'!$B$16</f>
        <v>0</v>
      </c>
      <c r="Z206" s="492">
        <f>SUM(Z191,Z186,Z181,Z171,Z166,Z161,Z156,Z151,Z146,Z141,Z136,Z131,Z126,Z121,Z116,Z111,Z106,Z101,Z96,Z201,Z196,Z176,Z6,Z91,Z86,Z81,Z76,Z71,Z66,Z61,Z56,Z51,Z46,Z36,Z31,Z26,Z21,Z16,Z11)*'Example-657'!$B$14/'Example-657'!$B$16</f>
        <v>0</v>
      </c>
      <c r="AA206" s="492">
        <f>SUM(AA191,AA186,AA181,AA171,AA166,AA161,AA156,AA151,AA146,AA141,AA136,AA131,AA126,AA121,AA116,AA111,AA106,AA101,AA96,AA201,AA196,AA176,AA6,AA91,AA86,AA81,AA76,AA71,AA66,AA61,AA56,AA51,AA46,AA36,AA31,AA26,AA21,AA16,AA11)*'Example-657'!$B$14/'Example-657'!$B$16</f>
        <v>200</v>
      </c>
      <c r="AB206" s="438" t="str">
        <v>Vacc Par</v>
      </c>
      <c r="AC206" s="439">
        <f t="shared" ref="AC206:AC213" si="14">AVERAGEIF(AB$4:AB$203,AB206,AC$4:AC$203)</f>
        <v>0.08</v>
      </c>
      <c r="AD206" s="440">
        <f t="shared" ref="AD206:AD213" si="15">AVERAGEIF(AB$4:AB$203,AB206,AD$4:AD$203)</f>
        <v>0.6</v>
      </c>
      <c r="AE206" s="15"/>
      <c r="AF206" s="115"/>
      <c r="AG206" s="115"/>
      <c r="AH206" s="15"/>
      <c r="AI206" s="15"/>
      <c r="AJ206" s="450"/>
      <c r="AU206" s="224" t="str">
        <v>DMH-O - Hw</v>
      </c>
      <c r="AV206" t="str">
        <f t="shared" ref="AV206:AV224" si="16">IF(AU206&lt;&gt;"",MID(AU206, FIND("-",AU206)+1,1),"")</f>
        <v>O</v>
      </c>
      <c r="AW206" t="str">
        <f t="shared" ref="AW206:AW225" si="17">IF(AU206&lt;&gt;"",TRIM(RIGHT(AU206, LEN(AU206) - FIND(" - ", AU206, FIND("-", AU206)) - 2)),"")</f>
        <v>Hw</v>
      </c>
      <c r="AX206" s="15">
        <f t="shared" ref="AX206:AX224" si="18">IF(AU206="","",SUMIFS(AI$4:AI$203, AG$4:AG$203, AU206))</f>
        <v>3</v>
      </c>
      <c r="AY206" s="15">
        <f t="shared" ref="AY206:AY224" si="19">IF(AU206="","",SUMIFS(AJ$4:AJ$203, AG$4:AG$203, AU206))</f>
        <v>0</v>
      </c>
      <c r="AZ206" s="115">
        <f t="shared" si="11"/>
        <v>75</v>
      </c>
      <c r="BA206" t="str">
        <f t="shared" ref="BA206:BA224" si="20">IF(AU206&lt;&gt;"",LEFT(AU206, FIND(" -", AU206)-1),"")</f>
        <v>DMH-O</v>
      </c>
      <c r="BC206" t="str">
        <v>DMH-O</v>
      </c>
      <c r="BD206" s="131">
        <f t="shared" ref="BD206:BD224" si="21">IF(BC206="", "", SUMIFS(AZ$205:AZ$230, BA$205:BA$230, BC206))</f>
        <v>75</v>
      </c>
      <c r="BE206" s="131">
        <f t="shared" si="12"/>
        <v>25</v>
      </c>
      <c r="BF206" t="str">
        <f t="shared" ref="BF206:BF224" si="22">IF(BC206&lt;&gt;"",MID(BC206, FIND("-",BC206)+1,1),"")</f>
        <v>O</v>
      </c>
      <c r="BG206" s="125" t="str">
        <f t="shared" ref="BG206:BG224" si="23">IF(BC206="", "", IFERROR(LEFT(BC206, FIND("-", BC206) - 1), ""))</f>
        <v>DMH</v>
      </c>
    </row>
    <row r="207" spans="1:59" x14ac:dyDescent="0.35">
      <c r="A207" s="620"/>
      <c r="B207" s="39" t="s">
        <v>93</v>
      </c>
      <c r="C207" s="30">
        <f>SUM(D207:L207)</f>
        <v>18</v>
      </c>
      <c r="D207" s="30">
        <f>SUM(D202,D197,D192,D187,D182,D177,D172,D167,D162,D157,D152,D147,D142,D137,D132,D127,D122,D117,D112,D102,D107,D97,D92,D87,D82,D77,D72,D67,D62,D57,D52,D47,D42,D37,D32,D27,D22,D17,D12,D7)</f>
        <v>10</v>
      </c>
      <c r="E207" s="15">
        <f t="shared" ref="E207:L207" si="24">SUM(E202,E197,E192,E187,E182,E177,E172,E167,E162,E157,E152,E147,E142,E137,E132,E127,E122,E117,E112,E102,E107,E97,E92,E87,E82,E77,E72,E67,E62,E57,E52,E47,E42,E37,E32,E27,E22,E17,E12,E7)</f>
        <v>5</v>
      </c>
      <c r="F207" s="15">
        <f t="shared" si="24"/>
        <v>0</v>
      </c>
      <c r="G207" s="15">
        <f t="shared" si="24"/>
        <v>3</v>
      </c>
      <c r="H207" s="22">
        <f t="shared" si="24"/>
        <v>0</v>
      </c>
      <c r="I207" s="182">
        <f t="shared" si="24"/>
        <v>0</v>
      </c>
      <c r="J207" s="181">
        <f t="shared" si="24"/>
        <v>0</v>
      </c>
      <c r="K207" s="181">
        <f t="shared" si="24"/>
        <v>0</v>
      </c>
      <c r="L207" s="181">
        <f t="shared" si="24"/>
        <v>0</v>
      </c>
      <c r="M207" s="166">
        <f>SUM(M202,M197,M177,M7,M192,M187,M182,M172,M167,M162,M157,M152,M147,M142,M137,M132,M127,M122,M117,M112,M107,M102,M97,M92,M87,M82,M77,M72,M67,M62,M57,M52,M47,M42,M37,M32,M27,M22,M17,M12)</f>
        <v>14.5</v>
      </c>
      <c r="N207" s="15"/>
      <c r="O207" s="15"/>
      <c r="P207" s="2"/>
      <c r="Q207" s="39" t="s">
        <v>93</v>
      </c>
      <c r="R207" s="29"/>
      <c r="S207" s="2" t="e">
        <f t="shared" si="7"/>
        <v>#DIV/0!</v>
      </c>
      <c r="T207" s="2" t="e">
        <f t="shared" si="7"/>
        <v>#DIV/0!</v>
      </c>
      <c r="U207" s="82"/>
      <c r="V207" s="195" t="e">
        <f>AVERAGE(V192,V187,V182,V172,V167,V162,V157,V152,V147,V142,V137,V132,V127,V122,V117,V112,V107,V102,V97,V202,V197,V177,V7,V92,V87,V82,V77,V72,V67,V62,V57,V52,V47,V37,V32,V27,V22,V17,V12)</f>
        <v>#DIV/0!</v>
      </c>
      <c r="W207" s="170" t="e">
        <f t="shared" si="8"/>
        <v>#DIV/0!</v>
      </c>
      <c r="X207" s="145"/>
      <c r="Y207"/>
      <c r="Z207"/>
      <c r="AA207"/>
      <c r="AB207" s="438" t="str">
        <v>Vacc ova</v>
      </c>
      <c r="AC207" s="439">
        <f t="shared" si="14"/>
        <v>0.02</v>
      </c>
      <c r="AD207" s="440">
        <f t="shared" si="15"/>
        <v>1.4</v>
      </c>
      <c r="AE207" s="15"/>
      <c r="AF207" s="115"/>
      <c r="AG207" s="115"/>
      <c r="AH207" s="15"/>
      <c r="AI207" s="15"/>
      <c r="AJ207" s="450"/>
      <c r="AU207" s="224" t="str">
        <v>NW-O - Cw</v>
      </c>
      <c r="AV207" t="str">
        <f t="shared" si="16"/>
        <v>O</v>
      </c>
      <c r="AW207" t="str">
        <f t="shared" si="17"/>
        <v>Cw</v>
      </c>
      <c r="AX207" s="15">
        <f t="shared" si="18"/>
        <v>0</v>
      </c>
      <c r="AY207" s="15">
        <f t="shared" si="19"/>
        <v>1</v>
      </c>
      <c r="AZ207" s="115">
        <f t="shared" si="11"/>
        <v>25</v>
      </c>
      <c r="BA207" t="str">
        <f t="shared" si="20"/>
        <v>NW-O</v>
      </c>
      <c r="BC207" t="str">
        <v>AD-U</v>
      </c>
      <c r="BD207" s="131">
        <f t="shared" si="21"/>
        <v>82.978723404255319</v>
      </c>
      <c r="BE207" s="131">
        <f t="shared" si="12"/>
        <v>5.1282051282051277</v>
      </c>
      <c r="BF207" t="str">
        <f t="shared" si="22"/>
        <v>U</v>
      </c>
      <c r="BG207" s="125" t="str">
        <f t="shared" si="23"/>
        <v>AD</v>
      </c>
    </row>
    <row r="208" spans="1:59" ht="15" thickBot="1" x14ac:dyDescent="0.4">
      <c r="A208" s="621"/>
      <c r="B208" s="61" t="s">
        <v>96</v>
      </c>
      <c r="C208" s="57">
        <f>SUM(D208:L208)</f>
        <v>11</v>
      </c>
      <c r="D208" s="57">
        <f>SUM(D203,D198,D193,D188,D183,D178,D173,D168,D163,D158,D153,D148,D143,D138,D133,D128,D123,D118,D113,D103,D108,D98,D93,D88,D83,D78,D73,D68,D63,D58,D53,D48,D43,D38,D33,D28,D23,D18,D13,D8)</f>
        <v>3</v>
      </c>
      <c r="E208" s="10">
        <f t="shared" ref="E208:H208" si="25">SUM(E203,E198,E193,E188,E183,E178,E173,E168,E163,E158,E153,E148,E143,E138,E133,E128,E123,E118,E113,E103,E108,E98,E93,E88,E83,E78,E73,E68,E63,E58,E53,E48,E43,E38,E33,E28,E23,E18,E13,E8)</f>
        <v>5</v>
      </c>
      <c r="F208" s="10">
        <f t="shared" si="25"/>
        <v>0</v>
      </c>
      <c r="G208" s="10">
        <f t="shared" si="25"/>
        <v>3</v>
      </c>
      <c r="H208" s="23">
        <f t="shared" si="25"/>
        <v>0</v>
      </c>
      <c r="I208" s="15">
        <f t="shared" ref="I208:L208" si="26">SUM(I203,I198,I193,I188,I183,I178,I173,I168,I163,I158,I153,I148,I143,I138,I133,I128,I123,I118,I113,I103,I108,I98,I93,I88,I83,I78,I73,I68,I63,I58,I53,I48,I38,I33,I28,I23,I18,I13,I8)</f>
        <v>0</v>
      </c>
      <c r="J208" s="15">
        <f t="shared" si="26"/>
        <v>0</v>
      </c>
      <c r="K208" s="15">
        <f t="shared" si="26"/>
        <v>0</v>
      </c>
      <c r="L208" s="15">
        <f t="shared" si="26"/>
        <v>0</v>
      </c>
      <c r="M208" s="184">
        <f>SUM(M203,M198,M178,M8,M193,M188,M183,M173,M168,M163,M158,M153,M148,M143,M138,M133,M128,M123,M118,M113,M108,M103,M98,M93,M88,M83,M78,M73,M68,M63,M58,M53,M48,M43,M38,M33,M28,M23,M18,M13)</f>
        <v>11</v>
      </c>
      <c r="N208" s="15"/>
      <c r="O208" s="15"/>
      <c r="P208" s="2"/>
      <c r="Q208" s="61" t="s">
        <v>96</v>
      </c>
      <c r="R208" s="31" t="s">
        <v>4</v>
      </c>
      <c r="S208" s="493">
        <f t="shared" si="7"/>
        <v>4.2</v>
      </c>
      <c r="T208" s="378">
        <f t="shared" si="7"/>
        <v>13</v>
      </c>
      <c r="U208" s="31"/>
      <c r="V208" s="198" t="e">
        <f t="shared" si="8"/>
        <v>#DIV/0!</v>
      </c>
      <c r="W208" s="199" t="e">
        <f t="shared" si="8"/>
        <v>#DIV/0!</v>
      </c>
      <c r="X208" s="147"/>
      <c r="Y208" s="126"/>
      <c r="Z208" s="126"/>
      <c r="AA208" s="126"/>
      <c r="AB208" s="438"/>
      <c r="AC208" s="439" t="e">
        <f t="shared" si="14"/>
        <v>#DIV/0!</v>
      </c>
      <c r="AD208" s="440" t="e">
        <f t="shared" si="15"/>
        <v>#DIV/0!</v>
      </c>
      <c r="AE208" s="15"/>
      <c r="AF208" s="115"/>
      <c r="AG208" s="115"/>
      <c r="AH208" s="15"/>
      <c r="AI208" s="15"/>
      <c r="AJ208" s="450"/>
      <c r="AU208" s="224" t="str">
        <v>AD-U - Cw</v>
      </c>
      <c r="AV208" t="str">
        <f t="shared" si="16"/>
        <v>U</v>
      </c>
      <c r="AW208" t="str">
        <f t="shared" si="17"/>
        <v>Cw</v>
      </c>
      <c r="AX208" s="15">
        <f t="shared" si="18"/>
        <v>1</v>
      </c>
      <c r="AY208" s="15">
        <f t="shared" si="19"/>
        <v>0</v>
      </c>
      <c r="AZ208" s="115">
        <f t="shared" si="11"/>
        <v>17.021276595744681</v>
      </c>
      <c r="BA208" t="str">
        <f t="shared" si="20"/>
        <v>AD-U</v>
      </c>
      <c r="BC208"/>
      <c r="BD208" s="131" t="str">
        <f t="shared" si="21"/>
        <v/>
      </c>
      <c r="BE208" s="131" t="str">
        <f t="shared" si="12"/>
        <v/>
      </c>
      <c r="BF208" t="str">
        <f t="shared" si="22"/>
        <v/>
      </c>
      <c r="BG208" s="125" t="str">
        <f t="shared" si="23"/>
        <v/>
      </c>
    </row>
    <row r="209" spans="1:59" x14ac:dyDescent="0.35">
      <c r="A209" s="619" t="s">
        <v>99</v>
      </c>
      <c r="B209" s="25" t="s">
        <v>35</v>
      </c>
      <c r="C209" s="15"/>
      <c r="D209" s="494">
        <f>D204/$N$204*100</f>
        <v>75</v>
      </c>
      <c r="E209" s="3">
        <f>E204/$N$204*100</f>
        <v>25</v>
      </c>
      <c r="F209" s="3">
        <f>F204/$N$204*100</f>
        <v>0</v>
      </c>
      <c r="G209" s="3">
        <f>G204/$N$204*100</f>
        <v>0</v>
      </c>
      <c r="H209" s="490">
        <f>H204/$N$204*100</f>
        <v>0</v>
      </c>
      <c r="I209" s="185">
        <f t="shared" ref="I209:L209" si="27">I204/$N$204*100</f>
        <v>0</v>
      </c>
      <c r="J209" s="185">
        <f t="shared" si="27"/>
        <v>0</v>
      </c>
      <c r="K209" s="185">
        <f t="shared" si="27"/>
        <v>0</v>
      </c>
      <c r="L209" s="185">
        <f t="shared" si="27"/>
        <v>0</v>
      </c>
      <c r="M209" s="183">
        <f>SUM(D209:L209)</f>
        <v>100</v>
      </c>
      <c r="N209" s="15"/>
      <c r="O209" s="15"/>
      <c r="P209" s="2"/>
      <c r="Q209" s="2"/>
      <c r="R209" s="2"/>
      <c r="S209" s="7"/>
      <c r="T209" s="2"/>
      <c r="U209" s="2"/>
      <c r="V209" s="7"/>
      <c r="W209" s="3"/>
      <c r="AB209" s="438"/>
      <c r="AC209" s="439" t="e">
        <f t="shared" si="14"/>
        <v>#DIV/0!</v>
      </c>
      <c r="AD209" s="440" t="e">
        <f t="shared" si="15"/>
        <v>#DIV/0!</v>
      </c>
      <c r="AE209" s="15"/>
      <c r="AF209" s="115"/>
      <c r="AG209" s="115"/>
      <c r="AH209" s="15"/>
      <c r="AI209" s="15"/>
      <c r="AJ209" s="450"/>
      <c r="AU209" s="224" t="str">
        <v>AD-U - Hw</v>
      </c>
      <c r="AV209" t="str">
        <f t="shared" si="16"/>
        <v>U</v>
      </c>
      <c r="AW209" t="str">
        <f t="shared" si="17"/>
        <v>Hw</v>
      </c>
      <c r="AX209" s="15">
        <f t="shared" si="18"/>
        <v>1</v>
      </c>
      <c r="AY209" s="15">
        <f t="shared" si="19"/>
        <v>0</v>
      </c>
      <c r="AZ209" s="115">
        <f t="shared" si="11"/>
        <v>65.957446808510639</v>
      </c>
      <c r="BA209" t="str">
        <f t="shared" si="20"/>
        <v>AD-U</v>
      </c>
      <c r="BC209"/>
      <c r="BD209" s="131" t="str">
        <f t="shared" si="21"/>
        <v/>
      </c>
      <c r="BE209" s="131" t="str">
        <f t="shared" si="12"/>
        <v/>
      </c>
      <c r="BF209" t="str">
        <f t="shared" si="22"/>
        <v/>
      </c>
      <c r="BG209" s="125" t="str">
        <f t="shared" si="23"/>
        <v/>
      </c>
    </row>
    <row r="210" spans="1:59" x14ac:dyDescent="0.35">
      <c r="A210" s="620"/>
      <c r="B210" s="25" t="s">
        <v>53</v>
      </c>
      <c r="C210" s="15"/>
      <c r="D210" s="494">
        <f>D205/$C$205*100</f>
        <v>75</v>
      </c>
      <c r="E210" s="3">
        <f t="shared" ref="E210:L210" si="28">E205/$C$205*100</f>
        <v>25</v>
      </c>
      <c r="F210" s="3">
        <f t="shared" si="28"/>
        <v>0</v>
      </c>
      <c r="G210" s="3">
        <f t="shared" si="28"/>
        <v>0</v>
      </c>
      <c r="H210" s="490">
        <f t="shared" si="28"/>
        <v>0</v>
      </c>
      <c r="I210" s="115">
        <f t="shared" si="28"/>
        <v>0</v>
      </c>
      <c r="J210" s="115">
        <f t="shared" si="28"/>
        <v>0</v>
      </c>
      <c r="K210" s="115">
        <f t="shared" si="28"/>
        <v>0</v>
      </c>
      <c r="L210" s="115">
        <f t="shared" si="28"/>
        <v>0</v>
      </c>
      <c r="M210" s="186">
        <f>SUM(D210:L210)</f>
        <v>100</v>
      </c>
      <c r="N210" s="15"/>
      <c r="O210" s="15"/>
      <c r="P210" s="2"/>
      <c r="Q210" s="2"/>
      <c r="R210" s="2"/>
      <c r="S210" s="7"/>
      <c r="T210" s="2"/>
      <c r="U210" s="2"/>
      <c r="V210" s="7"/>
      <c r="W210" s="3"/>
      <c r="AB210" s="438"/>
      <c r="AC210" s="439" t="e">
        <f t="shared" si="14"/>
        <v>#DIV/0!</v>
      </c>
      <c r="AD210" s="440" t="e">
        <f t="shared" si="15"/>
        <v>#DIV/0!</v>
      </c>
      <c r="AE210" s="15"/>
      <c r="AF210" s="115"/>
      <c r="AG210" s="115"/>
      <c r="AH210" s="15"/>
      <c r="AI210" s="15"/>
      <c r="AJ210" s="450"/>
      <c r="AK210" s="1" t="str">
        <f t="shared" ref="AK210:AK218" si="29">IF(AE210&lt;&gt;"",MID(AE210, FIND("-",AE210)+1,1),"")</f>
        <v/>
      </c>
      <c r="AL210" s="1" t="str">
        <f t="shared" ref="AL210:AL218" si="30">IF(AE210&lt;&gt;"",TRIM(RIGHT(AE210, LEN(AE210) - FIND(" - ", AE210, FIND("-", AE210)) - 2)),"")</f>
        <v/>
      </c>
      <c r="AM210" s="1" t="str">
        <f t="shared" ref="AM210:AM218" si="31">IF(AE210&lt;&gt;"",LEFT(AE210, FIND(" -", AE210)-1),"")</f>
        <v/>
      </c>
      <c r="AN210" s="1" t="str" cm="1">
        <f t="array" ref="AN210">IFERROR(SUM(_xlfn.UNIQUE(_xlfn._xlws.FILTER(AF$205:AF$601,(AL$205:AL$601 = AJ237) * (AM$205:AM$601 &lt;&gt; "")))),"")</f>
        <v/>
      </c>
      <c r="AU210" s="6"/>
      <c r="AV210" t="str">
        <f t="shared" si="16"/>
        <v/>
      </c>
      <c r="AW210" t="str">
        <f t="shared" si="17"/>
        <v/>
      </c>
      <c r="AX210" s="15" t="str">
        <f t="shared" si="18"/>
        <v/>
      </c>
      <c r="AY210" s="15" t="str">
        <f t="shared" si="19"/>
        <v/>
      </c>
      <c r="AZ210" s="115" t="str">
        <f t="shared" si="11"/>
        <v/>
      </c>
      <c r="BA210" t="str">
        <f t="shared" si="20"/>
        <v/>
      </c>
      <c r="BC210"/>
      <c r="BD210" s="131" t="str">
        <f t="shared" si="21"/>
        <v/>
      </c>
      <c r="BE210" s="131" t="str">
        <f t="shared" si="12"/>
        <v/>
      </c>
      <c r="BF210" t="str">
        <f t="shared" si="22"/>
        <v/>
      </c>
      <c r="BG210" s="125" t="str">
        <f t="shared" si="23"/>
        <v/>
      </c>
    </row>
    <row r="211" spans="1:59" x14ac:dyDescent="0.35">
      <c r="A211" s="620"/>
      <c r="B211" s="94" t="s">
        <v>59</v>
      </c>
      <c r="C211" s="15"/>
      <c r="D211" s="495">
        <f>D206/$M$206*100</f>
        <v>65.957446808510639</v>
      </c>
      <c r="E211" s="496">
        <f>E206/$M$206*100</f>
        <v>17.021276595744681</v>
      </c>
      <c r="F211" s="496">
        <f>F206/$M$206*100</f>
        <v>2.1276595744680851</v>
      </c>
      <c r="G211" s="496">
        <f>G206/$M$206*100</f>
        <v>10.638297872340425</v>
      </c>
      <c r="H211" s="497">
        <f>H206/$M$206*100</f>
        <v>4.2553191489361701</v>
      </c>
      <c r="I211" s="188">
        <f t="shared" ref="I211:L211" si="32">I206/$M$206*100</f>
        <v>0</v>
      </c>
      <c r="J211" s="188">
        <f t="shared" si="32"/>
        <v>0</v>
      </c>
      <c r="K211" s="188">
        <f t="shared" si="32"/>
        <v>0</v>
      </c>
      <c r="L211" s="188">
        <f t="shared" si="32"/>
        <v>0</v>
      </c>
      <c r="M211" s="166">
        <f>SUM(D211:L211)</f>
        <v>100</v>
      </c>
      <c r="N211" s="115"/>
      <c r="O211" s="115"/>
      <c r="P211" s="615"/>
      <c r="Q211" s="615"/>
      <c r="R211" s="615"/>
      <c r="S211" s="615"/>
      <c r="T211" s="2"/>
      <c r="U211" s="2"/>
      <c r="V211" s="7"/>
      <c r="W211" s="3"/>
      <c r="AB211" s="6"/>
      <c r="AC211" s="439" t="e">
        <f t="shared" si="14"/>
        <v>#DIV/0!</v>
      </c>
      <c r="AD211" s="440" t="e">
        <f t="shared" si="15"/>
        <v>#DIV/0!</v>
      </c>
      <c r="AH211" s="15"/>
      <c r="AI211" s="15"/>
      <c r="AJ211" s="451"/>
      <c r="AK211" s="1" t="str">
        <f t="shared" si="29"/>
        <v/>
      </c>
      <c r="AL211" s="1" t="str">
        <f t="shared" si="30"/>
        <v/>
      </c>
      <c r="AM211" s="1" t="str">
        <f t="shared" si="31"/>
        <v/>
      </c>
      <c r="AN211" s="1" t="str" cm="1">
        <f t="array" ref="AN211">IFERROR(SUM(_xlfn.UNIQUE(_xlfn._xlws.FILTER(AF$205:AF$601,(AL$205:AL$601 = AJ239) * (AM$205:AM$601 &lt;&gt; "")))),"")</f>
        <v/>
      </c>
      <c r="AU211" s="6"/>
      <c r="AV211" t="str">
        <f t="shared" si="16"/>
        <v/>
      </c>
      <c r="AW211" t="str">
        <f t="shared" si="17"/>
        <v/>
      </c>
      <c r="AX211" s="15" t="str">
        <f t="shared" si="18"/>
        <v/>
      </c>
      <c r="AY211" s="15" t="str">
        <f t="shared" si="19"/>
        <v/>
      </c>
      <c r="AZ211" s="115" t="str">
        <f t="shared" si="11"/>
        <v/>
      </c>
      <c r="BA211" t="str">
        <f t="shared" si="20"/>
        <v/>
      </c>
      <c r="BC211"/>
      <c r="BD211" s="131" t="str">
        <f t="shared" si="21"/>
        <v/>
      </c>
      <c r="BE211" s="131" t="str">
        <f t="shared" si="12"/>
        <v/>
      </c>
      <c r="BF211" t="str">
        <f t="shared" si="22"/>
        <v/>
      </c>
      <c r="BG211" s="125" t="str">
        <f t="shared" si="23"/>
        <v/>
      </c>
    </row>
    <row r="212" spans="1:59" x14ac:dyDescent="0.35">
      <c r="A212" s="620"/>
      <c r="B212" s="39" t="s">
        <v>93</v>
      </c>
      <c r="C212" s="15"/>
      <c r="D212" s="494">
        <f>D207/$C$207*100</f>
        <v>55.555555555555557</v>
      </c>
      <c r="E212" s="3">
        <f t="shared" ref="E212:L212" si="33">E207/$C$207*100</f>
        <v>27.777777777777779</v>
      </c>
      <c r="F212" s="3">
        <f t="shared" si="33"/>
        <v>0</v>
      </c>
      <c r="G212" s="3">
        <f t="shared" si="33"/>
        <v>16.666666666666664</v>
      </c>
      <c r="H212" s="490">
        <f t="shared" si="33"/>
        <v>0</v>
      </c>
      <c r="I212" s="115">
        <f t="shared" si="33"/>
        <v>0</v>
      </c>
      <c r="J212" s="115">
        <f t="shared" si="33"/>
        <v>0</v>
      </c>
      <c r="K212" s="115">
        <f t="shared" si="33"/>
        <v>0</v>
      </c>
      <c r="L212" s="115">
        <f t="shared" si="33"/>
        <v>0</v>
      </c>
      <c r="M212" s="166">
        <f>SUM(D212:L212)</f>
        <v>100</v>
      </c>
      <c r="N212" s="115"/>
      <c r="O212" s="115"/>
      <c r="P212" s="3"/>
      <c r="Q212" s="3"/>
      <c r="R212" s="2"/>
      <c r="S212" s="7"/>
      <c r="T212" s="2"/>
      <c r="U212" s="2"/>
      <c r="V212" s="7"/>
      <c r="W212" s="3"/>
      <c r="AB212" s="6"/>
      <c r="AC212" s="439" t="e">
        <f t="shared" si="14"/>
        <v>#DIV/0!</v>
      </c>
      <c r="AD212" s="440" t="e">
        <f t="shared" si="15"/>
        <v>#DIV/0!</v>
      </c>
      <c r="AH212" s="15"/>
      <c r="AI212" s="15"/>
      <c r="AJ212" s="451"/>
      <c r="AK212" s="1" t="str">
        <f t="shared" si="29"/>
        <v/>
      </c>
      <c r="AL212" s="1" t="str">
        <f t="shared" si="30"/>
        <v/>
      </c>
      <c r="AM212" s="1" t="str">
        <f t="shared" si="31"/>
        <v/>
      </c>
      <c r="AN212" s="1" t="str" cm="1">
        <f t="array" ref="AN212">IFERROR(SUM(_xlfn.UNIQUE(_xlfn._xlws.FILTER(AF$205:AF$601,(AL$205:AL$601 = AJ240) * (AM$205:AM$601 &lt;&gt; "")))),"")</f>
        <v/>
      </c>
      <c r="AU212" s="6"/>
      <c r="AV212" t="str">
        <f t="shared" si="16"/>
        <v/>
      </c>
      <c r="AW212" t="str">
        <f t="shared" si="17"/>
        <v/>
      </c>
      <c r="AX212" s="15" t="str">
        <f t="shared" si="18"/>
        <v/>
      </c>
      <c r="AY212" s="15" t="str">
        <f t="shared" si="19"/>
        <v/>
      </c>
      <c r="AZ212" s="115" t="str">
        <f t="shared" si="11"/>
        <v/>
      </c>
      <c r="BA212" t="str">
        <f t="shared" si="20"/>
        <v/>
      </c>
      <c r="BC212"/>
      <c r="BD212" s="131" t="str">
        <f t="shared" si="21"/>
        <v/>
      </c>
      <c r="BE212" s="131" t="str">
        <f t="shared" si="12"/>
        <v/>
      </c>
      <c r="BF212" t="str">
        <f t="shared" si="22"/>
        <v/>
      </c>
      <c r="BG212" s="125" t="str">
        <f t="shared" si="23"/>
        <v/>
      </c>
    </row>
    <row r="213" spans="1:59" ht="15" thickBot="1" x14ac:dyDescent="0.4">
      <c r="A213" s="621"/>
      <c r="B213" s="61" t="s">
        <v>96</v>
      </c>
      <c r="C213" s="15"/>
      <c r="D213" s="498">
        <f>D208/$C$208*100</f>
        <v>27.27272727272727</v>
      </c>
      <c r="E213" s="499">
        <f t="shared" ref="E213:L213" si="34">E208/$C$208*100</f>
        <v>45.454545454545453</v>
      </c>
      <c r="F213" s="499">
        <f t="shared" si="34"/>
        <v>0</v>
      </c>
      <c r="G213" s="499">
        <f t="shared" si="34"/>
        <v>27.27272727272727</v>
      </c>
      <c r="H213" s="500">
        <f t="shared" si="34"/>
        <v>0</v>
      </c>
      <c r="I213" s="189">
        <f t="shared" si="34"/>
        <v>0</v>
      </c>
      <c r="J213" s="189">
        <f t="shared" si="34"/>
        <v>0</v>
      </c>
      <c r="K213" s="189">
        <f t="shared" si="34"/>
        <v>0</v>
      </c>
      <c r="L213" s="189">
        <f t="shared" si="34"/>
        <v>0</v>
      </c>
      <c r="M213" s="184">
        <f>SUM(D213:L213)</f>
        <v>99.999999999999986</v>
      </c>
      <c r="N213" s="115"/>
      <c r="O213" s="115"/>
      <c r="P213" s="3"/>
      <c r="Q213" s="3"/>
      <c r="R213" s="2"/>
      <c r="S213" s="7"/>
      <c r="T213" s="2"/>
      <c r="U213" s="2"/>
      <c r="V213" s="7"/>
      <c r="W213" s="3"/>
      <c r="AB213" s="441"/>
      <c r="AC213" s="442" t="e">
        <f t="shared" si="14"/>
        <v>#DIV/0!</v>
      </c>
      <c r="AD213" s="443" t="e">
        <f t="shared" si="15"/>
        <v>#DIV/0!</v>
      </c>
      <c r="AE213" s="15"/>
      <c r="AF213" s="115"/>
      <c r="AG213" s="115"/>
      <c r="AH213" s="15"/>
      <c r="AI213" s="15"/>
      <c r="AJ213" s="452"/>
      <c r="AK213" s="1" t="str">
        <f t="shared" si="29"/>
        <v/>
      </c>
      <c r="AL213" s="1" t="str">
        <f t="shared" si="30"/>
        <v/>
      </c>
      <c r="AM213" s="1" t="str">
        <f t="shared" si="31"/>
        <v/>
      </c>
      <c r="AN213" s="1" t="str" cm="1">
        <f t="array" ref="AN213">IFERROR(SUM(_xlfn.UNIQUE(_xlfn._xlws.FILTER(AF$205:AF$601,(AL$205:AL$601 = AJ241) * (AM$205:AM$601 &lt;&gt; "")))),"")</f>
        <v/>
      </c>
      <c r="AU213" s="6"/>
      <c r="AV213" t="str">
        <f t="shared" si="16"/>
        <v/>
      </c>
      <c r="AW213" t="str">
        <f t="shared" si="17"/>
        <v/>
      </c>
      <c r="AX213" s="15" t="str">
        <f t="shared" si="18"/>
        <v/>
      </c>
      <c r="AY213" s="15" t="str">
        <f t="shared" si="19"/>
        <v/>
      </c>
      <c r="AZ213" s="115" t="str">
        <f t="shared" si="11"/>
        <v/>
      </c>
      <c r="BA213" t="str">
        <f t="shared" si="20"/>
        <v/>
      </c>
      <c r="BC213"/>
      <c r="BD213" s="131" t="str">
        <f t="shared" si="21"/>
        <v/>
      </c>
      <c r="BE213" s="131" t="str">
        <f t="shared" si="12"/>
        <v/>
      </c>
      <c r="BF213" t="str">
        <f t="shared" si="22"/>
        <v/>
      </c>
      <c r="BG213" s="125" t="str">
        <f t="shared" si="23"/>
        <v/>
      </c>
    </row>
    <row r="214" spans="1:59" x14ac:dyDescent="0.3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7"/>
      <c r="T214" s="2"/>
      <c r="U214" s="2"/>
      <c r="V214" s="7"/>
      <c r="W214" s="3"/>
      <c r="AH214" s="15"/>
      <c r="AI214" s="15"/>
      <c r="AJ214" s="451"/>
      <c r="AK214" s="1" t="str">
        <f t="shared" si="29"/>
        <v/>
      </c>
      <c r="AL214" s="1" t="str">
        <f t="shared" si="30"/>
        <v/>
      </c>
      <c r="AM214" s="1" t="str">
        <f t="shared" si="31"/>
        <v/>
      </c>
      <c r="AN214" s="1" t="str" cm="1">
        <f t="array" ref="AN214">IFERROR(SUM(_xlfn.UNIQUE(_xlfn._xlws.FILTER(AF$205:AF$601,(AL$205:AL$601 = AJ242) * (AM$205:AM$601 &lt;&gt; "")))),"")</f>
        <v/>
      </c>
      <c r="AU214" s="6"/>
      <c r="AV214" t="str">
        <f t="shared" si="16"/>
        <v/>
      </c>
      <c r="AW214" t="str">
        <f t="shared" si="17"/>
        <v/>
      </c>
      <c r="AX214" s="15" t="str">
        <f t="shared" si="18"/>
        <v/>
      </c>
      <c r="AY214" s="15" t="str">
        <f t="shared" si="19"/>
        <v/>
      </c>
      <c r="AZ214" s="115" t="str">
        <f t="shared" si="11"/>
        <v/>
      </c>
      <c r="BA214" t="str">
        <f t="shared" si="20"/>
        <v/>
      </c>
      <c r="BC214"/>
      <c r="BD214" s="131" t="str">
        <f t="shared" si="21"/>
        <v/>
      </c>
      <c r="BE214" s="131" t="str">
        <f t="shared" si="12"/>
        <v/>
      </c>
      <c r="BF214" t="str">
        <f t="shared" si="22"/>
        <v/>
      </c>
      <c r="BG214" s="125" t="str">
        <f t="shared" si="23"/>
        <v/>
      </c>
    </row>
    <row r="215" spans="1:59" ht="15" thickBot="1" x14ac:dyDescent="0.4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7"/>
      <c r="T215" s="2"/>
      <c r="U215" s="2"/>
      <c r="V215" s="7"/>
      <c r="W215" s="3"/>
      <c r="AH215" s="15"/>
      <c r="AI215" s="15"/>
      <c r="AJ215" s="451"/>
      <c r="AK215" s="1" t="str">
        <f t="shared" si="29"/>
        <v/>
      </c>
      <c r="AL215" s="1" t="str">
        <f t="shared" si="30"/>
        <v/>
      </c>
      <c r="AM215" s="1" t="str">
        <f t="shared" si="31"/>
        <v/>
      </c>
      <c r="AN215" s="1" t="str" cm="1">
        <f t="array" ref="AN215">IFERROR(SUM(_xlfn.UNIQUE(_xlfn._xlws.FILTER(AF$205:AF$601,(AL$205:AL$601 = AJ243) * (AM$205:AM$601 &lt;&gt; "")))),"")</f>
        <v/>
      </c>
      <c r="AU215" s="6"/>
      <c r="AV215" t="str">
        <f t="shared" si="16"/>
        <v/>
      </c>
      <c r="AW215" t="str">
        <f t="shared" si="17"/>
        <v/>
      </c>
      <c r="AX215" s="15" t="str">
        <f t="shared" si="18"/>
        <v/>
      </c>
      <c r="AY215" s="15" t="str">
        <f t="shared" si="19"/>
        <v/>
      </c>
      <c r="AZ215" s="115" t="str">
        <f t="shared" si="11"/>
        <v/>
      </c>
      <c r="BA215" t="str">
        <f t="shared" si="20"/>
        <v/>
      </c>
      <c r="BC215"/>
      <c r="BD215" s="131" t="str">
        <f t="shared" si="21"/>
        <v/>
      </c>
      <c r="BE215" s="131" t="str">
        <f t="shared" si="12"/>
        <v/>
      </c>
      <c r="BF215" t="str">
        <f t="shared" si="22"/>
        <v/>
      </c>
      <c r="BG215" s="125" t="str">
        <f t="shared" si="23"/>
        <v/>
      </c>
    </row>
    <row r="216" spans="1:59" ht="15" thickBot="1" x14ac:dyDescent="0.4">
      <c r="A216" s="622" t="s">
        <v>105</v>
      </c>
      <c r="B216" s="623"/>
      <c r="C216" s="624"/>
      <c r="F216" s="52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4"/>
      <c r="AH216" s="15"/>
      <c r="AI216" s="15"/>
      <c r="AJ216" s="451"/>
      <c r="AK216" s="1" t="str">
        <f t="shared" si="29"/>
        <v/>
      </c>
      <c r="AL216" s="1" t="str">
        <f t="shared" si="30"/>
        <v/>
      </c>
      <c r="AM216" s="1" t="str">
        <f t="shared" si="31"/>
        <v/>
      </c>
      <c r="AN216" s="1" t="str" cm="1">
        <f t="array" ref="AN216">IFERROR(SUM(_xlfn.UNIQUE(_xlfn._xlws.FILTER(AF$205:AF$601,(AL$205:AL$601 = AJ244) * (AM$205:AM$601 &lt;&gt; "")))),"")</f>
        <v/>
      </c>
      <c r="AU216" s="6"/>
      <c r="AV216" t="str">
        <f t="shared" si="16"/>
        <v/>
      </c>
      <c r="AW216" t="str">
        <f t="shared" si="17"/>
        <v/>
      </c>
      <c r="AX216" s="15" t="str">
        <f t="shared" si="18"/>
        <v/>
      </c>
      <c r="AY216" s="15" t="str">
        <f t="shared" si="19"/>
        <v/>
      </c>
      <c r="AZ216" s="115" t="str">
        <f t="shared" si="11"/>
        <v/>
      </c>
      <c r="BA216" t="str">
        <f t="shared" si="20"/>
        <v/>
      </c>
      <c r="BC216"/>
      <c r="BD216" s="131" t="str">
        <f t="shared" si="21"/>
        <v/>
      </c>
      <c r="BE216" s="131" t="str">
        <f t="shared" si="12"/>
        <v/>
      </c>
      <c r="BF216" t="str">
        <f t="shared" si="22"/>
        <v/>
      </c>
      <c r="BG216" s="125" t="str">
        <f t="shared" si="23"/>
        <v/>
      </c>
    </row>
    <row r="217" spans="1:59" ht="21.5" thickBot="1" x14ac:dyDescent="0.55000000000000004">
      <c r="A217" s="56"/>
      <c r="B217" s="51" t="s">
        <v>106</v>
      </c>
      <c r="C217" s="375" t="s">
        <v>107</v>
      </c>
      <c r="F217" s="141" t="s">
        <v>108</v>
      </c>
      <c r="S217" s="55"/>
      <c r="AH217" s="15"/>
      <c r="AI217" s="15"/>
      <c r="AJ217" s="451"/>
      <c r="AK217" s="1" t="str">
        <f t="shared" si="29"/>
        <v/>
      </c>
      <c r="AL217" s="1" t="str">
        <f t="shared" si="30"/>
        <v/>
      </c>
      <c r="AM217" s="1" t="str">
        <f t="shared" si="31"/>
        <v/>
      </c>
      <c r="AN217" s="1" t="str" cm="1">
        <f t="array" ref="AN217">IFERROR(SUM(_xlfn.UNIQUE(_xlfn._xlws.FILTER(AF$205:AF$601,(AL$205:AL$601 = AJ245) * (AM$205:AM$601 &lt;&gt; "")))),"")</f>
        <v/>
      </c>
      <c r="AU217" s="6"/>
      <c r="AV217" t="str">
        <f t="shared" si="16"/>
        <v/>
      </c>
      <c r="AW217" t="str">
        <f t="shared" si="17"/>
        <v/>
      </c>
      <c r="AX217" s="15" t="str">
        <f t="shared" si="18"/>
        <v/>
      </c>
      <c r="AY217" s="15" t="str">
        <f t="shared" si="19"/>
        <v/>
      </c>
      <c r="AZ217" s="115" t="str">
        <f t="shared" si="11"/>
        <v/>
      </c>
      <c r="BA217" t="str">
        <f t="shared" si="20"/>
        <v/>
      </c>
      <c r="BC217"/>
      <c r="BD217" s="131" t="str">
        <f t="shared" si="21"/>
        <v/>
      </c>
      <c r="BE217" s="131" t="str">
        <f t="shared" si="12"/>
        <v/>
      </c>
      <c r="BF217" t="str">
        <f t="shared" si="22"/>
        <v/>
      </c>
      <c r="BG217" s="125" t="str">
        <f t="shared" si="23"/>
        <v/>
      </c>
    </row>
    <row r="218" spans="1:59" ht="15" thickBot="1" x14ac:dyDescent="0.4">
      <c r="A218" s="52" t="s">
        <v>109</v>
      </c>
      <c r="B218" s="130">
        <f>M204*'Example-657'!B14/'Example-657'!B16</f>
        <v>280</v>
      </c>
      <c r="C218" s="130">
        <f>M206*'Example-657'!B14/'Example-657'!B16</f>
        <v>1880</v>
      </c>
      <c r="F218" s="6"/>
      <c r="S218" s="55"/>
      <c r="AH218" s="15"/>
      <c r="AI218" s="15"/>
      <c r="AJ218" s="451"/>
      <c r="AK218" s="1" t="str">
        <f t="shared" si="29"/>
        <v/>
      </c>
      <c r="AL218" s="1" t="str">
        <f t="shared" si="30"/>
        <v/>
      </c>
      <c r="AM218" s="1" t="str">
        <f t="shared" si="31"/>
        <v/>
      </c>
      <c r="AN218" s="1" t="str" cm="1">
        <f t="array" ref="AN218">IFERROR(SUM(_xlfn.UNIQUE(_xlfn._xlws.FILTER(AF$205:AF$601,(AL$205:AL$601 = AJ246) * (AM$205:AM$601 &lt;&gt; "")))),"")</f>
        <v/>
      </c>
      <c r="AU218" s="6"/>
      <c r="AV218" t="str">
        <f t="shared" si="16"/>
        <v/>
      </c>
      <c r="AW218" t="str">
        <f t="shared" si="17"/>
        <v/>
      </c>
      <c r="AX218" s="15" t="str">
        <f t="shared" si="18"/>
        <v/>
      </c>
      <c r="AY218" s="15" t="str">
        <f t="shared" si="19"/>
        <v/>
      </c>
      <c r="AZ218" s="115" t="str">
        <f t="shared" si="11"/>
        <v/>
      </c>
      <c r="BA218" t="str">
        <f t="shared" si="20"/>
        <v/>
      </c>
      <c r="BC218"/>
      <c r="BD218" s="131" t="str">
        <f t="shared" si="21"/>
        <v/>
      </c>
      <c r="BE218" s="131" t="str">
        <f t="shared" si="12"/>
        <v/>
      </c>
      <c r="BF218" t="str">
        <f t="shared" si="22"/>
        <v/>
      </c>
      <c r="BG218" s="125" t="str">
        <f t="shared" si="23"/>
        <v/>
      </c>
    </row>
    <row r="219" spans="1:59" x14ac:dyDescent="0.35">
      <c r="A219" s="6" t="s">
        <v>112</v>
      </c>
      <c r="B219" s="96">
        <f>O204</f>
        <v>16</v>
      </c>
      <c r="C219" s="279" t="s">
        <v>222</v>
      </c>
      <c r="F219" s="52" t="s">
        <v>113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4"/>
      <c r="S219" s="55"/>
      <c r="AB219" s="42"/>
      <c r="AC219" s="42"/>
      <c r="AD219" s="42"/>
      <c r="AE219" s="113"/>
      <c r="AF219" s="137"/>
      <c r="AG219" s="137"/>
      <c r="AH219" s="2"/>
      <c r="AI219" s="2"/>
      <c r="AJ219" s="138"/>
      <c r="AU219" s="6"/>
      <c r="AV219" t="str">
        <f t="shared" si="16"/>
        <v/>
      </c>
      <c r="AW219" t="str">
        <f t="shared" si="17"/>
        <v/>
      </c>
      <c r="AX219" s="15" t="str">
        <f t="shared" si="18"/>
        <v/>
      </c>
      <c r="AY219" s="15" t="str">
        <f t="shared" si="19"/>
        <v/>
      </c>
      <c r="AZ219" s="115" t="str">
        <f t="shared" si="11"/>
        <v/>
      </c>
      <c r="BA219" t="str">
        <f t="shared" si="20"/>
        <v/>
      </c>
      <c r="BC219"/>
      <c r="BD219" s="131" t="str">
        <f t="shared" si="21"/>
        <v/>
      </c>
      <c r="BE219" s="131" t="str">
        <f t="shared" si="12"/>
        <v/>
      </c>
      <c r="BF219" t="str">
        <f t="shared" si="22"/>
        <v/>
      </c>
      <c r="BG219" s="125" t="str">
        <f t="shared" si="23"/>
        <v/>
      </c>
    </row>
    <row r="220" spans="1:59" x14ac:dyDescent="0.35">
      <c r="A220" s="6" t="s">
        <v>114</v>
      </c>
      <c r="B220" s="96">
        <f>O205</f>
        <v>12</v>
      </c>
      <c r="C220" s="279" t="s">
        <v>222</v>
      </c>
      <c r="F220" s="501" t="s">
        <v>223</v>
      </c>
      <c r="G220" s="114"/>
      <c r="H220" s="114"/>
      <c r="I220" s="114"/>
      <c r="J220" s="114"/>
      <c r="K220" s="114"/>
      <c r="L220" s="114"/>
      <c r="M220" s="114"/>
      <c r="N220" s="114"/>
      <c r="O220" s="114"/>
      <c r="P220" s="114"/>
      <c r="Q220" s="114"/>
      <c r="R220" s="66"/>
      <c r="S220" s="55"/>
      <c r="AB220" s="614"/>
      <c r="AC220" s="614"/>
      <c r="AD220" s="614"/>
      <c r="AE220" s="614"/>
      <c r="AF220" s="614"/>
      <c r="AG220" s="614"/>
      <c r="AH220" s="614"/>
      <c r="AI220" s="614"/>
      <c r="AJ220" s="614"/>
      <c r="AU220" s="6"/>
      <c r="AV220" t="str">
        <f t="shared" si="16"/>
        <v/>
      </c>
      <c r="AW220" t="str">
        <f t="shared" si="17"/>
        <v/>
      </c>
      <c r="AX220" s="15" t="str">
        <f t="shared" si="18"/>
        <v/>
      </c>
      <c r="AY220" s="15" t="str">
        <f t="shared" si="19"/>
        <v/>
      </c>
      <c r="AZ220" s="115" t="str">
        <f t="shared" si="11"/>
        <v/>
      </c>
      <c r="BA220" t="str">
        <f t="shared" si="20"/>
        <v/>
      </c>
      <c r="BC220"/>
      <c r="BD220" s="131" t="str">
        <f t="shared" si="21"/>
        <v/>
      </c>
      <c r="BE220" s="131" t="str">
        <f t="shared" si="12"/>
        <v/>
      </c>
      <c r="BF220" t="str">
        <f t="shared" si="22"/>
        <v/>
      </c>
      <c r="BG220" s="125" t="str">
        <f t="shared" si="23"/>
        <v/>
      </c>
    </row>
    <row r="221" spans="1:59" x14ac:dyDescent="0.35">
      <c r="A221" s="95" t="s">
        <v>116</v>
      </c>
      <c r="B221" s="279" t="s">
        <v>222</v>
      </c>
      <c r="C221" s="502">
        <f>C207*'Example-657'!B14/'Example-657'!B16</f>
        <v>720</v>
      </c>
      <c r="D221" s="93"/>
      <c r="F221" s="6"/>
      <c r="R221" s="55"/>
      <c r="S221" s="55"/>
      <c r="AB221" s="614"/>
      <c r="AC221" s="614"/>
      <c r="AD221" s="614"/>
      <c r="AE221" s="614"/>
      <c r="AF221" s="614"/>
      <c r="AG221" s="614"/>
      <c r="AH221" s="614"/>
      <c r="AI221" s="614"/>
      <c r="AJ221" s="614"/>
      <c r="AU221" s="6"/>
      <c r="AV221" t="str">
        <f t="shared" si="16"/>
        <v/>
      </c>
      <c r="AW221" t="str">
        <f t="shared" si="17"/>
        <v/>
      </c>
      <c r="AX221" s="15" t="str">
        <f t="shared" si="18"/>
        <v/>
      </c>
      <c r="AY221" s="15" t="str">
        <f t="shared" si="19"/>
        <v/>
      </c>
      <c r="AZ221" s="115" t="str">
        <f t="shared" si="11"/>
        <v/>
      </c>
      <c r="BA221" t="str">
        <f t="shared" si="20"/>
        <v/>
      </c>
      <c r="BC221"/>
      <c r="BD221" s="131" t="str">
        <f t="shared" si="21"/>
        <v/>
      </c>
      <c r="BE221" s="131" t="str">
        <f t="shared" si="12"/>
        <v/>
      </c>
      <c r="BF221" t="str">
        <f t="shared" si="22"/>
        <v/>
      </c>
      <c r="BG221" s="125" t="str">
        <f t="shared" si="23"/>
        <v/>
      </c>
    </row>
    <row r="222" spans="1:59" x14ac:dyDescent="0.35">
      <c r="A222" s="95" t="s">
        <v>117</v>
      </c>
      <c r="B222" s="279" t="s">
        <v>222</v>
      </c>
      <c r="C222" s="360">
        <f>M207*'Example-657'!$B$14/'Example-657'!$B$16</f>
        <v>580</v>
      </c>
      <c r="F222" s="6" t="s">
        <v>119</v>
      </c>
      <c r="R222" s="55"/>
      <c r="S222" s="55"/>
      <c r="AB222" s="444"/>
      <c r="AC222" s="97"/>
      <c r="AD222" s="98"/>
      <c r="AE222" s="15"/>
      <c r="AF222" s="115"/>
      <c r="AG222" s="115"/>
      <c r="AH222" s="15"/>
      <c r="AI222" s="15"/>
      <c r="AJ222" s="139"/>
      <c r="AU222" s="6"/>
      <c r="AV222" t="str">
        <f t="shared" si="16"/>
        <v/>
      </c>
      <c r="AW222" t="str">
        <f t="shared" si="17"/>
        <v/>
      </c>
      <c r="AX222" s="15" t="str">
        <f t="shared" si="18"/>
        <v/>
      </c>
      <c r="AY222" s="15" t="str">
        <f t="shared" si="19"/>
        <v/>
      </c>
      <c r="AZ222" s="115" t="str">
        <f t="shared" si="11"/>
        <v/>
      </c>
      <c r="BA222" t="str">
        <f t="shared" si="20"/>
        <v/>
      </c>
      <c r="BC222"/>
      <c r="BD222" s="131" t="str">
        <f t="shared" si="21"/>
        <v/>
      </c>
      <c r="BE222" s="131" t="str">
        <f t="shared" si="12"/>
        <v/>
      </c>
      <c r="BF222" t="str">
        <f t="shared" si="22"/>
        <v/>
      </c>
      <c r="BG222" s="125" t="str">
        <f t="shared" si="23"/>
        <v/>
      </c>
    </row>
    <row r="223" spans="1:59" ht="15" thickBot="1" x14ac:dyDescent="0.4">
      <c r="A223" s="95" t="s">
        <v>120</v>
      </c>
      <c r="B223" s="265" t="s">
        <v>222</v>
      </c>
      <c r="C223" s="166">
        <f>C222*((SUMIFS(D212:L212,D3:L3,"P")/100)+(SUMIFS(D212:L212,D3:L3,"R-P")/100))</f>
        <v>580</v>
      </c>
      <c r="F223" s="503" t="s">
        <v>224</v>
      </c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8"/>
      <c r="S223" s="55"/>
      <c r="AB223" s="444"/>
      <c r="AC223" s="97"/>
      <c r="AD223" s="98"/>
      <c r="AE223" s="15"/>
      <c r="AF223" s="115"/>
      <c r="AG223" s="115"/>
      <c r="AH223" s="15"/>
      <c r="AI223" s="15"/>
      <c r="AJ223" s="140"/>
      <c r="AU223" s="6"/>
      <c r="AV223" t="str">
        <f t="shared" si="16"/>
        <v/>
      </c>
      <c r="AW223" t="str">
        <f t="shared" si="17"/>
        <v/>
      </c>
      <c r="AX223" s="15" t="str">
        <f t="shared" si="18"/>
        <v/>
      </c>
      <c r="AY223" s="15" t="str">
        <f t="shared" si="19"/>
        <v/>
      </c>
      <c r="AZ223" s="115" t="str">
        <f t="shared" si="11"/>
        <v/>
      </c>
      <c r="BA223" t="str">
        <f t="shared" si="20"/>
        <v/>
      </c>
      <c r="BC223"/>
      <c r="BD223" s="131" t="str">
        <f t="shared" si="21"/>
        <v/>
      </c>
      <c r="BE223" s="131" t="str">
        <f t="shared" si="12"/>
        <v/>
      </c>
      <c r="BF223" t="str">
        <f t="shared" si="22"/>
        <v/>
      </c>
      <c r="BG223" s="125" t="str">
        <f t="shared" si="23"/>
        <v/>
      </c>
    </row>
    <row r="224" spans="1:59" ht="15" thickBot="1" x14ac:dyDescent="0.4">
      <c r="A224" s="6" t="s">
        <v>121</v>
      </c>
      <c r="B224" s="265" t="s">
        <v>222</v>
      </c>
      <c r="C224" s="96">
        <f>M208*'Example-657'!$B$14/'Example-657'!$B$16</f>
        <v>440</v>
      </c>
      <c r="F224" s="6"/>
      <c r="S224" s="55"/>
      <c r="AU224" s="56"/>
      <c r="AV224" s="126" t="str">
        <f t="shared" si="16"/>
        <v/>
      </c>
      <c r="AW224" s="126" t="str">
        <f t="shared" si="17"/>
        <v/>
      </c>
      <c r="AX224" s="10" t="str">
        <f t="shared" si="18"/>
        <v/>
      </c>
      <c r="AY224" s="10" t="str">
        <f t="shared" si="19"/>
        <v/>
      </c>
      <c r="AZ224" s="189" t="str">
        <f t="shared" si="11"/>
        <v/>
      </c>
      <c r="BA224" s="126" t="str">
        <f t="shared" si="20"/>
        <v/>
      </c>
      <c r="BB224" s="126"/>
      <c r="BC224" s="126"/>
      <c r="BD224" s="225" t="str">
        <f t="shared" si="21"/>
        <v/>
      </c>
      <c r="BE224" s="131" t="str">
        <f t="shared" si="12"/>
        <v/>
      </c>
      <c r="BF224" s="126" t="str">
        <f t="shared" si="22"/>
        <v/>
      </c>
      <c r="BG224" s="127" t="str">
        <f t="shared" si="23"/>
        <v/>
      </c>
    </row>
    <row r="225" spans="1:57" ht="15" thickBot="1" x14ac:dyDescent="0.4">
      <c r="A225" s="119" t="s">
        <v>122</v>
      </c>
      <c r="B225" s="270" t="s">
        <v>222</v>
      </c>
      <c r="C225" s="184">
        <f>C224*((SUMIFS(D213:L213,D3:L3,"P")/100)+(SUMIFS(D213:L213,D3:L3,"R-P")/100))</f>
        <v>439.99999999999994</v>
      </c>
      <c r="F225" s="52" t="s">
        <v>123</v>
      </c>
      <c r="G225" s="53"/>
      <c r="H225" s="53"/>
      <c r="I225" s="53"/>
      <c r="J225" s="53"/>
      <c r="K225" s="53"/>
      <c r="L225" s="53"/>
      <c r="M225" s="146" t="s">
        <v>124</v>
      </c>
      <c r="N225" s="146"/>
      <c r="O225" s="146"/>
      <c r="P225" s="146"/>
      <c r="Q225" s="515">
        <v>3</v>
      </c>
      <c r="R225" s="54"/>
      <c r="S225" s="55"/>
      <c r="AV225" t="str">
        <f>IF(AU225&lt;&gt;"",MID(AU225, FIND("-",AU225)+1,1),"")</f>
        <v/>
      </c>
      <c r="AW225" t="str">
        <f t="shared" si="17"/>
        <v/>
      </c>
      <c r="AX225" s="15"/>
      <c r="AY225" s="15"/>
      <c r="AZ225" s="115" t="str">
        <f t="shared" si="11"/>
        <v/>
      </c>
      <c r="BA225"/>
      <c r="BC225"/>
      <c r="BD225"/>
      <c r="BE225"/>
    </row>
    <row r="226" spans="1:57" x14ac:dyDescent="0.35">
      <c r="F226" s="501" t="s">
        <v>225</v>
      </c>
      <c r="G226" s="114"/>
      <c r="H226" s="114"/>
      <c r="I226" s="114"/>
      <c r="J226" s="114"/>
      <c r="K226" s="114"/>
      <c r="L226" s="114"/>
      <c r="M226" s="114"/>
      <c r="N226" s="114"/>
      <c r="O226" s="114"/>
      <c r="P226" s="114"/>
      <c r="Q226" s="114"/>
      <c r="R226" s="66"/>
      <c r="S226" s="55"/>
    </row>
    <row r="227" spans="1:57" ht="15" thickBot="1" x14ac:dyDescent="0.4">
      <c r="B227" s="128"/>
      <c r="C227" s="42"/>
      <c r="F227" s="6"/>
      <c r="R227" s="55"/>
      <c r="S227" s="55"/>
    </row>
    <row r="228" spans="1:57" x14ac:dyDescent="0.35">
      <c r="A228" s="52" t="s">
        <v>126</v>
      </c>
      <c r="B228" s="236">
        <f>INDEX('Example-657'!$F$5:$K$5, MATCH(B220, 'Example-657'!$F$2:$K$2, 1))</f>
        <v>400</v>
      </c>
      <c r="C228" s="42"/>
      <c r="F228" s="6" t="s">
        <v>128</v>
      </c>
      <c r="R228" s="55"/>
      <c r="S228" s="55"/>
    </row>
    <row r="229" spans="1:57" ht="15" thickBot="1" x14ac:dyDescent="0.4">
      <c r="A229" s="56" t="s">
        <v>129</v>
      </c>
      <c r="B229" s="504" t="s">
        <v>226</v>
      </c>
      <c r="C229" s="42"/>
      <c r="F229" s="503" t="s">
        <v>227</v>
      </c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8"/>
      <c r="S229" s="55"/>
    </row>
    <row r="230" spans="1:57" ht="15" thickBot="1" x14ac:dyDescent="0.4">
      <c r="F230" s="6"/>
      <c r="S230" s="55"/>
    </row>
    <row r="231" spans="1:57" ht="15" thickBot="1" x14ac:dyDescent="0.4">
      <c r="B231" s="2"/>
      <c r="C231" s="2"/>
      <c r="F231" s="610" t="s">
        <v>131</v>
      </c>
      <c r="G231" s="628"/>
      <c r="H231" s="27">
        <f>C221</f>
        <v>720</v>
      </c>
      <c r="I231" s="115"/>
      <c r="J231" s="115"/>
      <c r="K231" s="115"/>
      <c r="M231" s="5" t="s">
        <v>30</v>
      </c>
      <c r="N231" s="4" t="s">
        <v>132</v>
      </c>
      <c r="O231" s="4" t="s">
        <v>133</v>
      </c>
      <c r="P231" s="73" t="s">
        <v>134</v>
      </c>
      <c r="S231" s="55"/>
    </row>
    <row r="232" spans="1:57" x14ac:dyDescent="0.35">
      <c r="B232" s="2"/>
      <c r="C232" s="2"/>
      <c r="F232" s="627" t="s">
        <v>135</v>
      </c>
      <c r="G232" s="598"/>
      <c r="H232" s="144">
        <f>B219</f>
        <v>16</v>
      </c>
      <c r="I232" s="116"/>
      <c r="J232" s="116"/>
      <c r="K232" s="116"/>
      <c r="M232" s="505" t="str">
        <f>BG205</f>
        <v>NW</v>
      </c>
      <c r="N232" s="506" t="str">
        <f>BF205</f>
        <v>O</v>
      </c>
      <c r="O232" s="507">
        <f>BE205</f>
        <v>20</v>
      </c>
      <c r="P232" s="210"/>
      <c r="S232" s="55"/>
    </row>
    <row r="233" spans="1:57" x14ac:dyDescent="0.35">
      <c r="B233" s="2"/>
      <c r="C233" s="2"/>
      <c r="F233" s="627" t="s">
        <v>114</v>
      </c>
      <c r="G233" s="598"/>
      <c r="H233" s="144">
        <f>B220</f>
        <v>12</v>
      </c>
      <c r="I233" s="117"/>
      <c r="J233" s="117"/>
      <c r="K233" s="117"/>
      <c r="M233" s="508" t="str">
        <f t="shared" ref="M233:M237" si="35">BG206</f>
        <v>DMH</v>
      </c>
      <c r="N233" s="509" t="str">
        <f t="shared" ref="N233:N237" si="36">BF206</f>
        <v>O</v>
      </c>
      <c r="O233" s="510">
        <f t="shared" ref="O233:O237" si="37">BE206</f>
        <v>25</v>
      </c>
      <c r="P233" s="206"/>
      <c r="S233" s="55"/>
    </row>
    <row r="234" spans="1:57" x14ac:dyDescent="0.35">
      <c r="B234" s="2"/>
      <c r="C234" s="2"/>
      <c r="F234" s="627" t="s">
        <v>136</v>
      </c>
      <c r="G234" s="598"/>
      <c r="H234" s="511">
        <v>4</v>
      </c>
      <c r="I234" s="15"/>
      <c r="J234" s="15"/>
      <c r="K234" s="15"/>
      <c r="L234" s="93"/>
      <c r="M234" s="508" t="str">
        <f t="shared" si="35"/>
        <v>AD</v>
      </c>
      <c r="N234" s="509" t="str">
        <f t="shared" si="36"/>
        <v>U</v>
      </c>
      <c r="O234" s="510">
        <f t="shared" si="37"/>
        <v>5.1282051282051277</v>
      </c>
      <c r="P234" s="207"/>
      <c r="S234" s="55"/>
      <c r="AF234" s="93" t="str" cm="1">
        <f t="array" ref="AF234">IFERROR(SUM(_xlfn.UNIQUE(_xlfn._xlws.FILTER(AF$205:AF$601,(AM$205:AM$601 = AE234) * (AL$205:AL$601 &lt;&gt; "")))),"")</f>
        <v/>
      </c>
      <c r="AG234" s="93" t="str">
        <f t="shared" ref="AG234:AG242" si="38">IF(AE234="","",ROUND(((AH234+AI234)/((IF(AK234="O",$M$204,$M$206)*AF234/100)+AI234))*100,1))</f>
        <v/>
      </c>
    </row>
    <row r="235" spans="1:57" x14ac:dyDescent="0.35">
      <c r="B235" s="15"/>
      <c r="C235" s="15"/>
      <c r="F235" s="627" t="s">
        <v>138</v>
      </c>
      <c r="G235" s="598"/>
      <c r="H235" s="511" t="s">
        <v>228</v>
      </c>
      <c r="I235" s="15"/>
      <c r="J235" s="15"/>
      <c r="K235" s="15"/>
      <c r="M235" s="205" t="str">
        <f t="shared" si="35"/>
        <v/>
      </c>
      <c r="N235" s="231" t="str">
        <f t="shared" si="36"/>
        <v/>
      </c>
      <c r="O235" s="232" t="str">
        <f t="shared" si="37"/>
        <v/>
      </c>
      <c r="P235" s="207"/>
      <c r="S235" s="55"/>
      <c r="AF235" s="93" t="str" cm="1">
        <f t="array" ref="AF235">IFERROR(SUM(_xlfn.UNIQUE(_xlfn._xlws.FILTER(AF$205:AF$601,(AM$205:AM$601 = AE235) * (AL$205:AL$601 &lt;&gt; "")))),"")</f>
        <v/>
      </c>
      <c r="AG235" s="93" t="str">
        <f t="shared" si="38"/>
        <v/>
      </c>
    </row>
    <row r="236" spans="1:57" x14ac:dyDescent="0.35">
      <c r="B236" s="2"/>
      <c r="C236" s="2"/>
      <c r="F236" s="627" t="s">
        <v>140</v>
      </c>
      <c r="G236" s="598"/>
      <c r="H236" s="511" t="s">
        <v>229</v>
      </c>
      <c r="I236" s="15"/>
      <c r="J236" s="15"/>
      <c r="K236" s="15"/>
      <c r="M236" s="205" t="str">
        <f t="shared" si="35"/>
        <v/>
      </c>
      <c r="N236" s="231" t="str">
        <f t="shared" si="36"/>
        <v/>
      </c>
      <c r="O236" s="232" t="str">
        <f t="shared" si="37"/>
        <v/>
      </c>
      <c r="P236" s="207"/>
      <c r="S236" s="55"/>
      <c r="AF236" s="93" t="str" cm="1">
        <f t="array" ref="AF236">IFERROR(SUM(_xlfn.UNIQUE(_xlfn._xlws.FILTER(AF$205:AF$601,(AM$205:AM$601 = AE236) * (AL$205:AL$601 &lt;&gt; "")))),"")</f>
        <v/>
      </c>
      <c r="AG236" s="93" t="str">
        <f t="shared" si="38"/>
        <v/>
      </c>
    </row>
    <row r="237" spans="1:57" ht="15" thickBot="1" x14ac:dyDescent="0.4">
      <c r="B237" s="3"/>
      <c r="C237" s="3"/>
      <c r="F237" s="627" t="s">
        <v>142</v>
      </c>
      <c r="G237" s="598"/>
      <c r="H237" s="511">
        <v>28</v>
      </c>
      <c r="I237" s="50"/>
      <c r="J237" s="50"/>
      <c r="K237" s="50"/>
      <c r="L237" s="50"/>
      <c r="M237" s="205" t="str">
        <f t="shared" si="35"/>
        <v/>
      </c>
      <c r="N237" s="231" t="str">
        <f t="shared" si="36"/>
        <v/>
      </c>
      <c r="O237" s="232" t="str">
        <f t="shared" si="37"/>
        <v/>
      </c>
      <c r="P237" s="211"/>
      <c r="Q237" s="50"/>
      <c r="R237" s="50"/>
      <c r="S237" s="118"/>
      <c r="AF237" s="93" t="str" cm="1">
        <f t="array" ref="AF237">IFERROR(SUM(_xlfn.UNIQUE(_xlfn._xlws.FILTER(AF$205:AF$601,(AM$205:AM$601 = AE237) * (AL$205:AL$601 &lt;&gt; "")))),"")</f>
        <v/>
      </c>
      <c r="AG237" s="93" t="str">
        <f t="shared" si="38"/>
        <v/>
      </c>
    </row>
    <row r="238" spans="1:57" ht="15" thickBot="1" x14ac:dyDescent="0.4">
      <c r="B238" s="3"/>
      <c r="C238" s="3"/>
      <c r="F238" s="665" t="s">
        <v>144</v>
      </c>
      <c r="G238" s="666"/>
      <c r="H238" s="512" t="s">
        <v>230</v>
      </c>
      <c r="M238" s="205"/>
      <c r="N238" s="231"/>
      <c r="O238" s="232"/>
      <c r="P238" s="211"/>
    </row>
    <row r="239" spans="1:57" x14ac:dyDescent="0.35">
      <c r="B239" s="3"/>
      <c r="C239" s="3"/>
      <c r="F239" s="645" t="s">
        <v>231</v>
      </c>
      <c r="G239" s="646"/>
      <c r="H239" s="647"/>
      <c r="M239" s="205" t="str">
        <f t="shared" ref="M239:M250" si="39">BG211</f>
        <v/>
      </c>
      <c r="N239" s="231" t="str">
        <f t="shared" ref="N239:N250" si="40">BF211</f>
        <v/>
      </c>
      <c r="O239" s="232" t="str">
        <f t="shared" ref="O239:O250" si="41">BE211</f>
        <v/>
      </c>
      <c r="P239" s="211"/>
      <c r="AF239" s="93" t="str" cm="1">
        <f t="array" ref="AF239">IFERROR(SUM(_xlfn.UNIQUE(_xlfn._xlws.FILTER(AF$205:AF$601,(AM$205:AM$601 = AE239) * (AL$205:AL$601 &lt;&gt; "")))),"")</f>
        <v/>
      </c>
      <c r="AG239" s="93" t="str">
        <f t="shared" si="38"/>
        <v/>
      </c>
    </row>
    <row r="240" spans="1:57" x14ac:dyDescent="0.35">
      <c r="B240" s="3"/>
      <c r="C240" s="3"/>
      <c r="F240" s="645"/>
      <c r="G240" s="646"/>
      <c r="H240" s="647"/>
      <c r="M240" s="205" t="str">
        <f t="shared" si="39"/>
        <v/>
      </c>
      <c r="N240" s="231" t="str">
        <f t="shared" si="40"/>
        <v/>
      </c>
      <c r="O240" s="232" t="str">
        <f t="shared" si="41"/>
        <v/>
      </c>
      <c r="P240" s="211"/>
      <c r="AF240" s="93" t="str" cm="1">
        <f t="array" ref="AF240">IFERROR(SUM(_xlfn.UNIQUE(_xlfn._xlws.FILTER(AF$205:AF$601,(AM$205:AM$601 = AE240) * (AL$205:AL$601 &lt;&gt; "")))),"")</f>
        <v/>
      </c>
      <c r="AG240" s="93" t="str">
        <f t="shared" si="38"/>
        <v/>
      </c>
    </row>
    <row r="241" spans="2:33" x14ac:dyDescent="0.35">
      <c r="B241" s="3"/>
      <c r="C241" s="3"/>
      <c r="F241" s="645"/>
      <c r="G241" s="646"/>
      <c r="H241" s="647"/>
      <c r="M241" s="205" t="str">
        <f t="shared" si="39"/>
        <v/>
      </c>
      <c r="N241" s="231" t="str">
        <f t="shared" si="40"/>
        <v/>
      </c>
      <c r="O241" s="232" t="str">
        <f t="shared" si="41"/>
        <v/>
      </c>
      <c r="P241" s="211"/>
      <c r="AF241" s="93" t="str" cm="1">
        <f t="array" ref="AF241">IFERROR(SUM(_xlfn.UNIQUE(_xlfn._xlws.FILTER(AF$205:AF$601,(AM$205:AM$601 = AE241) * (AL$205:AL$601 &lt;&gt; "")))),"")</f>
        <v/>
      </c>
      <c r="AG241" s="93" t="str">
        <f t="shared" si="38"/>
        <v/>
      </c>
    </row>
    <row r="242" spans="2:33" x14ac:dyDescent="0.35">
      <c r="B242" s="2"/>
      <c r="C242" s="2"/>
      <c r="F242" s="645"/>
      <c r="G242" s="646"/>
      <c r="H242" s="647"/>
      <c r="M242" s="205" t="str">
        <f t="shared" si="39"/>
        <v/>
      </c>
      <c r="N242" s="231" t="str">
        <f t="shared" si="40"/>
        <v/>
      </c>
      <c r="O242" s="232" t="str">
        <f t="shared" si="41"/>
        <v/>
      </c>
      <c r="P242" s="211"/>
      <c r="AF242" s="93" t="str" cm="1">
        <f t="array" ref="AF242">IFERROR(SUM(_xlfn.UNIQUE(_xlfn._xlws.FILTER(AF$205:AF$601,(AM$205:AM$601 = AE242) * (AL$205:AL$601 &lt;&gt; "")))),"")</f>
        <v/>
      </c>
      <c r="AG242" s="93" t="str">
        <f t="shared" si="38"/>
        <v/>
      </c>
    </row>
    <row r="243" spans="2:33" x14ac:dyDescent="0.35">
      <c r="B243" s="2"/>
      <c r="C243" s="2"/>
      <c r="F243" s="645"/>
      <c r="G243" s="646"/>
      <c r="H243" s="647"/>
      <c r="M243" s="205" t="str">
        <f t="shared" si="39"/>
        <v/>
      </c>
      <c r="N243" s="231" t="str">
        <f t="shared" si="40"/>
        <v/>
      </c>
      <c r="O243" s="232" t="str">
        <f t="shared" si="41"/>
        <v/>
      </c>
      <c r="P243" s="211"/>
      <c r="AF243" s="93" t="str" cm="1">
        <f t="array" ref="AF243">IFERROR(SUM(_xlfn.UNIQUE(_xlfn._xlws.FILTER(AF$205:AF$601,(AM$205:AM$601 = AE243) * (AL$205:AL$601 &lt;&gt; "")))),"")</f>
        <v/>
      </c>
    </row>
    <row r="244" spans="2:33" ht="15" thickBot="1" x14ac:dyDescent="0.4">
      <c r="C244" s="2"/>
      <c r="F244" s="648"/>
      <c r="G244" s="649"/>
      <c r="H244" s="650"/>
      <c r="M244" s="205" t="str">
        <f t="shared" si="39"/>
        <v/>
      </c>
      <c r="N244" s="231" t="str">
        <f t="shared" si="40"/>
        <v/>
      </c>
      <c r="O244" s="232" t="str">
        <f t="shared" si="41"/>
        <v/>
      </c>
      <c r="P244" s="211"/>
    </row>
    <row r="245" spans="2:33" x14ac:dyDescent="0.35">
      <c r="M245" s="205" t="str">
        <f t="shared" si="39"/>
        <v/>
      </c>
      <c r="N245" s="231" t="str">
        <f t="shared" si="40"/>
        <v/>
      </c>
      <c r="O245" s="232" t="str">
        <f t="shared" si="41"/>
        <v/>
      </c>
      <c r="P245" s="211"/>
    </row>
    <row r="246" spans="2:33" x14ac:dyDescent="0.35">
      <c r="M246" s="205" t="str">
        <f t="shared" si="39"/>
        <v/>
      </c>
      <c r="N246" s="231" t="str">
        <f t="shared" si="40"/>
        <v/>
      </c>
      <c r="O246" s="232" t="str">
        <f t="shared" si="41"/>
        <v/>
      </c>
      <c r="P246" s="211"/>
    </row>
    <row r="247" spans="2:33" x14ac:dyDescent="0.35">
      <c r="M247" s="205" t="str">
        <f t="shared" si="39"/>
        <v/>
      </c>
      <c r="N247" s="231" t="str">
        <f t="shared" si="40"/>
        <v/>
      </c>
      <c r="O247" s="232" t="str">
        <f t="shared" si="41"/>
        <v/>
      </c>
      <c r="P247" s="211"/>
    </row>
    <row r="248" spans="2:33" x14ac:dyDescent="0.35">
      <c r="M248" s="205" t="str">
        <f t="shared" si="39"/>
        <v/>
      </c>
      <c r="N248" s="231" t="str">
        <f t="shared" si="40"/>
        <v/>
      </c>
      <c r="O248" s="232" t="str">
        <f t="shared" si="41"/>
        <v/>
      </c>
      <c r="P248" s="211"/>
    </row>
    <row r="249" spans="2:33" x14ac:dyDescent="0.35">
      <c r="M249" s="205" t="str">
        <f t="shared" si="39"/>
        <v/>
      </c>
      <c r="N249" s="231" t="str">
        <f t="shared" si="40"/>
        <v/>
      </c>
      <c r="O249" s="232" t="str">
        <f t="shared" si="41"/>
        <v/>
      </c>
      <c r="P249" s="211"/>
    </row>
    <row r="250" spans="2:33" ht="15" thickBot="1" x14ac:dyDescent="0.4">
      <c r="M250" s="213" t="str">
        <f t="shared" si="39"/>
        <v/>
      </c>
      <c r="N250" s="214" t="str">
        <f t="shared" si="40"/>
        <v/>
      </c>
      <c r="O250" s="215" t="str">
        <f t="shared" si="41"/>
        <v/>
      </c>
      <c r="P250" s="212"/>
    </row>
  </sheetData>
  <sheetProtection formatColumns="0" formatRows="0"/>
  <mergeCells count="75">
    <mergeCell ref="F239:H244"/>
    <mergeCell ref="R1:T1"/>
    <mergeCell ref="U1:W1"/>
    <mergeCell ref="C2:C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M2:M3"/>
    <mergeCell ref="F238:G238"/>
    <mergeCell ref="AK29:AT33"/>
    <mergeCell ref="Y2:Y3"/>
    <mergeCell ref="Z2:Z3"/>
    <mergeCell ref="AA2:AA3"/>
    <mergeCell ref="AB2:AD2"/>
    <mergeCell ref="AE2:AJ2"/>
    <mergeCell ref="AK3:AT3"/>
    <mergeCell ref="AK4:AT8"/>
    <mergeCell ref="AK9:AT13"/>
    <mergeCell ref="AK14:AT18"/>
    <mergeCell ref="AK19:AT23"/>
    <mergeCell ref="AK24:AT28"/>
    <mergeCell ref="AK34:AT38"/>
    <mergeCell ref="AK44:AT48"/>
    <mergeCell ref="AK49:AT53"/>
    <mergeCell ref="AK54:AT58"/>
    <mergeCell ref="AK59:AT63"/>
    <mergeCell ref="AK39:AT43"/>
    <mergeCell ref="AK64:AT68"/>
    <mergeCell ref="AK69:AT73"/>
    <mergeCell ref="AK74:AT78"/>
    <mergeCell ref="AK79:AT83"/>
    <mergeCell ref="AK84:AT88"/>
    <mergeCell ref="AK89:AT93"/>
    <mergeCell ref="AK99:AT103"/>
    <mergeCell ref="AK104:AT108"/>
    <mergeCell ref="AK109:AT113"/>
    <mergeCell ref="AK114:AT118"/>
    <mergeCell ref="AK94:AT98"/>
    <mergeCell ref="AK119:AT123"/>
    <mergeCell ref="AK164:AT168"/>
    <mergeCell ref="AK169:AT173"/>
    <mergeCell ref="AK174:AT178"/>
    <mergeCell ref="AK179:AT183"/>
    <mergeCell ref="AK139:AT143"/>
    <mergeCell ref="AK144:AT148"/>
    <mergeCell ref="AK149:AT153"/>
    <mergeCell ref="AK154:AT158"/>
    <mergeCell ref="AK159:AT163"/>
    <mergeCell ref="AK124:AT128"/>
    <mergeCell ref="AK129:AT133"/>
    <mergeCell ref="AK134:AT138"/>
    <mergeCell ref="A204:A208"/>
    <mergeCell ref="A209:A213"/>
    <mergeCell ref="A216:C216"/>
    <mergeCell ref="X2:X3"/>
    <mergeCell ref="F237:G237"/>
    <mergeCell ref="F231:G231"/>
    <mergeCell ref="F232:G232"/>
    <mergeCell ref="F233:G233"/>
    <mergeCell ref="F236:G236"/>
    <mergeCell ref="F234:G234"/>
    <mergeCell ref="F235:G235"/>
    <mergeCell ref="AB220:AJ221"/>
    <mergeCell ref="P211:S211"/>
    <mergeCell ref="AK184:AT188"/>
    <mergeCell ref="AK189:AT193"/>
    <mergeCell ref="AK194:AT198"/>
    <mergeCell ref="AK199:AT203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7B1AA-F1C7-404F-95D6-FE6FDF322148}">
  <dimension ref="A1:Z38"/>
  <sheetViews>
    <sheetView zoomScale="70" zoomScaleNormal="70" workbookViewId="0">
      <selection activeCell="D17" sqref="D17"/>
    </sheetView>
  </sheetViews>
  <sheetFormatPr defaultRowHeight="14.5" x14ac:dyDescent="0.35"/>
  <cols>
    <col min="1" max="1" width="24.453125" customWidth="1"/>
    <col min="2" max="2" width="11" bestFit="1" customWidth="1"/>
    <col min="4" max="4" width="12.1796875" bestFit="1" customWidth="1"/>
    <col min="5" max="5" width="10.26953125" customWidth="1"/>
    <col min="6" max="6" width="12.54296875" customWidth="1"/>
    <col min="7" max="7" width="10" customWidth="1"/>
    <col min="8" max="8" width="11.453125" bestFit="1" customWidth="1"/>
    <col min="9" max="10" width="11.81640625" bestFit="1" customWidth="1"/>
    <col min="11" max="11" width="9.7265625" customWidth="1"/>
    <col min="12" max="12" width="15.90625" customWidth="1"/>
    <col min="13" max="13" width="8.7265625" style="356"/>
    <col min="15" max="15" width="25.81640625" bestFit="1" customWidth="1"/>
    <col min="16" max="16" width="11.81640625" customWidth="1"/>
    <col min="19" max="19" width="10.1796875" customWidth="1"/>
    <col min="20" max="20" width="12.81640625" bestFit="1" customWidth="1"/>
    <col min="21" max="21" width="12.54296875" bestFit="1" customWidth="1"/>
    <col min="22" max="22" width="9.54296875" bestFit="1" customWidth="1"/>
    <col min="23" max="23" width="10.1796875" bestFit="1" customWidth="1"/>
    <col min="24" max="25" width="9.54296875" bestFit="1" customWidth="1"/>
    <col min="26" max="26" width="14.54296875" bestFit="1" customWidth="1"/>
  </cols>
  <sheetData>
    <row r="1" spans="1:26" ht="24" thickBot="1" x14ac:dyDescent="0.6">
      <c r="A1" s="355" t="s">
        <v>232</v>
      </c>
      <c r="O1" s="355" t="s">
        <v>233</v>
      </c>
    </row>
    <row r="2" spans="1:26" ht="16" thickBot="1" x14ac:dyDescent="0.4">
      <c r="A2" s="610" t="s">
        <v>147</v>
      </c>
      <c r="B2" s="611"/>
      <c r="D2" s="1"/>
      <c r="E2" s="107" t="s">
        <v>148</v>
      </c>
      <c r="F2" s="53"/>
      <c r="G2" s="53"/>
      <c r="H2" s="53"/>
      <c r="I2" s="53"/>
      <c r="J2" s="53"/>
      <c r="K2" s="53"/>
      <c r="L2" s="54"/>
      <c r="M2" s="357"/>
      <c r="O2" s="610" t="s">
        <v>147</v>
      </c>
      <c r="P2" s="611"/>
      <c r="R2" s="1"/>
      <c r="S2" s="107" t="s">
        <v>148</v>
      </c>
      <c r="T2" s="53"/>
      <c r="U2" s="53"/>
      <c r="V2" s="53"/>
      <c r="W2" s="53"/>
      <c r="X2" s="53"/>
      <c r="Y2" s="53"/>
      <c r="Z2" s="54"/>
    </row>
    <row r="3" spans="1:26" ht="31" x14ac:dyDescent="0.35">
      <c r="A3" s="52" t="s">
        <v>149</v>
      </c>
      <c r="B3" s="28"/>
      <c r="D3" s="1"/>
      <c r="E3" s="152" t="s">
        <v>151</v>
      </c>
      <c r="F3" t="e">
        <f>IF(ISNUMBER(VALUE(LEFT(F4, FIND("-", F4)-1))), VALUE(LEFT(F4, FIND("-", F4)-1)), VALUE(MID(F4, FIND("=", F4)+1, 10)))</f>
        <v>#VALUE!</v>
      </c>
      <c r="G3" t="e">
        <f t="shared" ref="G3:K3" si="0">IF(ISNUMBER(VALUE(LEFT(G4, FIND("-", G4)-1))), VALUE(LEFT(G4, FIND("-", G4)-1)), VALUE(MID(G4, FIND("=", G4)+1, 10)))</f>
        <v>#VALUE!</v>
      </c>
      <c r="H3" t="e">
        <f t="shared" si="0"/>
        <v>#VALUE!</v>
      </c>
      <c r="I3" t="e">
        <f t="shared" si="0"/>
        <v>#VALUE!</v>
      </c>
      <c r="J3" t="e">
        <f t="shared" si="0"/>
        <v>#VALUE!</v>
      </c>
      <c r="K3" t="e">
        <f t="shared" si="0"/>
        <v>#VALUE!</v>
      </c>
      <c r="L3" s="55" t="s">
        <v>152</v>
      </c>
      <c r="M3" s="357"/>
      <c r="O3" s="52" t="s">
        <v>149</v>
      </c>
      <c r="P3" s="28"/>
      <c r="R3" s="1"/>
      <c r="S3" s="152" t="s">
        <v>151</v>
      </c>
      <c r="T3" t="e">
        <f>IF(ISNUMBER(VALUE(LEFT(T4, FIND("-", T4)-1))), VALUE(LEFT(T4, FIND("-", T4)-1)), VALUE(MID(T4, FIND("=", T4)+1, 10)))</f>
        <v>#VALUE!</v>
      </c>
      <c r="U3" t="e">
        <f t="shared" ref="U3:Y3" si="1">IF(ISNUMBER(VALUE(LEFT(U4, FIND("-", U4)-1))), VALUE(LEFT(U4, FIND("-", U4)-1)), VALUE(MID(U4, FIND("=", U4)+1, 10)))</f>
        <v>#VALUE!</v>
      </c>
      <c r="V3" t="e">
        <f t="shared" si="1"/>
        <v>#VALUE!</v>
      </c>
      <c r="W3" t="e">
        <f t="shared" si="1"/>
        <v>#VALUE!</v>
      </c>
      <c r="X3" t="e">
        <f t="shared" si="1"/>
        <v>#VALUE!</v>
      </c>
      <c r="Y3" t="e">
        <f t="shared" si="1"/>
        <v>#VALUE!</v>
      </c>
      <c r="Z3" s="55" t="s">
        <v>152</v>
      </c>
    </row>
    <row r="4" spans="1:26" x14ac:dyDescent="0.35">
      <c r="A4" s="6" t="s">
        <v>153</v>
      </c>
      <c r="B4" s="120"/>
      <c r="D4" s="1"/>
      <c r="E4" s="6" t="s">
        <v>154</v>
      </c>
      <c r="F4" s="203"/>
      <c r="G4" s="203"/>
      <c r="H4" s="203"/>
      <c r="I4" s="203"/>
      <c r="J4" s="203"/>
      <c r="K4" s="203"/>
      <c r="L4" s="55" t="e">
        <f>40/$B$16</f>
        <v>#DIV/0!</v>
      </c>
      <c r="M4" s="357"/>
      <c r="O4" s="6" t="s">
        <v>153</v>
      </c>
      <c r="P4" s="120"/>
      <c r="R4" s="1"/>
      <c r="S4" s="6" t="s">
        <v>154</v>
      </c>
      <c r="T4" s="203"/>
      <c r="U4" s="203"/>
      <c r="V4" s="203"/>
      <c r="W4" s="203"/>
      <c r="X4" s="203"/>
      <c r="Y4" s="203"/>
      <c r="Z4" s="55" t="e">
        <f>40/$P$16</f>
        <v>#DIV/0!</v>
      </c>
    </row>
    <row r="5" spans="1:26" x14ac:dyDescent="0.35">
      <c r="A5" s="6" t="s">
        <v>161</v>
      </c>
      <c r="B5" s="40"/>
      <c r="D5" s="1"/>
      <c r="E5" s="6" t="s">
        <v>162</v>
      </c>
      <c r="F5" s="151"/>
      <c r="G5" s="151"/>
      <c r="H5" s="151"/>
      <c r="I5" s="151"/>
      <c r="J5" s="151"/>
      <c r="K5" s="151"/>
      <c r="L5" s="125"/>
      <c r="M5" s="357"/>
      <c r="O5" s="6" t="s">
        <v>161</v>
      </c>
      <c r="P5" s="40"/>
      <c r="R5" s="1"/>
      <c r="S5" s="6" t="s">
        <v>162</v>
      </c>
      <c r="T5" s="151"/>
      <c r="U5" s="151"/>
      <c r="V5" s="151"/>
      <c r="W5" s="151"/>
      <c r="X5" s="151"/>
      <c r="Y5" s="203"/>
      <c r="Z5" s="125"/>
    </row>
    <row r="6" spans="1:26" x14ac:dyDescent="0.35">
      <c r="A6" s="6" t="s">
        <v>163</v>
      </c>
      <c r="B6" s="40"/>
      <c r="D6" s="1"/>
      <c r="E6" s="6" t="s">
        <v>165</v>
      </c>
      <c r="F6" s="151"/>
      <c r="G6" s="151"/>
      <c r="H6" s="151"/>
      <c r="I6" s="151"/>
      <c r="J6" s="151"/>
      <c r="K6" s="151"/>
      <c r="L6" s="125"/>
      <c r="M6" s="357"/>
      <c r="O6" s="6" t="s">
        <v>163</v>
      </c>
      <c r="P6" s="40"/>
      <c r="R6" s="1"/>
      <c r="S6" s="6" t="s">
        <v>165</v>
      </c>
      <c r="T6" s="151"/>
      <c r="U6" s="151"/>
      <c r="V6" s="151"/>
      <c r="W6" s="151"/>
      <c r="X6" s="151"/>
      <c r="Y6" s="203"/>
      <c r="Z6" s="125"/>
    </row>
    <row r="7" spans="1:26" x14ac:dyDescent="0.35">
      <c r="A7" s="6" t="s">
        <v>166</v>
      </c>
      <c r="B7" s="40"/>
      <c r="D7" s="1"/>
      <c r="E7" s="6" t="s">
        <v>168</v>
      </c>
      <c r="F7" s="1" t="e">
        <f>F5/$B$15</f>
        <v>#DIV/0!</v>
      </c>
      <c r="G7" s="1" t="e">
        <f t="shared" ref="G7:H7" si="2">G5/$B$15</f>
        <v>#DIV/0!</v>
      </c>
      <c r="H7" s="1" t="e">
        <f t="shared" si="2"/>
        <v>#DIV/0!</v>
      </c>
      <c r="I7" s="1" t="e">
        <f>I5/$B$15</f>
        <v>#DIV/0!</v>
      </c>
      <c r="J7" s="1" t="e">
        <f>J5/$B$15</f>
        <v>#DIV/0!</v>
      </c>
      <c r="K7" s="1" t="e">
        <f>K5/$B$15</f>
        <v>#DIV/0!</v>
      </c>
      <c r="L7" s="125"/>
      <c r="M7" s="357"/>
      <c r="O7" s="6" t="s">
        <v>166</v>
      </c>
      <c r="P7" s="40"/>
      <c r="R7" s="1"/>
      <c r="S7" s="6" t="s">
        <v>168</v>
      </c>
      <c r="T7" s="1" t="e">
        <f>T5/$B$15</f>
        <v>#DIV/0!</v>
      </c>
      <c r="U7" s="1" t="e">
        <f t="shared" ref="U7:V7" si="3">U5/$B$15</f>
        <v>#DIV/0!</v>
      </c>
      <c r="V7" s="1" t="e">
        <f t="shared" si="3"/>
        <v>#DIV/0!</v>
      </c>
      <c r="W7" s="1" t="e">
        <f>W5/$B$15</f>
        <v>#DIV/0!</v>
      </c>
      <c r="X7" s="1" t="e">
        <f>X5/$B$15</f>
        <v>#DIV/0!</v>
      </c>
      <c r="Y7" s="1" t="e">
        <f>Y5/$B$15</f>
        <v>#DIV/0!</v>
      </c>
      <c r="Z7" s="125"/>
    </row>
    <row r="8" spans="1:26" x14ac:dyDescent="0.35">
      <c r="A8" s="6" t="s">
        <v>169</v>
      </c>
      <c r="B8" s="40"/>
      <c r="D8" s="1"/>
      <c r="E8" s="6"/>
      <c r="G8" s="123"/>
      <c r="H8" s="2"/>
      <c r="I8" s="1"/>
      <c r="J8" s="1"/>
      <c r="K8" s="1"/>
      <c r="L8" s="55"/>
      <c r="M8" s="357"/>
      <c r="O8" s="6" t="s">
        <v>169</v>
      </c>
      <c r="P8" s="40"/>
      <c r="R8" s="1"/>
      <c r="S8" s="6"/>
      <c r="U8" s="123"/>
      <c r="V8" s="2"/>
      <c r="W8" s="1"/>
      <c r="X8" s="1"/>
      <c r="Y8" s="1"/>
      <c r="Z8" s="55"/>
    </row>
    <row r="9" spans="1:26" x14ac:dyDescent="0.35">
      <c r="A9" s="6" t="s">
        <v>170</v>
      </c>
      <c r="B9" s="40"/>
      <c r="D9" s="1"/>
      <c r="E9" s="6"/>
      <c r="F9" s="1"/>
      <c r="G9" s="123"/>
      <c r="H9" s="123"/>
      <c r="I9" s="1"/>
      <c r="K9" s="1"/>
      <c r="L9" s="55"/>
      <c r="M9" s="357"/>
      <c r="O9" s="6" t="s">
        <v>170</v>
      </c>
      <c r="P9" s="40"/>
      <c r="R9" s="1"/>
      <c r="S9" s="6"/>
      <c r="T9" s="1"/>
      <c r="U9" s="123"/>
      <c r="V9" s="123"/>
      <c r="W9" s="1"/>
      <c r="Y9" s="1"/>
      <c r="Z9" s="55"/>
    </row>
    <row r="10" spans="1:26" x14ac:dyDescent="0.35">
      <c r="A10" s="6" t="s">
        <v>171</v>
      </c>
      <c r="B10" s="104"/>
      <c r="D10" s="1"/>
      <c r="E10" s="6" t="s">
        <v>13</v>
      </c>
      <c r="F10" s="1" t="s">
        <v>173</v>
      </c>
      <c r="G10" s="1" t="s">
        <v>174</v>
      </c>
      <c r="H10" s="123"/>
      <c r="I10" s="1" t="s">
        <v>237</v>
      </c>
      <c r="K10" s="1"/>
      <c r="L10" s="55"/>
      <c r="M10" s="357"/>
      <c r="O10" s="6" t="s">
        <v>171</v>
      </c>
      <c r="P10" s="104"/>
      <c r="R10" s="1"/>
      <c r="S10" s="6" t="s">
        <v>13</v>
      </c>
      <c r="T10" s="1" t="s">
        <v>173</v>
      </c>
      <c r="U10" s="1" t="s">
        <v>174</v>
      </c>
      <c r="V10" s="123"/>
      <c r="W10" s="1" t="s">
        <v>237</v>
      </c>
      <c r="Y10" s="1"/>
      <c r="Z10" s="55"/>
    </row>
    <row r="11" spans="1:26" ht="15.65" customHeight="1" thickBot="1" x14ac:dyDescent="0.4">
      <c r="A11" s="56" t="s">
        <v>175</v>
      </c>
      <c r="B11" s="121"/>
      <c r="D11" s="1"/>
      <c r="E11" s="82"/>
      <c r="F11" s="9"/>
      <c r="G11" s="122"/>
      <c r="H11" s="1"/>
      <c r="I11" s="612" t="s">
        <v>236</v>
      </c>
      <c r="J11" s="612"/>
      <c r="K11" s="612"/>
      <c r="L11" s="613"/>
      <c r="M11" s="357"/>
      <c r="O11" s="56" t="s">
        <v>175</v>
      </c>
      <c r="P11" s="121"/>
      <c r="R11" s="1"/>
      <c r="S11" s="82"/>
      <c r="T11" s="9"/>
      <c r="U11" s="122"/>
      <c r="V11" s="1"/>
      <c r="W11" s="612" t="s">
        <v>236</v>
      </c>
      <c r="X11" s="612"/>
      <c r="Y11" s="612"/>
      <c r="Z11" s="613"/>
    </row>
    <row r="12" spans="1:26" ht="15" thickBot="1" x14ac:dyDescent="0.4">
      <c r="D12" s="1"/>
      <c r="E12" s="82"/>
      <c r="F12" s="9"/>
      <c r="G12" s="122"/>
      <c r="H12" s="1"/>
      <c r="I12" s="612"/>
      <c r="J12" s="612"/>
      <c r="K12" s="612"/>
      <c r="L12" s="613"/>
      <c r="M12" s="357"/>
      <c r="R12" s="1"/>
      <c r="S12" s="82"/>
      <c r="T12" s="9"/>
      <c r="U12" s="122"/>
      <c r="V12" s="1"/>
      <c r="W12" s="612"/>
      <c r="X12" s="612"/>
      <c r="Y12" s="612"/>
      <c r="Z12" s="613"/>
    </row>
    <row r="13" spans="1:26" ht="15.65" customHeight="1" thickBot="1" x14ac:dyDescent="0.4">
      <c r="A13" s="610" t="s">
        <v>179</v>
      </c>
      <c r="B13" s="611"/>
      <c r="D13" s="1"/>
      <c r="E13" s="82"/>
      <c r="F13" s="9"/>
      <c r="G13" s="122"/>
      <c r="H13" s="1"/>
      <c r="I13" s="612"/>
      <c r="J13" s="612"/>
      <c r="K13" s="612"/>
      <c r="L13" s="613"/>
      <c r="M13" s="357"/>
      <c r="O13" s="610" t="s">
        <v>179</v>
      </c>
      <c r="P13" s="611"/>
      <c r="R13" s="1"/>
      <c r="S13" s="82"/>
      <c r="T13" s="9"/>
      <c r="U13" s="122"/>
      <c r="V13" s="1"/>
      <c r="W13" s="612"/>
      <c r="X13" s="612"/>
      <c r="Y13" s="612"/>
      <c r="Z13" s="613"/>
    </row>
    <row r="14" spans="1:26" x14ac:dyDescent="0.35">
      <c r="A14" s="52" t="s">
        <v>180</v>
      </c>
      <c r="B14" s="28"/>
      <c r="C14" s="15"/>
      <c r="D14" s="1"/>
      <c r="E14" s="82"/>
      <c r="F14" s="9"/>
      <c r="G14" s="122"/>
      <c r="H14" s="1"/>
      <c r="I14" s="612"/>
      <c r="J14" s="612"/>
      <c r="K14" s="612"/>
      <c r="L14" s="613"/>
      <c r="M14" s="357"/>
      <c r="O14" s="52" t="s">
        <v>180</v>
      </c>
      <c r="P14" s="28"/>
      <c r="Q14" s="15"/>
      <c r="R14" s="1"/>
      <c r="S14" s="82"/>
      <c r="T14" s="9"/>
      <c r="U14" s="122"/>
      <c r="V14" s="1"/>
      <c r="W14" s="612"/>
      <c r="X14" s="612"/>
      <c r="Y14" s="612"/>
      <c r="Z14" s="613"/>
    </row>
    <row r="15" spans="1:26" x14ac:dyDescent="0.35">
      <c r="A15" s="95" t="s">
        <v>181</v>
      </c>
      <c r="B15" s="149"/>
      <c r="C15" s="15"/>
      <c r="D15" s="1"/>
      <c r="E15" s="82"/>
      <c r="F15" s="9"/>
      <c r="G15" s="122"/>
      <c r="H15" s="124"/>
      <c r="I15" s="612"/>
      <c r="J15" s="612"/>
      <c r="K15" s="612"/>
      <c r="L15" s="613"/>
      <c r="M15" s="358"/>
      <c r="O15" s="95" t="s">
        <v>181</v>
      </c>
      <c r="P15" s="149"/>
      <c r="Q15" s="15"/>
      <c r="R15" s="1"/>
      <c r="S15" s="82"/>
      <c r="T15" s="9"/>
      <c r="U15" s="122"/>
      <c r="V15" s="124"/>
      <c r="W15" s="612"/>
      <c r="X15" s="612"/>
      <c r="Y15" s="612"/>
      <c r="Z15" s="613"/>
    </row>
    <row r="16" spans="1:26" x14ac:dyDescent="0.35">
      <c r="A16" s="6" t="s">
        <v>182</v>
      </c>
      <c r="B16" s="149"/>
      <c r="C16" s="15"/>
      <c r="D16" s="1"/>
      <c r="E16" s="82"/>
      <c r="F16" s="9"/>
      <c r="G16" s="122"/>
      <c r="H16" s="123"/>
      <c r="I16" s="612"/>
      <c r="J16" s="612"/>
      <c r="K16" s="612"/>
      <c r="L16" s="613"/>
      <c r="M16" s="359"/>
      <c r="O16" s="6" t="s">
        <v>182</v>
      </c>
      <c r="P16" s="149"/>
      <c r="Q16" s="15"/>
      <c r="R16" s="1"/>
      <c r="S16" s="82"/>
      <c r="T16" s="9"/>
      <c r="U16" s="122"/>
      <c r="V16" s="123"/>
      <c r="W16" s="612"/>
      <c r="X16" s="612"/>
      <c r="Y16" s="612"/>
      <c r="Z16" s="613"/>
    </row>
    <row r="17" spans="1:26" x14ac:dyDescent="0.35">
      <c r="A17" s="6" t="s">
        <v>183</v>
      </c>
      <c r="B17" s="149"/>
      <c r="C17" s="15"/>
      <c r="D17" s="1"/>
      <c r="E17" s="82"/>
      <c r="F17" s="9"/>
      <c r="G17" s="122"/>
      <c r="H17" s="123"/>
      <c r="I17" s="612"/>
      <c r="J17" s="612"/>
      <c r="K17" s="612"/>
      <c r="L17" s="613"/>
      <c r="M17" s="359"/>
      <c r="O17" s="6" t="s">
        <v>183</v>
      </c>
      <c r="P17" s="149"/>
      <c r="Q17" s="15"/>
      <c r="R17" s="1"/>
      <c r="S17" s="82"/>
      <c r="T17" s="9"/>
      <c r="U17" s="122"/>
      <c r="V17" s="123"/>
      <c r="W17" s="612"/>
      <c r="X17" s="612"/>
      <c r="Y17" s="612"/>
      <c r="Z17" s="613"/>
    </row>
    <row r="18" spans="1:26" ht="16" thickBot="1" x14ac:dyDescent="0.4">
      <c r="A18" s="56" t="s">
        <v>184</v>
      </c>
      <c r="B18" s="47"/>
      <c r="C18" s="15"/>
      <c r="D18" s="1"/>
      <c r="E18" s="148"/>
      <c r="F18" s="1"/>
      <c r="G18" s="1"/>
      <c r="H18" s="123"/>
      <c r="I18" s="612"/>
      <c r="J18" s="612"/>
      <c r="K18" s="612"/>
      <c r="L18" s="613"/>
      <c r="M18" s="359"/>
      <c r="O18" s="56" t="s">
        <v>184</v>
      </c>
      <c r="P18" s="47"/>
      <c r="Q18" s="15"/>
      <c r="R18" s="1"/>
      <c r="S18" s="148"/>
      <c r="T18" s="1"/>
      <c r="U18" s="1"/>
      <c r="V18" s="123"/>
      <c r="W18" s="612"/>
      <c r="X18" s="612"/>
      <c r="Y18" s="612"/>
      <c r="Z18" s="613"/>
    </row>
    <row r="19" spans="1:26" ht="15" thickBot="1" x14ac:dyDescent="0.4">
      <c r="E19" s="6"/>
      <c r="H19" s="131"/>
      <c r="I19" s="612"/>
      <c r="J19" s="612"/>
      <c r="K19" s="612"/>
      <c r="L19" s="613"/>
      <c r="S19" s="6"/>
      <c r="V19" s="131"/>
      <c r="W19" s="612"/>
      <c r="X19" s="612"/>
      <c r="Y19" s="612"/>
      <c r="Z19" s="613"/>
    </row>
    <row r="20" spans="1:26" ht="15" thickBot="1" x14ac:dyDescent="0.4">
      <c r="A20" s="59" t="s">
        <v>186</v>
      </c>
      <c r="B20" s="60" t="s">
        <v>187</v>
      </c>
      <c r="E20" s="6"/>
      <c r="I20" s="612"/>
      <c r="J20" s="612"/>
      <c r="K20" s="612"/>
      <c r="L20" s="613"/>
      <c r="O20" s="59" t="s">
        <v>186</v>
      </c>
      <c r="P20" s="60" t="s">
        <v>187</v>
      </c>
      <c r="S20" s="6"/>
      <c r="W20" s="612"/>
      <c r="X20" s="612"/>
      <c r="Y20" s="612"/>
      <c r="Z20" s="613"/>
    </row>
    <row r="21" spans="1:26" x14ac:dyDescent="0.35">
      <c r="A21" s="52" t="s">
        <v>188</v>
      </c>
      <c r="B21" s="28"/>
      <c r="E21" s="6" t="s">
        <v>189</v>
      </c>
      <c r="I21" s="612"/>
      <c r="J21" s="612"/>
      <c r="K21" s="612"/>
      <c r="L21" s="613"/>
      <c r="O21" s="52" t="s">
        <v>188</v>
      </c>
      <c r="P21" s="28"/>
      <c r="S21" s="6" t="s">
        <v>189</v>
      </c>
      <c r="W21" s="612"/>
      <c r="X21" s="612"/>
      <c r="Y21" s="612"/>
      <c r="Z21" s="613"/>
    </row>
    <row r="22" spans="1:26" x14ac:dyDescent="0.35">
      <c r="A22" s="6" t="s">
        <v>190</v>
      </c>
      <c r="B22" s="40"/>
      <c r="E22" s="669" t="s">
        <v>192</v>
      </c>
      <c r="F22" s="670"/>
      <c r="G22" s="670"/>
      <c r="I22" s="612"/>
      <c r="J22" s="612"/>
      <c r="K22" s="612"/>
      <c r="L22" s="613"/>
      <c r="O22" s="6" t="s">
        <v>190</v>
      </c>
      <c r="P22" s="40"/>
      <c r="S22" s="669" t="s">
        <v>192</v>
      </c>
      <c r="T22" s="670"/>
      <c r="U22" s="670"/>
      <c r="W22" s="612"/>
      <c r="X22" s="612"/>
      <c r="Y22" s="612"/>
      <c r="Z22" s="613"/>
    </row>
    <row r="23" spans="1:26" x14ac:dyDescent="0.35">
      <c r="A23" s="6" t="s">
        <v>193</v>
      </c>
      <c r="B23" s="40"/>
      <c r="E23" s="669"/>
      <c r="F23" s="670"/>
      <c r="G23" s="670"/>
      <c r="I23" s="612"/>
      <c r="J23" s="612"/>
      <c r="K23" s="612"/>
      <c r="L23" s="613"/>
      <c r="O23" s="6" t="s">
        <v>193</v>
      </c>
      <c r="P23" s="40"/>
      <c r="S23" s="669"/>
      <c r="T23" s="670"/>
      <c r="U23" s="670"/>
      <c r="W23" s="612"/>
      <c r="X23" s="612"/>
      <c r="Y23" s="612"/>
      <c r="Z23" s="613"/>
    </row>
    <row r="24" spans="1:26" x14ac:dyDescent="0.35">
      <c r="A24" s="6" t="s">
        <v>194</v>
      </c>
      <c r="B24" s="40"/>
      <c r="E24" s="669"/>
      <c r="F24" s="670"/>
      <c r="G24" s="670"/>
      <c r="I24" s="612"/>
      <c r="J24" s="612"/>
      <c r="K24" s="612"/>
      <c r="L24" s="613"/>
      <c r="O24" s="6" t="s">
        <v>194</v>
      </c>
      <c r="P24" s="40"/>
      <c r="S24" s="669"/>
      <c r="T24" s="670"/>
      <c r="U24" s="670"/>
      <c r="W24" s="612"/>
      <c r="X24" s="612"/>
      <c r="Y24" s="612"/>
      <c r="Z24" s="613"/>
    </row>
    <row r="25" spans="1:26" x14ac:dyDescent="0.35">
      <c r="A25" s="6" t="s">
        <v>195</v>
      </c>
      <c r="B25" s="40"/>
      <c r="E25" s="669"/>
      <c r="F25" s="670"/>
      <c r="G25" s="670"/>
      <c r="I25" s="612"/>
      <c r="J25" s="612"/>
      <c r="K25" s="612"/>
      <c r="L25" s="613"/>
      <c r="O25" s="6" t="s">
        <v>195</v>
      </c>
      <c r="P25" s="40"/>
      <c r="S25" s="669"/>
      <c r="T25" s="670"/>
      <c r="U25" s="670"/>
      <c r="W25" s="612"/>
      <c r="X25" s="612"/>
      <c r="Y25" s="612"/>
      <c r="Z25" s="613"/>
    </row>
    <row r="26" spans="1:26" x14ac:dyDescent="0.35">
      <c r="A26" s="6" t="s">
        <v>196</v>
      </c>
      <c r="B26" s="40"/>
      <c r="E26" s="669"/>
      <c r="F26" s="670"/>
      <c r="G26" s="670"/>
      <c r="I26" s="612"/>
      <c r="J26" s="612"/>
      <c r="K26" s="612"/>
      <c r="L26" s="613"/>
      <c r="O26" s="6" t="s">
        <v>196</v>
      </c>
      <c r="P26" s="40"/>
      <c r="S26" s="669"/>
      <c r="T26" s="670"/>
      <c r="U26" s="670"/>
      <c r="W26" s="612"/>
      <c r="X26" s="612"/>
      <c r="Y26" s="612"/>
      <c r="Z26" s="613"/>
    </row>
    <row r="27" spans="1:26" x14ac:dyDescent="0.35">
      <c r="A27" s="6" t="s">
        <v>197</v>
      </c>
      <c r="B27" s="40"/>
      <c r="E27" s="145"/>
      <c r="I27" s="612"/>
      <c r="J27" s="612"/>
      <c r="K27" s="612"/>
      <c r="L27" s="613"/>
      <c r="O27" s="6" t="s">
        <v>197</v>
      </c>
      <c r="P27" s="40"/>
      <c r="S27" s="145"/>
      <c r="W27" s="612"/>
      <c r="X27" s="612"/>
      <c r="Y27" s="612"/>
      <c r="Z27" s="613"/>
    </row>
    <row r="28" spans="1:26" ht="15" thickBot="1" x14ac:dyDescent="0.4">
      <c r="A28" s="56" t="s">
        <v>198</v>
      </c>
      <c r="B28" s="47"/>
      <c r="E28" s="147"/>
      <c r="F28" s="126"/>
      <c r="G28" s="126"/>
      <c r="H28" s="126"/>
      <c r="I28" s="667"/>
      <c r="J28" s="667"/>
      <c r="K28" s="667"/>
      <c r="L28" s="668"/>
      <c r="O28" s="56" t="s">
        <v>198</v>
      </c>
      <c r="P28" s="47"/>
      <c r="S28" s="147"/>
      <c r="T28" s="126"/>
      <c r="U28" s="126"/>
      <c r="V28" s="126"/>
      <c r="W28" s="667"/>
      <c r="X28" s="667"/>
      <c r="Y28" s="667"/>
      <c r="Z28" s="668"/>
    </row>
    <row r="31" spans="1:26" x14ac:dyDescent="0.35">
      <c r="A31" s="151"/>
      <c r="B31" s="1" t="s">
        <v>235</v>
      </c>
      <c r="I31" s="728"/>
      <c r="J31" s="728"/>
      <c r="K31" s="728"/>
      <c r="L31" s="728"/>
    </row>
    <row r="32" spans="1:26" x14ac:dyDescent="0.35">
      <c r="I32" s="728"/>
      <c r="J32" s="728"/>
      <c r="K32" s="728"/>
      <c r="L32" s="728"/>
    </row>
    <row r="33" spans="9:12" x14ac:dyDescent="0.35">
      <c r="I33" s="728"/>
      <c r="J33" s="728"/>
      <c r="K33" s="728"/>
      <c r="L33" s="728"/>
    </row>
    <row r="34" spans="9:12" x14ac:dyDescent="0.35">
      <c r="I34" s="728"/>
      <c r="J34" s="728"/>
      <c r="K34" s="728"/>
      <c r="L34" s="728"/>
    </row>
    <row r="35" spans="9:12" x14ac:dyDescent="0.35">
      <c r="I35" s="728"/>
      <c r="J35" s="728"/>
      <c r="K35" s="728"/>
      <c r="L35" s="728"/>
    </row>
    <row r="36" spans="9:12" x14ac:dyDescent="0.35">
      <c r="I36" s="728"/>
      <c r="J36" s="728"/>
      <c r="K36" s="728"/>
      <c r="L36" s="728"/>
    </row>
    <row r="37" spans="9:12" x14ac:dyDescent="0.35">
      <c r="I37" s="728"/>
      <c r="J37" s="728"/>
      <c r="K37" s="728"/>
      <c r="L37" s="728"/>
    </row>
    <row r="38" spans="9:12" x14ac:dyDescent="0.35">
      <c r="I38" s="728"/>
      <c r="J38" s="728"/>
      <c r="K38" s="728"/>
      <c r="L38" s="728"/>
    </row>
  </sheetData>
  <mergeCells count="8">
    <mergeCell ref="W11:Z28"/>
    <mergeCell ref="O13:P13"/>
    <mergeCell ref="S22:U26"/>
    <mergeCell ref="A2:B2"/>
    <mergeCell ref="A13:B13"/>
    <mergeCell ref="E22:G26"/>
    <mergeCell ref="O2:P2"/>
    <mergeCell ref="I11:L28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20C67-C1D3-4CFD-9E22-DA38761F4024}">
  <dimension ref="A1:BG250"/>
  <sheetViews>
    <sheetView zoomScale="85" zoomScaleNormal="85" workbookViewId="0">
      <pane ySplit="3" topLeftCell="A4" activePane="bottomLeft" state="frozen"/>
      <selection pane="bottomLeft" activeCell="D235" sqref="D235"/>
    </sheetView>
  </sheetViews>
  <sheetFormatPr defaultColWidth="8.81640625" defaultRowHeight="14.5" x14ac:dyDescent="0.35"/>
  <cols>
    <col min="1" max="1" width="18.81640625" style="379" customWidth="1"/>
    <col min="2" max="2" width="14.1796875" style="379" customWidth="1"/>
    <col min="3" max="3" width="12" style="379" customWidth="1"/>
    <col min="4" max="4" width="10.453125" style="379" customWidth="1"/>
    <col min="5" max="5" width="7.453125" style="379" customWidth="1"/>
    <col min="6" max="6" width="14.54296875" style="379" bestFit="1" customWidth="1"/>
    <col min="7" max="7" width="6.1796875" style="379" customWidth="1"/>
    <col min="8" max="8" width="12.453125" style="379" customWidth="1"/>
    <col min="9" max="11" width="12.453125" style="379" hidden="1" customWidth="1"/>
    <col min="12" max="12" width="7.54296875" style="379" hidden="1" customWidth="1"/>
    <col min="13" max="13" width="11.1796875" style="379" customWidth="1"/>
    <col min="14" max="14" width="8" style="379" customWidth="1"/>
    <col min="15" max="15" width="7.81640625" style="379" customWidth="1"/>
    <col min="16" max="16" width="6.1796875" style="379" customWidth="1"/>
    <col min="17" max="17" width="6.54296875" style="379" customWidth="1"/>
    <col min="18" max="18" width="9.453125" style="379" customWidth="1"/>
    <col min="19" max="19" width="7.26953125" style="379" customWidth="1"/>
    <col min="20" max="20" width="8.1796875" style="379" customWidth="1"/>
    <col min="21" max="21" width="10.1796875" style="379" customWidth="1"/>
    <col min="22" max="22" width="7.453125" style="379" customWidth="1"/>
    <col min="23" max="23" width="7.1796875" style="379" customWidth="1"/>
    <col min="24" max="24" width="8.81640625" style="379" customWidth="1"/>
    <col min="25" max="25" width="8.54296875" style="379" customWidth="1"/>
    <col min="26" max="26" width="12.54296875" style="379" customWidth="1"/>
    <col min="27" max="27" width="7.453125" style="379" customWidth="1"/>
    <col min="28" max="28" width="8.81640625" style="379" customWidth="1"/>
    <col min="29" max="29" width="7.81640625" style="379" customWidth="1"/>
    <col min="30" max="30" width="7.453125" style="379" customWidth="1"/>
    <col min="31" max="31" width="5.1796875" style="379" customWidth="1"/>
    <col min="32" max="32" width="5.54296875" style="418" customWidth="1"/>
    <col min="33" max="33" width="15.1796875" style="418" hidden="1" customWidth="1"/>
    <col min="34" max="34" width="7.453125" style="379" customWidth="1"/>
    <col min="35" max="35" width="5.81640625" style="379" customWidth="1"/>
    <col min="36" max="36" width="5.453125" style="379" customWidth="1"/>
    <col min="37" max="45" width="8.81640625" style="379" customWidth="1"/>
    <col min="46" max="47" width="17.453125" style="379" customWidth="1"/>
    <col min="48" max="53" width="8.81640625" style="379" customWidth="1"/>
    <col min="54" max="54" width="8.81640625" style="386" customWidth="1"/>
    <col min="55" max="55" width="8.81640625" style="379" customWidth="1"/>
    <col min="56" max="56" width="11.453125" style="379" customWidth="1"/>
    <col min="57" max="59" width="8.81640625" style="379" customWidth="1"/>
    <col min="60" max="16384" width="8.81640625" style="379"/>
  </cols>
  <sheetData>
    <row r="1" spans="1:54" ht="15" thickBot="1" x14ac:dyDescent="0.4">
      <c r="C1" s="380"/>
      <c r="E1" s="380"/>
      <c r="F1" s="380"/>
      <c r="G1" s="380"/>
      <c r="H1" s="380"/>
      <c r="I1" s="380"/>
      <c r="J1" s="380"/>
      <c r="K1" s="380"/>
      <c r="L1" s="380"/>
      <c r="P1" s="381"/>
      <c r="Q1" s="381"/>
      <c r="R1" s="710" t="s">
        <v>0</v>
      </c>
      <c r="S1" s="711"/>
      <c r="T1" s="712"/>
      <c r="U1" s="710" t="s">
        <v>1</v>
      </c>
      <c r="V1" s="711"/>
      <c r="W1" s="712"/>
      <c r="AE1" s="382"/>
      <c r="AF1" s="383"/>
      <c r="AG1" s="383"/>
      <c r="AH1" s="384"/>
      <c r="AI1" s="384"/>
      <c r="AJ1" s="385"/>
    </row>
    <row r="2" spans="1:54" ht="15" thickBot="1" x14ac:dyDescent="0.4">
      <c r="C2" s="713" t="s">
        <v>2</v>
      </c>
      <c r="D2" s="295"/>
      <c r="E2" s="296"/>
      <c r="F2" s="296"/>
      <c r="G2" s="296"/>
      <c r="H2" s="296"/>
      <c r="I2" s="296"/>
      <c r="J2" s="296"/>
      <c r="K2" s="296"/>
      <c r="L2" s="387"/>
      <c r="M2" s="715" t="s">
        <v>201</v>
      </c>
      <c r="N2" s="653" t="s">
        <v>202</v>
      </c>
      <c r="O2" s="717" t="s">
        <v>203</v>
      </c>
      <c r="P2" s="719" t="s">
        <v>11</v>
      </c>
      <c r="Q2" s="721" t="s">
        <v>12</v>
      </c>
      <c r="R2" s="723" t="s">
        <v>13</v>
      </c>
      <c r="S2" s="724" t="s">
        <v>14</v>
      </c>
      <c r="T2" s="694" t="s">
        <v>15</v>
      </c>
      <c r="U2" s="723" t="s">
        <v>13</v>
      </c>
      <c r="V2" s="724" t="s">
        <v>14</v>
      </c>
      <c r="W2" s="725" t="s">
        <v>15</v>
      </c>
      <c r="X2" s="690" t="s">
        <v>18</v>
      </c>
      <c r="Y2" s="692" t="s">
        <v>19</v>
      </c>
      <c r="Z2" s="692" t="s">
        <v>20</v>
      </c>
      <c r="AA2" s="694" t="s">
        <v>21</v>
      </c>
      <c r="AB2" s="696" t="s">
        <v>22</v>
      </c>
      <c r="AC2" s="697"/>
      <c r="AD2" s="697"/>
      <c r="AE2" s="698" t="s">
        <v>23</v>
      </c>
      <c r="AF2" s="699"/>
      <c r="AG2" s="699"/>
      <c r="AH2" s="699"/>
      <c r="AI2" s="699"/>
      <c r="AJ2" s="700"/>
      <c r="AK2" s="389"/>
      <c r="AL2" s="389"/>
      <c r="AM2" s="389"/>
      <c r="AN2" s="389"/>
      <c r="AO2" s="389"/>
      <c r="AP2" s="389"/>
      <c r="AQ2" s="389"/>
      <c r="AR2" s="389"/>
      <c r="AS2" s="389"/>
      <c r="AT2" s="389"/>
      <c r="AU2" s="389"/>
    </row>
    <row r="3" spans="1:54" s="381" customFormat="1" ht="47.15" customHeight="1" thickBot="1" x14ac:dyDescent="0.4">
      <c r="A3" s="51" t="s">
        <v>24</v>
      </c>
      <c r="B3" s="390" t="s">
        <v>204</v>
      </c>
      <c r="C3" s="714"/>
      <c r="D3" s="297"/>
      <c r="E3" s="298"/>
      <c r="F3" s="298"/>
      <c r="G3" s="298"/>
      <c r="H3" s="298"/>
      <c r="I3" s="363"/>
      <c r="J3" s="363"/>
      <c r="K3" s="363"/>
      <c r="L3" s="391"/>
      <c r="M3" s="716"/>
      <c r="N3" s="654"/>
      <c r="O3" s="718"/>
      <c r="P3" s="720"/>
      <c r="Q3" s="722"/>
      <c r="R3" s="723"/>
      <c r="S3" s="724"/>
      <c r="T3" s="725"/>
      <c r="U3" s="723"/>
      <c r="V3" s="724"/>
      <c r="W3" s="725"/>
      <c r="X3" s="691"/>
      <c r="Y3" s="693"/>
      <c r="Z3" s="693"/>
      <c r="AA3" s="695"/>
      <c r="AB3" s="395" t="s">
        <v>27</v>
      </c>
      <c r="AC3" s="393" t="s">
        <v>28</v>
      </c>
      <c r="AD3" s="393" t="s">
        <v>29</v>
      </c>
      <c r="AE3" s="392" t="s">
        <v>30</v>
      </c>
      <c r="AF3" s="396" t="s">
        <v>31</v>
      </c>
      <c r="AG3" s="136" t="s">
        <v>207</v>
      </c>
      <c r="AH3" s="393" t="s">
        <v>13</v>
      </c>
      <c r="AI3" s="393" t="s">
        <v>208</v>
      </c>
      <c r="AJ3" s="394" t="s">
        <v>33</v>
      </c>
      <c r="AK3" s="701" t="s">
        <v>34</v>
      </c>
      <c r="AL3" s="702"/>
      <c r="AM3" s="702"/>
      <c r="AN3" s="702"/>
      <c r="AO3" s="702"/>
      <c r="AP3" s="702"/>
      <c r="AQ3" s="702"/>
      <c r="AR3" s="702"/>
      <c r="AS3" s="702"/>
      <c r="AT3" s="703"/>
      <c r="AU3" s="397"/>
    </row>
    <row r="4" spans="1:54" ht="14.5" customHeight="1" x14ac:dyDescent="0.35">
      <c r="A4" s="42">
        <v>1</v>
      </c>
      <c r="B4" s="24" t="s">
        <v>35</v>
      </c>
      <c r="C4" s="272"/>
      <c r="D4" s="299"/>
      <c r="E4" s="300"/>
      <c r="F4" s="300"/>
      <c r="G4" s="300"/>
      <c r="H4" s="301"/>
      <c r="I4" s="300"/>
      <c r="J4" s="300"/>
      <c r="K4" s="300"/>
      <c r="L4" s="301"/>
      <c r="M4" s="316"/>
      <c r="N4" s="157">
        <f>SUM(D4:L4)</f>
        <v>0</v>
      </c>
      <c r="O4" s="158">
        <f>N4*'Template-657'!$B$16</f>
        <v>0</v>
      </c>
      <c r="P4" s="159"/>
      <c r="Q4" s="21"/>
      <c r="R4" s="318"/>
      <c r="S4" s="320"/>
      <c r="T4" s="301"/>
      <c r="U4" s="318"/>
      <c r="V4" s="320"/>
      <c r="W4" s="301"/>
      <c r="X4" s="332"/>
      <c r="Y4" s="398"/>
      <c r="Z4" s="398"/>
      <c r="AA4" s="399"/>
      <c r="AB4" s="334"/>
      <c r="AC4" s="334"/>
      <c r="AD4" s="303"/>
      <c r="AE4" s="342"/>
      <c r="AF4" s="343"/>
      <c r="AG4" s="447" t="str">
        <f>IF(AND(AE4&lt;&gt;"", AF4&lt;&gt;"", AH4&lt;&gt;""), AE4 &amp; "-" &amp; AF4 &amp; " - " &amp; TRIM(AH4), "")</f>
        <v/>
      </c>
      <c r="AH4" s="350"/>
      <c r="AI4" s="351"/>
      <c r="AJ4" s="352"/>
      <c r="AK4" s="675"/>
      <c r="AL4" s="676"/>
      <c r="AM4" s="676"/>
      <c r="AN4" s="676"/>
      <c r="AO4" s="676"/>
      <c r="AP4" s="676"/>
      <c r="AQ4" s="676"/>
      <c r="AR4" s="676"/>
      <c r="AS4" s="676"/>
      <c r="AT4" s="677"/>
      <c r="AU4" s="329"/>
    </row>
    <row r="5" spans="1:54" x14ac:dyDescent="0.35">
      <c r="A5" s="42"/>
      <c r="B5" s="25" t="s">
        <v>53</v>
      </c>
      <c r="C5" s="30"/>
      <c r="D5" s="302"/>
      <c r="E5" s="303"/>
      <c r="F5" s="303"/>
      <c r="G5" s="303"/>
      <c r="H5" s="304"/>
      <c r="I5" s="303"/>
      <c r="J5" s="303"/>
      <c r="K5" s="303"/>
      <c r="L5" s="304"/>
      <c r="M5" s="400"/>
      <c r="N5" s="30" t="e">
        <f>IF(SUM(D5:L5)&gt;'Template-657'!$L$4,'Template-657'!$L$4,SUM(D5:L5))</f>
        <v>#DIV/0!</v>
      </c>
      <c r="O5" s="163" t="e">
        <f>N5*'Template-657'!$B$16</f>
        <v>#DIV/0!</v>
      </c>
      <c r="P5" s="164" t="e">
        <f>INDEX('Template-657'!$F$5:$K$5, MATCH(O5, 'Template-657'!$F$3:$K$3, 1))</f>
        <v>#DIV/0!</v>
      </c>
      <c r="Q5" s="15" t="e">
        <f>INDEX('Template-657'!$F$6:$K$6, MATCH(O5, 'Template-657'!$F$3:$K$3, 1))</f>
        <v>#DIV/0!</v>
      </c>
      <c r="R5" s="322"/>
      <c r="S5" s="321"/>
      <c r="T5" s="304"/>
      <c r="U5" s="322"/>
      <c r="V5" s="321"/>
      <c r="W5" s="304"/>
      <c r="X5" s="401"/>
      <c r="Y5" s="402"/>
      <c r="Z5" s="402"/>
      <c r="AA5" s="403"/>
      <c r="AB5" s="335"/>
      <c r="AC5" s="334"/>
      <c r="AD5" s="303"/>
      <c r="AE5" s="344"/>
      <c r="AF5" s="345"/>
      <c r="AG5" s="447"/>
      <c r="AH5" s="353"/>
      <c r="AI5" s="308"/>
      <c r="AJ5" s="309"/>
      <c r="AK5" s="678"/>
      <c r="AL5" s="679"/>
      <c r="AM5" s="679"/>
      <c r="AN5" s="679"/>
      <c r="AO5" s="679"/>
      <c r="AP5" s="679"/>
      <c r="AQ5" s="679"/>
      <c r="AR5" s="679"/>
      <c r="AS5" s="679"/>
      <c r="AT5" s="680"/>
      <c r="AU5" s="329"/>
    </row>
    <row r="6" spans="1:54" x14ac:dyDescent="0.35">
      <c r="A6" s="71"/>
      <c r="B6" s="39" t="s">
        <v>59</v>
      </c>
      <c r="C6" s="30"/>
      <c r="D6" s="305"/>
      <c r="E6" s="306"/>
      <c r="F6" s="306"/>
      <c r="G6" s="306"/>
      <c r="H6" s="307"/>
      <c r="I6" s="306"/>
      <c r="J6" s="306"/>
      <c r="K6" s="306"/>
      <c r="L6" s="307"/>
      <c r="M6" s="166">
        <f>SUM(D6:L6)</f>
        <v>0</v>
      </c>
      <c r="N6" s="167"/>
      <c r="O6" s="168"/>
      <c r="P6" s="169"/>
      <c r="Q6" s="115"/>
      <c r="R6" s="305"/>
      <c r="S6" s="308"/>
      <c r="T6" s="309"/>
      <c r="U6" s="305"/>
      <c r="V6" s="308"/>
      <c r="W6" s="309"/>
      <c r="X6" s="331"/>
      <c r="Y6" s="306"/>
      <c r="Z6" s="308"/>
      <c r="AA6" s="309"/>
      <c r="AB6" s="334"/>
      <c r="AC6" s="334"/>
      <c r="AD6" s="303"/>
      <c r="AE6" s="331"/>
      <c r="AF6" s="346"/>
      <c r="AG6" s="447"/>
      <c r="AH6" s="353"/>
      <c r="AI6" s="308"/>
      <c r="AJ6" s="309"/>
      <c r="AK6" s="678"/>
      <c r="AL6" s="679"/>
      <c r="AM6" s="679"/>
      <c r="AN6" s="679"/>
      <c r="AO6" s="679"/>
      <c r="AP6" s="679"/>
      <c r="AQ6" s="679"/>
      <c r="AR6" s="679"/>
      <c r="AS6" s="679"/>
      <c r="AT6" s="680"/>
      <c r="AU6" s="329"/>
      <c r="BB6" s="379"/>
    </row>
    <row r="7" spans="1:54" x14ac:dyDescent="0.35">
      <c r="A7" s="71"/>
      <c r="B7" s="25" t="s">
        <v>70</v>
      </c>
      <c r="C7" s="30">
        <f>SUM(D7:L7)</f>
        <v>0</v>
      </c>
      <c r="D7" s="305"/>
      <c r="E7" s="308"/>
      <c r="F7" s="308"/>
      <c r="G7" s="308"/>
      <c r="H7" s="309"/>
      <c r="I7" s="308"/>
      <c r="J7" s="308"/>
      <c r="K7" s="308"/>
      <c r="L7" s="309"/>
      <c r="M7" s="162" t="e">
        <f>IF(SUM(D7:L7)&gt;($P5/'Template-657'!$B$15),($P5/'Template-657'!$B$15),SUM(D7:L7))</f>
        <v>#DIV/0!</v>
      </c>
      <c r="N7" s="167"/>
      <c r="O7" s="168"/>
      <c r="P7" s="169"/>
      <c r="Q7" s="115"/>
      <c r="R7" s="305"/>
      <c r="S7" s="308"/>
      <c r="T7" s="309"/>
      <c r="U7" s="305"/>
      <c r="V7" s="308"/>
      <c r="W7" s="309"/>
      <c r="X7" s="405"/>
      <c r="Y7" s="329"/>
      <c r="Z7" s="329"/>
      <c r="AA7" s="330"/>
      <c r="AB7" s="334"/>
      <c r="AC7" s="334"/>
      <c r="AD7" s="303"/>
      <c r="AE7" s="331"/>
      <c r="AF7" s="346"/>
      <c r="AG7" s="447" t="str">
        <f t="shared" ref="AG7:AG68" si="0">IF(AND(AE7&lt;&gt;"", AF7&lt;&gt;"", AH7&lt;&gt;""), AE7 &amp; "-" &amp; AF7 &amp; " - " &amp; TRIM(AH7), "")</f>
        <v/>
      </c>
      <c r="AH7" s="353"/>
      <c r="AI7" s="308"/>
      <c r="AJ7" s="309"/>
      <c r="AK7" s="678"/>
      <c r="AL7" s="679"/>
      <c r="AM7" s="679"/>
      <c r="AN7" s="679"/>
      <c r="AO7" s="679"/>
      <c r="AP7" s="679"/>
      <c r="AQ7" s="679"/>
      <c r="AR7" s="679"/>
      <c r="AS7" s="679"/>
      <c r="AT7" s="680"/>
      <c r="AU7" s="329"/>
      <c r="BB7" s="379"/>
    </row>
    <row r="8" spans="1:54" ht="15" thickBot="1" x14ac:dyDescent="0.4">
      <c r="A8" s="74"/>
      <c r="B8" s="25" t="s">
        <v>75</v>
      </c>
      <c r="C8" s="57">
        <f>SUM(D8:L8)</f>
        <v>0</v>
      </c>
      <c r="D8" s="310"/>
      <c r="E8" s="311"/>
      <c r="F8" s="311"/>
      <c r="G8" s="311"/>
      <c r="H8" s="312"/>
      <c r="I8" s="311"/>
      <c r="J8" s="311"/>
      <c r="K8" s="311"/>
      <c r="L8" s="312"/>
      <c r="M8" s="162" t="e">
        <f>IF(SUM(D8:L8)&gt;($P5/'Template-657'!$B$15),($P5/'Template-657'!$B$15),SUM(D8:L8))</f>
        <v>#DIV/0!</v>
      </c>
      <c r="N8" s="57"/>
      <c r="O8" s="172"/>
      <c r="P8" s="173"/>
      <c r="Q8" s="10"/>
      <c r="R8" s="310"/>
      <c r="S8" s="323"/>
      <c r="T8" s="370"/>
      <c r="U8" s="324"/>
      <c r="V8" s="325"/>
      <c r="W8" s="326"/>
      <c r="X8" s="328"/>
      <c r="Y8" s="329"/>
      <c r="Z8" s="329"/>
      <c r="AA8" s="330"/>
      <c r="AB8" s="334"/>
      <c r="AC8" s="334"/>
      <c r="AD8" s="303"/>
      <c r="AE8" s="331"/>
      <c r="AF8" s="346"/>
      <c r="AG8" s="447" t="str">
        <f t="shared" si="0"/>
        <v/>
      </c>
      <c r="AH8" s="353"/>
      <c r="AI8" s="308"/>
      <c r="AJ8" s="309"/>
      <c r="AK8" s="684"/>
      <c r="AL8" s="685"/>
      <c r="AM8" s="685"/>
      <c r="AN8" s="685"/>
      <c r="AO8" s="685"/>
      <c r="AP8" s="685"/>
      <c r="AQ8" s="685"/>
      <c r="AR8" s="685"/>
      <c r="AS8" s="685"/>
      <c r="AT8" s="686"/>
      <c r="AU8" s="329"/>
      <c r="BB8" s="379"/>
    </row>
    <row r="9" spans="1:54" x14ac:dyDescent="0.35">
      <c r="A9" s="33">
        <v>2</v>
      </c>
      <c r="B9" s="24" t="s">
        <v>35</v>
      </c>
      <c r="C9"/>
      <c r="D9" s="299"/>
      <c r="E9" s="300"/>
      <c r="F9" s="300"/>
      <c r="G9" s="300"/>
      <c r="H9" s="301"/>
      <c r="I9" s="303"/>
      <c r="J9" s="303"/>
      <c r="K9" s="303"/>
      <c r="L9" s="304"/>
      <c r="M9" s="317"/>
      <c r="N9" s="157">
        <f>SUM(D9:L9)</f>
        <v>0</v>
      </c>
      <c r="O9" s="158">
        <f>N9*'Template-657'!$B$16</f>
        <v>0</v>
      </c>
      <c r="P9" s="164"/>
      <c r="Q9" s="22"/>
      <c r="R9" s="320"/>
      <c r="S9" s="320"/>
      <c r="T9" s="300"/>
      <c r="U9" s="318"/>
      <c r="V9" s="320"/>
      <c r="W9" s="301"/>
      <c r="X9" s="406"/>
      <c r="Y9" s="398"/>
      <c r="Z9" s="398"/>
      <c r="AA9" s="399"/>
      <c r="AB9" s="336"/>
      <c r="AC9" s="337"/>
      <c r="AD9" s="300"/>
      <c r="AE9" s="342"/>
      <c r="AF9" s="343"/>
      <c r="AG9" s="448"/>
      <c r="AH9" s="350"/>
      <c r="AI9" s="351"/>
      <c r="AJ9" s="352"/>
      <c r="AK9" s="675"/>
      <c r="AL9" s="676"/>
      <c r="AM9" s="676"/>
      <c r="AN9" s="676"/>
      <c r="AO9" s="676"/>
      <c r="AP9" s="676"/>
      <c r="AQ9" s="676"/>
      <c r="AR9" s="676"/>
      <c r="AS9" s="676"/>
      <c r="AT9" s="677"/>
      <c r="AU9" s="329"/>
    </row>
    <row r="10" spans="1:54" x14ac:dyDescent="0.35">
      <c r="A10" s="71"/>
      <c r="B10" s="25" t="s">
        <v>53</v>
      </c>
      <c r="C10" s="15"/>
      <c r="D10" s="302"/>
      <c r="E10" s="303"/>
      <c r="F10" s="303"/>
      <c r="G10" s="303"/>
      <c r="H10" s="304"/>
      <c r="I10" s="303"/>
      <c r="J10" s="303"/>
      <c r="K10" s="303"/>
      <c r="L10" s="304"/>
      <c r="M10" s="400"/>
      <c r="N10" s="30" t="e">
        <f>IF(SUM(D10:L10)&gt;'Template-657'!$L$4,'Template-657'!$L$4,SUM(D10:L10))</f>
        <v>#DIV/0!</v>
      </c>
      <c r="O10" s="163" t="e">
        <f>N10*'Template-657'!$B$16</f>
        <v>#DIV/0!</v>
      </c>
      <c r="P10" s="164" t="e">
        <f>INDEX('Template-657'!$F$5:$K$5, MATCH(O10, 'Template-657'!$F$3:$K$3, 1))</f>
        <v>#DIV/0!</v>
      </c>
      <c r="Q10" s="22" t="e">
        <f>INDEX('Template-657'!$F$6:$K$6, MATCH(O10, 'Template-657'!$F$3:$K$3, 1))</f>
        <v>#DIV/0!</v>
      </c>
      <c r="R10" s="321"/>
      <c r="S10" s="321"/>
      <c r="T10" s="303"/>
      <c r="U10" s="322"/>
      <c r="V10" s="321"/>
      <c r="W10" s="304"/>
      <c r="X10" s="401"/>
      <c r="Y10" s="402"/>
      <c r="Z10" s="402"/>
      <c r="AA10" s="403"/>
      <c r="AB10" s="335"/>
      <c r="AC10" s="334"/>
      <c r="AD10" s="303"/>
      <c r="AE10" s="344"/>
      <c r="AF10" s="345"/>
      <c r="AG10" s="447"/>
      <c r="AH10" s="353"/>
      <c r="AI10" s="308"/>
      <c r="AJ10" s="309"/>
      <c r="AK10" s="678"/>
      <c r="AL10" s="679"/>
      <c r="AM10" s="679"/>
      <c r="AN10" s="679"/>
      <c r="AO10" s="679"/>
      <c r="AP10" s="679"/>
      <c r="AQ10" s="679"/>
      <c r="AR10" s="679"/>
      <c r="AS10" s="679"/>
      <c r="AT10" s="680"/>
      <c r="AU10" s="329"/>
    </row>
    <row r="11" spans="1:54" x14ac:dyDescent="0.35">
      <c r="A11" s="71"/>
      <c r="B11" s="39" t="s">
        <v>59</v>
      </c>
      <c r="C11" s="15"/>
      <c r="D11" s="305"/>
      <c r="E11" s="306"/>
      <c r="F11" s="306"/>
      <c r="G11" s="306"/>
      <c r="H11" s="307"/>
      <c r="I11" s="306"/>
      <c r="J11" s="306"/>
      <c r="K11" s="306"/>
      <c r="L11" s="307"/>
      <c r="M11" s="166">
        <f>SUM(D11:L11)</f>
        <v>0</v>
      </c>
      <c r="N11" s="169"/>
      <c r="O11" s="170"/>
      <c r="P11" s="169"/>
      <c r="Q11" s="170"/>
      <c r="R11" s="308"/>
      <c r="S11" s="308"/>
      <c r="T11" s="308"/>
      <c r="U11" s="305"/>
      <c r="V11" s="308"/>
      <c r="W11" s="309"/>
      <c r="X11" s="405"/>
      <c r="Y11" s="306"/>
      <c r="Z11" s="308"/>
      <c r="AA11" s="309"/>
      <c r="AB11" s="335"/>
      <c r="AC11" s="334"/>
      <c r="AD11" s="303"/>
      <c r="AE11" s="331"/>
      <c r="AF11" s="346"/>
      <c r="AG11" s="447"/>
      <c r="AH11" s="353"/>
      <c r="AI11" s="308"/>
      <c r="AJ11" s="309"/>
      <c r="AK11" s="678"/>
      <c r="AL11" s="679"/>
      <c r="AM11" s="679"/>
      <c r="AN11" s="679"/>
      <c r="AO11" s="679"/>
      <c r="AP11" s="679"/>
      <c r="AQ11" s="679"/>
      <c r="AR11" s="679"/>
      <c r="AS11" s="679"/>
      <c r="AT11" s="680"/>
      <c r="AU11" s="329"/>
      <c r="BB11" s="379"/>
    </row>
    <row r="12" spans="1:54" x14ac:dyDescent="0.35">
      <c r="A12" s="71"/>
      <c r="B12" s="25" t="s">
        <v>70</v>
      </c>
      <c r="C12" s="15">
        <f>SUM(D12:L12)</f>
        <v>0</v>
      </c>
      <c r="D12" s="305"/>
      <c r="E12" s="308"/>
      <c r="F12" s="308"/>
      <c r="G12" s="308"/>
      <c r="H12" s="309"/>
      <c r="I12" s="308"/>
      <c r="J12" s="308"/>
      <c r="K12" s="308"/>
      <c r="L12" s="309"/>
      <c r="M12" s="162" t="e">
        <f>IF(SUM(D12:L12)&gt;($P10/'Template-657'!$B$15),($P10/'Template-657'!$B$15),SUM(D12:L12))</f>
        <v>#DIV/0!</v>
      </c>
      <c r="N12" s="169"/>
      <c r="O12" s="170"/>
      <c r="P12" s="169"/>
      <c r="Q12" s="170"/>
      <c r="R12" s="308"/>
      <c r="S12" s="308"/>
      <c r="T12" s="308"/>
      <c r="U12" s="305"/>
      <c r="V12" s="308"/>
      <c r="W12" s="309"/>
      <c r="X12" s="405"/>
      <c r="Y12" s="329"/>
      <c r="Z12" s="329"/>
      <c r="AA12" s="330"/>
      <c r="AB12" s="335"/>
      <c r="AC12" s="334"/>
      <c r="AD12" s="303"/>
      <c r="AE12" s="331"/>
      <c r="AF12" s="346"/>
      <c r="AG12" s="447"/>
      <c r="AH12" s="353"/>
      <c r="AI12" s="308"/>
      <c r="AJ12" s="309"/>
      <c r="AK12" s="678"/>
      <c r="AL12" s="679"/>
      <c r="AM12" s="679"/>
      <c r="AN12" s="679"/>
      <c r="AO12" s="679"/>
      <c r="AP12" s="679"/>
      <c r="AQ12" s="679"/>
      <c r="AR12" s="679"/>
      <c r="AS12" s="679"/>
      <c r="AT12" s="680"/>
      <c r="AU12" s="329"/>
      <c r="BB12" s="379"/>
    </row>
    <row r="13" spans="1:54" ht="15" thickBot="1" x14ac:dyDescent="0.4">
      <c r="A13" s="90"/>
      <c r="B13" s="26" t="s">
        <v>75</v>
      </c>
      <c r="C13" s="15">
        <f>SUM(D13:L13)</f>
        <v>0</v>
      </c>
      <c r="D13" s="310"/>
      <c r="E13" s="311"/>
      <c r="F13" s="311"/>
      <c r="G13" s="311"/>
      <c r="H13" s="312"/>
      <c r="I13" s="308"/>
      <c r="J13" s="308"/>
      <c r="K13" s="308"/>
      <c r="L13" s="309"/>
      <c r="M13" s="162" t="e">
        <f>IF(SUM(D13:L13)&gt;($P10/'Template-657'!$B$15),($P10/'Template-657'!$B$15),SUM(D13:L13))</f>
        <v>#DIV/0!</v>
      </c>
      <c r="N13" s="164"/>
      <c r="O13" s="22"/>
      <c r="P13" s="164"/>
      <c r="Q13" s="22"/>
      <c r="R13" s="308"/>
      <c r="S13" s="327"/>
      <c r="T13" s="327"/>
      <c r="U13" s="324"/>
      <c r="V13" s="325"/>
      <c r="W13" s="326"/>
      <c r="X13" s="324"/>
      <c r="Y13" s="325"/>
      <c r="Z13" s="325"/>
      <c r="AA13" s="326"/>
      <c r="AB13" s="338"/>
      <c r="AC13" s="339"/>
      <c r="AD13" s="340"/>
      <c r="AE13" s="347"/>
      <c r="AF13" s="348"/>
      <c r="AG13" s="449"/>
      <c r="AH13" s="354"/>
      <c r="AI13" s="311"/>
      <c r="AJ13" s="312"/>
      <c r="AK13" s="684"/>
      <c r="AL13" s="685"/>
      <c r="AM13" s="685"/>
      <c r="AN13" s="685"/>
      <c r="AO13" s="685"/>
      <c r="AP13" s="685"/>
      <c r="AQ13" s="685"/>
      <c r="AR13" s="685"/>
      <c r="AS13" s="685"/>
      <c r="AT13" s="686"/>
      <c r="AU13" s="329"/>
      <c r="BB13" s="379"/>
    </row>
    <row r="14" spans="1:54" x14ac:dyDescent="0.35">
      <c r="A14" s="33">
        <v>3</v>
      </c>
      <c r="B14" s="24" t="s">
        <v>35</v>
      </c>
      <c r="C14" s="272"/>
      <c r="D14" s="299"/>
      <c r="E14" s="300"/>
      <c r="F14" s="300"/>
      <c r="G14" s="303"/>
      <c r="H14" s="304"/>
      <c r="I14" s="300"/>
      <c r="J14" s="300"/>
      <c r="K14" s="300"/>
      <c r="L14" s="301"/>
      <c r="M14" s="317"/>
      <c r="N14" s="157">
        <f>SUM(D14:L14)</f>
        <v>0</v>
      </c>
      <c r="O14" s="158">
        <f>N14*'Template-657'!$B$16</f>
        <v>0</v>
      </c>
      <c r="P14" s="159"/>
      <c r="Q14" s="160"/>
      <c r="R14" s="320"/>
      <c r="S14" s="320"/>
      <c r="T14" s="300"/>
      <c r="U14" s="318"/>
      <c r="V14" s="320"/>
      <c r="W14" s="301"/>
      <c r="X14" s="406"/>
      <c r="Y14" s="398"/>
      <c r="Z14" s="398"/>
      <c r="AA14" s="399"/>
      <c r="AB14" s="334"/>
      <c r="AC14" s="337"/>
      <c r="AD14" s="300"/>
      <c r="AE14" s="344"/>
      <c r="AF14" s="345"/>
      <c r="AG14" s="447" t="str">
        <f>IF(AND(AE14&lt;&gt;"", AF14&lt;&gt;"", AH14&lt;&gt;""), AE14 &amp; "-" &amp; AF14 &amp; " - " &amp; TRIM(AH14), "")</f>
        <v/>
      </c>
      <c r="AH14" s="353"/>
      <c r="AI14" s="308"/>
      <c r="AJ14" s="309"/>
      <c r="AK14" s="675"/>
      <c r="AL14" s="676"/>
      <c r="AM14" s="676"/>
      <c r="AN14" s="676"/>
      <c r="AO14" s="676"/>
      <c r="AP14" s="676"/>
      <c r="AQ14" s="676"/>
      <c r="AR14" s="676"/>
      <c r="AS14" s="676"/>
      <c r="AT14" s="677"/>
      <c r="AU14" s="329"/>
    </row>
    <row r="15" spans="1:54" x14ac:dyDescent="0.35">
      <c r="A15" s="71"/>
      <c r="B15" s="25" t="s">
        <v>53</v>
      </c>
      <c r="C15" s="30"/>
      <c r="D15" s="302"/>
      <c r="E15" s="303"/>
      <c r="F15" s="303"/>
      <c r="G15" s="306"/>
      <c r="H15" s="307"/>
      <c r="I15" s="303"/>
      <c r="J15" s="303"/>
      <c r="K15" s="303"/>
      <c r="L15" s="304"/>
      <c r="M15" s="400"/>
      <c r="N15" s="30" t="e">
        <f>IF(SUM(D15:L15)&gt;'Template-657'!$L$4,'Template-657'!$L$4,SUM(D15:L15))</f>
        <v>#DIV/0!</v>
      </c>
      <c r="O15" s="163" t="e">
        <f>N15*'Template-657'!$B$16</f>
        <v>#DIV/0!</v>
      </c>
      <c r="P15" s="164" t="e">
        <f>INDEX('Template-657'!$F$5:$K$5, MATCH(O15, 'Template-657'!$F$3:$K$3, 1))</f>
        <v>#DIV/0!</v>
      </c>
      <c r="Q15" s="22" t="e">
        <f>INDEX('Template-657'!$F$6:$K$6, MATCH(O15, 'Template-657'!$F$3:$K$3, 1))</f>
        <v>#DIV/0!</v>
      </c>
      <c r="R15" s="321"/>
      <c r="S15" s="321"/>
      <c r="T15" s="303"/>
      <c r="U15" s="322"/>
      <c r="V15" s="321"/>
      <c r="W15" s="304"/>
      <c r="X15" s="401"/>
      <c r="Y15" s="402"/>
      <c r="Z15" s="402"/>
      <c r="AA15" s="403"/>
      <c r="AB15" s="334"/>
      <c r="AC15" s="334"/>
      <c r="AD15" s="303"/>
      <c r="AE15" s="344"/>
      <c r="AF15" s="345"/>
      <c r="AG15" s="447" t="str">
        <f t="shared" si="0"/>
        <v/>
      </c>
      <c r="AH15" s="353"/>
      <c r="AI15" s="308"/>
      <c r="AJ15" s="309"/>
      <c r="AK15" s="678"/>
      <c r="AL15" s="679"/>
      <c r="AM15" s="679"/>
      <c r="AN15" s="679"/>
      <c r="AO15" s="679"/>
      <c r="AP15" s="679"/>
      <c r="AQ15" s="679"/>
      <c r="AR15" s="679"/>
      <c r="AS15" s="679"/>
      <c r="AT15" s="680"/>
      <c r="AU15" s="329"/>
    </row>
    <row r="16" spans="1:54" x14ac:dyDescent="0.35">
      <c r="A16" s="71"/>
      <c r="B16" s="39" t="s">
        <v>59</v>
      </c>
      <c r="C16" s="30"/>
      <c r="D16" s="305"/>
      <c r="E16" s="306"/>
      <c r="F16" s="306"/>
      <c r="G16" s="308"/>
      <c r="H16" s="309"/>
      <c r="I16" s="306"/>
      <c r="J16" s="306"/>
      <c r="K16" s="306"/>
      <c r="L16" s="307"/>
      <c r="M16" s="166">
        <f>SUM(D16:L16)</f>
        <v>0</v>
      </c>
      <c r="N16" s="169"/>
      <c r="O16" s="170"/>
      <c r="P16" s="169"/>
      <c r="Q16" s="170"/>
      <c r="R16" s="308"/>
      <c r="S16" s="308"/>
      <c r="T16" s="308"/>
      <c r="U16" s="305"/>
      <c r="V16" s="308"/>
      <c r="W16" s="309"/>
      <c r="X16" s="405"/>
      <c r="Y16" s="306"/>
      <c r="Z16" s="308"/>
      <c r="AA16" s="309"/>
      <c r="AB16" s="334"/>
      <c r="AC16" s="334"/>
      <c r="AD16" s="303"/>
      <c r="AE16" s="331"/>
      <c r="AF16" s="346"/>
      <c r="AG16" s="447" t="str">
        <f t="shared" si="0"/>
        <v/>
      </c>
      <c r="AH16" s="353"/>
      <c r="AI16" s="308"/>
      <c r="AJ16" s="309"/>
      <c r="AK16" s="678"/>
      <c r="AL16" s="679"/>
      <c r="AM16" s="679"/>
      <c r="AN16" s="679"/>
      <c r="AO16" s="679"/>
      <c r="AP16" s="679"/>
      <c r="AQ16" s="679"/>
      <c r="AR16" s="679"/>
      <c r="AS16" s="679"/>
      <c r="AT16" s="680"/>
      <c r="AU16" s="329"/>
      <c r="BB16" s="379"/>
    </row>
    <row r="17" spans="1:54" x14ac:dyDescent="0.35">
      <c r="A17" s="71"/>
      <c r="B17" s="25" t="s">
        <v>70</v>
      </c>
      <c r="C17" s="30">
        <f>SUM(D17:L17)</f>
        <v>0</v>
      </c>
      <c r="D17" s="305"/>
      <c r="E17" s="308"/>
      <c r="F17" s="308"/>
      <c r="G17" s="308"/>
      <c r="H17" s="309"/>
      <c r="I17" s="308"/>
      <c r="J17" s="308"/>
      <c r="K17" s="308"/>
      <c r="L17" s="309"/>
      <c r="M17" s="162" t="e">
        <f>IF(SUM(D17:L17)&gt;($P15/'Template-657'!$B$15),($P15/'Template-657'!$B$15),SUM(D17:L17))</f>
        <v>#DIV/0!</v>
      </c>
      <c r="N17" s="169"/>
      <c r="O17" s="170"/>
      <c r="P17" s="169"/>
      <c r="Q17" s="170"/>
      <c r="R17" s="308"/>
      <c r="S17" s="308"/>
      <c r="T17" s="308"/>
      <c r="U17" s="305"/>
      <c r="V17" s="308"/>
      <c r="W17" s="309"/>
      <c r="X17" s="405"/>
      <c r="Y17" s="329"/>
      <c r="Z17" s="329"/>
      <c r="AA17" s="330"/>
      <c r="AB17" s="334"/>
      <c r="AC17" s="334"/>
      <c r="AD17" s="303"/>
      <c r="AE17" s="331"/>
      <c r="AF17" s="346"/>
      <c r="AG17" s="447" t="str">
        <f t="shared" si="0"/>
        <v/>
      </c>
      <c r="AH17" s="353"/>
      <c r="AI17" s="308"/>
      <c r="AJ17" s="309"/>
      <c r="AK17" s="678"/>
      <c r="AL17" s="679"/>
      <c r="AM17" s="679"/>
      <c r="AN17" s="679"/>
      <c r="AO17" s="679"/>
      <c r="AP17" s="679"/>
      <c r="AQ17" s="679"/>
      <c r="AR17" s="679"/>
      <c r="AS17" s="679"/>
      <c r="AT17" s="680"/>
      <c r="AU17" s="329"/>
      <c r="BB17" s="379"/>
    </row>
    <row r="18" spans="1:54" ht="15" thickBot="1" x14ac:dyDescent="0.4">
      <c r="A18" s="90"/>
      <c r="B18" s="26" t="s">
        <v>75</v>
      </c>
      <c r="C18" s="57">
        <f>SUM(D18:L18)</f>
        <v>0</v>
      </c>
      <c r="D18" s="310"/>
      <c r="E18" s="311"/>
      <c r="F18" s="311"/>
      <c r="G18" s="311"/>
      <c r="H18" s="312"/>
      <c r="I18" s="311"/>
      <c r="J18" s="311"/>
      <c r="K18" s="311"/>
      <c r="L18" s="312"/>
      <c r="M18" s="162" t="e">
        <f>IF(SUM(D18:L18)&gt;($P15/'Template-657'!$B$15),($P15/'Template-657'!$B$15),SUM(D18:L18))</f>
        <v>#DIV/0!</v>
      </c>
      <c r="N18" s="173"/>
      <c r="O18" s="23"/>
      <c r="P18" s="173"/>
      <c r="Q18" s="23"/>
      <c r="R18" s="311"/>
      <c r="S18" s="323"/>
      <c r="T18" s="323"/>
      <c r="U18" s="324"/>
      <c r="V18" s="325"/>
      <c r="W18" s="326"/>
      <c r="X18" s="324"/>
      <c r="Y18" s="325"/>
      <c r="Z18" s="325"/>
      <c r="AA18" s="326"/>
      <c r="AB18" s="339"/>
      <c r="AC18" s="339"/>
      <c r="AD18" s="340"/>
      <c r="AE18" s="331"/>
      <c r="AF18" s="346"/>
      <c r="AG18" s="447" t="str">
        <f t="shared" si="0"/>
        <v/>
      </c>
      <c r="AH18" s="353"/>
      <c r="AI18" s="308"/>
      <c r="AJ18" s="309"/>
      <c r="AK18" s="684"/>
      <c r="AL18" s="685"/>
      <c r="AM18" s="685"/>
      <c r="AN18" s="685"/>
      <c r="AO18" s="685"/>
      <c r="AP18" s="685"/>
      <c r="AQ18" s="685"/>
      <c r="AR18" s="685"/>
      <c r="AS18" s="685"/>
      <c r="AT18" s="686"/>
      <c r="AU18" s="329"/>
      <c r="BB18" s="379"/>
    </row>
    <row r="19" spans="1:54" x14ac:dyDescent="0.35">
      <c r="A19" s="33">
        <v>4</v>
      </c>
      <c r="B19" s="24" t="s">
        <v>35</v>
      </c>
      <c r="C19" s="156"/>
      <c r="D19" s="299"/>
      <c r="E19" s="300"/>
      <c r="F19" s="300"/>
      <c r="G19" s="303"/>
      <c r="H19" s="304"/>
      <c r="I19" s="303"/>
      <c r="J19" s="303"/>
      <c r="K19" s="303"/>
      <c r="L19" s="304"/>
      <c r="M19" s="317"/>
      <c r="N19" s="157">
        <f>SUM(D19:L19)</f>
        <v>0</v>
      </c>
      <c r="O19" s="158">
        <f>N19*'Template-657'!$B$16</f>
        <v>0</v>
      </c>
      <c r="P19" s="164"/>
      <c r="Q19" s="22"/>
      <c r="R19" s="321"/>
      <c r="S19" s="321"/>
      <c r="T19" s="303"/>
      <c r="U19" s="318"/>
      <c r="V19" s="320"/>
      <c r="W19" s="301"/>
      <c r="X19" s="406"/>
      <c r="Y19" s="398"/>
      <c r="Z19" s="398"/>
      <c r="AA19" s="399"/>
      <c r="AB19" s="334"/>
      <c r="AC19" s="334"/>
      <c r="AD19" s="303"/>
      <c r="AE19" s="342"/>
      <c r="AF19" s="343"/>
      <c r="AG19" s="448" t="str">
        <f t="shared" si="0"/>
        <v/>
      </c>
      <c r="AH19" s="350"/>
      <c r="AI19" s="351"/>
      <c r="AJ19" s="352"/>
      <c r="AK19" s="675"/>
      <c r="AL19" s="676"/>
      <c r="AM19" s="676"/>
      <c r="AN19" s="676"/>
      <c r="AO19" s="676"/>
      <c r="AP19" s="676"/>
      <c r="AQ19" s="676"/>
      <c r="AR19" s="676"/>
      <c r="AS19" s="676"/>
      <c r="AT19" s="677"/>
      <c r="AU19" s="329"/>
    </row>
    <row r="20" spans="1:54" x14ac:dyDescent="0.35">
      <c r="A20" s="71"/>
      <c r="B20" s="25" t="s">
        <v>53</v>
      </c>
      <c r="C20" s="162"/>
      <c r="D20" s="302"/>
      <c r="E20" s="303"/>
      <c r="F20" s="303"/>
      <c r="G20" s="306"/>
      <c r="H20" s="307"/>
      <c r="I20" s="303"/>
      <c r="J20" s="303"/>
      <c r="K20" s="303"/>
      <c r="L20" s="304"/>
      <c r="M20" s="400"/>
      <c r="N20" s="30" t="e">
        <f>IF(SUM(D20:L20)&gt;'Template-657'!$L$4,'Template-657'!$L$4,SUM(D20:L20))</f>
        <v>#DIV/0!</v>
      </c>
      <c r="O20" s="163" t="e">
        <f>N20*'Template-657'!$B$16</f>
        <v>#DIV/0!</v>
      </c>
      <c r="P20" s="164" t="e">
        <f>INDEX('Template-657'!$F$5:$K$5, MATCH(O20, 'Template-657'!$F$3:$K$3, 1))</f>
        <v>#DIV/0!</v>
      </c>
      <c r="Q20" s="22" t="e">
        <f>INDEX('Template-657'!$F$6:$K$6, MATCH(O20, 'Template-657'!$F$3:$K$3, 1))</f>
        <v>#DIV/0!</v>
      </c>
      <c r="R20" s="321"/>
      <c r="S20" s="321"/>
      <c r="T20" s="303"/>
      <c r="U20" s="322"/>
      <c r="V20" s="321"/>
      <c r="W20" s="304"/>
      <c r="X20" s="401"/>
      <c r="Y20" s="402"/>
      <c r="Z20" s="402"/>
      <c r="AA20" s="403"/>
      <c r="AB20" s="334"/>
      <c r="AC20" s="334"/>
      <c r="AD20" s="303"/>
      <c r="AE20" s="344"/>
      <c r="AF20" s="345"/>
      <c r="AG20" s="447" t="str">
        <f t="shared" si="0"/>
        <v/>
      </c>
      <c r="AH20" s="353"/>
      <c r="AI20" s="308"/>
      <c r="AJ20" s="309"/>
      <c r="AK20" s="678"/>
      <c r="AL20" s="679"/>
      <c r="AM20" s="679"/>
      <c r="AN20" s="679"/>
      <c r="AO20" s="679"/>
      <c r="AP20" s="679"/>
      <c r="AQ20" s="679"/>
      <c r="AR20" s="679"/>
      <c r="AS20" s="679"/>
      <c r="AT20" s="680"/>
      <c r="AU20" s="329"/>
    </row>
    <row r="21" spans="1:54" x14ac:dyDescent="0.35">
      <c r="A21" s="71"/>
      <c r="B21" s="39" t="s">
        <v>59</v>
      </c>
      <c r="C21" s="162"/>
      <c r="D21" s="305"/>
      <c r="E21" s="306"/>
      <c r="F21" s="306"/>
      <c r="G21" s="308"/>
      <c r="H21" s="309"/>
      <c r="I21" s="306"/>
      <c r="J21" s="306"/>
      <c r="K21" s="306"/>
      <c r="L21" s="307"/>
      <c r="M21" s="166">
        <f>SUM(D21:L21)</f>
        <v>0</v>
      </c>
      <c r="N21" s="169"/>
      <c r="O21" s="170"/>
      <c r="P21" s="169"/>
      <c r="Q21" s="170"/>
      <c r="R21" s="308"/>
      <c r="S21" s="308"/>
      <c r="T21" s="308"/>
      <c r="U21" s="305"/>
      <c r="V21" s="308"/>
      <c r="W21" s="309"/>
      <c r="X21" s="405"/>
      <c r="Y21" s="306"/>
      <c r="Z21" s="308"/>
      <c r="AA21" s="309"/>
      <c r="AB21" s="334"/>
      <c r="AC21" s="334"/>
      <c r="AD21" s="303"/>
      <c r="AE21" s="331"/>
      <c r="AF21" s="346"/>
      <c r="AG21" s="447" t="str">
        <f t="shared" si="0"/>
        <v/>
      </c>
      <c r="AH21" s="353"/>
      <c r="AI21" s="308"/>
      <c r="AJ21" s="309"/>
      <c r="AK21" s="678"/>
      <c r="AL21" s="679"/>
      <c r="AM21" s="679"/>
      <c r="AN21" s="679"/>
      <c r="AO21" s="679"/>
      <c r="AP21" s="679"/>
      <c r="AQ21" s="679"/>
      <c r="AR21" s="679"/>
      <c r="AS21" s="679"/>
      <c r="AT21" s="680"/>
      <c r="AU21" s="329"/>
      <c r="BB21" s="379"/>
    </row>
    <row r="22" spans="1:54" x14ac:dyDescent="0.35">
      <c r="A22" s="71"/>
      <c r="B22" s="25" t="s">
        <v>70</v>
      </c>
      <c r="C22" s="162">
        <f>SUM(D22:L22)</f>
        <v>0</v>
      </c>
      <c r="D22" s="305"/>
      <c r="E22" s="308"/>
      <c r="F22" s="308"/>
      <c r="G22" s="308"/>
      <c r="H22" s="309"/>
      <c r="I22" s="308"/>
      <c r="J22" s="308"/>
      <c r="K22" s="308"/>
      <c r="L22" s="309"/>
      <c r="M22" s="162" t="e">
        <f>IF(SUM(D22:L22)&gt;($P20/'Template-657'!$B$15),($P20/'Template-657'!$B$15),SUM(D22:L22))</f>
        <v>#DIV/0!</v>
      </c>
      <c r="N22" s="169"/>
      <c r="O22" s="170"/>
      <c r="P22" s="169"/>
      <c r="Q22" s="170"/>
      <c r="R22" s="308"/>
      <c r="S22" s="308"/>
      <c r="T22" s="308"/>
      <c r="U22" s="305"/>
      <c r="V22" s="308"/>
      <c r="W22" s="309"/>
      <c r="X22" s="405"/>
      <c r="Y22" s="329"/>
      <c r="Z22" s="329"/>
      <c r="AA22" s="330"/>
      <c r="AB22" s="334"/>
      <c r="AC22" s="334"/>
      <c r="AD22" s="303"/>
      <c r="AE22" s="331"/>
      <c r="AF22" s="346"/>
      <c r="AG22" s="447" t="str">
        <f t="shared" si="0"/>
        <v/>
      </c>
      <c r="AH22" s="353"/>
      <c r="AI22" s="308"/>
      <c r="AJ22" s="309"/>
      <c r="AK22" s="678"/>
      <c r="AL22" s="679"/>
      <c r="AM22" s="679"/>
      <c r="AN22" s="679"/>
      <c r="AO22" s="679"/>
      <c r="AP22" s="679"/>
      <c r="AQ22" s="679"/>
      <c r="AR22" s="679"/>
      <c r="AS22" s="679"/>
      <c r="AT22" s="680"/>
      <c r="AU22" s="329"/>
      <c r="BB22" s="379"/>
    </row>
    <row r="23" spans="1:54" ht="15" thickBot="1" x14ac:dyDescent="0.4">
      <c r="A23" s="90"/>
      <c r="B23" s="26" t="s">
        <v>75</v>
      </c>
      <c r="C23" s="171">
        <f>SUM(D23:L23)</f>
        <v>0</v>
      </c>
      <c r="D23" s="310"/>
      <c r="E23" s="311"/>
      <c r="F23" s="311"/>
      <c r="G23" s="311"/>
      <c r="H23" s="312"/>
      <c r="I23" s="308"/>
      <c r="J23" s="308"/>
      <c r="K23" s="308"/>
      <c r="L23" s="309"/>
      <c r="M23" s="162" t="e">
        <f>IF(SUM(D23:L23)&gt;($P20/'Template-657'!$B$15),($P20/'Template-657'!$B$15),SUM(D23:L23))</f>
        <v>#DIV/0!</v>
      </c>
      <c r="N23" s="164"/>
      <c r="O23" s="22"/>
      <c r="P23" s="164"/>
      <c r="Q23" s="22"/>
      <c r="R23" s="311"/>
      <c r="S23" s="323"/>
      <c r="T23" s="323"/>
      <c r="U23" s="324"/>
      <c r="V23" s="325"/>
      <c r="W23" s="326"/>
      <c r="X23" s="324"/>
      <c r="Y23" s="325"/>
      <c r="Z23" s="325"/>
      <c r="AA23" s="326"/>
      <c r="AB23" s="339"/>
      <c r="AC23" s="339"/>
      <c r="AD23" s="340"/>
      <c r="AE23" s="347"/>
      <c r="AF23" s="348"/>
      <c r="AG23" s="449" t="str">
        <f t="shared" si="0"/>
        <v/>
      </c>
      <c r="AH23" s="354"/>
      <c r="AI23" s="311"/>
      <c r="AJ23" s="312"/>
      <c r="AK23" s="684"/>
      <c r="AL23" s="685"/>
      <c r="AM23" s="685"/>
      <c r="AN23" s="685"/>
      <c r="AO23" s="685"/>
      <c r="AP23" s="685"/>
      <c r="AQ23" s="685"/>
      <c r="AR23" s="685"/>
      <c r="AS23" s="685"/>
      <c r="AT23" s="686"/>
      <c r="AU23" s="329"/>
      <c r="BB23" s="379"/>
    </row>
    <row r="24" spans="1:54" x14ac:dyDescent="0.35">
      <c r="A24" s="33">
        <v>5</v>
      </c>
      <c r="B24" s="24" t="s">
        <v>35</v>
      </c>
      <c r="C24" s="272"/>
      <c r="D24" s="299"/>
      <c r="E24" s="300"/>
      <c r="F24" s="300"/>
      <c r="G24" s="303"/>
      <c r="H24" s="304"/>
      <c r="I24" s="300"/>
      <c r="J24" s="300"/>
      <c r="K24" s="300"/>
      <c r="L24" s="301"/>
      <c r="M24" s="317"/>
      <c r="N24" s="157">
        <f>SUM(D24:L24)</f>
        <v>0</v>
      </c>
      <c r="O24" s="158">
        <f>N24*'Template-657'!$B$16</f>
        <v>0</v>
      </c>
      <c r="P24" s="159"/>
      <c r="Q24" s="160"/>
      <c r="R24" s="320"/>
      <c r="S24" s="320"/>
      <c r="T24" s="300"/>
      <c r="U24" s="318"/>
      <c r="V24" s="320"/>
      <c r="W24" s="301"/>
      <c r="X24" s="332"/>
      <c r="Y24" s="398"/>
      <c r="Z24" s="398"/>
      <c r="AA24" s="399"/>
      <c r="AB24" s="334"/>
      <c r="AC24" s="334"/>
      <c r="AD24" s="303"/>
      <c r="AE24" s="344"/>
      <c r="AF24" s="345"/>
      <c r="AG24" s="447" t="str">
        <f t="shared" si="0"/>
        <v/>
      </c>
      <c r="AH24" s="353"/>
      <c r="AI24" s="308"/>
      <c r="AJ24" s="309"/>
      <c r="AK24" s="675"/>
      <c r="AL24" s="676"/>
      <c r="AM24" s="676"/>
      <c r="AN24" s="676"/>
      <c r="AO24" s="676"/>
      <c r="AP24" s="676"/>
      <c r="AQ24" s="676"/>
      <c r="AR24" s="676"/>
      <c r="AS24" s="676"/>
      <c r="AT24" s="677"/>
      <c r="AU24" s="329"/>
    </row>
    <row r="25" spans="1:54" x14ac:dyDescent="0.35">
      <c r="A25" s="71"/>
      <c r="B25" s="25" t="s">
        <v>53</v>
      </c>
      <c r="C25" s="30"/>
      <c r="D25" s="302"/>
      <c r="E25" s="303"/>
      <c r="F25" s="303"/>
      <c r="G25" s="306"/>
      <c r="H25" s="307"/>
      <c r="I25" s="303"/>
      <c r="J25" s="303"/>
      <c r="K25" s="303"/>
      <c r="L25" s="304"/>
      <c r="M25" s="400"/>
      <c r="N25" s="30" t="e">
        <f>IF(SUM(D25:L25)&gt;'Template-657'!$L$4,'Template-657'!$L$4,SUM(D25:L25))</f>
        <v>#DIV/0!</v>
      </c>
      <c r="O25" s="163" t="e">
        <f>N25*'Template-657'!$B$16</f>
        <v>#DIV/0!</v>
      </c>
      <c r="P25" s="164" t="e">
        <f>INDEX('Template-657'!$F$5:$K$5, MATCH(O25, 'Template-657'!$F$3:$K$3, 1))</f>
        <v>#DIV/0!</v>
      </c>
      <c r="Q25" s="22" t="e">
        <f>INDEX('Template-657'!$F$6:$K$6, MATCH(O25, 'Template-657'!$F$3:$K$3, 1))</f>
        <v>#DIV/0!</v>
      </c>
      <c r="R25" s="321"/>
      <c r="S25" s="321"/>
      <c r="T25" s="303"/>
      <c r="U25" s="322"/>
      <c r="V25" s="321"/>
      <c r="W25" s="304"/>
      <c r="X25" s="401"/>
      <c r="Y25" s="402"/>
      <c r="Z25" s="402"/>
      <c r="AA25" s="403"/>
      <c r="AB25" s="334"/>
      <c r="AC25" s="334"/>
      <c r="AD25" s="303"/>
      <c r="AE25" s="331"/>
      <c r="AF25" s="346"/>
      <c r="AG25" s="447" t="str">
        <f t="shared" si="0"/>
        <v/>
      </c>
      <c r="AH25" s="353"/>
      <c r="AI25" s="308"/>
      <c r="AJ25" s="309"/>
      <c r="AK25" s="678"/>
      <c r="AL25" s="679"/>
      <c r="AM25" s="679"/>
      <c r="AN25" s="679"/>
      <c r="AO25" s="679"/>
      <c r="AP25" s="679"/>
      <c r="AQ25" s="679"/>
      <c r="AR25" s="679"/>
      <c r="AS25" s="679"/>
      <c r="AT25" s="680"/>
      <c r="AU25" s="329"/>
    </row>
    <row r="26" spans="1:54" x14ac:dyDescent="0.35">
      <c r="A26" s="71"/>
      <c r="B26" s="39" t="s">
        <v>59</v>
      </c>
      <c r="C26" s="30"/>
      <c r="D26" s="305"/>
      <c r="E26" s="306"/>
      <c r="F26" s="306"/>
      <c r="G26" s="308"/>
      <c r="H26" s="309"/>
      <c r="I26" s="306"/>
      <c r="J26" s="306"/>
      <c r="K26" s="306"/>
      <c r="L26" s="307"/>
      <c r="M26" s="166">
        <f>SUM(D26:L26)</f>
        <v>0</v>
      </c>
      <c r="N26" s="169"/>
      <c r="O26" s="170"/>
      <c r="P26" s="169"/>
      <c r="Q26" s="170"/>
      <c r="R26" s="308"/>
      <c r="S26" s="308"/>
      <c r="T26" s="308"/>
      <c r="U26" s="305"/>
      <c r="V26" s="308"/>
      <c r="W26" s="309"/>
      <c r="X26" s="331"/>
      <c r="Y26" s="306"/>
      <c r="Z26" s="308"/>
      <c r="AA26" s="309"/>
      <c r="AB26" s="334"/>
      <c r="AC26" s="334"/>
      <c r="AD26" s="303"/>
      <c r="AE26" s="331"/>
      <c r="AF26" s="346"/>
      <c r="AG26" s="447" t="str">
        <f t="shared" si="0"/>
        <v/>
      </c>
      <c r="AH26" s="353"/>
      <c r="AI26" s="308"/>
      <c r="AJ26" s="309"/>
      <c r="AK26" s="678"/>
      <c r="AL26" s="679"/>
      <c r="AM26" s="679"/>
      <c r="AN26" s="679"/>
      <c r="AO26" s="679"/>
      <c r="AP26" s="679"/>
      <c r="AQ26" s="679"/>
      <c r="AR26" s="679"/>
      <c r="AS26" s="679"/>
      <c r="AT26" s="680"/>
      <c r="AU26" s="329"/>
      <c r="BB26" s="379"/>
    </row>
    <row r="27" spans="1:54" x14ac:dyDescent="0.35">
      <c r="A27" s="71"/>
      <c r="B27" s="25" t="s">
        <v>70</v>
      </c>
      <c r="C27" s="30">
        <f>SUM(D27:L27)</f>
        <v>0</v>
      </c>
      <c r="D27" s="305"/>
      <c r="E27" s="308"/>
      <c r="F27" s="308"/>
      <c r="G27" s="308"/>
      <c r="H27" s="309"/>
      <c r="I27" s="308"/>
      <c r="J27" s="308"/>
      <c r="K27" s="308"/>
      <c r="L27" s="309"/>
      <c r="M27" s="162" t="e">
        <f>IF(SUM(D27:L27)&gt;($P25/'Template-657'!$B$15),($P25/'Template-657'!$B$15),SUM(D27:L27))</f>
        <v>#DIV/0!</v>
      </c>
      <c r="N27" s="169"/>
      <c r="O27" s="170"/>
      <c r="P27" s="169"/>
      <c r="Q27" s="170"/>
      <c r="R27" s="308"/>
      <c r="S27" s="308"/>
      <c r="T27" s="308"/>
      <c r="U27" s="305"/>
      <c r="V27" s="308"/>
      <c r="W27" s="309"/>
      <c r="X27" s="405"/>
      <c r="Y27" s="329"/>
      <c r="Z27" s="329"/>
      <c r="AA27" s="330"/>
      <c r="AB27" s="334"/>
      <c r="AC27" s="334"/>
      <c r="AD27" s="303"/>
      <c r="AE27" s="331"/>
      <c r="AF27" s="346"/>
      <c r="AG27" s="447" t="str">
        <f t="shared" si="0"/>
        <v/>
      </c>
      <c r="AH27" s="353"/>
      <c r="AI27" s="308"/>
      <c r="AJ27" s="309"/>
      <c r="AK27" s="678"/>
      <c r="AL27" s="679"/>
      <c r="AM27" s="679"/>
      <c r="AN27" s="679"/>
      <c r="AO27" s="679"/>
      <c r="AP27" s="679"/>
      <c r="AQ27" s="679"/>
      <c r="AR27" s="679"/>
      <c r="AS27" s="679"/>
      <c r="AT27" s="680"/>
      <c r="AU27" s="329"/>
      <c r="BB27" s="379"/>
    </row>
    <row r="28" spans="1:54" ht="15" thickBot="1" x14ac:dyDescent="0.4">
      <c r="A28" s="90"/>
      <c r="B28" s="26" t="s">
        <v>75</v>
      </c>
      <c r="C28" s="57">
        <f>SUM(D28:L28)</f>
        <v>0</v>
      </c>
      <c r="D28" s="310"/>
      <c r="E28" s="311"/>
      <c r="F28" s="311"/>
      <c r="G28" s="311"/>
      <c r="H28" s="312"/>
      <c r="I28" s="311"/>
      <c r="J28" s="311"/>
      <c r="K28" s="311"/>
      <c r="L28" s="312"/>
      <c r="M28" s="162" t="e">
        <f>IF(SUM(D28:L28)&gt;($P25/'Template-657'!$B$15),($P25/'Template-657'!$B$15),SUM(D28:L28))</f>
        <v>#DIV/0!</v>
      </c>
      <c r="N28" s="173"/>
      <c r="O28" s="23"/>
      <c r="P28" s="173"/>
      <c r="Q28" s="23"/>
      <c r="R28" s="311"/>
      <c r="S28" s="327"/>
      <c r="T28" s="327"/>
      <c r="U28" s="328"/>
      <c r="V28" s="329"/>
      <c r="W28" s="330"/>
      <c r="X28" s="328"/>
      <c r="Y28" s="329"/>
      <c r="Z28" s="329"/>
      <c r="AA28" s="330"/>
      <c r="AB28" s="339"/>
      <c r="AC28" s="339"/>
      <c r="AD28" s="340"/>
      <c r="AE28" s="331"/>
      <c r="AF28" s="346"/>
      <c r="AG28" s="447" t="str">
        <f t="shared" si="0"/>
        <v/>
      </c>
      <c r="AH28" s="353"/>
      <c r="AI28" s="308"/>
      <c r="AJ28" s="309"/>
      <c r="AK28" s="684"/>
      <c r="AL28" s="685"/>
      <c r="AM28" s="685"/>
      <c r="AN28" s="685"/>
      <c r="AO28" s="685"/>
      <c r="AP28" s="685"/>
      <c r="AQ28" s="685"/>
      <c r="AR28" s="685"/>
      <c r="AS28" s="685"/>
      <c r="AT28" s="686"/>
      <c r="AU28" s="329"/>
      <c r="BB28" s="379"/>
    </row>
    <row r="29" spans="1:54" x14ac:dyDescent="0.35">
      <c r="A29" s="33">
        <v>6</v>
      </c>
      <c r="B29" s="24" t="s">
        <v>35</v>
      </c>
      <c r="C29" s="156"/>
      <c r="D29" s="299"/>
      <c r="E29" s="300"/>
      <c r="F29" s="300"/>
      <c r="G29" s="303"/>
      <c r="H29" s="304"/>
      <c r="I29" s="303"/>
      <c r="J29" s="303"/>
      <c r="K29" s="303"/>
      <c r="L29" s="304"/>
      <c r="M29" s="317"/>
      <c r="N29" s="157">
        <f>SUM(D29:L29)</f>
        <v>0</v>
      </c>
      <c r="O29" s="158">
        <f>N29*'Template-657'!$B$16</f>
        <v>0</v>
      </c>
      <c r="P29" s="164"/>
      <c r="Q29" s="22"/>
      <c r="R29" s="320"/>
      <c r="S29" s="320"/>
      <c r="T29" s="300"/>
      <c r="U29" s="318"/>
      <c r="V29" s="320"/>
      <c r="W29" s="301"/>
      <c r="X29" s="406"/>
      <c r="Y29" s="398"/>
      <c r="Z29" s="398"/>
      <c r="AA29" s="399"/>
      <c r="AB29" s="336"/>
      <c r="AC29" s="337"/>
      <c r="AD29" s="300"/>
      <c r="AE29" s="342"/>
      <c r="AF29" s="343"/>
      <c r="AG29" s="448" t="str">
        <f t="shared" si="0"/>
        <v/>
      </c>
      <c r="AH29" s="350"/>
      <c r="AI29" s="351"/>
      <c r="AJ29" s="352"/>
      <c r="AK29" s="675"/>
      <c r="AL29" s="676"/>
      <c r="AM29" s="676"/>
      <c r="AN29" s="676"/>
      <c r="AO29" s="676"/>
      <c r="AP29" s="676"/>
      <c r="AQ29" s="676"/>
      <c r="AR29" s="676"/>
      <c r="AS29" s="676"/>
      <c r="AT29" s="677"/>
      <c r="AU29" s="329"/>
    </row>
    <row r="30" spans="1:54" x14ac:dyDescent="0.35">
      <c r="A30" s="71"/>
      <c r="B30" s="25" t="s">
        <v>53</v>
      </c>
      <c r="C30" s="162"/>
      <c r="D30" s="302"/>
      <c r="E30" s="303"/>
      <c r="F30" s="303"/>
      <c r="G30" s="306"/>
      <c r="H30" s="307"/>
      <c r="I30" s="303"/>
      <c r="J30" s="303"/>
      <c r="K30" s="303"/>
      <c r="L30" s="304"/>
      <c r="M30" s="400"/>
      <c r="N30" s="30" t="e">
        <f>IF(SUM(D30:L30)&gt;'Template-657'!$L$4,'Template-657'!$L$4,SUM(D30:L30))</f>
        <v>#DIV/0!</v>
      </c>
      <c r="O30" s="163" t="e">
        <f>N30*'Template-657'!$B$16</f>
        <v>#DIV/0!</v>
      </c>
      <c r="P30" s="164" t="e">
        <f>INDEX('Template-657'!$F$5:$K$5, MATCH(O30, 'Template-657'!$F$3:$K$3, 1))</f>
        <v>#DIV/0!</v>
      </c>
      <c r="Q30" s="22" t="e">
        <f>INDEX('Template-657'!$F$6:$K$6, MATCH(O30, 'Template-657'!$F$3:$K$3, 1))</f>
        <v>#DIV/0!</v>
      </c>
      <c r="R30" s="321"/>
      <c r="S30" s="321"/>
      <c r="T30" s="303"/>
      <c r="U30" s="322"/>
      <c r="V30" s="321"/>
      <c r="W30" s="304"/>
      <c r="X30" s="401"/>
      <c r="Y30" s="402"/>
      <c r="Z30" s="402"/>
      <c r="AA30" s="403"/>
      <c r="AB30" s="335"/>
      <c r="AC30" s="334"/>
      <c r="AD30" s="303"/>
      <c r="AE30" s="344"/>
      <c r="AF30" s="345"/>
      <c r="AG30" s="447" t="str">
        <f t="shared" si="0"/>
        <v/>
      </c>
      <c r="AH30" s="353"/>
      <c r="AI30" s="308"/>
      <c r="AJ30" s="309"/>
      <c r="AK30" s="678"/>
      <c r="AL30" s="679"/>
      <c r="AM30" s="679"/>
      <c r="AN30" s="679"/>
      <c r="AO30" s="679"/>
      <c r="AP30" s="679"/>
      <c r="AQ30" s="679"/>
      <c r="AR30" s="679"/>
      <c r="AS30" s="679"/>
      <c r="AT30" s="680"/>
      <c r="AU30" s="329"/>
    </row>
    <row r="31" spans="1:54" x14ac:dyDescent="0.35">
      <c r="A31" s="71"/>
      <c r="B31" s="39" t="s">
        <v>59</v>
      </c>
      <c r="C31" s="162"/>
      <c r="D31" s="305"/>
      <c r="E31" s="306"/>
      <c r="F31" s="306"/>
      <c r="G31" s="308"/>
      <c r="H31" s="309"/>
      <c r="I31" s="306"/>
      <c r="J31" s="306"/>
      <c r="K31" s="306"/>
      <c r="L31" s="307"/>
      <c r="M31" s="166">
        <f>SUM(D31:L31)</f>
        <v>0</v>
      </c>
      <c r="N31" s="169"/>
      <c r="O31" s="170"/>
      <c r="P31" s="169"/>
      <c r="Q31" s="170"/>
      <c r="R31" s="308"/>
      <c r="S31" s="308"/>
      <c r="T31" s="308"/>
      <c r="U31" s="305"/>
      <c r="V31" s="308"/>
      <c r="W31" s="309"/>
      <c r="X31" s="405"/>
      <c r="Y31" s="306"/>
      <c r="Z31" s="308"/>
      <c r="AA31" s="309"/>
      <c r="AB31" s="335"/>
      <c r="AC31" s="334"/>
      <c r="AD31" s="303"/>
      <c r="AE31" s="331"/>
      <c r="AF31" s="346"/>
      <c r="AG31" s="447" t="str">
        <f t="shared" si="0"/>
        <v/>
      </c>
      <c r="AH31" s="353"/>
      <c r="AI31" s="308"/>
      <c r="AJ31" s="309"/>
      <c r="AK31" s="678"/>
      <c r="AL31" s="679"/>
      <c r="AM31" s="679"/>
      <c r="AN31" s="679"/>
      <c r="AO31" s="679"/>
      <c r="AP31" s="679"/>
      <c r="AQ31" s="679"/>
      <c r="AR31" s="679"/>
      <c r="AS31" s="679"/>
      <c r="AT31" s="680"/>
      <c r="AU31" s="329"/>
      <c r="BB31" s="379"/>
    </row>
    <row r="32" spans="1:54" x14ac:dyDescent="0.35">
      <c r="A32" s="71"/>
      <c r="B32" s="25" t="s">
        <v>70</v>
      </c>
      <c r="C32" s="162">
        <f>SUM(D32:L32)</f>
        <v>0</v>
      </c>
      <c r="D32" s="305"/>
      <c r="E32" s="308"/>
      <c r="F32" s="308"/>
      <c r="G32" s="308"/>
      <c r="H32" s="309"/>
      <c r="I32" s="308"/>
      <c r="J32" s="308"/>
      <c r="K32" s="308"/>
      <c r="L32" s="309"/>
      <c r="M32" s="162" t="e">
        <f>IF(SUM(D32:L32)&gt;($P30/'Template-657'!$B$15),($P30/'Template-657'!$B$15),SUM(D32:L32))</f>
        <v>#DIV/0!</v>
      </c>
      <c r="N32" s="169"/>
      <c r="O32" s="170"/>
      <c r="P32" s="169"/>
      <c r="Q32" s="170"/>
      <c r="R32" s="308"/>
      <c r="S32" s="308"/>
      <c r="T32" s="308"/>
      <c r="U32" s="305"/>
      <c r="V32" s="308"/>
      <c r="W32" s="309"/>
      <c r="X32" s="405"/>
      <c r="Y32" s="329"/>
      <c r="Z32" s="329"/>
      <c r="AA32" s="330"/>
      <c r="AB32" s="335"/>
      <c r="AC32" s="334"/>
      <c r="AD32" s="303"/>
      <c r="AE32" s="331"/>
      <c r="AF32" s="346"/>
      <c r="AG32" s="447" t="str">
        <f t="shared" si="0"/>
        <v/>
      </c>
      <c r="AH32" s="353"/>
      <c r="AI32" s="308"/>
      <c r="AJ32" s="309"/>
      <c r="AK32" s="678"/>
      <c r="AL32" s="679"/>
      <c r="AM32" s="679"/>
      <c r="AN32" s="679"/>
      <c r="AO32" s="679"/>
      <c r="AP32" s="679"/>
      <c r="AQ32" s="679"/>
      <c r="AR32" s="679"/>
      <c r="AS32" s="679"/>
      <c r="AT32" s="680"/>
      <c r="AU32" s="329"/>
      <c r="BB32" s="379"/>
    </row>
    <row r="33" spans="1:54" ht="15" thickBot="1" x14ac:dyDescent="0.4">
      <c r="A33" s="90"/>
      <c r="B33" s="26" t="s">
        <v>75</v>
      </c>
      <c r="C33" s="171">
        <f>SUM(D33:L33)</f>
        <v>0</v>
      </c>
      <c r="D33" s="310"/>
      <c r="E33" s="311"/>
      <c r="F33" s="311"/>
      <c r="G33" s="311"/>
      <c r="H33" s="312"/>
      <c r="I33" s="311"/>
      <c r="J33" s="311"/>
      <c r="K33" s="311"/>
      <c r="L33" s="312"/>
      <c r="M33" s="162" t="e">
        <f>IF(SUM(D33:L33)&gt;($P30/'Template-657'!$B$15),($P30/'Template-657'!$B$15),SUM(D33:L33))</f>
        <v>#DIV/0!</v>
      </c>
      <c r="N33" s="164"/>
      <c r="O33" s="22"/>
      <c r="P33" s="164"/>
      <c r="Q33" s="22"/>
      <c r="R33" s="308"/>
      <c r="S33" s="327"/>
      <c r="T33" s="327"/>
      <c r="U33" s="324"/>
      <c r="V33" s="325"/>
      <c r="W33" s="326"/>
      <c r="X33" s="324"/>
      <c r="Y33" s="325"/>
      <c r="Z33" s="325"/>
      <c r="AA33" s="326"/>
      <c r="AB33" s="338"/>
      <c r="AC33" s="339"/>
      <c r="AD33" s="340"/>
      <c r="AE33" s="347"/>
      <c r="AF33" s="348"/>
      <c r="AG33" s="449" t="str">
        <f t="shared" si="0"/>
        <v/>
      </c>
      <c r="AH33" s="354"/>
      <c r="AI33" s="311"/>
      <c r="AJ33" s="312"/>
      <c r="AK33" s="684"/>
      <c r="AL33" s="685"/>
      <c r="AM33" s="685"/>
      <c r="AN33" s="685"/>
      <c r="AO33" s="685"/>
      <c r="AP33" s="685"/>
      <c r="AQ33" s="685"/>
      <c r="AR33" s="685"/>
      <c r="AS33" s="685"/>
      <c r="AT33" s="686"/>
      <c r="AU33" s="329"/>
      <c r="BB33" s="379"/>
    </row>
    <row r="34" spans="1:54" x14ac:dyDescent="0.35">
      <c r="A34" s="33">
        <v>7</v>
      </c>
      <c r="B34" s="24" t="s">
        <v>35</v>
      </c>
      <c r="C34" s="156"/>
      <c r="D34" s="299"/>
      <c r="E34" s="300"/>
      <c r="F34" s="300"/>
      <c r="G34" s="300"/>
      <c r="H34" s="301"/>
      <c r="I34" s="300"/>
      <c r="J34" s="300"/>
      <c r="K34" s="300"/>
      <c r="L34" s="301"/>
      <c r="M34" s="317"/>
      <c r="N34" s="157">
        <f>SUM(D34:L34)</f>
        <v>0</v>
      </c>
      <c r="O34" s="158">
        <f>N34*'Template-657'!$B$16</f>
        <v>0</v>
      </c>
      <c r="P34" s="159"/>
      <c r="Q34" s="160"/>
      <c r="R34" s="320"/>
      <c r="S34" s="320"/>
      <c r="T34" s="300"/>
      <c r="U34" s="318"/>
      <c r="V34" s="320"/>
      <c r="W34" s="301"/>
      <c r="X34" s="406"/>
      <c r="Y34" s="398"/>
      <c r="Z34" s="398"/>
      <c r="AA34" s="399"/>
      <c r="AB34" s="337"/>
      <c r="AC34" s="337"/>
      <c r="AD34" s="300"/>
      <c r="AE34" s="344"/>
      <c r="AF34" s="345"/>
      <c r="AG34" s="447" t="str">
        <f t="shared" si="0"/>
        <v/>
      </c>
      <c r="AH34" s="353"/>
      <c r="AI34" s="308"/>
      <c r="AJ34" s="309"/>
      <c r="AK34" s="675"/>
      <c r="AL34" s="676"/>
      <c r="AM34" s="676"/>
      <c r="AN34" s="676"/>
      <c r="AO34" s="676"/>
      <c r="AP34" s="676"/>
      <c r="AQ34" s="676"/>
      <c r="AR34" s="676"/>
      <c r="AS34" s="676"/>
      <c r="AT34" s="677"/>
      <c r="AU34" s="329"/>
    </row>
    <row r="35" spans="1:54" x14ac:dyDescent="0.35">
      <c r="A35" s="71"/>
      <c r="B35" s="25" t="s">
        <v>53</v>
      </c>
      <c r="C35" s="162"/>
      <c r="D35" s="302"/>
      <c r="E35" s="303"/>
      <c r="F35" s="303"/>
      <c r="G35" s="303"/>
      <c r="H35" s="304"/>
      <c r="I35" s="303"/>
      <c r="J35" s="303"/>
      <c r="K35" s="303"/>
      <c r="L35" s="304"/>
      <c r="M35" s="400"/>
      <c r="N35" s="30" t="e">
        <f>IF(SUM(D35:L35)&gt;'Template-657'!$L$4,'Template-657'!$L$4,SUM(D35:L35))</f>
        <v>#DIV/0!</v>
      </c>
      <c r="O35" s="163" t="e">
        <f>N35*'Template-657'!$B$16</f>
        <v>#DIV/0!</v>
      </c>
      <c r="P35" s="164" t="e">
        <f>INDEX('Template-657'!$F$5:$K$5, MATCH(O35, 'Template-657'!$F$3:$K$3, 1))</f>
        <v>#DIV/0!</v>
      </c>
      <c r="Q35" s="22" t="e">
        <f>INDEX('Template-657'!$F$6:$K$6, MATCH(O35, 'Template-657'!$F$3:$K$3, 1))</f>
        <v>#DIV/0!</v>
      </c>
      <c r="R35" s="321"/>
      <c r="S35" s="321"/>
      <c r="T35" s="303"/>
      <c r="U35" s="322"/>
      <c r="V35" s="321"/>
      <c r="W35" s="304"/>
      <c r="X35" s="401"/>
      <c r="Y35" s="402"/>
      <c r="Z35" s="402"/>
      <c r="AA35" s="403"/>
      <c r="AB35" s="334"/>
      <c r="AC35" s="334"/>
      <c r="AD35" s="303"/>
      <c r="AE35" s="344"/>
      <c r="AF35" s="345"/>
      <c r="AG35" s="447" t="str">
        <f t="shared" si="0"/>
        <v/>
      </c>
      <c r="AH35" s="353"/>
      <c r="AI35" s="308"/>
      <c r="AJ35" s="309"/>
      <c r="AK35" s="678"/>
      <c r="AL35" s="679"/>
      <c r="AM35" s="679"/>
      <c r="AN35" s="679"/>
      <c r="AO35" s="679"/>
      <c r="AP35" s="679"/>
      <c r="AQ35" s="679"/>
      <c r="AR35" s="679"/>
      <c r="AS35" s="679"/>
      <c r="AT35" s="680"/>
      <c r="AU35" s="329"/>
    </row>
    <row r="36" spans="1:54" x14ac:dyDescent="0.35">
      <c r="A36" s="71"/>
      <c r="B36" s="39" t="s">
        <v>59</v>
      </c>
      <c r="C36" s="162"/>
      <c r="D36" s="305"/>
      <c r="E36" s="306"/>
      <c r="F36" s="306"/>
      <c r="G36" s="306"/>
      <c r="H36" s="307"/>
      <c r="I36" s="306"/>
      <c r="J36" s="306"/>
      <c r="K36" s="306"/>
      <c r="L36" s="307"/>
      <c r="M36" s="166">
        <f>SUM(D36:L36)</f>
        <v>0</v>
      </c>
      <c r="N36" s="169"/>
      <c r="O36" s="170"/>
      <c r="P36" s="169"/>
      <c r="Q36" s="170"/>
      <c r="R36" s="308"/>
      <c r="S36" s="308"/>
      <c r="T36" s="308"/>
      <c r="U36" s="305"/>
      <c r="V36" s="308"/>
      <c r="W36" s="309"/>
      <c r="X36" s="405"/>
      <c r="Y36" s="306"/>
      <c r="Z36" s="308"/>
      <c r="AA36" s="309"/>
      <c r="AB36" s="334"/>
      <c r="AC36" s="334"/>
      <c r="AD36" s="303"/>
      <c r="AE36" s="331"/>
      <c r="AF36" s="346"/>
      <c r="AG36" s="447" t="str">
        <f t="shared" si="0"/>
        <v/>
      </c>
      <c r="AH36" s="353"/>
      <c r="AI36" s="308"/>
      <c r="AJ36" s="309"/>
      <c r="AK36" s="678"/>
      <c r="AL36" s="679"/>
      <c r="AM36" s="679"/>
      <c r="AN36" s="679"/>
      <c r="AO36" s="679"/>
      <c r="AP36" s="679"/>
      <c r="AQ36" s="679"/>
      <c r="AR36" s="679"/>
      <c r="AS36" s="679"/>
      <c r="AT36" s="680"/>
      <c r="AU36" s="329"/>
      <c r="BB36" s="379"/>
    </row>
    <row r="37" spans="1:54" x14ac:dyDescent="0.35">
      <c r="A37" s="71"/>
      <c r="B37" s="25" t="s">
        <v>70</v>
      </c>
      <c r="C37" s="162">
        <f>SUM(D37:L37)</f>
        <v>0</v>
      </c>
      <c r="D37" s="305"/>
      <c r="E37" s="308"/>
      <c r="F37" s="308"/>
      <c r="G37" s="308"/>
      <c r="H37" s="309"/>
      <c r="I37" s="308"/>
      <c r="J37" s="308"/>
      <c r="K37" s="308"/>
      <c r="L37" s="309"/>
      <c r="M37" s="162" t="e">
        <f>IF(SUM(D37:L37)&gt;($P35/'Template-657'!$B$15),($P35/'Template-657'!$B$15),SUM(D37:L37))</f>
        <v>#DIV/0!</v>
      </c>
      <c r="N37" s="169"/>
      <c r="O37" s="170"/>
      <c r="P37" s="169"/>
      <c r="Q37" s="170"/>
      <c r="R37" s="308"/>
      <c r="S37" s="308"/>
      <c r="T37" s="308"/>
      <c r="U37" s="305"/>
      <c r="V37" s="308"/>
      <c r="W37" s="309"/>
      <c r="X37" s="405"/>
      <c r="Y37" s="329"/>
      <c r="Z37" s="329"/>
      <c r="AA37" s="330"/>
      <c r="AB37" s="334"/>
      <c r="AC37" s="334"/>
      <c r="AD37" s="303"/>
      <c r="AE37" s="331"/>
      <c r="AF37" s="346"/>
      <c r="AG37" s="447" t="str">
        <f t="shared" si="0"/>
        <v/>
      </c>
      <c r="AH37" s="353"/>
      <c r="AI37" s="308"/>
      <c r="AJ37" s="309"/>
      <c r="AK37" s="678"/>
      <c r="AL37" s="679"/>
      <c r="AM37" s="679"/>
      <c r="AN37" s="679"/>
      <c r="AO37" s="679"/>
      <c r="AP37" s="679"/>
      <c r="AQ37" s="679"/>
      <c r="AR37" s="679"/>
      <c r="AS37" s="679"/>
      <c r="AT37" s="680"/>
      <c r="AU37" s="329"/>
      <c r="BB37" s="379"/>
    </row>
    <row r="38" spans="1:54" ht="15" thickBot="1" x14ac:dyDescent="0.4">
      <c r="A38" s="90"/>
      <c r="B38" s="26" t="s">
        <v>75</v>
      </c>
      <c r="C38" s="171">
        <f>SUM(D38:L38)</f>
        <v>0</v>
      </c>
      <c r="D38" s="310"/>
      <c r="E38" s="311"/>
      <c r="F38" s="311"/>
      <c r="G38" s="311"/>
      <c r="H38" s="312"/>
      <c r="I38" s="311"/>
      <c r="J38" s="311"/>
      <c r="K38" s="311"/>
      <c r="L38" s="312"/>
      <c r="M38" s="171" t="e">
        <f>IF(SUM(D38:L38)&gt;($P35/'Template-657'!$B$15),($P35/'Template-657'!$B$15),SUM(D38:L38))</f>
        <v>#DIV/0!</v>
      </c>
      <c r="N38" s="173"/>
      <c r="O38" s="23"/>
      <c r="P38" s="173"/>
      <c r="Q38" s="23"/>
      <c r="R38" s="311"/>
      <c r="S38" s="323"/>
      <c r="T38" s="323"/>
      <c r="U38" s="324"/>
      <c r="V38" s="325"/>
      <c r="W38" s="326"/>
      <c r="X38" s="324"/>
      <c r="Y38" s="325"/>
      <c r="Z38" s="325"/>
      <c r="AA38" s="326"/>
      <c r="AB38" s="339"/>
      <c r="AC38" s="339"/>
      <c r="AD38" s="340"/>
      <c r="AE38" s="331"/>
      <c r="AF38" s="346"/>
      <c r="AG38" s="447" t="str">
        <f t="shared" si="0"/>
        <v/>
      </c>
      <c r="AH38" s="353"/>
      <c r="AI38" s="308"/>
      <c r="AJ38" s="309"/>
      <c r="AK38" s="684"/>
      <c r="AL38" s="685"/>
      <c r="AM38" s="685"/>
      <c r="AN38" s="685"/>
      <c r="AO38" s="685"/>
      <c r="AP38" s="685"/>
      <c r="AQ38" s="685"/>
      <c r="AR38" s="685"/>
      <c r="AS38" s="685"/>
      <c r="AT38" s="686"/>
      <c r="AU38" s="329"/>
      <c r="BB38" s="379"/>
    </row>
    <row r="39" spans="1:54" x14ac:dyDescent="0.35">
      <c r="A39" s="71">
        <v>8</v>
      </c>
      <c r="B39" s="25" t="s">
        <v>35</v>
      </c>
      <c r="C39" s="175"/>
      <c r="D39" s="302"/>
      <c r="E39" s="303"/>
      <c r="F39" s="303"/>
      <c r="G39" s="303"/>
      <c r="H39" s="304"/>
      <c r="I39" s="303"/>
      <c r="J39" s="303"/>
      <c r="K39" s="303"/>
      <c r="L39" s="304"/>
      <c r="M39" s="316"/>
      <c r="N39" s="157">
        <f>SUM(D39:L39)</f>
        <v>0</v>
      </c>
      <c r="O39" s="158">
        <f>N39*'Template-657'!$B$16</f>
        <v>0</v>
      </c>
      <c r="P39" s="164"/>
      <c r="Q39" s="22"/>
      <c r="R39" s="321"/>
      <c r="S39" s="321"/>
      <c r="T39" s="303"/>
      <c r="U39" s="322"/>
      <c r="V39" s="321"/>
      <c r="W39" s="304"/>
      <c r="X39" s="401"/>
      <c r="Y39" s="402"/>
      <c r="Z39" s="402"/>
      <c r="AA39" s="403"/>
      <c r="AB39" s="334"/>
      <c r="AC39" s="334"/>
      <c r="AD39" s="303"/>
      <c r="AE39" s="342"/>
      <c r="AF39" s="343"/>
      <c r="AG39" s="448" t="str">
        <f t="shared" si="0"/>
        <v/>
      </c>
      <c r="AH39" s="350"/>
      <c r="AI39" s="351"/>
      <c r="AJ39" s="352"/>
      <c r="AK39" s="687"/>
      <c r="AL39" s="688"/>
      <c r="AM39" s="688"/>
      <c r="AN39" s="688"/>
      <c r="AO39" s="688"/>
      <c r="AP39" s="688"/>
      <c r="AQ39" s="688"/>
      <c r="AR39" s="688"/>
      <c r="AS39" s="688"/>
      <c r="AT39" s="689"/>
      <c r="AU39" s="329"/>
    </row>
    <row r="40" spans="1:54" x14ac:dyDescent="0.35">
      <c r="A40" s="71"/>
      <c r="B40" s="25" t="s">
        <v>53</v>
      </c>
      <c r="C40" s="162"/>
      <c r="D40" s="302"/>
      <c r="E40" s="303"/>
      <c r="F40" s="303"/>
      <c r="G40" s="303"/>
      <c r="H40" s="304"/>
      <c r="I40" s="303"/>
      <c r="J40" s="303"/>
      <c r="K40" s="303"/>
      <c r="L40" s="304"/>
      <c r="M40" s="400"/>
      <c r="N40" s="30" t="e">
        <f>IF(SUM(D40:L40)&gt;'Template-657'!$L$4,'Template-657'!$L$4,SUM(D40:L40))</f>
        <v>#DIV/0!</v>
      </c>
      <c r="O40" s="163" t="e">
        <f>N40*'Template-657'!$B$16</f>
        <v>#DIV/0!</v>
      </c>
      <c r="P40" s="164" t="e">
        <f>INDEX('Template-657'!$F$5:$K$5, MATCH(O40, 'Template-657'!$F$3:$K$3, 1))</f>
        <v>#DIV/0!</v>
      </c>
      <c r="Q40" s="22" t="e">
        <f>INDEX('Template-657'!$F$6:$K$6, MATCH(O40, 'Template-657'!$F$3:$K$3, 1))</f>
        <v>#DIV/0!</v>
      </c>
      <c r="R40" s="321"/>
      <c r="S40" s="321"/>
      <c r="T40" s="303"/>
      <c r="U40" s="322"/>
      <c r="V40" s="321"/>
      <c r="W40" s="304"/>
      <c r="X40" s="401"/>
      <c r="Y40" s="402"/>
      <c r="Z40" s="402"/>
      <c r="AA40" s="403"/>
      <c r="AB40" s="334"/>
      <c r="AC40" s="334"/>
      <c r="AD40" s="303"/>
      <c r="AE40" s="344"/>
      <c r="AF40" s="345"/>
      <c r="AG40" s="447" t="str">
        <f t="shared" si="0"/>
        <v/>
      </c>
      <c r="AH40" s="353"/>
      <c r="AI40" s="308"/>
      <c r="AJ40" s="309"/>
      <c r="AK40" s="678"/>
      <c r="AL40" s="679"/>
      <c r="AM40" s="679"/>
      <c r="AN40" s="679"/>
      <c r="AO40" s="679"/>
      <c r="AP40" s="679"/>
      <c r="AQ40" s="679"/>
      <c r="AR40" s="679"/>
      <c r="AS40" s="679"/>
      <c r="AT40" s="680"/>
      <c r="AU40" s="329"/>
    </row>
    <row r="41" spans="1:54" x14ac:dyDescent="0.35">
      <c r="A41" s="71"/>
      <c r="B41" s="39" t="s">
        <v>59</v>
      </c>
      <c r="C41" s="162"/>
      <c r="D41" s="305"/>
      <c r="E41" s="306"/>
      <c r="F41" s="306"/>
      <c r="G41" s="306"/>
      <c r="H41" s="307"/>
      <c r="I41" s="306"/>
      <c r="J41" s="306"/>
      <c r="K41" s="306"/>
      <c r="L41" s="307"/>
      <c r="M41" s="166">
        <f>SUM(D41:L41)</f>
        <v>0</v>
      </c>
      <c r="N41" s="169"/>
      <c r="O41" s="170"/>
      <c r="P41" s="169"/>
      <c r="Q41" s="170"/>
      <c r="R41" s="308"/>
      <c r="S41" s="308"/>
      <c r="T41" s="308"/>
      <c r="U41" s="305"/>
      <c r="V41" s="308"/>
      <c r="W41" s="309"/>
      <c r="X41" s="405"/>
      <c r="Y41" s="306"/>
      <c r="Z41" s="308"/>
      <c r="AA41" s="309"/>
      <c r="AB41" s="334"/>
      <c r="AC41" s="334"/>
      <c r="AD41" s="303"/>
      <c r="AE41" s="331"/>
      <c r="AF41" s="346"/>
      <c r="AG41" s="447" t="str">
        <f t="shared" si="0"/>
        <v/>
      </c>
      <c r="AH41" s="353"/>
      <c r="AI41" s="308"/>
      <c r="AJ41" s="309"/>
      <c r="AK41" s="678"/>
      <c r="AL41" s="679"/>
      <c r="AM41" s="679"/>
      <c r="AN41" s="679"/>
      <c r="AO41" s="679"/>
      <c r="AP41" s="679"/>
      <c r="AQ41" s="679"/>
      <c r="AR41" s="679"/>
      <c r="AS41" s="679"/>
      <c r="AT41" s="680"/>
      <c r="AU41" s="329"/>
      <c r="BB41" s="379"/>
    </row>
    <row r="42" spans="1:54" x14ac:dyDescent="0.35">
      <c r="A42" s="71"/>
      <c r="B42" s="25" t="s">
        <v>70</v>
      </c>
      <c r="C42" s="162">
        <f>SUM(D42:L42)</f>
        <v>0</v>
      </c>
      <c r="D42" s="305"/>
      <c r="E42" s="308"/>
      <c r="F42" s="308"/>
      <c r="G42" s="308"/>
      <c r="H42" s="309"/>
      <c r="I42" s="308"/>
      <c r="J42" s="308"/>
      <c r="K42" s="308"/>
      <c r="L42" s="309"/>
      <c r="M42" s="162" t="e">
        <f>IF(SUM(D42:L42)&gt;($P40/'Template-657'!$B$15),($P40/'Template-657'!$B$15),SUM(D42:L42))</f>
        <v>#DIV/0!</v>
      </c>
      <c r="N42" s="169"/>
      <c r="O42" s="170"/>
      <c r="P42" s="169"/>
      <c r="Q42" s="170"/>
      <c r="R42" s="308"/>
      <c r="S42" s="308"/>
      <c r="T42" s="308"/>
      <c r="U42" s="305"/>
      <c r="V42" s="308"/>
      <c r="W42" s="309"/>
      <c r="X42" s="405"/>
      <c r="Y42" s="329"/>
      <c r="Z42" s="329"/>
      <c r="AA42" s="330"/>
      <c r="AB42" s="334"/>
      <c r="AC42" s="334"/>
      <c r="AD42" s="303"/>
      <c r="AE42" s="331"/>
      <c r="AF42" s="346"/>
      <c r="AG42" s="447" t="str">
        <f t="shared" si="0"/>
        <v/>
      </c>
      <c r="AH42" s="353"/>
      <c r="AI42" s="308"/>
      <c r="AJ42" s="309"/>
      <c r="AK42" s="678"/>
      <c r="AL42" s="679"/>
      <c r="AM42" s="679"/>
      <c r="AN42" s="679"/>
      <c r="AO42" s="679"/>
      <c r="AP42" s="679"/>
      <c r="AQ42" s="679"/>
      <c r="AR42" s="679"/>
      <c r="AS42" s="679"/>
      <c r="AT42" s="680"/>
      <c r="AU42" s="329"/>
      <c r="BB42" s="379"/>
    </row>
    <row r="43" spans="1:54" ht="15" thickBot="1" x14ac:dyDescent="0.4">
      <c r="A43" s="74"/>
      <c r="B43" s="25" t="s">
        <v>75</v>
      </c>
      <c r="C43" s="162">
        <f>SUM(D43:L43)</f>
        <v>0</v>
      </c>
      <c r="D43" s="305"/>
      <c r="E43" s="308"/>
      <c r="F43" s="308"/>
      <c r="G43" s="308"/>
      <c r="H43" s="309"/>
      <c r="I43" s="308"/>
      <c r="J43" s="308"/>
      <c r="K43" s="308"/>
      <c r="L43" s="309"/>
      <c r="M43" s="162" t="e">
        <f>IF(SUM(D43:L43)&gt;($P40/'Template-657'!$B$15),($P40/'Template-657'!$B$15),SUM(D43:L43))</f>
        <v>#DIV/0!</v>
      </c>
      <c r="N43" s="164"/>
      <c r="O43" s="22"/>
      <c r="P43" s="164"/>
      <c r="Q43" s="22"/>
      <c r="R43" s="308"/>
      <c r="S43" s="327"/>
      <c r="T43" s="327"/>
      <c r="U43" s="328"/>
      <c r="V43" s="329"/>
      <c r="W43" s="330"/>
      <c r="X43" s="328"/>
      <c r="Y43" s="329"/>
      <c r="Z43" s="329"/>
      <c r="AA43" s="330"/>
      <c r="AB43" s="334"/>
      <c r="AC43" s="334"/>
      <c r="AD43" s="303"/>
      <c r="AE43" s="347"/>
      <c r="AF43" s="348"/>
      <c r="AG43" s="449" t="str">
        <f t="shared" si="0"/>
        <v/>
      </c>
      <c r="AH43" s="354"/>
      <c r="AI43" s="311"/>
      <c r="AJ43" s="312"/>
      <c r="AK43" s="681"/>
      <c r="AL43" s="682"/>
      <c r="AM43" s="682"/>
      <c r="AN43" s="682"/>
      <c r="AO43" s="682"/>
      <c r="AP43" s="682"/>
      <c r="AQ43" s="682"/>
      <c r="AR43" s="682"/>
      <c r="AS43" s="682"/>
      <c r="AT43" s="683"/>
      <c r="AU43" s="329"/>
      <c r="BB43" s="379"/>
    </row>
    <row r="44" spans="1:54" x14ac:dyDescent="0.35">
      <c r="A44" s="33">
        <v>9</v>
      </c>
      <c r="B44" s="24" t="s">
        <v>35</v>
      </c>
      <c r="C44" s="156"/>
      <c r="D44" s="299"/>
      <c r="E44" s="300"/>
      <c r="F44" s="300"/>
      <c r="G44" s="300"/>
      <c r="H44" s="301"/>
      <c r="I44" s="300"/>
      <c r="J44" s="300"/>
      <c r="K44" s="300"/>
      <c r="L44" s="301"/>
      <c r="M44" s="317"/>
      <c r="N44" s="157">
        <f>SUM(D44:L44)</f>
        <v>0</v>
      </c>
      <c r="O44" s="158">
        <f>N44*'Template-657'!$B$16</f>
        <v>0</v>
      </c>
      <c r="P44" s="159"/>
      <c r="Q44" s="160"/>
      <c r="R44" s="320"/>
      <c r="S44" s="320"/>
      <c r="T44" s="300"/>
      <c r="U44" s="318"/>
      <c r="V44" s="320"/>
      <c r="W44" s="301"/>
      <c r="X44" s="406"/>
      <c r="Y44" s="398"/>
      <c r="Z44" s="398"/>
      <c r="AA44" s="399"/>
      <c r="AB44" s="337"/>
      <c r="AC44" s="337"/>
      <c r="AD44" s="300"/>
      <c r="AE44" s="344"/>
      <c r="AF44" s="345"/>
      <c r="AG44" s="447" t="str">
        <f t="shared" si="0"/>
        <v/>
      </c>
      <c r="AH44" s="353"/>
      <c r="AI44" s="308"/>
      <c r="AJ44" s="309"/>
      <c r="AK44" s="675"/>
      <c r="AL44" s="676"/>
      <c r="AM44" s="676"/>
      <c r="AN44" s="676"/>
      <c r="AO44" s="676"/>
      <c r="AP44" s="676"/>
      <c r="AQ44" s="676"/>
      <c r="AR44" s="676"/>
      <c r="AS44" s="676"/>
      <c r="AT44" s="677"/>
      <c r="AU44" s="329"/>
    </row>
    <row r="45" spans="1:54" x14ac:dyDescent="0.35">
      <c r="A45" s="71"/>
      <c r="B45" s="25" t="s">
        <v>53</v>
      </c>
      <c r="C45" s="162"/>
      <c r="D45" s="302"/>
      <c r="E45" s="303"/>
      <c r="F45" s="303"/>
      <c r="G45" s="303"/>
      <c r="H45" s="304"/>
      <c r="I45" s="303"/>
      <c r="J45" s="303"/>
      <c r="K45" s="303"/>
      <c r="L45" s="304"/>
      <c r="M45" s="400"/>
      <c r="N45" s="30" t="e">
        <f>IF(SUM(D45:L45)&gt;'Template-657'!$L$4,'Template-657'!$L$4,SUM(D45:L45))</f>
        <v>#DIV/0!</v>
      </c>
      <c r="O45" s="163" t="e">
        <f>N45*'Template-657'!$B$16</f>
        <v>#DIV/0!</v>
      </c>
      <c r="P45" s="164" t="e">
        <f>INDEX('Template-657'!$F$5:$K$5, MATCH(O45, 'Template-657'!$F$3:$K$3, 1))</f>
        <v>#DIV/0!</v>
      </c>
      <c r="Q45" s="22" t="e">
        <f>INDEX('Template-657'!$F$6:$K$6, MATCH(O45, 'Template-657'!$F$3:$K$3, 1))</f>
        <v>#DIV/0!</v>
      </c>
      <c r="R45" s="321"/>
      <c r="S45" s="321"/>
      <c r="T45" s="303"/>
      <c r="U45" s="322"/>
      <c r="V45" s="321"/>
      <c r="W45" s="304"/>
      <c r="X45" s="401"/>
      <c r="Y45" s="402"/>
      <c r="Z45" s="402"/>
      <c r="AA45" s="403"/>
      <c r="AB45" s="334"/>
      <c r="AC45" s="334"/>
      <c r="AD45" s="303"/>
      <c r="AE45" s="344"/>
      <c r="AF45" s="345"/>
      <c r="AG45" s="447" t="str">
        <f t="shared" si="0"/>
        <v/>
      </c>
      <c r="AH45" s="353"/>
      <c r="AI45" s="308"/>
      <c r="AJ45" s="309"/>
      <c r="AK45" s="678"/>
      <c r="AL45" s="679"/>
      <c r="AM45" s="679"/>
      <c r="AN45" s="679"/>
      <c r="AO45" s="679"/>
      <c r="AP45" s="679"/>
      <c r="AQ45" s="679"/>
      <c r="AR45" s="679"/>
      <c r="AS45" s="679"/>
      <c r="AT45" s="680"/>
      <c r="AU45" s="329"/>
    </row>
    <row r="46" spans="1:54" x14ac:dyDescent="0.35">
      <c r="A46" s="71"/>
      <c r="B46" s="39" t="s">
        <v>59</v>
      </c>
      <c r="C46" s="162"/>
      <c r="D46" s="305"/>
      <c r="E46" s="306"/>
      <c r="F46" s="306"/>
      <c r="G46" s="306"/>
      <c r="H46" s="307"/>
      <c r="I46" s="306"/>
      <c r="J46" s="306"/>
      <c r="K46" s="306"/>
      <c r="L46" s="307"/>
      <c r="M46" s="166">
        <f>SUM(D46:L46)</f>
        <v>0</v>
      </c>
      <c r="N46" s="169"/>
      <c r="O46" s="170"/>
      <c r="P46" s="169"/>
      <c r="Q46" s="170"/>
      <c r="R46" s="308"/>
      <c r="S46" s="308"/>
      <c r="T46" s="308"/>
      <c r="U46" s="305"/>
      <c r="V46" s="308"/>
      <c r="W46" s="309"/>
      <c r="X46" s="405"/>
      <c r="Y46" s="306"/>
      <c r="Z46" s="308"/>
      <c r="AA46" s="309"/>
      <c r="AB46" s="334"/>
      <c r="AC46" s="334"/>
      <c r="AD46" s="303"/>
      <c r="AE46" s="331"/>
      <c r="AF46" s="346"/>
      <c r="AG46" s="447" t="str">
        <f t="shared" si="0"/>
        <v/>
      </c>
      <c r="AH46" s="353"/>
      <c r="AI46" s="308"/>
      <c r="AJ46" s="309"/>
      <c r="AK46" s="678"/>
      <c r="AL46" s="679"/>
      <c r="AM46" s="679"/>
      <c r="AN46" s="679"/>
      <c r="AO46" s="679"/>
      <c r="AP46" s="679"/>
      <c r="AQ46" s="679"/>
      <c r="AR46" s="679"/>
      <c r="AS46" s="679"/>
      <c r="AT46" s="680"/>
      <c r="AU46" s="329"/>
      <c r="BB46" s="379"/>
    </row>
    <row r="47" spans="1:54" x14ac:dyDescent="0.35">
      <c r="A47" s="71"/>
      <c r="B47" s="25" t="s">
        <v>70</v>
      </c>
      <c r="C47" s="162">
        <f>SUM(D47:L47)</f>
        <v>0</v>
      </c>
      <c r="D47" s="305"/>
      <c r="E47" s="308"/>
      <c r="F47" s="308"/>
      <c r="G47" s="308"/>
      <c r="H47" s="309"/>
      <c r="I47" s="308"/>
      <c r="J47" s="308"/>
      <c r="K47" s="308"/>
      <c r="L47" s="309"/>
      <c r="M47" s="162" t="e">
        <f>IF(SUM(D47:L47)&gt;($P45/'Template-657'!$B$15),($P45/'Template-657'!$B$15),SUM(D47:L47))</f>
        <v>#DIV/0!</v>
      </c>
      <c r="N47" s="169"/>
      <c r="O47" s="170"/>
      <c r="P47" s="169"/>
      <c r="Q47" s="170"/>
      <c r="R47" s="308"/>
      <c r="S47" s="308"/>
      <c r="T47" s="308"/>
      <c r="U47" s="305"/>
      <c r="V47" s="308"/>
      <c r="W47" s="309"/>
      <c r="X47" s="405"/>
      <c r="Y47" s="329"/>
      <c r="Z47" s="329"/>
      <c r="AA47" s="330"/>
      <c r="AB47" s="334"/>
      <c r="AC47" s="334"/>
      <c r="AD47" s="303"/>
      <c r="AE47" s="331"/>
      <c r="AF47" s="346"/>
      <c r="AG47" s="447" t="str">
        <f t="shared" si="0"/>
        <v/>
      </c>
      <c r="AH47" s="353"/>
      <c r="AI47" s="308"/>
      <c r="AJ47" s="309"/>
      <c r="AK47" s="678"/>
      <c r="AL47" s="679"/>
      <c r="AM47" s="679"/>
      <c r="AN47" s="679"/>
      <c r="AO47" s="679"/>
      <c r="AP47" s="679"/>
      <c r="AQ47" s="679"/>
      <c r="AR47" s="679"/>
      <c r="AS47" s="679"/>
      <c r="AT47" s="680"/>
      <c r="AU47" s="329"/>
      <c r="BB47" s="379"/>
    </row>
    <row r="48" spans="1:54" ht="15" thickBot="1" x14ac:dyDescent="0.4">
      <c r="A48" s="90"/>
      <c r="B48" s="26" t="s">
        <v>75</v>
      </c>
      <c r="C48" s="171">
        <f>SUM(D48:L48)</f>
        <v>0</v>
      </c>
      <c r="D48" s="310"/>
      <c r="E48" s="311"/>
      <c r="F48" s="311"/>
      <c r="G48" s="311"/>
      <c r="H48" s="312"/>
      <c r="I48" s="311"/>
      <c r="J48" s="311"/>
      <c r="K48" s="311"/>
      <c r="L48" s="312"/>
      <c r="M48" s="162" t="e">
        <f>IF(SUM(D48:L48)&gt;($P45/'Template-657'!$B$15),($P45/'Template-657'!$B$15),SUM(D48:L48))</f>
        <v>#DIV/0!</v>
      </c>
      <c r="N48" s="173"/>
      <c r="O48" s="23"/>
      <c r="P48" s="173"/>
      <c r="Q48" s="23"/>
      <c r="R48" s="311"/>
      <c r="S48" s="323"/>
      <c r="T48" s="323"/>
      <c r="U48" s="324"/>
      <c r="V48" s="325"/>
      <c r="W48" s="326"/>
      <c r="X48" s="324"/>
      <c r="Y48" s="325"/>
      <c r="Z48" s="325"/>
      <c r="AA48" s="326"/>
      <c r="AB48" s="339"/>
      <c r="AC48" s="339"/>
      <c r="AD48" s="340"/>
      <c r="AE48" s="331"/>
      <c r="AF48" s="346"/>
      <c r="AG48" s="447" t="str">
        <f t="shared" si="0"/>
        <v/>
      </c>
      <c r="AH48" s="353"/>
      <c r="AI48" s="308"/>
      <c r="AJ48" s="309"/>
      <c r="AK48" s="684"/>
      <c r="AL48" s="685"/>
      <c r="AM48" s="685"/>
      <c r="AN48" s="685"/>
      <c r="AO48" s="685"/>
      <c r="AP48" s="685"/>
      <c r="AQ48" s="685"/>
      <c r="AR48" s="685"/>
      <c r="AS48" s="685"/>
      <c r="AT48" s="686"/>
      <c r="AU48" s="329"/>
      <c r="BB48" s="379"/>
    </row>
    <row r="49" spans="1:54" x14ac:dyDescent="0.35">
      <c r="A49" s="33">
        <v>10</v>
      </c>
      <c r="B49" s="24" t="s">
        <v>35</v>
      </c>
      <c r="C49" s="156"/>
      <c r="D49" s="299"/>
      <c r="E49" s="300"/>
      <c r="F49" s="300"/>
      <c r="G49" s="300"/>
      <c r="H49" s="301"/>
      <c r="I49" s="300"/>
      <c r="J49" s="300"/>
      <c r="K49" s="300"/>
      <c r="L49" s="301"/>
      <c r="M49" s="317"/>
      <c r="N49" s="157">
        <f>SUM(D49:L49)</f>
        <v>0</v>
      </c>
      <c r="O49" s="158">
        <f>N49*'Template-657'!$B$16</f>
        <v>0</v>
      </c>
      <c r="P49" s="159"/>
      <c r="Q49" s="160"/>
      <c r="R49" s="320"/>
      <c r="S49" s="320"/>
      <c r="T49" s="300"/>
      <c r="U49" s="318"/>
      <c r="V49" s="320"/>
      <c r="W49" s="301"/>
      <c r="X49" s="332"/>
      <c r="Y49" s="398"/>
      <c r="Z49" s="398"/>
      <c r="AA49" s="399"/>
      <c r="AB49" s="334"/>
      <c r="AC49" s="337"/>
      <c r="AD49" s="300"/>
      <c r="AE49" s="342"/>
      <c r="AF49" s="343"/>
      <c r="AG49" s="448" t="str">
        <f t="shared" si="0"/>
        <v/>
      </c>
      <c r="AH49" s="350"/>
      <c r="AI49" s="351"/>
      <c r="AJ49" s="352"/>
      <c r="AK49" s="675"/>
      <c r="AL49" s="676"/>
      <c r="AM49" s="676"/>
      <c r="AN49" s="676"/>
      <c r="AO49" s="676"/>
      <c r="AP49" s="676"/>
      <c r="AQ49" s="676"/>
      <c r="AR49" s="676"/>
      <c r="AS49" s="676"/>
      <c r="AT49" s="677"/>
      <c r="AU49" s="329"/>
    </row>
    <row r="50" spans="1:54" x14ac:dyDescent="0.35">
      <c r="A50" s="71"/>
      <c r="B50" s="25" t="s">
        <v>53</v>
      </c>
      <c r="C50" s="162"/>
      <c r="D50" s="302"/>
      <c r="E50" s="303"/>
      <c r="F50" s="303"/>
      <c r="G50" s="303"/>
      <c r="H50" s="304"/>
      <c r="I50" s="303"/>
      <c r="J50" s="303"/>
      <c r="K50" s="303"/>
      <c r="L50" s="304"/>
      <c r="M50" s="400"/>
      <c r="N50" s="30" t="e">
        <f>IF(SUM(D50:L50)&gt;'Template-657'!$L$4,'Template-657'!$L$4,SUM(D50:L50))</f>
        <v>#DIV/0!</v>
      </c>
      <c r="O50" s="163" t="e">
        <f>N50*'Template-657'!$B$16</f>
        <v>#DIV/0!</v>
      </c>
      <c r="P50" s="164" t="e">
        <f>INDEX('Template-657'!$F$5:$K$5, MATCH(O50, 'Template-657'!$F$3:$K$3, 1))</f>
        <v>#DIV/0!</v>
      </c>
      <c r="Q50" s="22" t="e">
        <f>INDEX('Template-657'!$F$6:$K$6, MATCH(O50, 'Template-657'!$F$3:$K$3, 1))</f>
        <v>#DIV/0!</v>
      </c>
      <c r="R50" s="321"/>
      <c r="S50" s="321"/>
      <c r="T50" s="303"/>
      <c r="U50" s="322"/>
      <c r="V50" s="321"/>
      <c r="W50" s="304"/>
      <c r="X50" s="401"/>
      <c r="Y50" s="402"/>
      <c r="Z50" s="402"/>
      <c r="AA50" s="403"/>
      <c r="AB50" s="334"/>
      <c r="AC50" s="334"/>
      <c r="AD50" s="303"/>
      <c r="AE50" s="344"/>
      <c r="AF50" s="345"/>
      <c r="AG50" s="447" t="str">
        <f t="shared" si="0"/>
        <v/>
      </c>
      <c r="AH50" s="353"/>
      <c r="AI50" s="308"/>
      <c r="AJ50" s="309"/>
      <c r="AK50" s="678"/>
      <c r="AL50" s="679"/>
      <c r="AM50" s="679"/>
      <c r="AN50" s="679"/>
      <c r="AO50" s="679"/>
      <c r="AP50" s="679"/>
      <c r="AQ50" s="679"/>
      <c r="AR50" s="679"/>
      <c r="AS50" s="679"/>
      <c r="AT50" s="680"/>
      <c r="AU50" s="329"/>
    </row>
    <row r="51" spans="1:54" x14ac:dyDescent="0.35">
      <c r="A51" s="71"/>
      <c r="B51" s="39" t="s">
        <v>59</v>
      </c>
      <c r="C51" s="162"/>
      <c r="D51" s="305"/>
      <c r="E51" s="306"/>
      <c r="F51" s="306"/>
      <c r="G51" s="306"/>
      <c r="H51" s="307"/>
      <c r="I51" s="306"/>
      <c r="J51" s="306"/>
      <c r="K51" s="306"/>
      <c r="L51" s="307"/>
      <c r="M51" s="166">
        <f>SUM(D51:L51)</f>
        <v>0</v>
      </c>
      <c r="N51" s="169"/>
      <c r="O51" s="170"/>
      <c r="P51" s="169"/>
      <c r="Q51" s="170"/>
      <c r="R51" s="308"/>
      <c r="S51" s="308"/>
      <c r="T51" s="308"/>
      <c r="U51" s="305"/>
      <c r="V51" s="308"/>
      <c r="W51" s="309"/>
      <c r="X51" s="331"/>
      <c r="Y51" s="306"/>
      <c r="Z51" s="308"/>
      <c r="AA51" s="309"/>
      <c r="AB51" s="334"/>
      <c r="AC51" s="334"/>
      <c r="AD51" s="303"/>
      <c r="AE51" s="331"/>
      <c r="AF51" s="346"/>
      <c r="AG51" s="447" t="str">
        <f t="shared" si="0"/>
        <v/>
      </c>
      <c r="AH51" s="353"/>
      <c r="AI51" s="308"/>
      <c r="AJ51" s="309"/>
      <c r="AK51" s="678"/>
      <c r="AL51" s="679"/>
      <c r="AM51" s="679"/>
      <c r="AN51" s="679"/>
      <c r="AO51" s="679"/>
      <c r="AP51" s="679"/>
      <c r="AQ51" s="679"/>
      <c r="AR51" s="679"/>
      <c r="AS51" s="679"/>
      <c r="AT51" s="680"/>
      <c r="AU51" s="329"/>
      <c r="BB51" s="379"/>
    </row>
    <row r="52" spans="1:54" x14ac:dyDescent="0.35">
      <c r="A52" s="71"/>
      <c r="B52" s="25" t="s">
        <v>70</v>
      </c>
      <c r="C52" s="162">
        <f>SUM(D52:L52)</f>
        <v>0</v>
      </c>
      <c r="D52" s="305"/>
      <c r="E52" s="308"/>
      <c r="F52" s="308"/>
      <c r="G52" s="308"/>
      <c r="H52" s="309"/>
      <c r="I52" s="308"/>
      <c r="J52" s="308"/>
      <c r="K52" s="308"/>
      <c r="L52" s="309"/>
      <c r="M52" s="162" t="e">
        <f>IF(SUM(D52:L52)&gt;($P50/'Template-657'!$B$15),($P50/'Template-657'!$B$15),SUM(D52:L52))</f>
        <v>#DIV/0!</v>
      </c>
      <c r="N52" s="169"/>
      <c r="O52" s="170"/>
      <c r="P52" s="169"/>
      <c r="Q52" s="170"/>
      <c r="R52" s="308"/>
      <c r="S52" s="308"/>
      <c r="T52" s="308"/>
      <c r="U52" s="305"/>
      <c r="V52" s="308"/>
      <c r="W52" s="309"/>
      <c r="X52" s="405"/>
      <c r="Y52" s="329"/>
      <c r="Z52" s="329"/>
      <c r="AA52" s="330"/>
      <c r="AB52" s="334"/>
      <c r="AC52" s="334"/>
      <c r="AD52" s="303"/>
      <c r="AE52" s="331"/>
      <c r="AF52" s="346"/>
      <c r="AG52" s="447" t="str">
        <f t="shared" si="0"/>
        <v/>
      </c>
      <c r="AH52" s="353"/>
      <c r="AI52" s="308"/>
      <c r="AJ52" s="309"/>
      <c r="AK52" s="678"/>
      <c r="AL52" s="679"/>
      <c r="AM52" s="679"/>
      <c r="AN52" s="679"/>
      <c r="AO52" s="679"/>
      <c r="AP52" s="679"/>
      <c r="AQ52" s="679"/>
      <c r="AR52" s="679"/>
      <c r="AS52" s="679"/>
      <c r="AT52" s="680"/>
      <c r="AU52" s="329"/>
      <c r="BB52" s="379"/>
    </row>
    <row r="53" spans="1:54" ht="15" thickBot="1" x14ac:dyDescent="0.4">
      <c r="A53" s="90"/>
      <c r="B53" s="26" t="s">
        <v>75</v>
      </c>
      <c r="C53" s="171">
        <f>SUM(D53:L53)</f>
        <v>0</v>
      </c>
      <c r="D53" s="310"/>
      <c r="E53" s="311"/>
      <c r="F53" s="311"/>
      <c r="G53" s="311"/>
      <c r="H53" s="312"/>
      <c r="I53" s="311"/>
      <c r="J53" s="311"/>
      <c r="K53" s="311"/>
      <c r="L53" s="312"/>
      <c r="M53" s="162" t="e">
        <f>IF(SUM(D53:L53)&gt;($P50/'Template-657'!$B$15),($P50/'Template-657'!$B$15),SUM(D53:L53))</f>
        <v>#DIV/0!</v>
      </c>
      <c r="N53" s="173"/>
      <c r="O53" s="23"/>
      <c r="P53" s="173"/>
      <c r="Q53" s="23"/>
      <c r="R53" s="311"/>
      <c r="S53" s="323"/>
      <c r="T53" s="323"/>
      <c r="U53" s="324"/>
      <c r="V53" s="325"/>
      <c r="W53" s="326"/>
      <c r="X53" s="324"/>
      <c r="Y53" s="325"/>
      <c r="Z53" s="325"/>
      <c r="AA53" s="326"/>
      <c r="AB53" s="339"/>
      <c r="AC53" s="339"/>
      <c r="AD53" s="340"/>
      <c r="AE53" s="347"/>
      <c r="AF53" s="348"/>
      <c r="AG53" s="449" t="str">
        <f t="shared" si="0"/>
        <v/>
      </c>
      <c r="AH53" s="354"/>
      <c r="AI53" s="311"/>
      <c r="AJ53" s="312"/>
      <c r="AK53" s="684"/>
      <c r="AL53" s="685"/>
      <c r="AM53" s="685"/>
      <c r="AN53" s="685"/>
      <c r="AO53" s="685"/>
      <c r="AP53" s="685"/>
      <c r="AQ53" s="685"/>
      <c r="AR53" s="685"/>
      <c r="AS53" s="685"/>
      <c r="AT53" s="686"/>
      <c r="AU53" s="329"/>
      <c r="BB53" s="379"/>
    </row>
    <row r="54" spans="1:54" x14ac:dyDescent="0.35">
      <c r="A54" s="33">
        <v>11</v>
      </c>
      <c r="B54" s="24" t="s">
        <v>35</v>
      </c>
      <c r="C54" s="156"/>
      <c r="D54" s="299"/>
      <c r="E54" s="300"/>
      <c r="F54" s="300"/>
      <c r="G54" s="300"/>
      <c r="H54" s="301"/>
      <c r="I54" s="300"/>
      <c r="J54" s="300"/>
      <c r="K54" s="300"/>
      <c r="L54" s="301"/>
      <c r="M54" s="317"/>
      <c r="N54" s="157">
        <f>SUM(D54:L54)</f>
        <v>0</v>
      </c>
      <c r="O54" s="158">
        <f>N54*'Template-657'!$B$16</f>
        <v>0</v>
      </c>
      <c r="P54" s="159"/>
      <c r="Q54" s="160"/>
      <c r="R54" s="320"/>
      <c r="S54" s="320"/>
      <c r="T54" s="300"/>
      <c r="U54" s="318"/>
      <c r="V54" s="320"/>
      <c r="W54" s="301"/>
      <c r="X54" s="406"/>
      <c r="Y54" s="398"/>
      <c r="Z54" s="398"/>
      <c r="AA54" s="399"/>
      <c r="AB54" s="334"/>
      <c r="AC54" s="334"/>
      <c r="AD54" s="303"/>
      <c r="AE54" s="344"/>
      <c r="AF54" s="345"/>
      <c r="AG54" s="447" t="str">
        <f>IF(AND(AE54&lt;&gt;"", AF54&lt;&gt;"", AH54&lt;&gt;""), AE54 &amp; "-" &amp; AF54 &amp; " - " &amp; TRIM(AH54), "")</f>
        <v/>
      </c>
      <c r="AH54" s="353"/>
      <c r="AI54" s="308"/>
      <c r="AJ54" s="309"/>
      <c r="AK54" s="675"/>
      <c r="AL54" s="676"/>
      <c r="AM54" s="676"/>
      <c r="AN54" s="676"/>
      <c r="AO54" s="676"/>
      <c r="AP54" s="676"/>
      <c r="AQ54" s="676"/>
      <c r="AR54" s="676"/>
      <c r="AS54" s="676"/>
      <c r="AT54" s="677"/>
      <c r="AU54" s="329"/>
    </row>
    <row r="55" spans="1:54" x14ac:dyDescent="0.35">
      <c r="A55" s="71"/>
      <c r="B55" s="25" t="s">
        <v>53</v>
      </c>
      <c r="C55" s="162"/>
      <c r="D55" s="302"/>
      <c r="E55" s="303"/>
      <c r="F55" s="303"/>
      <c r="G55" s="303"/>
      <c r="H55" s="304"/>
      <c r="I55" s="303"/>
      <c r="J55" s="303"/>
      <c r="K55" s="303"/>
      <c r="L55" s="304"/>
      <c r="M55" s="400"/>
      <c r="N55" s="30" t="e">
        <f>IF(SUM(D55:L55)&gt;'Template-657'!$L$4,'Template-657'!$L$4,SUM(D55:L55))</f>
        <v>#DIV/0!</v>
      </c>
      <c r="O55" s="163" t="e">
        <f>N55*'Template-657'!$B$16</f>
        <v>#DIV/0!</v>
      </c>
      <c r="P55" s="164" t="e">
        <f>INDEX('Template-657'!$F$5:$K$5, MATCH(O55, 'Template-657'!$F$3:$K$3, 1))</f>
        <v>#DIV/0!</v>
      </c>
      <c r="Q55" s="22" t="e">
        <f>INDEX('Template-657'!$F$6:$K$6, MATCH(O55, 'Template-657'!$F$3:$K$3, 1))</f>
        <v>#DIV/0!</v>
      </c>
      <c r="R55" s="321"/>
      <c r="S55" s="321"/>
      <c r="T55" s="303"/>
      <c r="U55" s="322"/>
      <c r="V55" s="321"/>
      <c r="W55" s="304"/>
      <c r="X55" s="401"/>
      <c r="Y55" s="402"/>
      <c r="Z55" s="402"/>
      <c r="AA55" s="403"/>
      <c r="AB55" s="334"/>
      <c r="AC55" s="334"/>
      <c r="AD55" s="303"/>
      <c r="AE55" s="331"/>
      <c r="AF55" s="346"/>
      <c r="AG55" s="447" t="str">
        <f>IF(AND(AE55&lt;&gt;"", AF55&lt;&gt;"", AH55&lt;&gt;""), AE55 &amp; "-" &amp; AF55 &amp; " - " &amp; TRIM(AH55), "")</f>
        <v/>
      </c>
      <c r="AH55" s="353"/>
      <c r="AI55" s="308"/>
      <c r="AJ55" s="309"/>
      <c r="AK55" s="678"/>
      <c r="AL55" s="679"/>
      <c r="AM55" s="679"/>
      <c r="AN55" s="679"/>
      <c r="AO55" s="679"/>
      <c r="AP55" s="679"/>
      <c r="AQ55" s="679"/>
      <c r="AR55" s="679"/>
      <c r="AS55" s="679"/>
      <c r="AT55" s="680"/>
      <c r="AU55" s="329"/>
    </row>
    <row r="56" spans="1:54" x14ac:dyDescent="0.35">
      <c r="A56" s="71"/>
      <c r="B56" s="39" t="s">
        <v>59</v>
      </c>
      <c r="C56" s="162"/>
      <c r="D56" s="305"/>
      <c r="E56" s="306"/>
      <c r="F56" s="306"/>
      <c r="G56" s="306"/>
      <c r="H56" s="307"/>
      <c r="I56" s="306"/>
      <c r="J56" s="306"/>
      <c r="K56" s="306"/>
      <c r="L56" s="307"/>
      <c r="M56" s="166">
        <f>SUM(D56:L56)</f>
        <v>0</v>
      </c>
      <c r="N56" s="169"/>
      <c r="O56" s="170"/>
      <c r="P56" s="169"/>
      <c r="Q56" s="170"/>
      <c r="R56" s="308"/>
      <c r="S56" s="308"/>
      <c r="T56" s="308"/>
      <c r="U56" s="305"/>
      <c r="V56" s="308"/>
      <c r="W56" s="309"/>
      <c r="X56" s="405"/>
      <c r="Y56" s="306"/>
      <c r="Z56" s="308"/>
      <c r="AA56" s="309"/>
      <c r="AB56" s="334"/>
      <c r="AC56" s="334"/>
      <c r="AD56" s="303"/>
      <c r="AE56" s="331"/>
      <c r="AF56" s="346"/>
      <c r="AG56" s="447" t="str">
        <f t="shared" si="0"/>
        <v/>
      </c>
      <c r="AH56" s="353"/>
      <c r="AI56" s="308"/>
      <c r="AJ56" s="309"/>
      <c r="AK56" s="678"/>
      <c r="AL56" s="679"/>
      <c r="AM56" s="679"/>
      <c r="AN56" s="679"/>
      <c r="AO56" s="679"/>
      <c r="AP56" s="679"/>
      <c r="AQ56" s="679"/>
      <c r="AR56" s="679"/>
      <c r="AS56" s="679"/>
      <c r="AT56" s="680"/>
      <c r="AU56" s="329"/>
      <c r="BB56" s="379"/>
    </row>
    <row r="57" spans="1:54" x14ac:dyDescent="0.35">
      <c r="A57" s="71"/>
      <c r="B57" s="25" t="s">
        <v>70</v>
      </c>
      <c r="C57" s="162">
        <f>SUM(D57:L57)</f>
        <v>0</v>
      </c>
      <c r="D57" s="305"/>
      <c r="E57" s="308"/>
      <c r="F57" s="308"/>
      <c r="G57" s="308"/>
      <c r="H57" s="309"/>
      <c r="I57" s="308"/>
      <c r="J57" s="308"/>
      <c r="K57" s="308"/>
      <c r="L57" s="309"/>
      <c r="M57" s="162" t="e">
        <f>IF(SUM(D57:L57)&gt;($P55/'Template-657'!$B$15),($P55/'Template-657'!$B$15),SUM(D57:L57))</f>
        <v>#DIV/0!</v>
      </c>
      <c r="N57" s="169"/>
      <c r="O57" s="170"/>
      <c r="P57" s="169"/>
      <c r="Q57" s="170"/>
      <c r="R57" s="308"/>
      <c r="S57" s="308"/>
      <c r="T57" s="308"/>
      <c r="U57" s="305"/>
      <c r="V57" s="308"/>
      <c r="W57" s="309"/>
      <c r="X57" s="405"/>
      <c r="Y57" s="329"/>
      <c r="Z57" s="329"/>
      <c r="AA57" s="330"/>
      <c r="AB57" s="334"/>
      <c r="AC57" s="334"/>
      <c r="AD57" s="303"/>
      <c r="AE57" s="331"/>
      <c r="AF57" s="346"/>
      <c r="AG57" s="447" t="str">
        <f t="shared" si="0"/>
        <v/>
      </c>
      <c r="AH57" s="353"/>
      <c r="AI57" s="308"/>
      <c r="AJ57" s="309"/>
      <c r="AK57" s="678"/>
      <c r="AL57" s="679"/>
      <c r="AM57" s="679"/>
      <c r="AN57" s="679"/>
      <c r="AO57" s="679"/>
      <c r="AP57" s="679"/>
      <c r="AQ57" s="679"/>
      <c r="AR57" s="679"/>
      <c r="AS57" s="679"/>
      <c r="AT57" s="680"/>
      <c r="AU57" s="329"/>
      <c r="BB57" s="379"/>
    </row>
    <row r="58" spans="1:54" ht="15" thickBot="1" x14ac:dyDescent="0.4">
      <c r="A58" s="90"/>
      <c r="B58" s="26" t="s">
        <v>75</v>
      </c>
      <c r="C58" s="171">
        <f>SUM(D58:L58)</f>
        <v>0</v>
      </c>
      <c r="D58" s="305"/>
      <c r="E58" s="308"/>
      <c r="F58" s="308"/>
      <c r="G58" s="308"/>
      <c r="H58" s="309"/>
      <c r="I58" s="308"/>
      <c r="J58" s="308"/>
      <c r="K58" s="308"/>
      <c r="L58" s="309"/>
      <c r="M58" s="162" t="e">
        <f>IF(SUM(D58:L58)&gt;($P55/'Template-657'!$B$15),($P55/'Template-657'!$B$15),SUM(D58:L58))</f>
        <v>#DIV/0!</v>
      </c>
      <c r="N58" s="173"/>
      <c r="O58" s="23"/>
      <c r="P58" s="173"/>
      <c r="Q58" s="23"/>
      <c r="R58" s="311"/>
      <c r="S58" s="327"/>
      <c r="T58" s="327"/>
      <c r="U58" s="328"/>
      <c r="V58" s="329"/>
      <c r="W58" s="330"/>
      <c r="X58" s="328"/>
      <c r="Y58" s="329"/>
      <c r="Z58" s="329"/>
      <c r="AA58" s="330"/>
      <c r="AB58" s="339"/>
      <c r="AC58" s="339"/>
      <c r="AD58" s="340"/>
      <c r="AE58" s="331"/>
      <c r="AF58" s="346"/>
      <c r="AG58" s="447" t="str">
        <f t="shared" si="0"/>
        <v/>
      </c>
      <c r="AH58" s="353"/>
      <c r="AI58" s="308"/>
      <c r="AJ58" s="309"/>
      <c r="AK58" s="684"/>
      <c r="AL58" s="685"/>
      <c r="AM58" s="685"/>
      <c r="AN58" s="685"/>
      <c r="AO58" s="685"/>
      <c r="AP58" s="685"/>
      <c r="AQ58" s="685"/>
      <c r="AR58" s="685"/>
      <c r="AS58" s="685"/>
      <c r="AT58" s="686"/>
      <c r="AU58" s="329"/>
      <c r="BB58" s="379"/>
    </row>
    <row r="59" spans="1:54" x14ac:dyDescent="0.35">
      <c r="A59" s="33">
        <v>12</v>
      </c>
      <c r="B59" s="24" t="s">
        <v>35</v>
      </c>
      <c r="C59" s="156"/>
      <c r="D59" s="299"/>
      <c r="E59" s="300"/>
      <c r="F59" s="300"/>
      <c r="G59" s="300"/>
      <c r="H59" s="301"/>
      <c r="I59" s="300"/>
      <c r="J59" s="300"/>
      <c r="K59" s="300"/>
      <c r="L59" s="301"/>
      <c r="M59" s="317"/>
      <c r="N59" s="157">
        <f>SUM(D59:L59)</f>
        <v>0</v>
      </c>
      <c r="O59" s="158">
        <f>N59*'Template-657'!$B$16</f>
        <v>0</v>
      </c>
      <c r="P59" s="164"/>
      <c r="Q59" s="22"/>
      <c r="R59" s="320"/>
      <c r="S59" s="320"/>
      <c r="T59" s="300"/>
      <c r="U59" s="318"/>
      <c r="V59" s="320"/>
      <c r="W59" s="301"/>
      <c r="X59" s="406"/>
      <c r="Y59" s="398"/>
      <c r="Z59" s="398"/>
      <c r="AA59" s="399"/>
      <c r="AB59" s="336"/>
      <c r="AC59" s="337"/>
      <c r="AD59" s="300"/>
      <c r="AE59" s="342"/>
      <c r="AF59" s="343"/>
      <c r="AG59" s="448" t="str">
        <f t="shared" si="0"/>
        <v/>
      </c>
      <c r="AH59" s="350"/>
      <c r="AI59" s="351"/>
      <c r="AJ59" s="352"/>
      <c r="AK59" s="675"/>
      <c r="AL59" s="676"/>
      <c r="AM59" s="676"/>
      <c r="AN59" s="676"/>
      <c r="AO59" s="676"/>
      <c r="AP59" s="676"/>
      <c r="AQ59" s="676"/>
      <c r="AR59" s="676"/>
      <c r="AS59" s="676"/>
      <c r="AT59" s="677"/>
      <c r="AU59" s="329"/>
    </row>
    <row r="60" spans="1:54" x14ac:dyDescent="0.35">
      <c r="A60" s="71"/>
      <c r="B60" s="25" t="s">
        <v>53</v>
      </c>
      <c r="C60" s="162"/>
      <c r="D60" s="302"/>
      <c r="E60" s="303"/>
      <c r="F60" s="303"/>
      <c r="G60" s="303"/>
      <c r="H60" s="304"/>
      <c r="I60" s="303"/>
      <c r="J60" s="303"/>
      <c r="K60" s="303"/>
      <c r="L60" s="304"/>
      <c r="M60" s="400"/>
      <c r="N60" s="30" t="e">
        <f>IF(SUM(D60:L60)&gt;'Template-657'!$L$4,'Template-657'!$L$4,SUM(D60:L60))</f>
        <v>#DIV/0!</v>
      </c>
      <c r="O60" s="163" t="e">
        <f>N60*'Template-657'!$B$16</f>
        <v>#DIV/0!</v>
      </c>
      <c r="P60" s="164" t="e">
        <f>INDEX('Template-657'!$F$5:$K$5, MATCH(O60, 'Template-657'!$F$3:$K$3, 1))</f>
        <v>#DIV/0!</v>
      </c>
      <c r="Q60" s="22" t="e">
        <f>INDEX('Template-657'!$F$6:$K$6, MATCH(O60, 'Template-657'!$F$3:$K$3, 1))</f>
        <v>#DIV/0!</v>
      </c>
      <c r="R60" s="321"/>
      <c r="S60" s="321"/>
      <c r="T60" s="303"/>
      <c r="U60" s="322"/>
      <c r="V60" s="321"/>
      <c r="W60" s="304"/>
      <c r="X60" s="401"/>
      <c r="Y60" s="402"/>
      <c r="Z60" s="402"/>
      <c r="AA60" s="403"/>
      <c r="AB60" s="335"/>
      <c r="AC60" s="334"/>
      <c r="AD60" s="303"/>
      <c r="AE60" s="344"/>
      <c r="AF60" s="345"/>
      <c r="AG60" s="447" t="str">
        <f t="shared" si="0"/>
        <v/>
      </c>
      <c r="AH60" s="353"/>
      <c r="AI60" s="308"/>
      <c r="AJ60" s="309"/>
      <c r="AK60" s="678"/>
      <c r="AL60" s="679"/>
      <c r="AM60" s="679"/>
      <c r="AN60" s="679"/>
      <c r="AO60" s="679"/>
      <c r="AP60" s="679"/>
      <c r="AQ60" s="679"/>
      <c r="AR60" s="679"/>
      <c r="AS60" s="679"/>
      <c r="AT60" s="680"/>
      <c r="AU60" s="329"/>
    </row>
    <row r="61" spans="1:54" x14ac:dyDescent="0.35">
      <c r="A61" s="71"/>
      <c r="B61" s="39" t="s">
        <v>59</v>
      </c>
      <c r="C61" s="162"/>
      <c r="D61" s="305"/>
      <c r="E61" s="306"/>
      <c r="F61" s="306"/>
      <c r="G61" s="306"/>
      <c r="H61" s="307"/>
      <c r="I61" s="306"/>
      <c r="J61" s="306"/>
      <c r="K61" s="306"/>
      <c r="L61" s="307"/>
      <c r="M61" s="166">
        <f>SUM(D61:L61)</f>
        <v>0</v>
      </c>
      <c r="N61" s="169"/>
      <c r="O61" s="170"/>
      <c r="P61" s="169"/>
      <c r="Q61" s="170"/>
      <c r="R61" s="308"/>
      <c r="S61" s="308"/>
      <c r="T61" s="308"/>
      <c r="U61" s="305"/>
      <c r="V61" s="308"/>
      <c r="W61" s="309"/>
      <c r="X61" s="405"/>
      <c r="Y61" s="306"/>
      <c r="Z61" s="308"/>
      <c r="AA61" s="309"/>
      <c r="AB61" s="335"/>
      <c r="AC61" s="334"/>
      <c r="AD61" s="303"/>
      <c r="AE61" s="331"/>
      <c r="AF61" s="346"/>
      <c r="AG61" s="447" t="str">
        <f t="shared" si="0"/>
        <v/>
      </c>
      <c r="AH61" s="353"/>
      <c r="AI61" s="308"/>
      <c r="AJ61" s="309"/>
      <c r="AK61" s="678"/>
      <c r="AL61" s="679"/>
      <c r="AM61" s="679"/>
      <c r="AN61" s="679"/>
      <c r="AO61" s="679"/>
      <c r="AP61" s="679"/>
      <c r="AQ61" s="679"/>
      <c r="AR61" s="679"/>
      <c r="AS61" s="679"/>
      <c r="AT61" s="680"/>
      <c r="AU61" s="329"/>
      <c r="BB61" s="379"/>
    </row>
    <row r="62" spans="1:54" x14ac:dyDescent="0.35">
      <c r="A62" s="71"/>
      <c r="B62" s="25" t="s">
        <v>70</v>
      </c>
      <c r="C62" s="162">
        <f>SUM(D62:L62)</f>
        <v>0</v>
      </c>
      <c r="D62" s="305"/>
      <c r="E62" s="308"/>
      <c r="F62" s="308"/>
      <c r="G62" s="308"/>
      <c r="H62" s="309"/>
      <c r="I62" s="308"/>
      <c r="J62" s="308"/>
      <c r="K62" s="308"/>
      <c r="L62" s="309"/>
      <c r="M62" s="162" t="e">
        <f>IF(SUM(D62:L62)&gt;($P60/'Template-657'!$B$15),($P60/'Template-657'!$B$15),SUM(D62:L62))</f>
        <v>#DIV/0!</v>
      </c>
      <c r="N62" s="169"/>
      <c r="O62" s="170"/>
      <c r="P62" s="169"/>
      <c r="Q62" s="170"/>
      <c r="R62" s="308"/>
      <c r="S62" s="308"/>
      <c r="T62" s="308"/>
      <c r="U62" s="305"/>
      <c r="V62" s="308"/>
      <c r="W62" s="309"/>
      <c r="X62" s="405"/>
      <c r="Y62" s="329"/>
      <c r="Z62" s="329"/>
      <c r="AA62" s="330"/>
      <c r="AB62" s="335"/>
      <c r="AC62" s="334"/>
      <c r="AD62" s="303"/>
      <c r="AE62" s="331"/>
      <c r="AF62" s="346"/>
      <c r="AG62" s="447" t="str">
        <f t="shared" si="0"/>
        <v/>
      </c>
      <c r="AH62" s="353"/>
      <c r="AI62" s="308"/>
      <c r="AJ62" s="309"/>
      <c r="AK62" s="678"/>
      <c r="AL62" s="679"/>
      <c r="AM62" s="679"/>
      <c r="AN62" s="679"/>
      <c r="AO62" s="679"/>
      <c r="AP62" s="679"/>
      <c r="AQ62" s="679"/>
      <c r="AR62" s="679"/>
      <c r="AS62" s="679"/>
      <c r="AT62" s="680"/>
      <c r="AU62" s="329"/>
      <c r="BB62" s="379"/>
    </row>
    <row r="63" spans="1:54" ht="15" thickBot="1" x14ac:dyDescent="0.4">
      <c r="A63" s="90"/>
      <c r="B63" s="26" t="s">
        <v>75</v>
      </c>
      <c r="C63" s="171">
        <f>SUM(D63:L63)</f>
        <v>0</v>
      </c>
      <c r="D63" s="310"/>
      <c r="E63" s="311"/>
      <c r="F63" s="311"/>
      <c r="G63" s="311"/>
      <c r="H63" s="312"/>
      <c r="I63" s="311"/>
      <c r="J63" s="311"/>
      <c r="K63" s="311"/>
      <c r="L63" s="312"/>
      <c r="M63" s="162" t="e">
        <f>IF(SUM(D63:L63)&gt;($P60/'Template-657'!$B$15),($P60/'Template-657'!$B$15),SUM(D63:L63))</f>
        <v>#DIV/0!</v>
      </c>
      <c r="N63" s="164"/>
      <c r="O63" s="22"/>
      <c r="P63" s="164"/>
      <c r="Q63" s="22"/>
      <c r="R63" s="308"/>
      <c r="S63" s="327"/>
      <c r="T63" s="327"/>
      <c r="U63" s="324"/>
      <c r="V63" s="325"/>
      <c r="W63" s="326"/>
      <c r="X63" s="324"/>
      <c r="Y63" s="325"/>
      <c r="Z63" s="325"/>
      <c r="AA63" s="326"/>
      <c r="AB63" s="338"/>
      <c r="AC63" s="339"/>
      <c r="AD63" s="340"/>
      <c r="AE63" s="347"/>
      <c r="AF63" s="348"/>
      <c r="AG63" s="449" t="str">
        <f t="shared" si="0"/>
        <v/>
      </c>
      <c r="AH63" s="354"/>
      <c r="AI63" s="311"/>
      <c r="AJ63" s="312"/>
      <c r="AK63" s="684"/>
      <c r="AL63" s="685"/>
      <c r="AM63" s="685"/>
      <c r="AN63" s="685"/>
      <c r="AO63" s="685"/>
      <c r="AP63" s="685"/>
      <c r="AQ63" s="685"/>
      <c r="AR63" s="685"/>
      <c r="AS63" s="685"/>
      <c r="AT63" s="686"/>
      <c r="AU63" s="329"/>
      <c r="BB63" s="379"/>
    </row>
    <row r="64" spans="1:54" x14ac:dyDescent="0.35">
      <c r="A64" s="33">
        <v>13</v>
      </c>
      <c r="B64" s="24" t="s">
        <v>35</v>
      </c>
      <c r="C64" s="156"/>
      <c r="D64" s="299"/>
      <c r="E64" s="300"/>
      <c r="F64" s="300"/>
      <c r="G64" s="300"/>
      <c r="H64" s="301"/>
      <c r="I64" s="300"/>
      <c r="J64" s="300"/>
      <c r="K64" s="300"/>
      <c r="L64" s="301"/>
      <c r="M64" s="317"/>
      <c r="N64" s="157">
        <f>SUM(D64:L64)</f>
        <v>0</v>
      </c>
      <c r="O64" s="158">
        <f>N64*'Template-657'!$B$16</f>
        <v>0</v>
      </c>
      <c r="P64" s="159"/>
      <c r="Q64" s="160"/>
      <c r="R64" s="320"/>
      <c r="S64" s="320"/>
      <c r="T64" s="300"/>
      <c r="U64" s="318"/>
      <c r="V64" s="320"/>
      <c r="W64" s="301"/>
      <c r="X64" s="406"/>
      <c r="Y64" s="398"/>
      <c r="Z64" s="398"/>
      <c r="AA64" s="399"/>
      <c r="AB64" s="337"/>
      <c r="AC64" s="337"/>
      <c r="AD64" s="300"/>
      <c r="AE64" s="344"/>
      <c r="AF64" s="345"/>
      <c r="AG64" s="447" t="str">
        <f t="shared" si="0"/>
        <v/>
      </c>
      <c r="AH64" s="353"/>
      <c r="AI64" s="308"/>
      <c r="AJ64" s="309"/>
      <c r="AK64" s="675"/>
      <c r="AL64" s="676"/>
      <c r="AM64" s="676"/>
      <c r="AN64" s="676"/>
      <c r="AO64" s="676"/>
      <c r="AP64" s="676"/>
      <c r="AQ64" s="676"/>
      <c r="AR64" s="676"/>
      <c r="AS64" s="676"/>
      <c r="AT64" s="677"/>
      <c r="AU64" s="329"/>
    </row>
    <row r="65" spans="1:54" x14ac:dyDescent="0.35">
      <c r="A65" s="71"/>
      <c r="B65" s="25" t="s">
        <v>53</v>
      </c>
      <c r="C65" s="162"/>
      <c r="D65" s="302"/>
      <c r="E65" s="303"/>
      <c r="F65" s="303"/>
      <c r="G65" s="303"/>
      <c r="H65" s="304"/>
      <c r="I65" s="303"/>
      <c r="J65" s="303"/>
      <c r="K65" s="303"/>
      <c r="L65" s="304"/>
      <c r="M65" s="400"/>
      <c r="N65" s="30" t="e">
        <f>IF(SUM(D65:L65)&gt;'Template-657'!$L$4,'Template-657'!$L$4,SUM(D65:L65))</f>
        <v>#DIV/0!</v>
      </c>
      <c r="O65" s="163" t="e">
        <f>N65*'Template-657'!$B$16</f>
        <v>#DIV/0!</v>
      </c>
      <c r="P65" s="164" t="e">
        <f>INDEX('Template-657'!$F$5:$K$5, MATCH(O65, 'Template-657'!$F$3:$K$3, 1))</f>
        <v>#DIV/0!</v>
      </c>
      <c r="Q65" s="22" t="e">
        <f>INDEX('Template-657'!$F$6:$K$6, MATCH(O65, 'Template-657'!$F$3:$K$3, 1))</f>
        <v>#DIV/0!</v>
      </c>
      <c r="R65" s="321"/>
      <c r="S65" s="321"/>
      <c r="T65" s="303"/>
      <c r="U65" s="322"/>
      <c r="V65" s="321"/>
      <c r="W65" s="304"/>
      <c r="X65" s="401"/>
      <c r="Y65" s="402"/>
      <c r="Z65" s="402"/>
      <c r="AA65" s="403"/>
      <c r="AB65" s="334"/>
      <c r="AC65" s="334"/>
      <c r="AD65" s="303"/>
      <c r="AE65" s="344"/>
      <c r="AF65" s="345"/>
      <c r="AG65" s="447" t="str">
        <f t="shared" si="0"/>
        <v/>
      </c>
      <c r="AH65" s="353"/>
      <c r="AI65" s="308"/>
      <c r="AJ65" s="309"/>
      <c r="AK65" s="678"/>
      <c r="AL65" s="679"/>
      <c r="AM65" s="679"/>
      <c r="AN65" s="679"/>
      <c r="AO65" s="679"/>
      <c r="AP65" s="679"/>
      <c r="AQ65" s="679"/>
      <c r="AR65" s="679"/>
      <c r="AS65" s="679"/>
      <c r="AT65" s="680"/>
      <c r="AU65" s="329"/>
    </row>
    <row r="66" spans="1:54" x14ac:dyDescent="0.35">
      <c r="A66" s="71"/>
      <c r="B66" s="39" t="s">
        <v>59</v>
      </c>
      <c r="C66" s="162"/>
      <c r="D66" s="305"/>
      <c r="E66" s="306"/>
      <c r="F66" s="306"/>
      <c r="G66" s="306"/>
      <c r="H66" s="307"/>
      <c r="I66" s="306"/>
      <c r="J66" s="306"/>
      <c r="K66" s="306"/>
      <c r="L66" s="307"/>
      <c r="M66" s="166">
        <f>SUM(D66:L66)</f>
        <v>0</v>
      </c>
      <c r="N66" s="169"/>
      <c r="O66" s="170"/>
      <c r="P66" s="169"/>
      <c r="Q66" s="170"/>
      <c r="R66" s="308"/>
      <c r="S66" s="308"/>
      <c r="T66" s="308"/>
      <c r="U66" s="305"/>
      <c r="V66" s="308"/>
      <c r="W66" s="309"/>
      <c r="X66" s="405"/>
      <c r="Y66" s="306"/>
      <c r="Z66" s="308"/>
      <c r="AA66" s="309"/>
      <c r="AB66" s="334"/>
      <c r="AC66" s="334"/>
      <c r="AD66" s="303"/>
      <c r="AE66" s="331"/>
      <c r="AF66" s="346"/>
      <c r="AG66" s="447" t="str">
        <f t="shared" si="0"/>
        <v/>
      </c>
      <c r="AH66" s="353"/>
      <c r="AI66" s="308"/>
      <c r="AJ66" s="309"/>
      <c r="AK66" s="678"/>
      <c r="AL66" s="679"/>
      <c r="AM66" s="679"/>
      <c r="AN66" s="679"/>
      <c r="AO66" s="679"/>
      <c r="AP66" s="679"/>
      <c r="AQ66" s="679"/>
      <c r="AR66" s="679"/>
      <c r="AS66" s="679"/>
      <c r="AT66" s="680"/>
      <c r="AU66" s="329"/>
      <c r="BB66" s="379"/>
    </row>
    <row r="67" spans="1:54" x14ac:dyDescent="0.35">
      <c r="A67" s="71"/>
      <c r="B67" s="25" t="s">
        <v>70</v>
      </c>
      <c r="C67" s="162">
        <f>SUM(D67:L67)</f>
        <v>0</v>
      </c>
      <c r="D67" s="305"/>
      <c r="E67" s="308"/>
      <c r="F67" s="308"/>
      <c r="G67" s="308"/>
      <c r="H67" s="309"/>
      <c r="I67" s="308"/>
      <c r="J67" s="308"/>
      <c r="K67" s="308"/>
      <c r="L67" s="309"/>
      <c r="M67" s="162" t="e">
        <f>IF(SUM(D67:L67)&gt;($P65/'Template-657'!$B$15),($P65/'Template-657'!$B$15),SUM(D67:L67))</f>
        <v>#DIV/0!</v>
      </c>
      <c r="N67" s="169"/>
      <c r="O67" s="170"/>
      <c r="P67" s="169"/>
      <c r="Q67" s="170"/>
      <c r="R67" s="308"/>
      <c r="S67" s="308"/>
      <c r="T67" s="308"/>
      <c r="U67" s="305"/>
      <c r="V67" s="308"/>
      <c r="W67" s="309"/>
      <c r="X67" s="405"/>
      <c r="Y67" s="329"/>
      <c r="Z67" s="329"/>
      <c r="AA67" s="330"/>
      <c r="AB67" s="334"/>
      <c r="AC67" s="334"/>
      <c r="AD67" s="303"/>
      <c r="AE67" s="331"/>
      <c r="AF67" s="346"/>
      <c r="AG67" s="447" t="str">
        <f t="shared" si="0"/>
        <v/>
      </c>
      <c r="AH67" s="353"/>
      <c r="AI67" s="308"/>
      <c r="AJ67" s="309"/>
      <c r="AK67" s="678"/>
      <c r="AL67" s="679"/>
      <c r="AM67" s="679"/>
      <c r="AN67" s="679"/>
      <c r="AO67" s="679"/>
      <c r="AP67" s="679"/>
      <c r="AQ67" s="679"/>
      <c r="AR67" s="679"/>
      <c r="AS67" s="679"/>
      <c r="AT67" s="680"/>
      <c r="AU67" s="329"/>
      <c r="BB67" s="379"/>
    </row>
    <row r="68" spans="1:54" ht="15" thickBot="1" x14ac:dyDescent="0.4">
      <c r="A68" s="90"/>
      <c r="B68" s="26" t="s">
        <v>75</v>
      </c>
      <c r="C68" s="171">
        <f>SUM(D68:L68)</f>
        <v>0</v>
      </c>
      <c r="D68" s="310"/>
      <c r="E68" s="311"/>
      <c r="F68" s="311"/>
      <c r="G68" s="311"/>
      <c r="H68" s="312"/>
      <c r="I68" s="311"/>
      <c r="J68" s="311"/>
      <c r="K68" s="311"/>
      <c r="L68" s="312"/>
      <c r="M68" s="171" t="e">
        <f>IF(SUM(D68:L68)&gt;($P65/'Template-657'!$B$15),($P65/'Template-657'!$B$15),SUM(D68:L68))</f>
        <v>#DIV/0!</v>
      </c>
      <c r="N68" s="173"/>
      <c r="O68" s="23"/>
      <c r="P68" s="173"/>
      <c r="Q68" s="23"/>
      <c r="R68" s="311"/>
      <c r="S68" s="323"/>
      <c r="T68" s="323"/>
      <c r="U68" s="324"/>
      <c r="V68" s="325"/>
      <c r="W68" s="326"/>
      <c r="X68" s="324"/>
      <c r="Y68" s="325"/>
      <c r="Z68" s="325"/>
      <c r="AA68" s="326"/>
      <c r="AB68" s="339"/>
      <c r="AC68" s="339"/>
      <c r="AD68" s="340"/>
      <c r="AE68" s="331"/>
      <c r="AF68" s="346"/>
      <c r="AG68" s="447" t="str">
        <f t="shared" si="0"/>
        <v/>
      </c>
      <c r="AH68" s="353"/>
      <c r="AI68" s="308"/>
      <c r="AJ68" s="309"/>
      <c r="AK68" s="684"/>
      <c r="AL68" s="685"/>
      <c r="AM68" s="685"/>
      <c r="AN68" s="685"/>
      <c r="AO68" s="685"/>
      <c r="AP68" s="685"/>
      <c r="AQ68" s="685"/>
      <c r="AR68" s="685"/>
      <c r="AS68" s="685"/>
      <c r="AT68" s="686"/>
      <c r="AU68" s="329"/>
      <c r="BB68" s="379"/>
    </row>
    <row r="69" spans="1:54" x14ac:dyDescent="0.35">
      <c r="A69" s="71">
        <v>14</v>
      </c>
      <c r="B69" s="25" t="s">
        <v>35</v>
      </c>
      <c r="C69" s="175"/>
      <c r="D69" s="302"/>
      <c r="E69" s="303"/>
      <c r="F69" s="303"/>
      <c r="G69" s="303"/>
      <c r="H69" s="304"/>
      <c r="I69" s="303"/>
      <c r="J69" s="303"/>
      <c r="K69" s="303"/>
      <c r="L69" s="304"/>
      <c r="M69" s="316"/>
      <c r="N69" s="157">
        <f>SUM(D69:L69)</f>
        <v>0</v>
      </c>
      <c r="O69" s="158">
        <f>N69*'Template-657'!$B$16</f>
        <v>0</v>
      </c>
      <c r="P69" s="164"/>
      <c r="Q69" s="22"/>
      <c r="R69" s="321"/>
      <c r="S69" s="321"/>
      <c r="T69" s="303"/>
      <c r="U69" s="322"/>
      <c r="V69" s="321"/>
      <c r="W69" s="304"/>
      <c r="X69" s="333"/>
      <c r="Y69" s="402"/>
      <c r="Z69" s="402"/>
      <c r="AA69" s="403"/>
      <c r="AB69" s="334"/>
      <c r="AC69" s="334"/>
      <c r="AD69" s="303"/>
      <c r="AE69" s="342"/>
      <c r="AF69" s="343"/>
      <c r="AG69" s="448" t="str">
        <f t="shared" ref="AG69:AG132" si="1">IF(AND(AE69&lt;&gt;"", AF69&lt;&gt;"", AH69&lt;&gt;""), AE69 &amp; "-" &amp; AF69 &amp; " - " &amp; TRIM(AH69), "")</f>
        <v/>
      </c>
      <c r="AH69" s="350"/>
      <c r="AI69" s="351"/>
      <c r="AJ69" s="352"/>
      <c r="AK69" s="687"/>
      <c r="AL69" s="688"/>
      <c r="AM69" s="688"/>
      <c r="AN69" s="688"/>
      <c r="AO69" s="688"/>
      <c r="AP69" s="688"/>
      <c r="AQ69" s="688"/>
      <c r="AR69" s="688"/>
      <c r="AS69" s="688"/>
      <c r="AT69" s="689"/>
      <c r="AU69" s="329"/>
    </row>
    <row r="70" spans="1:54" x14ac:dyDescent="0.35">
      <c r="A70" s="71"/>
      <c r="B70" s="25" t="s">
        <v>53</v>
      </c>
      <c r="C70" s="162"/>
      <c r="D70" s="302"/>
      <c r="E70" s="303"/>
      <c r="F70" s="303"/>
      <c r="G70" s="303"/>
      <c r="H70" s="304"/>
      <c r="I70" s="303"/>
      <c r="J70" s="303"/>
      <c r="K70" s="303"/>
      <c r="L70" s="304"/>
      <c r="M70" s="400"/>
      <c r="N70" s="30" t="e">
        <f>IF(SUM(D70:L70)&gt;'Template-657'!$L$4,'Template-657'!$L$4,SUM(D70:L70))</f>
        <v>#DIV/0!</v>
      </c>
      <c r="O70" s="163" t="e">
        <f>N70*'Template-657'!$B$16</f>
        <v>#DIV/0!</v>
      </c>
      <c r="P70" s="164" t="e">
        <f>INDEX('Template-657'!$F$5:$K$5, MATCH(O70, 'Template-657'!$F$3:$K$3, 1))</f>
        <v>#DIV/0!</v>
      </c>
      <c r="Q70" s="22" t="e">
        <f>INDEX('Template-657'!$F$6:$K$6, MATCH(O70, 'Template-657'!$F$3:$K$3, 1))</f>
        <v>#DIV/0!</v>
      </c>
      <c r="R70" s="321"/>
      <c r="S70" s="321"/>
      <c r="T70" s="303"/>
      <c r="U70" s="322"/>
      <c r="V70" s="321"/>
      <c r="W70" s="304"/>
      <c r="X70" s="401"/>
      <c r="Y70" s="402"/>
      <c r="Z70" s="402"/>
      <c r="AA70" s="403"/>
      <c r="AB70" s="334"/>
      <c r="AC70" s="334"/>
      <c r="AD70" s="303"/>
      <c r="AE70" s="344"/>
      <c r="AF70" s="345"/>
      <c r="AG70" s="447" t="str">
        <f t="shared" si="1"/>
        <v/>
      </c>
      <c r="AH70" s="353"/>
      <c r="AI70" s="308"/>
      <c r="AJ70" s="309"/>
      <c r="AK70" s="678"/>
      <c r="AL70" s="679"/>
      <c r="AM70" s="679"/>
      <c r="AN70" s="679"/>
      <c r="AO70" s="679"/>
      <c r="AP70" s="679"/>
      <c r="AQ70" s="679"/>
      <c r="AR70" s="679"/>
      <c r="AS70" s="679"/>
      <c r="AT70" s="680"/>
      <c r="AU70" s="329"/>
    </row>
    <row r="71" spans="1:54" x14ac:dyDescent="0.35">
      <c r="A71" s="71"/>
      <c r="B71" s="39" t="s">
        <v>59</v>
      </c>
      <c r="C71" s="162"/>
      <c r="D71" s="305"/>
      <c r="E71" s="306"/>
      <c r="F71" s="306"/>
      <c r="G71" s="306"/>
      <c r="H71" s="307"/>
      <c r="I71" s="306"/>
      <c r="J71" s="306"/>
      <c r="K71" s="306"/>
      <c r="L71" s="307"/>
      <c r="M71" s="166">
        <f>SUM(D71:L71)</f>
        <v>0</v>
      </c>
      <c r="N71" s="169"/>
      <c r="O71" s="170"/>
      <c r="P71" s="169"/>
      <c r="Q71" s="170"/>
      <c r="R71" s="308"/>
      <c r="S71" s="308"/>
      <c r="T71" s="308"/>
      <c r="U71" s="305"/>
      <c r="V71" s="308"/>
      <c r="W71" s="309"/>
      <c r="X71" s="331"/>
      <c r="Y71" s="306"/>
      <c r="Z71" s="308"/>
      <c r="AA71" s="309"/>
      <c r="AB71" s="334"/>
      <c r="AC71" s="334"/>
      <c r="AD71" s="303"/>
      <c r="AE71" s="331"/>
      <c r="AF71" s="346"/>
      <c r="AG71" s="447" t="str">
        <f t="shared" si="1"/>
        <v/>
      </c>
      <c r="AH71" s="353"/>
      <c r="AI71" s="308"/>
      <c r="AJ71" s="309"/>
      <c r="AK71" s="678"/>
      <c r="AL71" s="679"/>
      <c r="AM71" s="679"/>
      <c r="AN71" s="679"/>
      <c r="AO71" s="679"/>
      <c r="AP71" s="679"/>
      <c r="AQ71" s="679"/>
      <c r="AR71" s="679"/>
      <c r="AS71" s="679"/>
      <c r="AT71" s="680"/>
      <c r="AU71" s="329"/>
      <c r="BB71" s="379"/>
    </row>
    <row r="72" spans="1:54" x14ac:dyDescent="0.35">
      <c r="A72" s="71"/>
      <c r="B72" s="25" t="s">
        <v>70</v>
      </c>
      <c r="C72" s="162">
        <f>SUM(D72:L72)</f>
        <v>0</v>
      </c>
      <c r="D72" s="305"/>
      <c r="E72" s="308"/>
      <c r="F72" s="308"/>
      <c r="G72" s="308"/>
      <c r="H72" s="309"/>
      <c r="I72" s="308"/>
      <c r="J72" s="308"/>
      <c r="K72" s="308"/>
      <c r="L72" s="309"/>
      <c r="M72" s="162" t="e">
        <f>IF(SUM(D72:L72)&gt;($P70/'Template-657'!$B$15),($P70/'Template-657'!$B$15),SUM(D72:L72))</f>
        <v>#DIV/0!</v>
      </c>
      <c r="N72" s="169"/>
      <c r="O72" s="170"/>
      <c r="P72" s="169"/>
      <c r="Q72" s="170"/>
      <c r="R72" s="308"/>
      <c r="S72" s="308"/>
      <c r="T72" s="308"/>
      <c r="U72" s="305"/>
      <c r="V72" s="308"/>
      <c r="W72" s="309"/>
      <c r="X72" s="405"/>
      <c r="Y72" s="329"/>
      <c r="Z72" s="329"/>
      <c r="AA72" s="330"/>
      <c r="AB72" s="334"/>
      <c r="AC72" s="334"/>
      <c r="AD72" s="303"/>
      <c r="AE72" s="331"/>
      <c r="AF72" s="346"/>
      <c r="AG72" s="447" t="str">
        <f t="shared" si="1"/>
        <v/>
      </c>
      <c r="AH72" s="353"/>
      <c r="AI72" s="308"/>
      <c r="AJ72" s="309"/>
      <c r="AK72" s="678"/>
      <c r="AL72" s="679"/>
      <c r="AM72" s="679"/>
      <c r="AN72" s="679"/>
      <c r="AO72" s="679"/>
      <c r="AP72" s="679"/>
      <c r="AQ72" s="679"/>
      <c r="AR72" s="679"/>
      <c r="AS72" s="679"/>
      <c r="AT72" s="680"/>
      <c r="AU72" s="329"/>
      <c r="BB72" s="379"/>
    </row>
    <row r="73" spans="1:54" ht="15" thickBot="1" x14ac:dyDescent="0.4">
      <c r="A73" s="74"/>
      <c r="B73" s="25" t="s">
        <v>75</v>
      </c>
      <c r="C73" s="162">
        <f>SUM(D73:L73)</f>
        <v>0</v>
      </c>
      <c r="D73" s="305"/>
      <c r="E73" s="308"/>
      <c r="F73" s="308"/>
      <c r="G73" s="308"/>
      <c r="H73" s="309"/>
      <c r="I73" s="308"/>
      <c r="J73" s="308"/>
      <c r="K73" s="308"/>
      <c r="L73" s="309"/>
      <c r="M73" s="162" t="e">
        <f>IF(SUM(D73:L73)&gt;($P70/'Template-657'!$B$15),($P70/'Template-657'!$B$15),SUM(D73:L73))</f>
        <v>#DIV/0!</v>
      </c>
      <c r="N73" s="164"/>
      <c r="O73" s="22"/>
      <c r="P73" s="164"/>
      <c r="Q73" s="22"/>
      <c r="R73" s="308"/>
      <c r="S73" s="327"/>
      <c r="T73" s="327"/>
      <c r="U73" s="328"/>
      <c r="V73" s="329"/>
      <c r="W73" s="330"/>
      <c r="X73" s="328"/>
      <c r="Y73" s="329"/>
      <c r="Z73" s="329"/>
      <c r="AA73" s="330"/>
      <c r="AB73" s="334"/>
      <c r="AC73" s="334"/>
      <c r="AD73" s="303"/>
      <c r="AE73" s="347"/>
      <c r="AF73" s="348"/>
      <c r="AG73" s="449" t="str">
        <f t="shared" si="1"/>
        <v/>
      </c>
      <c r="AH73" s="354"/>
      <c r="AI73" s="311"/>
      <c r="AJ73" s="312"/>
      <c r="AK73" s="681"/>
      <c r="AL73" s="682"/>
      <c r="AM73" s="682"/>
      <c r="AN73" s="682"/>
      <c r="AO73" s="682"/>
      <c r="AP73" s="682"/>
      <c r="AQ73" s="682"/>
      <c r="AR73" s="682"/>
      <c r="AS73" s="682"/>
      <c r="AT73" s="683"/>
      <c r="AU73" s="329"/>
      <c r="BB73" s="379"/>
    </row>
    <row r="74" spans="1:54" x14ac:dyDescent="0.35">
      <c r="A74" s="33">
        <v>15</v>
      </c>
      <c r="B74" s="24" t="s">
        <v>35</v>
      </c>
      <c r="C74" s="156"/>
      <c r="D74" s="299"/>
      <c r="E74" s="300"/>
      <c r="F74" s="300"/>
      <c r="G74" s="300"/>
      <c r="H74" s="301"/>
      <c r="I74" s="300"/>
      <c r="J74" s="300"/>
      <c r="K74" s="300"/>
      <c r="L74" s="301"/>
      <c r="M74" s="317"/>
      <c r="N74" s="157">
        <f>SUM(D74:L74)</f>
        <v>0</v>
      </c>
      <c r="O74" s="158">
        <f>N74*'Template-657'!$B$16</f>
        <v>0</v>
      </c>
      <c r="P74" s="159"/>
      <c r="Q74" s="160"/>
      <c r="R74" s="320"/>
      <c r="S74" s="320"/>
      <c r="T74" s="300"/>
      <c r="U74" s="318"/>
      <c r="V74" s="320"/>
      <c r="W74" s="301"/>
      <c r="X74" s="406"/>
      <c r="Y74" s="398"/>
      <c r="Z74" s="398"/>
      <c r="AA74" s="399"/>
      <c r="AB74" s="337"/>
      <c r="AC74" s="337"/>
      <c r="AD74" s="300"/>
      <c r="AE74" s="344"/>
      <c r="AF74" s="345"/>
      <c r="AG74" s="447" t="str">
        <f t="shared" si="1"/>
        <v/>
      </c>
      <c r="AH74" s="353"/>
      <c r="AI74" s="308"/>
      <c r="AJ74" s="309"/>
      <c r="AK74" s="675"/>
      <c r="AL74" s="676"/>
      <c r="AM74" s="676"/>
      <c r="AN74" s="676"/>
      <c r="AO74" s="676"/>
      <c r="AP74" s="676"/>
      <c r="AQ74" s="676"/>
      <c r="AR74" s="676"/>
      <c r="AS74" s="676"/>
      <c r="AT74" s="677"/>
      <c r="AU74" s="329"/>
    </row>
    <row r="75" spans="1:54" x14ac:dyDescent="0.35">
      <c r="A75" s="71"/>
      <c r="B75" s="25" t="s">
        <v>53</v>
      </c>
      <c r="C75" s="162"/>
      <c r="D75" s="302"/>
      <c r="E75" s="303"/>
      <c r="F75" s="303"/>
      <c r="G75" s="303"/>
      <c r="H75" s="304"/>
      <c r="I75" s="303"/>
      <c r="J75" s="303"/>
      <c r="K75" s="303"/>
      <c r="L75" s="304"/>
      <c r="M75" s="400"/>
      <c r="N75" s="30" t="e">
        <f>IF(SUM(D75:L75)&gt;'Template-657'!$L$4,'Template-657'!$L$4,SUM(D75:L75))</f>
        <v>#DIV/0!</v>
      </c>
      <c r="O75" s="163" t="e">
        <f>N75*'Template-657'!$B$16</f>
        <v>#DIV/0!</v>
      </c>
      <c r="P75" s="164" t="e">
        <f>INDEX('Template-657'!$F$5:$K$5, MATCH(O75, 'Template-657'!$F$3:$K$3, 1))</f>
        <v>#DIV/0!</v>
      </c>
      <c r="Q75" s="22" t="e">
        <f>INDEX('Template-657'!$F$6:$K$6, MATCH(O75, 'Template-657'!$F$3:$K$3, 1))</f>
        <v>#DIV/0!</v>
      </c>
      <c r="R75" s="321"/>
      <c r="S75" s="321"/>
      <c r="T75" s="303"/>
      <c r="U75" s="322"/>
      <c r="V75" s="321"/>
      <c r="W75" s="304"/>
      <c r="X75" s="401"/>
      <c r="Y75" s="402"/>
      <c r="Z75" s="402"/>
      <c r="AA75" s="403"/>
      <c r="AB75" s="334"/>
      <c r="AC75" s="334"/>
      <c r="AD75" s="303"/>
      <c r="AE75" s="344"/>
      <c r="AF75" s="345"/>
      <c r="AG75" s="447" t="str">
        <f t="shared" si="1"/>
        <v/>
      </c>
      <c r="AH75" s="353"/>
      <c r="AI75" s="308"/>
      <c r="AJ75" s="309"/>
      <c r="AK75" s="678"/>
      <c r="AL75" s="679"/>
      <c r="AM75" s="679"/>
      <c r="AN75" s="679"/>
      <c r="AO75" s="679"/>
      <c r="AP75" s="679"/>
      <c r="AQ75" s="679"/>
      <c r="AR75" s="679"/>
      <c r="AS75" s="679"/>
      <c r="AT75" s="680"/>
      <c r="AU75" s="329"/>
    </row>
    <row r="76" spans="1:54" x14ac:dyDescent="0.35">
      <c r="A76" s="71"/>
      <c r="B76" s="39" t="s">
        <v>59</v>
      </c>
      <c r="C76" s="162"/>
      <c r="D76" s="305"/>
      <c r="E76" s="306"/>
      <c r="F76" s="306"/>
      <c r="G76" s="306"/>
      <c r="H76" s="307"/>
      <c r="I76" s="306"/>
      <c r="J76" s="306"/>
      <c r="K76" s="306"/>
      <c r="L76" s="307"/>
      <c r="M76" s="166">
        <f>SUM(D76:L76)</f>
        <v>0</v>
      </c>
      <c r="N76" s="169"/>
      <c r="O76" s="170"/>
      <c r="P76" s="169"/>
      <c r="Q76" s="170"/>
      <c r="R76" s="308"/>
      <c r="S76" s="308"/>
      <c r="T76" s="308"/>
      <c r="U76" s="305"/>
      <c r="V76" s="308"/>
      <c r="W76" s="309"/>
      <c r="X76" s="405"/>
      <c r="Y76" s="306"/>
      <c r="Z76" s="308"/>
      <c r="AA76" s="309"/>
      <c r="AB76" s="334"/>
      <c r="AC76" s="334"/>
      <c r="AD76" s="303"/>
      <c r="AE76" s="331"/>
      <c r="AF76" s="346"/>
      <c r="AG76" s="447" t="str">
        <f t="shared" si="1"/>
        <v/>
      </c>
      <c r="AH76" s="353"/>
      <c r="AI76" s="308"/>
      <c r="AJ76" s="309"/>
      <c r="AK76" s="678"/>
      <c r="AL76" s="679"/>
      <c r="AM76" s="679"/>
      <c r="AN76" s="679"/>
      <c r="AO76" s="679"/>
      <c r="AP76" s="679"/>
      <c r="AQ76" s="679"/>
      <c r="AR76" s="679"/>
      <c r="AS76" s="679"/>
      <c r="AT76" s="680"/>
      <c r="AU76" s="329"/>
      <c r="BB76" s="379"/>
    </row>
    <row r="77" spans="1:54" x14ac:dyDescent="0.35">
      <c r="A77" s="71"/>
      <c r="B77" s="25" t="s">
        <v>70</v>
      </c>
      <c r="C77" s="162">
        <f>SUM(D77:L77)</f>
        <v>0</v>
      </c>
      <c r="D77" s="305"/>
      <c r="E77" s="308"/>
      <c r="F77" s="308"/>
      <c r="G77" s="308"/>
      <c r="H77" s="309"/>
      <c r="I77" s="308"/>
      <c r="J77" s="308"/>
      <c r="K77" s="308"/>
      <c r="L77" s="309"/>
      <c r="M77" s="162" t="e">
        <f>IF(SUM(D77:L77)&gt;($P75/'Template-657'!$B$15),($P75/'Template-657'!$B$15),SUM(D77:L77))</f>
        <v>#DIV/0!</v>
      </c>
      <c r="N77" s="169"/>
      <c r="O77" s="170"/>
      <c r="P77" s="169"/>
      <c r="Q77" s="170"/>
      <c r="R77" s="308"/>
      <c r="S77" s="308"/>
      <c r="T77" s="308"/>
      <c r="U77" s="305"/>
      <c r="V77" s="308"/>
      <c r="W77" s="309"/>
      <c r="X77" s="405"/>
      <c r="Y77" s="329"/>
      <c r="Z77" s="329"/>
      <c r="AA77" s="330"/>
      <c r="AB77" s="334"/>
      <c r="AC77" s="334"/>
      <c r="AD77" s="303"/>
      <c r="AE77" s="331"/>
      <c r="AF77" s="346"/>
      <c r="AG77" s="447" t="str">
        <f t="shared" si="1"/>
        <v/>
      </c>
      <c r="AH77" s="353"/>
      <c r="AI77" s="308"/>
      <c r="AJ77" s="309"/>
      <c r="AK77" s="678"/>
      <c r="AL77" s="679"/>
      <c r="AM77" s="679"/>
      <c r="AN77" s="679"/>
      <c r="AO77" s="679"/>
      <c r="AP77" s="679"/>
      <c r="AQ77" s="679"/>
      <c r="AR77" s="679"/>
      <c r="AS77" s="679"/>
      <c r="AT77" s="680"/>
      <c r="AU77" s="329"/>
      <c r="BB77" s="379"/>
    </row>
    <row r="78" spans="1:54" ht="15" thickBot="1" x14ac:dyDescent="0.4">
      <c r="A78" s="90"/>
      <c r="B78" s="26" t="s">
        <v>75</v>
      </c>
      <c r="C78" s="171">
        <f>SUM(D78:L78)</f>
        <v>0</v>
      </c>
      <c r="D78" s="310"/>
      <c r="E78" s="311"/>
      <c r="F78" s="311"/>
      <c r="G78" s="311"/>
      <c r="H78" s="312"/>
      <c r="I78" s="311"/>
      <c r="J78" s="311"/>
      <c r="K78" s="311"/>
      <c r="L78" s="312"/>
      <c r="M78" s="162" t="e">
        <f>IF(SUM(D78:L78)&gt;($P75/'Template-657'!$B$15),($P75/'Template-657'!$B$15),SUM(D78:L78))</f>
        <v>#DIV/0!</v>
      </c>
      <c r="N78" s="173"/>
      <c r="O78" s="23"/>
      <c r="P78" s="173"/>
      <c r="Q78" s="23"/>
      <c r="R78" s="311"/>
      <c r="S78" s="323"/>
      <c r="T78" s="323"/>
      <c r="U78" s="324"/>
      <c r="V78" s="325"/>
      <c r="W78" s="326"/>
      <c r="X78" s="324"/>
      <c r="Y78" s="325"/>
      <c r="Z78" s="325"/>
      <c r="AA78" s="326"/>
      <c r="AB78" s="339"/>
      <c r="AC78" s="339"/>
      <c r="AD78" s="340"/>
      <c r="AE78" s="331"/>
      <c r="AF78" s="346"/>
      <c r="AG78" s="447" t="str">
        <f t="shared" si="1"/>
        <v/>
      </c>
      <c r="AH78" s="353"/>
      <c r="AI78" s="308"/>
      <c r="AJ78" s="309"/>
      <c r="AK78" s="684"/>
      <c r="AL78" s="685"/>
      <c r="AM78" s="685"/>
      <c r="AN78" s="685"/>
      <c r="AO78" s="685"/>
      <c r="AP78" s="685"/>
      <c r="AQ78" s="685"/>
      <c r="AR78" s="685"/>
      <c r="AS78" s="685"/>
      <c r="AT78" s="686"/>
      <c r="AU78" s="329"/>
      <c r="BB78" s="379"/>
    </row>
    <row r="79" spans="1:54" x14ac:dyDescent="0.35">
      <c r="A79" s="71">
        <v>16</v>
      </c>
      <c r="B79" s="25" t="s">
        <v>35</v>
      </c>
      <c r="C79" s="175"/>
      <c r="D79" s="302"/>
      <c r="E79" s="303"/>
      <c r="F79" s="303"/>
      <c r="G79" s="303"/>
      <c r="H79" s="304"/>
      <c r="I79" s="303"/>
      <c r="J79" s="303"/>
      <c r="K79" s="303"/>
      <c r="L79" s="304"/>
      <c r="M79" s="317"/>
      <c r="N79" s="157">
        <f>SUM(D79:L79)</f>
        <v>0</v>
      </c>
      <c r="O79" s="158">
        <f>N79*'Template-657'!$B$16</f>
        <v>0</v>
      </c>
      <c r="P79" s="164"/>
      <c r="Q79" s="22"/>
      <c r="R79" s="321"/>
      <c r="S79" s="321"/>
      <c r="T79" s="303"/>
      <c r="U79" s="322"/>
      <c r="V79" s="321"/>
      <c r="W79" s="304"/>
      <c r="X79" s="401"/>
      <c r="Y79" s="402"/>
      <c r="Z79" s="402"/>
      <c r="AA79" s="403"/>
      <c r="AB79" s="334"/>
      <c r="AC79" s="334"/>
      <c r="AD79" s="303"/>
      <c r="AE79" s="342"/>
      <c r="AF79" s="343"/>
      <c r="AG79" s="448" t="str">
        <f t="shared" si="1"/>
        <v/>
      </c>
      <c r="AH79" s="350"/>
      <c r="AI79" s="351"/>
      <c r="AJ79" s="352"/>
      <c r="AK79" s="687"/>
      <c r="AL79" s="688"/>
      <c r="AM79" s="688"/>
      <c r="AN79" s="688"/>
      <c r="AO79" s="688"/>
      <c r="AP79" s="688"/>
      <c r="AQ79" s="688"/>
      <c r="AR79" s="688"/>
      <c r="AS79" s="688"/>
      <c r="AT79" s="689"/>
      <c r="AU79" s="329"/>
    </row>
    <row r="80" spans="1:54" x14ac:dyDescent="0.35">
      <c r="A80" s="71"/>
      <c r="B80" s="25" t="s">
        <v>53</v>
      </c>
      <c r="C80" s="162"/>
      <c r="D80" s="302"/>
      <c r="E80" s="303"/>
      <c r="F80" s="303"/>
      <c r="G80" s="303"/>
      <c r="H80" s="304"/>
      <c r="I80" s="303"/>
      <c r="J80" s="303"/>
      <c r="K80" s="303"/>
      <c r="L80" s="304"/>
      <c r="M80" s="400"/>
      <c r="N80" s="30" t="e">
        <f>IF(SUM(D80:L80)&gt;'Template-657'!$L$4,'Template-657'!$L$4,SUM(D80:L80))</f>
        <v>#DIV/0!</v>
      </c>
      <c r="O80" s="163" t="e">
        <f>N80*'Template-657'!$B$16</f>
        <v>#DIV/0!</v>
      </c>
      <c r="P80" s="164" t="e">
        <f>INDEX('Template-657'!$F$5:$K$5, MATCH(O80, 'Template-657'!$F$3:$K$3, 1))</f>
        <v>#DIV/0!</v>
      </c>
      <c r="Q80" s="22" t="e">
        <f>INDEX('Template-657'!$F$6:$K$6, MATCH(O80, 'Template-657'!$F$3:$K$3, 1))</f>
        <v>#DIV/0!</v>
      </c>
      <c r="R80" s="321"/>
      <c r="S80" s="321"/>
      <c r="T80" s="303"/>
      <c r="U80" s="322"/>
      <c r="V80" s="321"/>
      <c r="W80" s="304"/>
      <c r="X80" s="401"/>
      <c r="Y80" s="402"/>
      <c r="Z80" s="402"/>
      <c r="AA80" s="403"/>
      <c r="AB80" s="334"/>
      <c r="AC80" s="334"/>
      <c r="AD80" s="303"/>
      <c r="AE80" s="344"/>
      <c r="AF80" s="345"/>
      <c r="AG80" s="447" t="str">
        <f t="shared" si="1"/>
        <v/>
      </c>
      <c r="AH80" s="353"/>
      <c r="AI80" s="308"/>
      <c r="AJ80" s="309"/>
      <c r="AK80" s="678"/>
      <c r="AL80" s="679"/>
      <c r="AM80" s="679"/>
      <c r="AN80" s="679"/>
      <c r="AO80" s="679"/>
      <c r="AP80" s="679"/>
      <c r="AQ80" s="679"/>
      <c r="AR80" s="679"/>
      <c r="AS80" s="679"/>
      <c r="AT80" s="680"/>
      <c r="AU80" s="329"/>
    </row>
    <row r="81" spans="1:54" x14ac:dyDescent="0.35">
      <c r="A81" s="71"/>
      <c r="B81" s="39" t="s">
        <v>59</v>
      </c>
      <c r="C81" s="162"/>
      <c r="D81" s="305"/>
      <c r="E81" s="306"/>
      <c r="F81" s="306"/>
      <c r="G81" s="306"/>
      <c r="H81" s="307"/>
      <c r="I81" s="306"/>
      <c r="J81" s="306"/>
      <c r="K81" s="306"/>
      <c r="L81" s="307"/>
      <c r="M81" s="166">
        <f>SUM(D81:L81)</f>
        <v>0</v>
      </c>
      <c r="N81" s="169"/>
      <c r="O81" s="170"/>
      <c r="P81" s="169"/>
      <c r="Q81" s="170"/>
      <c r="R81" s="308"/>
      <c r="S81" s="308"/>
      <c r="T81" s="308"/>
      <c r="U81" s="305"/>
      <c r="V81" s="308"/>
      <c r="W81" s="309"/>
      <c r="X81" s="405"/>
      <c r="Y81" s="306"/>
      <c r="Z81" s="308"/>
      <c r="AA81" s="309"/>
      <c r="AB81" s="334"/>
      <c r="AC81" s="334"/>
      <c r="AD81" s="303"/>
      <c r="AE81" s="331"/>
      <c r="AF81" s="346"/>
      <c r="AG81" s="447" t="str">
        <f t="shared" si="1"/>
        <v/>
      </c>
      <c r="AH81" s="353"/>
      <c r="AI81" s="308"/>
      <c r="AJ81" s="309"/>
      <c r="AK81" s="678"/>
      <c r="AL81" s="679"/>
      <c r="AM81" s="679"/>
      <c r="AN81" s="679"/>
      <c r="AO81" s="679"/>
      <c r="AP81" s="679"/>
      <c r="AQ81" s="679"/>
      <c r="AR81" s="679"/>
      <c r="AS81" s="679"/>
      <c r="AT81" s="680"/>
      <c r="AU81" s="329"/>
      <c r="BB81" s="379"/>
    </row>
    <row r="82" spans="1:54" x14ac:dyDescent="0.35">
      <c r="A82" s="71"/>
      <c r="B82" s="25" t="s">
        <v>70</v>
      </c>
      <c r="C82" s="162">
        <f>SUM(D82:L82)</f>
        <v>0</v>
      </c>
      <c r="D82" s="305"/>
      <c r="E82" s="308"/>
      <c r="F82" s="308"/>
      <c r="G82" s="308"/>
      <c r="H82" s="309"/>
      <c r="I82" s="308"/>
      <c r="J82" s="308"/>
      <c r="K82" s="308"/>
      <c r="L82" s="309"/>
      <c r="M82" s="162" t="e">
        <f>IF(SUM(D82:L82)&gt;($P80/'Template-657'!$B$15),($P80/'Template-657'!$B$15),SUM(D82:L82))</f>
        <v>#DIV/0!</v>
      </c>
      <c r="N82" s="169"/>
      <c r="O82" s="170"/>
      <c r="P82" s="169"/>
      <c r="Q82" s="170"/>
      <c r="R82" s="308"/>
      <c r="S82" s="308"/>
      <c r="T82" s="308"/>
      <c r="U82" s="305"/>
      <c r="V82" s="308"/>
      <c r="W82" s="309"/>
      <c r="X82" s="405"/>
      <c r="Y82" s="329"/>
      <c r="Z82" s="329"/>
      <c r="AA82" s="330"/>
      <c r="AB82" s="334"/>
      <c r="AC82" s="334"/>
      <c r="AD82" s="303"/>
      <c r="AE82" s="331"/>
      <c r="AF82" s="346"/>
      <c r="AG82" s="447" t="str">
        <f t="shared" si="1"/>
        <v/>
      </c>
      <c r="AH82" s="353"/>
      <c r="AI82" s="308"/>
      <c r="AJ82" s="309"/>
      <c r="AK82" s="678"/>
      <c r="AL82" s="679"/>
      <c r="AM82" s="679"/>
      <c r="AN82" s="679"/>
      <c r="AO82" s="679"/>
      <c r="AP82" s="679"/>
      <c r="AQ82" s="679"/>
      <c r="AR82" s="679"/>
      <c r="AS82" s="679"/>
      <c r="AT82" s="680"/>
      <c r="AU82" s="329"/>
      <c r="BB82" s="379"/>
    </row>
    <row r="83" spans="1:54" ht="15" thickBot="1" x14ac:dyDescent="0.4">
      <c r="A83" s="90"/>
      <c r="B83" s="26" t="s">
        <v>75</v>
      </c>
      <c r="C83" s="171">
        <f>SUM(D83:L83)</f>
        <v>0</v>
      </c>
      <c r="D83" s="310"/>
      <c r="E83" s="311"/>
      <c r="F83" s="311"/>
      <c r="G83" s="311"/>
      <c r="H83" s="312"/>
      <c r="I83" s="311"/>
      <c r="J83" s="311"/>
      <c r="K83" s="311"/>
      <c r="L83" s="312"/>
      <c r="M83" s="171" t="e">
        <f>IF(SUM(D83:L83)&gt;($P80/'Template-657'!$B$15),($P80/'Template-657'!$B$15),SUM(D83:L83))</f>
        <v>#DIV/0!</v>
      </c>
      <c r="N83" s="164"/>
      <c r="O83" s="22"/>
      <c r="P83" s="164"/>
      <c r="Q83" s="22"/>
      <c r="R83" s="311"/>
      <c r="S83" s="323"/>
      <c r="T83" s="323"/>
      <c r="U83" s="324"/>
      <c r="V83" s="325"/>
      <c r="W83" s="326"/>
      <c r="X83" s="324"/>
      <c r="Y83" s="325"/>
      <c r="Z83" s="325"/>
      <c r="AA83" s="326"/>
      <c r="AB83" s="339"/>
      <c r="AC83" s="339"/>
      <c r="AD83" s="340"/>
      <c r="AE83" s="347"/>
      <c r="AF83" s="348"/>
      <c r="AG83" s="449" t="str">
        <f t="shared" si="1"/>
        <v/>
      </c>
      <c r="AH83" s="354"/>
      <c r="AI83" s="311"/>
      <c r="AJ83" s="312"/>
      <c r="AK83" s="684"/>
      <c r="AL83" s="685"/>
      <c r="AM83" s="685"/>
      <c r="AN83" s="685"/>
      <c r="AO83" s="685"/>
      <c r="AP83" s="685"/>
      <c r="AQ83" s="685"/>
      <c r="AR83" s="685"/>
      <c r="AS83" s="685"/>
      <c r="AT83" s="686"/>
      <c r="AU83" s="329"/>
      <c r="BB83" s="379"/>
    </row>
    <row r="84" spans="1:54" x14ac:dyDescent="0.35">
      <c r="A84" s="33">
        <v>17</v>
      </c>
      <c r="B84" s="24" t="s">
        <v>35</v>
      </c>
      <c r="C84" s="156"/>
      <c r="D84" s="299"/>
      <c r="E84" s="300"/>
      <c r="F84" s="300"/>
      <c r="G84" s="300"/>
      <c r="H84" s="301"/>
      <c r="I84" s="300"/>
      <c r="J84" s="300"/>
      <c r="K84" s="300"/>
      <c r="L84" s="301"/>
      <c r="M84" s="317"/>
      <c r="N84" s="157">
        <f>SUM(D84:L84)</f>
        <v>0</v>
      </c>
      <c r="O84" s="158">
        <f>N84*'Template-657'!$B$16</f>
        <v>0</v>
      </c>
      <c r="P84" s="159"/>
      <c r="Q84" s="160"/>
      <c r="R84" s="320"/>
      <c r="S84" s="320"/>
      <c r="T84" s="300"/>
      <c r="U84" s="318"/>
      <c r="V84" s="320"/>
      <c r="W84" s="301"/>
      <c r="X84" s="406"/>
      <c r="Y84" s="398"/>
      <c r="Z84" s="398"/>
      <c r="AA84" s="399"/>
      <c r="AB84" s="334"/>
      <c r="AC84" s="334"/>
      <c r="AD84" s="303"/>
      <c r="AE84" s="344"/>
      <c r="AF84" s="345"/>
      <c r="AG84" s="447" t="str">
        <f t="shared" si="1"/>
        <v/>
      </c>
      <c r="AH84" s="353"/>
      <c r="AI84" s="308"/>
      <c r="AJ84" s="309"/>
      <c r="AK84" s="675"/>
      <c r="AL84" s="676"/>
      <c r="AM84" s="676"/>
      <c r="AN84" s="676"/>
      <c r="AO84" s="676"/>
      <c r="AP84" s="676"/>
      <c r="AQ84" s="676"/>
      <c r="AR84" s="676"/>
      <c r="AS84" s="676"/>
      <c r="AT84" s="677"/>
      <c r="AU84" s="329"/>
    </row>
    <row r="85" spans="1:54" x14ac:dyDescent="0.35">
      <c r="A85" s="71"/>
      <c r="B85" s="25" t="s">
        <v>53</v>
      </c>
      <c r="C85" s="162"/>
      <c r="D85" s="302"/>
      <c r="E85" s="303"/>
      <c r="F85" s="303"/>
      <c r="G85" s="303"/>
      <c r="H85" s="304"/>
      <c r="I85" s="303"/>
      <c r="J85" s="303"/>
      <c r="K85" s="303"/>
      <c r="L85" s="304"/>
      <c r="M85" s="400"/>
      <c r="N85" s="30" t="e">
        <f>IF(SUM(D85:L85)&gt;'Template-657'!$L$4,'Template-657'!$L$4,SUM(D85:L85))</f>
        <v>#DIV/0!</v>
      </c>
      <c r="O85" s="163" t="e">
        <f>N85*'Template-657'!$B$16</f>
        <v>#DIV/0!</v>
      </c>
      <c r="P85" s="164" t="e">
        <f>INDEX('Template-657'!$F$5:$K$5, MATCH(O85, 'Template-657'!$F$3:$K$3, 1))</f>
        <v>#DIV/0!</v>
      </c>
      <c r="Q85" s="22" t="e">
        <f>INDEX('Template-657'!$F$6:$K$6, MATCH(O85, 'Template-657'!$F$3:$K$3, 1))</f>
        <v>#DIV/0!</v>
      </c>
      <c r="R85" s="321"/>
      <c r="S85" s="321"/>
      <c r="T85" s="303"/>
      <c r="U85" s="322"/>
      <c r="V85" s="321"/>
      <c r="W85" s="304"/>
      <c r="X85" s="401"/>
      <c r="Y85" s="402"/>
      <c r="Z85" s="402"/>
      <c r="AA85" s="403"/>
      <c r="AB85" s="334"/>
      <c r="AC85" s="334"/>
      <c r="AD85" s="303"/>
      <c r="AE85" s="331"/>
      <c r="AF85" s="346"/>
      <c r="AG85" s="447" t="str">
        <f t="shared" si="1"/>
        <v/>
      </c>
      <c r="AH85" s="353"/>
      <c r="AI85" s="308"/>
      <c r="AJ85" s="309"/>
      <c r="AK85" s="678"/>
      <c r="AL85" s="679"/>
      <c r="AM85" s="679"/>
      <c r="AN85" s="679"/>
      <c r="AO85" s="679"/>
      <c r="AP85" s="679"/>
      <c r="AQ85" s="679"/>
      <c r="AR85" s="679"/>
      <c r="AS85" s="679"/>
      <c r="AT85" s="680"/>
      <c r="AU85" s="329"/>
    </row>
    <row r="86" spans="1:54" x14ac:dyDescent="0.35">
      <c r="A86" s="71"/>
      <c r="B86" s="39" t="s">
        <v>59</v>
      </c>
      <c r="C86" s="162"/>
      <c r="D86" s="305"/>
      <c r="E86" s="306"/>
      <c r="F86" s="306"/>
      <c r="G86" s="306"/>
      <c r="H86" s="307"/>
      <c r="I86" s="306"/>
      <c r="J86" s="306"/>
      <c r="K86" s="306"/>
      <c r="L86" s="307"/>
      <c r="M86" s="166">
        <f>SUM(D86:L86)</f>
        <v>0</v>
      </c>
      <c r="N86" s="169"/>
      <c r="O86" s="170"/>
      <c r="P86" s="169"/>
      <c r="Q86" s="170"/>
      <c r="R86" s="308"/>
      <c r="S86" s="308"/>
      <c r="T86" s="308"/>
      <c r="U86" s="305"/>
      <c r="V86" s="308"/>
      <c r="W86" s="309"/>
      <c r="X86" s="405"/>
      <c r="Y86" s="306"/>
      <c r="Z86" s="308"/>
      <c r="AA86" s="309"/>
      <c r="AB86" s="334"/>
      <c r="AC86" s="334"/>
      <c r="AD86" s="303"/>
      <c r="AE86" s="331"/>
      <c r="AF86" s="346"/>
      <c r="AG86" s="447" t="str">
        <f t="shared" si="1"/>
        <v/>
      </c>
      <c r="AH86" s="353"/>
      <c r="AI86" s="308"/>
      <c r="AJ86" s="309"/>
      <c r="AK86" s="678"/>
      <c r="AL86" s="679"/>
      <c r="AM86" s="679"/>
      <c r="AN86" s="679"/>
      <c r="AO86" s="679"/>
      <c r="AP86" s="679"/>
      <c r="AQ86" s="679"/>
      <c r="AR86" s="679"/>
      <c r="AS86" s="679"/>
      <c r="AT86" s="680"/>
      <c r="AU86" s="329"/>
      <c r="BB86" s="379"/>
    </row>
    <row r="87" spans="1:54" x14ac:dyDescent="0.35">
      <c r="A87" s="71"/>
      <c r="B87" s="25" t="s">
        <v>70</v>
      </c>
      <c r="C87" s="162">
        <f>SUM(D87:L87)</f>
        <v>0</v>
      </c>
      <c r="D87" s="305"/>
      <c r="E87" s="308"/>
      <c r="F87" s="308"/>
      <c r="G87" s="308"/>
      <c r="H87" s="309"/>
      <c r="I87" s="308"/>
      <c r="J87" s="308"/>
      <c r="K87" s="308"/>
      <c r="L87" s="309"/>
      <c r="M87" s="162" t="e">
        <f>IF(SUM(D87:L87)&gt;($P85/'Template-657'!$B$15),($P85/'Template-657'!$B$15),SUM(D87:L87))</f>
        <v>#DIV/0!</v>
      </c>
      <c r="N87" s="169"/>
      <c r="O87" s="170"/>
      <c r="P87" s="169"/>
      <c r="Q87" s="170"/>
      <c r="R87" s="308"/>
      <c r="S87" s="308"/>
      <c r="T87" s="308"/>
      <c r="U87" s="305"/>
      <c r="V87" s="308"/>
      <c r="W87" s="309"/>
      <c r="X87" s="405"/>
      <c r="Y87" s="329"/>
      <c r="Z87" s="329"/>
      <c r="AA87" s="330"/>
      <c r="AB87" s="334"/>
      <c r="AC87" s="334"/>
      <c r="AD87" s="303"/>
      <c r="AE87" s="331"/>
      <c r="AF87" s="346"/>
      <c r="AG87" s="447" t="str">
        <f t="shared" si="1"/>
        <v/>
      </c>
      <c r="AH87" s="353"/>
      <c r="AI87" s="308"/>
      <c r="AJ87" s="309"/>
      <c r="AK87" s="678"/>
      <c r="AL87" s="679"/>
      <c r="AM87" s="679"/>
      <c r="AN87" s="679"/>
      <c r="AO87" s="679"/>
      <c r="AP87" s="679"/>
      <c r="AQ87" s="679"/>
      <c r="AR87" s="679"/>
      <c r="AS87" s="679"/>
      <c r="AT87" s="680"/>
      <c r="AU87" s="329"/>
      <c r="BB87" s="379"/>
    </row>
    <row r="88" spans="1:54" ht="15" thickBot="1" x14ac:dyDescent="0.4">
      <c r="A88" s="90"/>
      <c r="B88" s="26" t="s">
        <v>75</v>
      </c>
      <c r="C88" s="171">
        <f>SUM(D88:L88)</f>
        <v>0</v>
      </c>
      <c r="D88" s="305"/>
      <c r="E88" s="308"/>
      <c r="F88" s="308"/>
      <c r="G88" s="308"/>
      <c r="H88" s="309"/>
      <c r="I88" s="308"/>
      <c r="J88" s="308"/>
      <c r="K88" s="308"/>
      <c r="L88" s="309"/>
      <c r="M88" s="162" t="e">
        <f>IF(SUM(D88:L88)&gt;($P85/'Template-657'!$B$15),($P85/'Template-657'!$B$15),SUM(D88:L88))</f>
        <v>#DIV/0!</v>
      </c>
      <c r="N88" s="173"/>
      <c r="O88" s="23"/>
      <c r="P88" s="173"/>
      <c r="Q88" s="23"/>
      <c r="R88" s="311"/>
      <c r="S88" s="327"/>
      <c r="T88" s="327"/>
      <c r="U88" s="328"/>
      <c r="V88" s="329"/>
      <c r="W88" s="330"/>
      <c r="X88" s="328"/>
      <c r="Y88" s="329"/>
      <c r="Z88" s="329"/>
      <c r="AA88" s="330"/>
      <c r="AB88" s="339"/>
      <c r="AC88" s="339"/>
      <c r="AD88" s="340"/>
      <c r="AE88" s="331"/>
      <c r="AF88" s="346"/>
      <c r="AG88" s="447" t="str">
        <f t="shared" si="1"/>
        <v/>
      </c>
      <c r="AH88" s="353"/>
      <c r="AI88" s="308"/>
      <c r="AJ88" s="309"/>
      <c r="AK88" s="684"/>
      <c r="AL88" s="685"/>
      <c r="AM88" s="685"/>
      <c r="AN88" s="685"/>
      <c r="AO88" s="685"/>
      <c r="AP88" s="685"/>
      <c r="AQ88" s="685"/>
      <c r="AR88" s="685"/>
      <c r="AS88" s="685"/>
      <c r="AT88" s="686"/>
      <c r="AU88" s="329"/>
      <c r="BB88" s="379"/>
    </row>
    <row r="89" spans="1:54" x14ac:dyDescent="0.35">
      <c r="A89" s="33">
        <v>18</v>
      </c>
      <c r="B89" s="24" t="s">
        <v>35</v>
      </c>
      <c r="C89" s="156"/>
      <c r="D89" s="299"/>
      <c r="E89" s="300"/>
      <c r="F89" s="300"/>
      <c r="G89" s="300"/>
      <c r="H89" s="301"/>
      <c r="I89" s="300"/>
      <c r="J89" s="300"/>
      <c r="K89" s="300"/>
      <c r="L89" s="301"/>
      <c r="M89" s="317"/>
      <c r="N89" s="157">
        <f>SUM(D89:L89)</f>
        <v>0</v>
      </c>
      <c r="O89" s="158">
        <f>N89*'Template-657'!$B$16</f>
        <v>0</v>
      </c>
      <c r="P89" s="164"/>
      <c r="Q89" s="22"/>
      <c r="R89" s="320"/>
      <c r="S89" s="320"/>
      <c r="T89" s="300"/>
      <c r="U89" s="318"/>
      <c r="V89" s="320"/>
      <c r="W89" s="301"/>
      <c r="X89" s="332"/>
      <c r="Y89" s="398"/>
      <c r="Z89" s="398"/>
      <c r="AA89" s="399"/>
      <c r="AB89" s="334"/>
      <c r="AC89" s="337"/>
      <c r="AD89" s="300"/>
      <c r="AE89" s="342"/>
      <c r="AF89" s="343"/>
      <c r="AG89" s="448" t="str">
        <f t="shared" si="1"/>
        <v/>
      </c>
      <c r="AH89" s="350"/>
      <c r="AI89" s="351"/>
      <c r="AJ89" s="352"/>
      <c r="AK89" s="675"/>
      <c r="AL89" s="676"/>
      <c r="AM89" s="676"/>
      <c r="AN89" s="676"/>
      <c r="AO89" s="676"/>
      <c r="AP89" s="676"/>
      <c r="AQ89" s="676"/>
      <c r="AR89" s="676"/>
      <c r="AS89" s="676"/>
      <c r="AT89" s="677"/>
      <c r="AU89" s="329"/>
    </row>
    <row r="90" spans="1:54" x14ac:dyDescent="0.35">
      <c r="A90" s="71"/>
      <c r="B90" s="25" t="s">
        <v>53</v>
      </c>
      <c r="C90" s="162"/>
      <c r="D90" s="302"/>
      <c r="E90" s="303"/>
      <c r="F90" s="303"/>
      <c r="G90" s="303"/>
      <c r="H90" s="304"/>
      <c r="I90" s="303"/>
      <c r="J90" s="303"/>
      <c r="K90" s="303"/>
      <c r="L90" s="304"/>
      <c r="M90" s="400"/>
      <c r="N90" s="30" t="e">
        <f>IF(SUM(D90:L90)&gt;'Template-657'!$L$4,'Template-657'!$L$4,SUM(D90:L90))</f>
        <v>#DIV/0!</v>
      </c>
      <c r="O90" s="163" t="e">
        <f>N90*'Template-657'!$B$16</f>
        <v>#DIV/0!</v>
      </c>
      <c r="P90" s="164" t="e">
        <f>INDEX('Template-657'!$F$5:$K$5, MATCH(O90, 'Template-657'!$F$3:$K$3, 1))</f>
        <v>#DIV/0!</v>
      </c>
      <c r="Q90" s="22" t="e">
        <f>INDEX('Template-657'!$F$6:$K$6, MATCH(O90, 'Template-657'!$F$3:$K$3, 1))</f>
        <v>#DIV/0!</v>
      </c>
      <c r="R90" s="321"/>
      <c r="S90" s="321"/>
      <c r="T90" s="303"/>
      <c r="U90" s="322"/>
      <c r="V90" s="321"/>
      <c r="W90" s="304"/>
      <c r="X90" s="401"/>
      <c r="Y90" s="402"/>
      <c r="Z90" s="402"/>
      <c r="AA90" s="403"/>
      <c r="AB90" s="335"/>
      <c r="AC90" s="334"/>
      <c r="AD90" s="303"/>
      <c r="AE90" s="344"/>
      <c r="AF90" s="345"/>
      <c r="AG90" s="447" t="str">
        <f t="shared" si="1"/>
        <v/>
      </c>
      <c r="AH90" s="353"/>
      <c r="AI90" s="308"/>
      <c r="AJ90" s="309"/>
      <c r="AK90" s="678"/>
      <c r="AL90" s="679"/>
      <c r="AM90" s="679"/>
      <c r="AN90" s="679"/>
      <c r="AO90" s="679"/>
      <c r="AP90" s="679"/>
      <c r="AQ90" s="679"/>
      <c r="AR90" s="679"/>
      <c r="AS90" s="679"/>
      <c r="AT90" s="680"/>
      <c r="AU90" s="329"/>
    </row>
    <row r="91" spans="1:54" x14ac:dyDescent="0.35">
      <c r="A91" s="71"/>
      <c r="B91" s="39" t="s">
        <v>59</v>
      </c>
      <c r="C91" s="162"/>
      <c r="D91" s="305"/>
      <c r="E91" s="306"/>
      <c r="F91" s="306"/>
      <c r="G91" s="306"/>
      <c r="H91" s="307"/>
      <c r="I91" s="306"/>
      <c r="J91" s="306"/>
      <c r="K91" s="306"/>
      <c r="L91" s="307"/>
      <c r="M91" s="166">
        <f>SUM(D91:L91)</f>
        <v>0</v>
      </c>
      <c r="N91" s="169"/>
      <c r="O91" s="170"/>
      <c r="P91" s="169"/>
      <c r="Q91" s="170"/>
      <c r="R91" s="308"/>
      <c r="S91" s="308"/>
      <c r="T91" s="308"/>
      <c r="U91" s="305"/>
      <c r="V91" s="308"/>
      <c r="W91" s="309"/>
      <c r="X91" s="331"/>
      <c r="Y91" s="306"/>
      <c r="Z91" s="308"/>
      <c r="AA91" s="309"/>
      <c r="AB91" s="335"/>
      <c r="AC91" s="334"/>
      <c r="AD91" s="303"/>
      <c r="AE91" s="331"/>
      <c r="AF91" s="346"/>
      <c r="AG91" s="447" t="str">
        <f t="shared" si="1"/>
        <v/>
      </c>
      <c r="AH91" s="353"/>
      <c r="AI91" s="308"/>
      <c r="AJ91" s="309"/>
      <c r="AK91" s="678"/>
      <c r="AL91" s="679"/>
      <c r="AM91" s="679"/>
      <c r="AN91" s="679"/>
      <c r="AO91" s="679"/>
      <c r="AP91" s="679"/>
      <c r="AQ91" s="679"/>
      <c r="AR91" s="679"/>
      <c r="AS91" s="679"/>
      <c r="AT91" s="680"/>
      <c r="AU91" s="329"/>
      <c r="BB91" s="379"/>
    </row>
    <row r="92" spans="1:54" x14ac:dyDescent="0.35">
      <c r="A92" s="71"/>
      <c r="B92" s="25" t="s">
        <v>70</v>
      </c>
      <c r="C92" s="162">
        <f>SUM(D92:L92)</f>
        <v>0</v>
      </c>
      <c r="D92" s="305"/>
      <c r="E92" s="308"/>
      <c r="F92" s="308"/>
      <c r="G92" s="308"/>
      <c r="H92" s="309"/>
      <c r="I92" s="308"/>
      <c r="J92" s="308"/>
      <c r="K92" s="308"/>
      <c r="L92" s="309"/>
      <c r="M92" s="162" t="e">
        <f>IF(SUM(D92:L92)&gt;($P90/'Template-657'!$B$15),($P90/'Template-657'!$B$15),SUM(D92:L92))</f>
        <v>#DIV/0!</v>
      </c>
      <c r="N92" s="169"/>
      <c r="O92" s="170"/>
      <c r="P92" s="169"/>
      <c r="Q92" s="170"/>
      <c r="R92" s="308"/>
      <c r="S92" s="308"/>
      <c r="T92" s="308"/>
      <c r="U92" s="305"/>
      <c r="V92" s="308"/>
      <c r="W92" s="309"/>
      <c r="X92" s="405"/>
      <c r="Y92" s="329"/>
      <c r="Z92" s="329"/>
      <c r="AA92" s="330"/>
      <c r="AB92" s="335"/>
      <c r="AC92" s="334"/>
      <c r="AD92" s="303"/>
      <c r="AE92" s="331"/>
      <c r="AF92" s="346"/>
      <c r="AG92" s="447" t="str">
        <f t="shared" si="1"/>
        <v/>
      </c>
      <c r="AH92" s="353"/>
      <c r="AI92" s="308"/>
      <c r="AJ92" s="309"/>
      <c r="AK92" s="678"/>
      <c r="AL92" s="679"/>
      <c r="AM92" s="679"/>
      <c r="AN92" s="679"/>
      <c r="AO92" s="679"/>
      <c r="AP92" s="679"/>
      <c r="AQ92" s="679"/>
      <c r="AR92" s="679"/>
      <c r="AS92" s="679"/>
      <c r="AT92" s="680"/>
      <c r="AU92" s="329"/>
      <c r="BB92" s="379"/>
    </row>
    <row r="93" spans="1:54" ht="15" thickBot="1" x14ac:dyDescent="0.4">
      <c r="A93" s="90"/>
      <c r="B93" s="26" t="s">
        <v>75</v>
      </c>
      <c r="C93" s="171">
        <f>SUM(D93:L93)</f>
        <v>0</v>
      </c>
      <c r="D93" s="310"/>
      <c r="E93" s="311"/>
      <c r="F93" s="311"/>
      <c r="G93" s="311"/>
      <c r="H93" s="312"/>
      <c r="I93" s="311"/>
      <c r="J93" s="311"/>
      <c r="K93" s="311"/>
      <c r="L93" s="312"/>
      <c r="M93" s="162" t="e">
        <f>IF(SUM(D93:L93)&gt;($P90/'Template-657'!$B$15),($P90/'Template-657'!$B$15),SUM(D93:L93))</f>
        <v>#DIV/0!</v>
      </c>
      <c r="N93" s="164"/>
      <c r="O93" s="22"/>
      <c r="P93" s="164"/>
      <c r="Q93" s="22"/>
      <c r="R93" s="311"/>
      <c r="S93" s="327"/>
      <c r="T93" s="327"/>
      <c r="U93" s="324"/>
      <c r="V93" s="325"/>
      <c r="W93" s="326"/>
      <c r="X93" s="324"/>
      <c r="Y93" s="325"/>
      <c r="Z93" s="325"/>
      <c r="AA93" s="326"/>
      <c r="AB93" s="338"/>
      <c r="AC93" s="339"/>
      <c r="AD93" s="340"/>
      <c r="AE93" s="347"/>
      <c r="AF93" s="348"/>
      <c r="AG93" s="449" t="str">
        <f t="shared" si="1"/>
        <v/>
      </c>
      <c r="AH93" s="354"/>
      <c r="AI93" s="311"/>
      <c r="AJ93" s="312"/>
      <c r="AK93" s="684"/>
      <c r="AL93" s="685"/>
      <c r="AM93" s="685"/>
      <c r="AN93" s="685"/>
      <c r="AO93" s="685"/>
      <c r="AP93" s="685"/>
      <c r="AQ93" s="685"/>
      <c r="AR93" s="685"/>
      <c r="AS93" s="685"/>
      <c r="AT93" s="686"/>
      <c r="AU93" s="329"/>
      <c r="BB93" s="379"/>
    </row>
    <row r="94" spans="1:54" x14ac:dyDescent="0.35">
      <c r="A94" s="33">
        <v>19</v>
      </c>
      <c r="B94" s="24" t="s">
        <v>35</v>
      </c>
      <c r="C94" s="156"/>
      <c r="D94" s="299"/>
      <c r="E94" s="300"/>
      <c r="F94" s="300"/>
      <c r="G94" s="300"/>
      <c r="H94" s="301"/>
      <c r="I94" s="300"/>
      <c r="J94" s="300"/>
      <c r="K94" s="300"/>
      <c r="L94" s="301"/>
      <c r="M94" s="317"/>
      <c r="N94" s="157">
        <f>SUM(D94:L94)</f>
        <v>0</v>
      </c>
      <c r="O94" s="158">
        <f>N94*'Template-657'!$B$16</f>
        <v>0</v>
      </c>
      <c r="P94" s="159"/>
      <c r="Q94" s="160"/>
      <c r="R94" s="320"/>
      <c r="S94" s="320"/>
      <c r="T94" s="300"/>
      <c r="U94" s="318"/>
      <c r="V94" s="320"/>
      <c r="W94" s="301"/>
      <c r="X94" s="332"/>
      <c r="Y94" s="398"/>
      <c r="Z94" s="398"/>
      <c r="AA94" s="399"/>
      <c r="AB94" s="337"/>
      <c r="AC94" s="337"/>
      <c r="AD94" s="300"/>
      <c r="AE94" s="344"/>
      <c r="AF94" s="345"/>
      <c r="AG94" s="447" t="str">
        <f t="shared" si="1"/>
        <v/>
      </c>
      <c r="AH94" s="353"/>
      <c r="AI94" s="308"/>
      <c r="AJ94" s="309"/>
      <c r="AK94" s="675"/>
      <c r="AL94" s="676"/>
      <c r="AM94" s="676"/>
      <c r="AN94" s="676"/>
      <c r="AO94" s="676"/>
      <c r="AP94" s="676"/>
      <c r="AQ94" s="676"/>
      <c r="AR94" s="676"/>
      <c r="AS94" s="676"/>
      <c r="AT94" s="677"/>
      <c r="AU94" s="329"/>
    </row>
    <row r="95" spans="1:54" x14ac:dyDescent="0.35">
      <c r="A95" s="71"/>
      <c r="B95" s="25" t="s">
        <v>53</v>
      </c>
      <c r="C95" s="162"/>
      <c r="D95" s="302"/>
      <c r="E95" s="303"/>
      <c r="F95" s="303"/>
      <c r="G95" s="303"/>
      <c r="H95" s="304"/>
      <c r="I95" s="303"/>
      <c r="J95" s="303"/>
      <c r="K95" s="303"/>
      <c r="L95" s="304"/>
      <c r="M95" s="400"/>
      <c r="N95" s="30" t="e">
        <f>IF(SUM(D95:L95)&gt;'Template-657'!$L$4,'Template-657'!$L$4,SUM(D95:L95))</f>
        <v>#DIV/0!</v>
      </c>
      <c r="O95" s="163" t="e">
        <f>N95*'Template-657'!$B$16</f>
        <v>#DIV/0!</v>
      </c>
      <c r="P95" s="164" t="e">
        <f>INDEX('Template-657'!$F$5:$K$5, MATCH(O95, 'Template-657'!$F$3:$K$3, 1))</f>
        <v>#DIV/0!</v>
      </c>
      <c r="Q95" s="22" t="e">
        <f>INDEX('Template-657'!$F$6:$K$6, MATCH(O95, 'Template-657'!$F$3:$K$3, 1))</f>
        <v>#DIV/0!</v>
      </c>
      <c r="R95" s="321"/>
      <c r="S95" s="321"/>
      <c r="T95" s="303"/>
      <c r="U95" s="322"/>
      <c r="V95" s="321"/>
      <c r="W95" s="304"/>
      <c r="X95" s="401"/>
      <c r="Y95" s="402"/>
      <c r="Z95" s="402"/>
      <c r="AA95" s="403"/>
      <c r="AB95" s="334"/>
      <c r="AC95" s="334"/>
      <c r="AD95" s="303"/>
      <c r="AE95" s="344"/>
      <c r="AF95" s="345"/>
      <c r="AG95" s="447" t="str">
        <f t="shared" si="1"/>
        <v/>
      </c>
      <c r="AH95" s="353"/>
      <c r="AI95" s="308"/>
      <c r="AJ95" s="309"/>
      <c r="AK95" s="678"/>
      <c r="AL95" s="679"/>
      <c r="AM95" s="679"/>
      <c r="AN95" s="679"/>
      <c r="AO95" s="679"/>
      <c r="AP95" s="679"/>
      <c r="AQ95" s="679"/>
      <c r="AR95" s="679"/>
      <c r="AS95" s="679"/>
      <c r="AT95" s="680"/>
      <c r="AU95" s="329"/>
    </row>
    <row r="96" spans="1:54" x14ac:dyDescent="0.35">
      <c r="A96" s="71"/>
      <c r="B96" s="39" t="s">
        <v>59</v>
      </c>
      <c r="C96" s="162"/>
      <c r="D96" s="305"/>
      <c r="E96" s="306"/>
      <c r="F96" s="306"/>
      <c r="G96" s="306"/>
      <c r="H96" s="307"/>
      <c r="I96" s="306"/>
      <c r="J96" s="306"/>
      <c r="K96" s="306"/>
      <c r="L96" s="307"/>
      <c r="M96" s="166">
        <f>SUM(D96:L96)</f>
        <v>0</v>
      </c>
      <c r="N96" s="169"/>
      <c r="O96" s="170"/>
      <c r="P96" s="169"/>
      <c r="Q96" s="170"/>
      <c r="R96" s="308"/>
      <c r="S96" s="308"/>
      <c r="T96" s="308"/>
      <c r="U96" s="305"/>
      <c r="V96" s="308"/>
      <c r="W96" s="309"/>
      <c r="X96" s="331"/>
      <c r="Y96" s="306"/>
      <c r="Z96" s="308"/>
      <c r="AA96" s="309"/>
      <c r="AB96" s="334"/>
      <c r="AC96" s="334"/>
      <c r="AD96" s="303"/>
      <c r="AE96" s="331"/>
      <c r="AF96" s="346"/>
      <c r="AG96" s="447" t="str">
        <f t="shared" si="1"/>
        <v/>
      </c>
      <c r="AH96" s="353"/>
      <c r="AI96" s="308"/>
      <c r="AJ96" s="309"/>
      <c r="AK96" s="678"/>
      <c r="AL96" s="679"/>
      <c r="AM96" s="679"/>
      <c r="AN96" s="679"/>
      <c r="AO96" s="679"/>
      <c r="AP96" s="679"/>
      <c r="AQ96" s="679"/>
      <c r="AR96" s="679"/>
      <c r="AS96" s="679"/>
      <c r="AT96" s="680"/>
      <c r="AU96" s="329"/>
      <c r="BB96" s="379"/>
    </row>
    <row r="97" spans="1:54" x14ac:dyDescent="0.35">
      <c r="A97" s="71"/>
      <c r="B97" s="25" t="s">
        <v>70</v>
      </c>
      <c r="C97" s="162">
        <f>SUM(D97:L97)</f>
        <v>0</v>
      </c>
      <c r="D97" s="305"/>
      <c r="E97" s="308"/>
      <c r="F97" s="308"/>
      <c r="G97" s="308"/>
      <c r="H97" s="309"/>
      <c r="I97" s="308"/>
      <c r="J97" s="308"/>
      <c r="K97" s="308"/>
      <c r="L97" s="309"/>
      <c r="M97" s="162" t="e">
        <f>IF(SUM(D97:L97)&gt;($P95/'Template-657'!$B$15),($P95/'Template-657'!$B$15),SUM(D97:L97))</f>
        <v>#DIV/0!</v>
      </c>
      <c r="N97" s="169"/>
      <c r="O97" s="170"/>
      <c r="P97" s="169"/>
      <c r="Q97" s="170"/>
      <c r="R97" s="308"/>
      <c r="S97" s="308"/>
      <c r="T97" s="308"/>
      <c r="U97" s="305"/>
      <c r="V97" s="308"/>
      <c r="W97" s="309"/>
      <c r="X97" s="405"/>
      <c r="Y97" s="329"/>
      <c r="Z97" s="329"/>
      <c r="AA97" s="330"/>
      <c r="AB97" s="334"/>
      <c r="AC97" s="334"/>
      <c r="AD97" s="303"/>
      <c r="AE97" s="331"/>
      <c r="AF97" s="346"/>
      <c r="AG97" s="447" t="str">
        <f t="shared" si="1"/>
        <v/>
      </c>
      <c r="AH97" s="353"/>
      <c r="AI97" s="308"/>
      <c r="AJ97" s="309"/>
      <c r="AK97" s="678"/>
      <c r="AL97" s="679"/>
      <c r="AM97" s="679"/>
      <c r="AN97" s="679"/>
      <c r="AO97" s="679"/>
      <c r="AP97" s="679"/>
      <c r="AQ97" s="679"/>
      <c r="AR97" s="679"/>
      <c r="AS97" s="679"/>
      <c r="AT97" s="680"/>
      <c r="AU97" s="329"/>
      <c r="BB97" s="379"/>
    </row>
    <row r="98" spans="1:54" ht="15" thickBot="1" x14ac:dyDescent="0.4">
      <c r="A98" s="90"/>
      <c r="B98" s="26" t="s">
        <v>75</v>
      </c>
      <c r="C98" s="171">
        <f>SUM(D98:L98)</f>
        <v>0</v>
      </c>
      <c r="D98" s="310"/>
      <c r="E98" s="311"/>
      <c r="F98" s="311"/>
      <c r="G98" s="311"/>
      <c r="H98" s="312"/>
      <c r="I98" s="311"/>
      <c r="J98" s="311"/>
      <c r="K98" s="311"/>
      <c r="L98" s="312"/>
      <c r="M98" s="171" t="e">
        <f>IF(SUM(D98:L98)&gt;($P95/'Template-657'!$B$15),($P95/'Template-657'!$B$15),SUM(D98:L98))</f>
        <v>#DIV/0!</v>
      </c>
      <c r="N98" s="173"/>
      <c r="O98" s="23"/>
      <c r="P98" s="173"/>
      <c r="Q98" s="23"/>
      <c r="R98" s="311"/>
      <c r="S98" s="323"/>
      <c r="T98" s="323"/>
      <c r="U98" s="324"/>
      <c r="V98" s="325"/>
      <c r="W98" s="326"/>
      <c r="X98" s="324"/>
      <c r="Y98" s="325"/>
      <c r="Z98" s="325"/>
      <c r="AA98" s="326"/>
      <c r="AB98" s="339"/>
      <c r="AC98" s="339"/>
      <c r="AD98" s="340"/>
      <c r="AE98" s="331"/>
      <c r="AF98" s="346"/>
      <c r="AG98" s="447" t="str">
        <f t="shared" si="1"/>
        <v/>
      </c>
      <c r="AH98" s="353"/>
      <c r="AI98" s="308"/>
      <c r="AJ98" s="309"/>
      <c r="AK98" s="684"/>
      <c r="AL98" s="685"/>
      <c r="AM98" s="685"/>
      <c r="AN98" s="685"/>
      <c r="AO98" s="685"/>
      <c r="AP98" s="685"/>
      <c r="AQ98" s="685"/>
      <c r="AR98" s="685"/>
      <c r="AS98" s="685"/>
      <c r="AT98" s="686"/>
      <c r="AU98" s="329"/>
      <c r="BB98" s="379"/>
    </row>
    <row r="99" spans="1:54" x14ac:dyDescent="0.35">
      <c r="A99" s="71">
        <v>20</v>
      </c>
      <c r="B99" s="25" t="s">
        <v>35</v>
      </c>
      <c r="C99" s="175"/>
      <c r="D99" s="302"/>
      <c r="E99" s="303"/>
      <c r="F99" s="303"/>
      <c r="G99" s="303"/>
      <c r="H99" s="304"/>
      <c r="I99" s="303"/>
      <c r="J99" s="303"/>
      <c r="K99" s="303"/>
      <c r="L99" s="304"/>
      <c r="M99" s="316"/>
      <c r="N99" s="157">
        <f>SUM(D99:L99)</f>
        <v>0</v>
      </c>
      <c r="O99" s="158">
        <f>N99*'Template-657'!$B$16</f>
        <v>0</v>
      </c>
      <c r="P99" s="164"/>
      <c r="Q99" s="22"/>
      <c r="R99" s="321"/>
      <c r="S99" s="321"/>
      <c r="T99" s="303"/>
      <c r="U99" s="322"/>
      <c r="V99" s="321"/>
      <c r="W99" s="304"/>
      <c r="X99" s="333"/>
      <c r="Y99" s="402"/>
      <c r="Z99" s="402"/>
      <c r="AA99" s="403"/>
      <c r="AB99" s="334"/>
      <c r="AC99" s="334"/>
      <c r="AD99" s="303"/>
      <c r="AE99" s="342"/>
      <c r="AF99" s="343"/>
      <c r="AG99" s="448" t="str">
        <f t="shared" si="1"/>
        <v/>
      </c>
      <c r="AH99" s="350"/>
      <c r="AI99" s="351"/>
      <c r="AJ99" s="352"/>
      <c r="AK99" s="687"/>
      <c r="AL99" s="688"/>
      <c r="AM99" s="688"/>
      <c r="AN99" s="688"/>
      <c r="AO99" s="688"/>
      <c r="AP99" s="688"/>
      <c r="AQ99" s="688"/>
      <c r="AR99" s="688"/>
      <c r="AS99" s="688"/>
      <c r="AT99" s="689"/>
      <c r="AU99" s="329"/>
    </row>
    <row r="100" spans="1:54" x14ac:dyDescent="0.35">
      <c r="A100" s="71"/>
      <c r="B100" s="25" t="s">
        <v>53</v>
      </c>
      <c r="C100" s="162"/>
      <c r="D100" s="302"/>
      <c r="E100" s="303"/>
      <c r="F100" s="303"/>
      <c r="G100" s="303"/>
      <c r="H100" s="304"/>
      <c r="I100" s="303"/>
      <c r="J100" s="303"/>
      <c r="K100" s="303"/>
      <c r="L100" s="304"/>
      <c r="M100" s="400"/>
      <c r="N100" s="30" t="e">
        <f>IF(SUM(D100:L100)&gt;'Template-657'!$L$4,'Template-657'!$L$4,SUM(D100:L100))</f>
        <v>#DIV/0!</v>
      </c>
      <c r="O100" s="163" t="e">
        <f>N100*'Template-657'!$B$16</f>
        <v>#DIV/0!</v>
      </c>
      <c r="P100" s="164" t="e">
        <f>INDEX('Template-657'!$F$5:$K$5, MATCH(O100, 'Template-657'!$F$3:$K$3, 1))</f>
        <v>#DIV/0!</v>
      </c>
      <c r="Q100" s="22" t="e">
        <f>INDEX('Template-657'!$F$6:$K$6, MATCH(O100, 'Template-657'!$F$3:$K$3, 1))</f>
        <v>#DIV/0!</v>
      </c>
      <c r="R100" s="321"/>
      <c r="S100" s="321"/>
      <c r="T100" s="303"/>
      <c r="U100" s="322"/>
      <c r="V100" s="321"/>
      <c r="W100" s="304"/>
      <c r="X100" s="401"/>
      <c r="Y100" s="402"/>
      <c r="Z100" s="402"/>
      <c r="AA100" s="403"/>
      <c r="AB100" s="334"/>
      <c r="AC100" s="334"/>
      <c r="AD100" s="303"/>
      <c r="AE100" s="344"/>
      <c r="AF100" s="345"/>
      <c r="AG100" s="447" t="str">
        <f t="shared" si="1"/>
        <v/>
      </c>
      <c r="AH100" s="353"/>
      <c r="AI100" s="308"/>
      <c r="AJ100" s="309"/>
      <c r="AK100" s="678"/>
      <c r="AL100" s="679"/>
      <c r="AM100" s="679"/>
      <c r="AN100" s="679"/>
      <c r="AO100" s="679"/>
      <c r="AP100" s="679"/>
      <c r="AQ100" s="679"/>
      <c r="AR100" s="679"/>
      <c r="AS100" s="679"/>
      <c r="AT100" s="680"/>
      <c r="AU100" s="329"/>
    </row>
    <row r="101" spans="1:54" x14ac:dyDescent="0.35">
      <c r="A101" s="71"/>
      <c r="B101" s="39" t="s">
        <v>59</v>
      </c>
      <c r="C101" s="162"/>
      <c r="D101" s="305"/>
      <c r="E101" s="306"/>
      <c r="F101" s="306"/>
      <c r="G101" s="306"/>
      <c r="H101" s="307"/>
      <c r="I101" s="306"/>
      <c r="J101" s="306"/>
      <c r="K101" s="306"/>
      <c r="L101" s="307"/>
      <c r="M101" s="166">
        <f>SUM(D101:L101)</f>
        <v>0</v>
      </c>
      <c r="N101" s="169"/>
      <c r="O101" s="170"/>
      <c r="P101" s="169"/>
      <c r="Q101" s="170"/>
      <c r="R101" s="308"/>
      <c r="S101" s="308"/>
      <c r="T101" s="308"/>
      <c r="U101" s="305"/>
      <c r="V101" s="308"/>
      <c r="W101" s="309"/>
      <c r="X101" s="331"/>
      <c r="Y101" s="306"/>
      <c r="Z101" s="308"/>
      <c r="AA101" s="309"/>
      <c r="AB101" s="334"/>
      <c r="AC101" s="334"/>
      <c r="AD101" s="303"/>
      <c r="AE101" s="331"/>
      <c r="AF101" s="346"/>
      <c r="AG101" s="447" t="str">
        <f t="shared" si="1"/>
        <v/>
      </c>
      <c r="AH101" s="353"/>
      <c r="AI101" s="308"/>
      <c r="AJ101" s="309"/>
      <c r="AK101" s="678"/>
      <c r="AL101" s="679"/>
      <c r="AM101" s="679"/>
      <c r="AN101" s="679"/>
      <c r="AO101" s="679"/>
      <c r="AP101" s="679"/>
      <c r="AQ101" s="679"/>
      <c r="AR101" s="679"/>
      <c r="AS101" s="679"/>
      <c r="AT101" s="680"/>
      <c r="AU101" s="329"/>
      <c r="BB101" s="379"/>
    </row>
    <row r="102" spans="1:54" x14ac:dyDescent="0.35">
      <c r="A102" s="71"/>
      <c r="B102" s="25" t="s">
        <v>70</v>
      </c>
      <c r="C102" s="162">
        <f>SUM(D102:L102)</f>
        <v>0</v>
      </c>
      <c r="D102" s="305"/>
      <c r="E102" s="308"/>
      <c r="F102" s="308"/>
      <c r="G102" s="308"/>
      <c r="H102" s="309"/>
      <c r="I102" s="308"/>
      <c r="J102" s="308"/>
      <c r="K102" s="308"/>
      <c r="L102" s="309"/>
      <c r="M102" s="162" t="e">
        <f>IF(SUM(D102:L102)&gt;($P100/'Template-657'!$B$15),($P100/'Template-657'!$B$15),SUM(D102:L102))</f>
        <v>#DIV/0!</v>
      </c>
      <c r="N102" s="169"/>
      <c r="O102" s="170"/>
      <c r="P102" s="169"/>
      <c r="Q102" s="170"/>
      <c r="R102" s="308"/>
      <c r="S102" s="308"/>
      <c r="T102" s="308"/>
      <c r="U102" s="305"/>
      <c r="V102" s="308"/>
      <c r="W102" s="309"/>
      <c r="X102" s="405"/>
      <c r="Y102" s="329"/>
      <c r="Z102" s="329"/>
      <c r="AA102" s="330"/>
      <c r="AB102" s="334"/>
      <c r="AC102" s="334"/>
      <c r="AD102" s="303"/>
      <c r="AE102" s="331"/>
      <c r="AF102" s="346"/>
      <c r="AG102" s="447" t="str">
        <f t="shared" si="1"/>
        <v/>
      </c>
      <c r="AH102" s="353"/>
      <c r="AI102" s="308"/>
      <c r="AJ102" s="309"/>
      <c r="AK102" s="678"/>
      <c r="AL102" s="679"/>
      <c r="AM102" s="679"/>
      <c r="AN102" s="679"/>
      <c r="AO102" s="679"/>
      <c r="AP102" s="679"/>
      <c r="AQ102" s="679"/>
      <c r="AR102" s="679"/>
      <c r="AS102" s="679"/>
      <c r="AT102" s="680"/>
      <c r="AU102" s="329"/>
      <c r="BB102" s="379"/>
    </row>
    <row r="103" spans="1:54" ht="15" thickBot="1" x14ac:dyDescent="0.4">
      <c r="A103" s="74"/>
      <c r="B103" s="25" t="s">
        <v>75</v>
      </c>
      <c r="C103" s="162">
        <f>SUM(D103:L103)</f>
        <v>0</v>
      </c>
      <c r="D103" s="305"/>
      <c r="E103" s="308"/>
      <c r="F103" s="308"/>
      <c r="G103" s="308"/>
      <c r="H103" s="309"/>
      <c r="I103" s="308"/>
      <c r="J103" s="308"/>
      <c r="K103" s="308"/>
      <c r="L103" s="309"/>
      <c r="M103" s="162" t="e">
        <f>IF(SUM(D103:L103)&gt;($P100/'Template-657'!$B$15),($P100/'Template-657'!$B$15),SUM(D103:L103))</f>
        <v>#DIV/0!</v>
      </c>
      <c r="N103" s="164"/>
      <c r="O103" s="22"/>
      <c r="P103" s="164"/>
      <c r="Q103" s="22"/>
      <c r="R103" s="308"/>
      <c r="S103" s="327"/>
      <c r="T103" s="327"/>
      <c r="U103" s="328"/>
      <c r="V103" s="329"/>
      <c r="W103" s="330"/>
      <c r="X103" s="328"/>
      <c r="Y103" s="329"/>
      <c r="Z103" s="329"/>
      <c r="AA103" s="330"/>
      <c r="AB103" s="334"/>
      <c r="AC103" s="334"/>
      <c r="AD103" s="303"/>
      <c r="AE103" s="347"/>
      <c r="AF103" s="348"/>
      <c r="AG103" s="449" t="str">
        <f t="shared" si="1"/>
        <v/>
      </c>
      <c r="AH103" s="354"/>
      <c r="AI103" s="311"/>
      <c r="AJ103" s="312"/>
      <c r="AK103" s="681"/>
      <c r="AL103" s="682"/>
      <c r="AM103" s="682"/>
      <c r="AN103" s="682"/>
      <c r="AO103" s="682"/>
      <c r="AP103" s="682"/>
      <c r="AQ103" s="682"/>
      <c r="AR103" s="682"/>
      <c r="AS103" s="682"/>
      <c r="AT103" s="683"/>
      <c r="AU103" s="329"/>
      <c r="BB103" s="379"/>
    </row>
    <row r="104" spans="1:54" x14ac:dyDescent="0.35">
      <c r="A104" s="33">
        <v>21</v>
      </c>
      <c r="B104" s="24" t="s">
        <v>35</v>
      </c>
      <c r="C104" s="156"/>
      <c r="D104" s="299"/>
      <c r="E104" s="300"/>
      <c r="F104" s="300"/>
      <c r="G104" s="300"/>
      <c r="H104" s="301"/>
      <c r="I104" s="300"/>
      <c r="J104" s="300"/>
      <c r="K104" s="300"/>
      <c r="L104" s="301"/>
      <c r="M104" s="317"/>
      <c r="N104" s="157">
        <f>SUM(D104:L104)</f>
        <v>0</v>
      </c>
      <c r="O104" s="158">
        <f>N104*'Template-657'!$B$16</f>
        <v>0</v>
      </c>
      <c r="P104" s="159"/>
      <c r="Q104" s="160"/>
      <c r="R104" s="320"/>
      <c r="S104" s="320"/>
      <c r="T104" s="300"/>
      <c r="U104" s="318"/>
      <c r="V104" s="320"/>
      <c r="W104" s="301"/>
      <c r="X104" s="332"/>
      <c r="Y104" s="398"/>
      <c r="Z104" s="398"/>
      <c r="AA104" s="399"/>
      <c r="AB104" s="337"/>
      <c r="AC104" s="337"/>
      <c r="AD104" s="300"/>
      <c r="AE104" s="344"/>
      <c r="AF104" s="345"/>
      <c r="AG104" s="447" t="str">
        <f t="shared" si="1"/>
        <v/>
      </c>
      <c r="AH104" s="353"/>
      <c r="AI104" s="308"/>
      <c r="AJ104" s="309"/>
      <c r="AK104" s="675"/>
      <c r="AL104" s="676"/>
      <c r="AM104" s="676"/>
      <c r="AN104" s="676"/>
      <c r="AO104" s="676"/>
      <c r="AP104" s="676"/>
      <c r="AQ104" s="676"/>
      <c r="AR104" s="676"/>
      <c r="AS104" s="676"/>
      <c r="AT104" s="677"/>
      <c r="AU104" s="329"/>
    </row>
    <row r="105" spans="1:54" x14ac:dyDescent="0.35">
      <c r="A105" s="71"/>
      <c r="B105" s="25" t="s">
        <v>53</v>
      </c>
      <c r="C105" s="162"/>
      <c r="D105" s="302"/>
      <c r="E105" s="303"/>
      <c r="F105" s="303"/>
      <c r="G105" s="303"/>
      <c r="H105" s="304"/>
      <c r="I105" s="303"/>
      <c r="J105" s="303"/>
      <c r="K105" s="303"/>
      <c r="L105" s="304"/>
      <c r="M105" s="400"/>
      <c r="N105" s="30" t="e">
        <f>IF(SUM(D105:L105)&gt;'Template-657'!$L$4,'Template-657'!$L$4,SUM(D105:L105))</f>
        <v>#DIV/0!</v>
      </c>
      <c r="O105" s="163" t="e">
        <f>N105*'Template-657'!$B$16</f>
        <v>#DIV/0!</v>
      </c>
      <c r="P105" s="164" t="e">
        <f>INDEX('Template-657'!$F$5:$K$5, MATCH(O105, 'Template-657'!$F$3:$K$3, 1))</f>
        <v>#DIV/0!</v>
      </c>
      <c r="Q105" s="22" t="e">
        <f>INDEX('Template-657'!$F$6:$K$6, MATCH(O105, 'Template-657'!$F$3:$K$3, 1))</f>
        <v>#DIV/0!</v>
      </c>
      <c r="R105" s="321"/>
      <c r="S105" s="321"/>
      <c r="T105" s="303"/>
      <c r="U105" s="322"/>
      <c r="V105" s="321"/>
      <c r="W105" s="304"/>
      <c r="X105" s="401"/>
      <c r="Y105" s="402"/>
      <c r="Z105" s="402"/>
      <c r="AA105" s="403"/>
      <c r="AB105" s="334"/>
      <c r="AC105" s="334"/>
      <c r="AD105" s="303"/>
      <c r="AE105" s="344"/>
      <c r="AF105" s="345"/>
      <c r="AG105" s="447" t="str">
        <f t="shared" si="1"/>
        <v/>
      </c>
      <c r="AH105" s="353"/>
      <c r="AI105" s="308"/>
      <c r="AJ105" s="309"/>
      <c r="AK105" s="678"/>
      <c r="AL105" s="679"/>
      <c r="AM105" s="679"/>
      <c r="AN105" s="679"/>
      <c r="AO105" s="679"/>
      <c r="AP105" s="679"/>
      <c r="AQ105" s="679"/>
      <c r="AR105" s="679"/>
      <c r="AS105" s="679"/>
      <c r="AT105" s="680"/>
      <c r="AU105" s="329"/>
    </row>
    <row r="106" spans="1:54" x14ac:dyDescent="0.35">
      <c r="A106" s="71"/>
      <c r="B106" s="39" t="s">
        <v>59</v>
      </c>
      <c r="C106" s="162"/>
      <c r="D106" s="305"/>
      <c r="E106" s="306"/>
      <c r="F106" s="306"/>
      <c r="G106" s="306"/>
      <c r="H106" s="307"/>
      <c r="I106" s="306"/>
      <c r="J106" s="306"/>
      <c r="K106" s="306"/>
      <c r="L106" s="307"/>
      <c r="M106" s="166">
        <f>SUM(D106:L106)</f>
        <v>0</v>
      </c>
      <c r="N106" s="169"/>
      <c r="O106" s="170"/>
      <c r="P106" s="169"/>
      <c r="Q106" s="170"/>
      <c r="R106" s="308"/>
      <c r="S106" s="308"/>
      <c r="T106" s="308"/>
      <c r="U106" s="305"/>
      <c r="V106" s="308"/>
      <c r="W106" s="309"/>
      <c r="X106" s="331"/>
      <c r="Y106" s="306"/>
      <c r="Z106" s="308"/>
      <c r="AA106" s="309"/>
      <c r="AB106" s="334"/>
      <c r="AC106" s="334"/>
      <c r="AD106" s="303"/>
      <c r="AE106" s="331"/>
      <c r="AF106" s="346"/>
      <c r="AG106" s="447" t="str">
        <f t="shared" si="1"/>
        <v/>
      </c>
      <c r="AH106" s="353"/>
      <c r="AI106" s="308"/>
      <c r="AJ106" s="309"/>
      <c r="AK106" s="678"/>
      <c r="AL106" s="679"/>
      <c r="AM106" s="679"/>
      <c r="AN106" s="679"/>
      <c r="AO106" s="679"/>
      <c r="AP106" s="679"/>
      <c r="AQ106" s="679"/>
      <c r="AR106" s="679"/>
      <c r="AS106" s="679"/>
      <c r="AT106" s="680"/>
      <c r="AU106" s="329"/>
      <c r="BB106" s="379"/>
    </row>
    <row r="107" spans="1:54" x14ac:dyDescent="0.35">
      <c r="A107" s="71"/>
      <c r="B107" s="25" t="s">
        <v>70</v>
      </c>
      <c r="C107" s="162">
        <f>SUM(D107:L107)</f>
        <v>0</v>
      </c>
      <c r="D107" s="305"/>
      <c r="E107" s="308"/>
      <c r="F107" s="308"/>
      <c r="G107" s="308"/>
      <c r="H107" s="309"/>
      <c r="I107" s="308"/>
      <c r="J107" s="308"/>
      <c r="K107" s="308"/>
      <c r="L107" s="309"/>
      <c r="M107" s="162" t="e">
        <f>IF(SUM(D107:L107)&gt;($P105/'Template-657'!$B$15),($P105/'Template-657'!$B$15),SUM(D107:L107))</f>
        <v>#DIV/0!</v>
      </c>
      <c r="N107" s="169"/>
      <c r="O107" s="170"/>
      <c r="P107" s="169"/>
      <c r="Q107" s="170"/>
      <c r="R107" s="308"/>
      <c r="S107" s="308"/>
      <c r="T107" s="308"/>
      <c r="U107" s="305"/>
      <c r="V107" s="308"/>
      <c r="W107" s="309"/>
      <c r="X107" s="405"/>
      <c r="Y107" s="329"/>
      <c r="Z107" s="329"/>
      <c r="AA107" s="330"/>
      <c r="AB107" s="334"/>
      <c r="AC107" s="334"/>
      <c r="AD107" s="303"/>
      <c r="AE107" s="331"/>
      <c r="AF107" s="346"/>
      <c r="AG107" s="447" t="str">
        <f t="shared" si="1"/>
        <v/>
      </c>
      <c r="AH107" s="353"/>
      <c r="AI107" s="308"/>
      <c r="AJ107" s="309"/>
      <c r="AK107" s="678"/>
      <c r="AL107" s="679"/>
      <c r="AM107" s="679"/>
      <c r="AN107" s="679"/>
      <c r="AO107" s="679"/>
      <c r="AP107" s="679"/>
      <c r="AQ107" s="679"/>
      <c r="AR107" s="679"/>
      <c r="AS107" s="679"/>
      <c r="AT107" s="680"/>
      <c r="AU107" s="329"/>
      <c r="BB107" s="379"/>
    </row>
    <row r="108" spans="1:54" ht="15" thickBot="1" x14ac:dyDescent="0.4">
      <c r="A108" s="90"/>
      <c r="B108" s="26" t="s">
        <v>75</v>
      </c>
      <c r="C108" s="171">
        <f>SUM(D108:L108)</f>
        <v>0</v>
      </c>
      <c r="D108" s="310"/>
      <c r="E108" s="311"/>
      <c r="F108" s="311"/>
      <c r="G108" s="311"/>
      <c r="H108" s="312"/>
      <c r="I108" s="311"/>
      <c r="J108" s="311"/>
      <c r="K108" s="311"/>
      <c r="L108" s="312"/>
      <c r="M108" s="162" t="e">
        <f>IF(SUM(D108:L108)&gt;($P105/'Template-657'!$B$15),($P105/'Template-657'!$B$15),SUM(D108:L108))</f>
        <v>#DIV/0!</v>
      </c>
      <c r="N108" s="173"/>
      <c r="O108" s="23"/>
      <c r="P108" s="173"/>
      <c r="Q108" s="23"/>
      <c r="R108" s="311"/>
      <c r="S108" s="323"/>
      <c r="T108" s="323"/>
      <c r="U108" s="324"/>
      <c r="V108" s="325"/>
      <c r="W108" s="326"/>
      <c r="X108" s="324"/>
      <c r="Y108" s="325"/>
      <c r="Z108" s="325"/>
      <c r="AA108" s="326"/>
      <c r="AB108" s="339"/>
      <c r="AC108" s="339"/>
      <c r="AD108" s="340"/>
      <c r="AE108" s="331"/>
      <c r="AF108" s="346"/>
      <c r="AG108" s="447" t="str">
        <f t="shared" si="1"/>
        <v/>
      </c>
      <c r="AH108" s="353"/>
      <c r="AI108" s="308"/>
      <c r="AJ108" s="309"/>
      <c r="AK108" s="684"/>
      <c r="AL108" s="685"/>
      <c r="AM108" s="685"/>
      <c r="AN108" s="685"/>
      <c r="AO108" s="685"/>
      <c r="AP108" s="685"/>
      <c r="AQ108" s="685"/>
      <c r="AR108" s="685"/>
      <c r="AS108" s="685"/>
      <c r="AT108" s="686"/>
      <c r="AU108" s="329"/>
      <c r="BB108" s="379"/>
    </row>
    <row r="109" spans="1:54" x14ac:dyDescent="0.35">
      <c r="A109" s="71">
        <v>22</v>
      </c>
      <c r="B109" s="25" t="s">
        <v>35</v>
      </c>
      <c r="C109" s="175"/>
      <c r="D109" s="302"/>
      <c r="E109" s="303"/>
      <c r="F109" s="303"/>
      <c r="G109" s="303"/>
      <c r="H109" s="304"/>
      <c r="I109" s="303"/>
      <c r="J109" s="303"/>
      <c r="K109" s="303"/>
      <c r="L109" s="304"/>
      <c r="M109" s="317"/>
      <c r="N109" s="157">
        <f>SUM(D109:L109)</f>
        <v>0</v>
      </c>
      <c r="O109" s="158">
        <f>N109*'Template-657'!$B$16</f>
        <v>0</v>
      </c>
      <c r="P109" s="164"/>
      <c r="Q109" s="22"/>
      <c r="R109" s="321"/>
      <c r="S109" s="321"/>
      <c r="T109" s="303"/>
      <c r="U109" s="322"/>
      <c r="V109" s="321"/>
      <c r="W109" s="304"/>
      <c r="X109" s="333"/>
      <c r="Y109" s="402"/>
      <c r="Z109" s="402"/>
      <c r="AA109" s="403"/>
      <c r="AB109" s="334"/>
      <c r="AC109" s="334"/>
      <c r="AD109" s="303"/>
      <c r="AE109" s="342"/>
      <c r="AF109" s="343"/>
      <c r="AG109" s="448" t="str">
        <f t="shared" si="1"/>
        <v/>
      </c>
      <c r="AH109" s="350"/>
      <c r="AI109" s="351"/>
      <c r="AJ109" s="352"/>
      <c r="AK109" s="687"/>
      <c r="AL109" s="688"/>
      <c r="AM109" s="688"/>
      <c r="AN109" s="688"/>
      <c r="AO109" s="688"/>
      <c r="AP109" s="688"/>
      <c r="AQ109" s="688"/>
      <c r="AR109" s="688"/>
      <c r="AS109" s="688"/>
      <c r="AT109" s="689"/>
      <c r="AU109" s="329"/>
    </row>
    <row r="110" spans="1:54" x14ac:dyDescent="0.35">
      <c r="A110" s="71"/>
      <c r="B110" s="25" t="s">
        <v>53</v>
      </c>
      <c r="C110" s="162"/>
      <c r="D110" s="302"/>
      <c r="E110" s="303"/>
      <c r="F110" s="303"/>
      <c r="G110" s="303"/>
      <c r="H110" s="304"/>
      <c r="I110" s="303"/>
      <c r="J110" s="303"/>
      <c r="K110" s="303"/>
      <c r="L110" s="304"/>
      <c r="M110" s="400"/>
      <c r="N110" s="30" t="e">
        <f>IF(SUM(D110:L110)&gt;'Template-657'!$L$4,'Template-657'!$L$4,SUM(D110:L110))</f>
        <v>#DIV/0!</v>
      </c>
      <c r="O110" s="163" t="e">
        <f>N110*'Template-657'!$B$16</f>
        <v>#DIV/0!</v>
      </c>
      <c r="P110" s="164" t="e">
        <f>INDEX('Template-657'!$F$5:$K$5, MATCH(O110, 'Template-657'!$F$3:$K$3, 1))</f>
        <v>#DIV/0!</v>
      </c>
      <c r="Q110" s="22" t="e">
        <f>INDEX('Template-657'!$F$6:$K$6, MATCH(O110, 'Template-657'!$F$3:$K$3, 1))</f>
        <v>#DIV/0!</v>
      </c>
      <c r="R110" s="321"/>
      <c r="S110" s="321"/>
      <c r="T110" s="303"/>
      <c r="U110" s="322"/>
      <c r="V110" s="321"/>
      <c r="W110" s="304"/>
      <c r="X110" s="401"/>
      <c r="Y110" s="402"/>
      <c r="Z110" s="402"/>
      <c r="AA110" s="403"/>
      <c r="AB110" s="334"/>
      <c r="AC110" s="334"/>
      <c r="AD110" s="303"/>
      <c r="AE110" s="344"/>
      <c r="AF110" s="345"/>
      <c r="AG110" s="447" t="str">
        <f t="shared" si="1"/>
        <v/>
      </c>
      <c r="AH110" s="353"/>
      <c r="AI110" s="308"/>
      <c r="AJ110" s="309"/>
      <c r="AK110" s="678"/>
      <c r="AL110" s="679"/>
      <c r="AM110" s="679"/>
      <c r="AN110" s="679"/>
      <c r="AO110" s="679"/>
      <c r="AP110" s="679"/>
      <c r="AQ110" s="679"/>
      <c r="AR110" s="679"/>
      <c r="AS110" s="679"/>
      <c r="AT110" s="680"/>
      <c r="AU110" s="329"/>
    </row>
    <row r="111" spans="1:54" x14ac:dyDescent="0.35">
      <c r="A111" s="71"/>
      <c r="B111" s="39" t="s">
        <v>59</v>
      </c>
      <c r="C111" s="162"/>
      <c r="D111" s="305"/>
      <c r="E111" s="306"/>
      <c r="F111" s="306"/>
      <c r="G111" s="306"/>
      <c r="H111" s="307"/>
      <c r="I111" s="306"/>
      <c r="J111" s="306"/>
      <c r="K111" s="306"/>
      <c r="L111" s="307"/>
      <c r="M111" s="166">
        <f>SUM(D111:L111)</f>
        <v>0</v>
      </c>
      <c r="N111" s="169"/>
      <c r="O111" s="170"/>
      <c r="P111" s="169"/>
      <c r="Q111" s="170"/>
      <c r="R111" s="308"/>
      <c r="S111" s="308"/>
      <c r="T111" s="308"/>
      <c r="U111" s="305"/>
      <c r="V111" s="308"/>
      <c r="W111" s="309"/>
      <c r="X111" s="331"/>
      <c r="Y111" s="306"/>
      <c r="Z111" s="308"/>
      <c r="AA111" s="309"/>
      <c r="AB111" s="334"/>
      <c r="AC111" s="334"/>
      <c r="AD111" s="303"/>
      <c r="AE111" s="331"/>
      <c r="AF111" s="346"/>
      <c r="AG111" s="447" t="str">
        <f t="shared" si="1"/>
        <v/>
      </c>
      <c r="AH111" s="353"/>
      <c r="AI111" s="308"/>
      <c r="AJ111" s="309"/>
      <c r="AK111" s="678"/>
      <c r="AL111" s="679"/>
      <c r="AM111" s="679"/>
      <c r="AN111" s="679"/>
      <c r="AO111" s="679"/>
      <c r="AP111" s="679"/>
      <c r="AQ111" s="679"/>
      <c r="AR111" s="679"/>
      <c r="AS111" s="679"/>
      <c r="AT111" s="680"/>
      <c r="AU111" s="329"/>
      <c r="BB111" s="379"/>
    </row>
    <row r="112" spans="1:54" x14ac:dyDescent="0.35">
      <c r="A112" s="71"/>
      <c r="B112" s="25" t="s">
        <v>70</v>
      </c>
      <c r="C112" s="162">
        <f>SUM(D112:L112)</f>
        <v>0</v>
      </c>
      <c r="D112" s="305"/>
      <c r="E112" s="308"/>
      <c r="F112" s="308"/>
      <c r="G112" s="308"/>
      <c r="H112" s="309"/>
      <c r="I112" s="308"/>
      <c r="J112" s="308"/>
      <c r="K112" s="308"/>
      <c r="L112" s="309"/>
      <c r="M112" s="162" t="e">
        <f>IF(SUM(D112:L112)&gt;($P110/'Template-657'!$B$15),($P110/'Template-657'!$B$15),SUM(D112:L112))</f>
        <v>#DIV/0!</v>
      </c>
      <c r="N112" s="169"/>
      <c r="O112" s="170"/>
      <c r="P112" s="169"/>
      <c r="Q112" s="170"/>
      <c r="R112" s="308"/>
      <c r="S112" s="308"/>
      <c r="T112" s="308"/>
      <c r="U112" s="305"/>
      <c r="V112" s="308"/>
      <c r="W112" s="309"/>
      <c r="X112" s="405"/>
      <c r="Y112" s="329"/>
      <c r="Z112" s="329"/>
      <c r="AA112" s="330"/>
      <c r="AB112" s="334"/>
      <c r="AC112" s="334"/>
      <c r="AD112" s="303"/>
      <c r="AE112" s="331"/>
      <c r="AF112" s="346"/>
      <c r="AG112" s="447" t="str">
        <f t="shared" si="1"/>
        <v/>
      </c>
      <c r="AH112" s="353"/>
      <c r="AI112" s="308"/>
      <c r="AJ112" s="309"/>
      <c r="AK112" s="678"/>
      <c r="AL112" s="679"/>
      <c r="AM112" s="679"/>
      <c r="AN112" s="679"/>
      <c r="AO112" s="679"/>
      <c r="AP112" s="679"/>
      <c r="AQ112" s="679"/>
      <c r="AR112" s="679"/>
      <c r="AS112" s="679"/>
      <c r="AT112" s="680"/>
      <c r="AU112" s="329"/>
      <c r="BB112" s="379"/>
    </row>
    <row r="113" spans="1:54" ht="15" thickBot="1" x14ac:dyDescent="0.4">
      <c r="A113" s="90"/>
      <c r="B113" s="26" t="s">
        <v>75</v>
      </c>
      <c r="C113" s="171">
        <f>SUM(D113:L113)</f>
        <v>0</v>
      </c>
      <c r="D113" s="310"/>
      <c r="E113" s="311"/>
      <c r="F113" s="311"/>
      <c r="G113" s="311"/>
      <c r="H113" s="312"/>
      <c r="I113" s="311"/>
      <c r="J113" s="311"/>
      <c r="K113" s="311"/>
      <c r="L113" s="312"/>
      <c r="M113" s="171" t="e">
        <f>IF(SUM(D113:L113)&gt;($P110/'Template-657'!$B$15),($P110/'Template-657'!$B$15),SUM(D113:L113))</f>
        <v>#DIV/0!</v>
      </c>
      <c r="N113" s="164"/>
      <c r="O113" s="22"/>
      <c r="P113" s="164"/>
      <c r="Q113" s="22"/>
      <c r="R113" s="311"/>
      <c r="S113" s="327"/>
      <c r="T113" s="327"/>
      <c r="U113" s="324"/>
      <c r="V113" s="325"/>
      <c r="W113" s="326"/>
      <c r="X113" s="324"/>
      <c r="Y113" s="325"/>
      <c r="Z113" s="325"/>
      <c r="AA113" s="326"/>
      <c r="AB113" s="339"/>
      <c r="AC113" s="339"/>
      <c r="AD113" s="340"/>
      <c r="AE113" s="347"/>
      <c r="AF113" s="348"/>
      <c r="AG113" s="449" t="str">
        <f t="shared" si="1"/>
        <v/>
      </c>
      <c r="AH113" s="354"/>
      <c r="AI113" s="311"/>
      <c r="AJ113" s="312"/>
      <c r="AK113" s="684"/>
      <c r="AL113" s="685"/>
      <c r="AM113" s="685"/>
      <c r="AN113" s="685"/>
      <c r="AO113" s="685"/>
      <c r="AP113" s="685"/>
      <c r="AQ113" s="685"/>
      <c r="AR113" s="685"/>
      <c r="AS113" s="685"/>
      <c r="AT113" s="686"/>
      <c r="AU113" s="329"/>
      <c r="BB113" s="379"/>
    </row>
    <row r="114" spans="1:54" x14ac:dyDescent="0.35">
      <c r="A114" s="33">
        <v>23</v>
      </c>
      <c r="B114" s="24" t="s">
        <v>35</v>
      </c>
      <c r="C114" s="156"/>
      <c r="D114" s="299"/>
      <c r="E114" s="300"/>
      <c r="F114" s="300"/>
      <c r="G114" s="300"/>
      <c r="H114" s="301"/>
      <c r="I114" s="300"/>
      <c r="J114" s="300"/>
      <c r="K114" s="300"/>
      <c r="L114" s="301"/>
      <c r="M114" s="317"/>
      <c r="N114" s="157">
        <f>SUM(D114:L114)</f>
        <v>0</v>
      </c>
      <c r="O114" s="158">
        <f>N114*'Template-657'!$B$16</f>
        <v>0</v>
      </c>
      <c r="P114" s="159"/>
      <c r="Q114" s="160"/>
      <c r="R114" s="320"/>
      <c r="S114" s="320"/>
      <c r="T114" s="300"/>
      <c r="U114" s="318"/>
      <c r="V114" s="320"/>
      <c r="W114" s="301"/>
      <c r="X114" s="332"/>
      <c r="Y114" s="398"/>
      <c r="Z114" s="398"/>
      <c r="AA114" s="399"/>
      <c r="AB114" s="334"/>
      <c r="AC114" s="334"/>
      <c r="AD114" s="303"/>
      <c r="AE114" s="344"/>
      <c r="AF114" s="345"/>
      <c r="AG114" s="447" t="str">
        <f t="shared" si="1"/>
        <v/>
      </c>
      <c r="AH114" s="353"/>
      <c r="AI114" s="308"/>
      <c r="AJ114" s="309"/>
      <c r="AK114" s="675"/>
      <c r="AL114" s="676"/>
      <c r="AM114" s="676"/>
      <c r="AN114" s="676"/>
      <c r="AO114" s="676"/>
      <c r="AP114" s="676"/>
      <c r="AQ114" s="676"/>
      <c r="AR114" s="676"/>
      <c r="AS114" s="676"/>
      <c r="AT114" s="677"/>
      <c r="AU114" s="329"/>
    </row>
    <row r="115" spans="1:54" x14ac:dyDescent="0.35">
      <c r="A115" s="71"/>
      <c r="B115" s="25" t="s">
        <v>53</v>
      </c>
      <c r="C115" s="162"/>
      <c r="D115" s="302"/>
      <c r="E115" s="303"/>
      <c r="F115" s="303"/>
      <c r="G115" s="303"/>
      <c r="H115" s="304"/>
      <c r="I115" s="303"/>
      <c r="J115" s="303"/>
      <c r="K115" s="303"/>
      <c r="L115" s="304"/>
      <c r="M115" s="400"/>
      <c r="N115" s="30" t="e">
        <f>IF(SUM(D115:L115)&gt;'Template-657'!$L$4,'Template-657'!$L$4,SUM(D115:L115))</f>
        <v>#DIV/0!</v>
      </c>
      <c r="O115" s="163" t="e">
        <f>N115*'Template-657'!$B$16</f>
        <v>#DIV/0!</v>
      </c>
      <c r="P115" s="164" t="e">
        <f>INDEX('Template-657'!$F$5:$K$5, MATCH(O115, 'Template-657'!$F$3:$K$3, 1))</f>
        <v>#DIV/0!</v>
      </c>
      <c r="Q115" s="22" t="e">
        <f>INDEX('Template-657'!$F$6:$K$6, MATCH(O115, 'Template-657'!$F$3:$K$3, 1))</f>
        <v>#DIV/0!</v>
      </c>
      <c r="R115" s="321"/>
      <c r="S115" s="321"/>
      <c r="T115" s="303"/>
      <c r="U115" s="322"/>
      <c r="V115" s="321"/>
      <c r="W115" s="304"/>
      <c r="X115" s="401"/>
      <c r="Y115" s="402"/>
      <c r="Z115" s="402"/>
      <c r="AA115" s="403"/>
      <c r="AB115" s="334"/>
      <c r="AC115" s="334"/>
      <c r="AD115" s="303"/>
      <c r="AE115" s="331"/>
      <c r="AF115" s="346"/>
      <c r="AG115" s="447" t="str">
        <f t="shared" si="1"/>
        <v/>
      </c>
      <c r="AH115" s="353"/>
      <c r="AI115" s="308"/>
      <c r="AJ115" s="309"/>
      <c r="AK115" s="678"/>
      <c r="AL115" s="679"/>
      <c r="AM115" s="679"/>
      <c r="AN115" s="679"/>
      <c r="AO115" s="679"/>
      <c r="AP115" s="679"/>
      <c r="AQ115" s="679"/>
      <c r="AR115" s="679"/>
      <c r="AS115" s="679"/>
      <c r="AT115" s="680"/>
      <c r="AU115" s="329"/>
    </row>
    <row r="116" spans="1:54" x14ac:dyDescent="0.35">
      <c r="A116" s="71"/>
      <c r="B116" s="39" t="s">
        <v>59</v>
      </c>
      <c r="C116" s="162"/>
      <c r="D116" s="305"/>
      <c r="E116" s="306"/>
      <c r="F116" s="306"/>
      <c r="G116" s="306"/>
      <c r="H116" s="307"/>
      <c r="I116" s="306"/>
      <c r="J116" s="306"/>
      <c r="K116" s="306"/>
      <c r="L116" s="307"/>
      <c r="M116" s="166">
        <f>SUM(D116:L116)</f>
        <v>0</v>
      </c>
      <c r="N116" s="169"/>
      <c r="O116" s="170"/>
      <c r="P116" s="169"/>
      <c r="Q116" s="170"/>
      <c r="R116" s="308"/>
      <c r="S116" s="308"/>
      <c r="T116" s="308"/>
      <c r="U116" s="305"/>
      <c r="V116" s="308"/>
      <c r="W116" s="309"/>
      <c r="X116" s="331"/>
      <c r="Y116" s="306"/>
      <c r="Z116" s="308"/>
      <c r="AA116" s="309"/>
      <c r="AB116" s="334"/>
      <c r="AC116" s="334"/>
      <c r="AD116" s="303"/>
      <c r="AE116" s="331"/>
      <c r="AF116" s="346"/>
      <c r="AG116" s="447" t="str">
        <f t="shared" si="1"/>
        <v/>
      </c>
      <c r="AH116" s="353"/>
      <c r="AI116" s="308"/>
      <c r="AJ116" s="309"/>
      <c r="AK116" s="678"/>
      <c r="AL116" s="679"/>
      <c r="AM116" s="679"/>
      <c r="AN116" s="679"/>
      <c r="AO116" s="679"/>
      <c r="AP116" s="679"/>
      <c r="AQ116" s="679"/>
      <c r="AR116" s="679"/>
      <c r="AS116" s="679"/>
      <c r="AT116" s="680"/>
      <c r="AU116" s="329"/>
      <c r="BB116" s="379"/>
    </row>
    <row r="117" spans="1:54" x14ac:dyDescent="0.35">
      <c r="A117" s="71"/>
      <c r="B117" s="25" t="s">
        <v>70</v>
      </c>
      <c r="C117" s="162">
        <f>SUM(D117:L117)</f>
        <v>0</v>
      </c>
      <c r="D117" s="305"/>
      <c r="E117" s="308"/>
      <c r="F117" s="308"/>
      <c r="G117" s="308"/>
      <c r="H117" s="309"/>
      <c r="I117" s="308"/>
      <c r="J117" s="308"/>
      <c r="K117" s="308"/>
      <c r="L117" s="309"/>
      <c r="M117" s="162" t="e">
        <f>IF(SUM(D117:L117)&gt;($P115/'Template-657'!$B$15),($P115/'Template-657'!$B$15),SUM(D117:L117))</f>
        <v>#DIV/0!</v>
      </c>
      <c r="N117" s="169"/>
      <c r="O117" s="170"/>
      <c r="P117" s="169"/>
      <c r="Q117" s="170"/>
      <c r="R117" s="308"/>
      <c r="S117" s="308"/>
      <c r="T117" s="308"/>
      <c r="U117" s="305"/>
      <c r="V117" s="308"/>
      <c r="W117" s="309"/>
      <c r="X117" s="405"/>
      <c r="Y117" s="329"/>
      <c r="Z117" s="329"/>
      <c r="AA117" s="330"/>
      <c r="AB117" s="334"/>
      <c r="AC117" s="334"/>
      <c r="AD117" s="303"/>
      <c r="AE117" s="331"/>
      <c r="AF117" s="346"/>
      <c r="AG117" s="447" t="str">
        <f t="shared" si="1"/>
        <v/>
      </c>
      <c r="AH117" s="353"/>
      <c r="AI117" s="308"/>
      <c r="AJ117" s="309"/>
      <c r="AK117" s="678"/>
      <c r="AL117" s="679"/>
      <c r="AM117" s="679"/>
      <c r="AN117" s="679"/>
      <c r="AO117" s="679"/>
      <c r="AP117" s="679"/>
      <c r="AQ117" s="679"/>
      <c r="AR117" s="679"/>
      <c r="AS117" s="679"/>
      <c r="AT117" s="680"/>
      <c r="AU117" s="329"/>
      <c r="BB117" s="379"/>
    </row>
    <row r="118" spans="1:54" ht="15" thickBot="1" x14ac:dyDescent="0.4">
      <c r="A118" s="90"/>
      <c r="B118" s="26" t="s">
        <v>75</v>
      </c>
      <c r="C118" s="171">
        <f>SUM(D118:L118)</f>
        <v>0</v>
      </c>
      <c r="D118" s="305"/>
      <c r="E118" s="308"/>
      <c r="F118" s="308"/>
      <c r="G118" s="308"/>
      <c r="H118" s="309"/>
      <c r="I118" s="308"/>
      <c r="J118" s="308"/>
      <c r="K118" s="308"/>
      <c r="L118" s="309"/>
      <c r="M118" s="162" t="e">
        <f>IF(SUM(D118:L118)&gt;($P115/'Template-657'!$B$15),($P115/'Template-657'!$B$15),SUM(D118:L118))</f>
        <v>#DIV/0!</v>
      </c>
      <c r="N118" s="173"/>
      <c r="O118" s="23"/>
      <c r="P118" s="173"/>
      <c r="Q118" s="23"/>
      <c r="R118" s="311"/>
      <c r="S118" s="327"/>
      <c r="T118" s="327"/>
      <c r="U118" s="328"/>
      <c r="V118" s="329"/>
      <c r="W118" s="330"/>
      <c r="X118" s="328"/>
      <c r="Y118" s="329"/>
      <c r="Z118" s="329"/>
      <c r="AA118" s="330"/>
      <c r="AB118" s="339"/>
      <c r="AC118" s="339"/>
      <c r="AD118" s="340"/>
      <c r="AE118" s="331"/>
      <c r="AF118" s="346"/>
      <c r="AG118" s="447" t="str">
        <f t="shared" si="1"/>
        <v/>
      </c>
      <c r="AH118" s="353"/>
      <c r="AI118" s="308"/>
      <c r="AJ118" s="309"/>
      <c r="AK118" s="684"/>
      <c r="AL118" s="685"/>
      <c r="AM118" s="685"/>
      <c r="AN118" s="685"/>
      <c r="AO118" s="685"/>
      <c r="AP118" s="685"/>
      <c r="AQ118" s="685"/>
      <c r="AR118" s="685"/>
      <c r="AS118" s="685"/>
      <c r="AT118" s="686"/>
      <c r="AU118" s="329"/>
      <c r="BB118" s="379"/>
    </row>
    <row r="119" spans="1:54" x14ac:dyDescent="0.35">
      <c r="A119" s="33">
        <v>24</v>
      </c>
      <c r="B119" s="24" t="s">
        <v>35</v>
      </c>
      <c r="C119" s="156"/>
      <c r="D119" s="299"/>
      <c r="E119" s="300"/>
      <c r="F119" s="300"/>
      <c r="G119" s="300"/>
      <c r="H119" s="301"/>
      <c r="I119" s="300"/>
      <c r="J119" s="300"/>
      <c r="K119" s="300"/>
      <c r="L119" s="301"/>
      <c r="M119" s="317"/>
      <c r="N119" s="157">
        <f>SUM(D119:L119)</f>
        <v>0</v>
      </c>
      <c r="O119" s="158">
        <f>N119*'Template-657'!$B$16</f>
        <v>0</v>
      </c>
      <c r="P119" s="164"/>
      <c r="Q119" s="22"/>
      <c r="R119" s="320"/>
      <c r="S119" s="320"/>
      <c r="T119" s="300"/>
      <c r="U119" s="318"/>
      <c r="V119" s="320"/>
      <c r="W119" s="301"/>
      <c r="X119" s="332"/>
      <c r="Y119" s="398"/>
      <c r="Z119" s="398"/>
      <c r="AA119" s="399"/>
      <c r="AB119" s="336"/>
      <c r="AC119" s="337"/>
      <c r="AD119" s="300"/>
      <c r="AE119" s="342"/>
      <c r="AF119" s="343"/>
      <c r="AG119" s="448" t="str">
        <f t="shared" si="1"/>
        <v/>
      </c>
      <c r="AH119" s="350"/>
      <c r="AI119" s="351"/>
      <c r="AJ119" s="352"/>
      <c r="AK119" s="675"/>
      <c r="AL119" s="676"/>
      <c r="AM119" s="676"/>
      <c r="AN119" s="676"/>
      <c r="AO119" s="676"/>
      <c r="AP119" s="676"/>
      <c r="AQ119" s="676"/>
      <c r="AR119" s="676"/>
      <c r="AS119" s="676"/>
      <c r="AT119" s="677"/>
      <c r="AU119" s="329"/>
    </row>
    <row r="120" spans="1:54" x14ac:dyDescent="0.35">
      <c r="A120" s="71"/>
      <c r="B120" s="25" t="s">
        <v>53</v>
      </c>
      <c r="C120" s="162"/>
      <c r="D120" s="302"/>
      <c r="E120" s="303"/>
      <c r="F120" s="303"/>
      <c r="G120" s="303"/>
      <c r="H120" s="304"/>
      <c r="I120" s="303"/>
      <c r="J120" s="303"/>
      <c r="K120" s="303"/>
      <c r="L120" s="304"/>
      <c r="M120" s="400"/>
      <c r="N120" s="30" t="e">
        <f>IF(SUM(D120:L120)&gt;'Template-657'!$L$4,'Template-657'!$L$4,SUM(D120:L120))</f>
        <v>#DIV/0!</v>
      </c>
      <c r="O120" s="163" t="e">
        <f>N120*'Template-657'!$B$16</f>
        <v>#DIV/0!</v>
      </c>
      <c r="P120" s="164" t="e">
        <f>INDEX('Template-657'!$F$5:$K$5, MATCH(O120, 'Template-657'!$F$3:$K$3, 1))</f>
        <v>#DIV/0!</v>
      </c>
      <c r="Q120" s="22" t="e">
        <f>INDEX('Template-657'!$F$6:$K$6, MATCH(O120, 'Template-657'!$F$3:$K$3, 1))</f>
        <v>#DIV/0!</v>
      </c>
      <c r="R120" s="321"/>
      <c r="S120" s="321"/>
      <c r="T120" s="303"/>
      <c r="U120" s="322"/>
      <c r="V120" s="321"/>
      <c r="W120" s="304"/>
      <c r="X120" s="401"/>
      <c r="Y120" s="402"/>
      <c r="Z120" s="402"/>
      <c r="AA120" s="403"/>
      <c r="AB120" s="335"/>
      <c r="AC120" s="334"/>
      <c r="AD120" s="303"/>
      <c r="AE120" s="344"/>
      <c r="AF120" s="345"/>
      <c r="AG120" s="447" t="str">
        <f t="shared" si="1"/>
        <v/>
      </c>
      <c r="AH120" s="353"/>
      <c r="AI120" s="308"/>
      <c r="AJ120" s="309"/>
      <c r="AK120" s="678"/>
      <c r="AL120" s="679"/>
      <c r="AM120" s="679"/>
      <c r="AN120" s="679"/>
      <c r="AO120" s="679"/>
      <c r="AP120" s="679"/>
      <c r="AQ120" s="679"/>
      <c r="AR120" s="679"/>
      <c r="AS120" s="679"/>
      <c r="AT120" s="680"/>
      <c r="AU120" s="329"/>
    </row>
    <row r="121" spans="1:54" x14ac:dyDescent="0.35">
      <c r="A121" s="71"/>
      <c r="B121" s="39" t="s">
        <v>59</v>
      </c>
      <c r="C121" s="162"/>
      <c r="D121" s="305"/>
      <c r="E121" s="306"/>
      <c r="F121" s="306"/>
      <c r="G121" s="306"/>
      <c r="H121" s="307"/>
      <c r="I121" s="306"/>
      <c r="J121" s="306"/>
      <c r="K121" s="306"/>
      <c r="L121" s="307"/>
      <c r="M121" s="166">
        <f>SUM(D121:L121)</f>
        <v>0</v>
      </c>
      <c r="N121" s="169"/>
      <c r="O121" s="170"/>
      <c r="P121" s="169"/>
      <c r="Q121" s="170"/>
      <c r="R121" s="308"/>
      <c r="S121" s="308"/>
      <c r="T121" s="308"/>
      <c r="U121" s="305"/>
      <c r="V121" s="308"/>
      <c r="W121" s="309"/>
      <c r="X121" s="331"/>
      <c r="Y121" s="306"/>
      <c r="Z121" s="308"/>
      <c r="AA121" s="309"/>
      <c r="AB121" s="335"/>
      <c r="AC121" s="334"/>
      <c r="AD121" s="303"/>
      <c r="AE121" s="331"/>
      <c r="AF121" s="346"/>
      <c r="AG121" s="447" t="str">
        <f t="shared" si="1"/>
        <v/>
      </c>
      <c r="AH121" s="353"/>
      <c r="AI121" s="308"/>
      <c r="AJ121" s="309"/>
      <c r="AK121" s="678"/>
      <c r="AL121" s="679"/>
      <c r="AM121" s="679"/>
      <c r="AN121" s="679"/>
      <c r="AO121" s="679"/>
      <c r="AP121" s="679"/>
      <c r="AQ121" s="679"/>
      <c r="AR121" s="679"/>
      <c r="AS121" s="679"/>
      <c r="AT121" s="680"/>
      <c r="AU121" s="329"/>
      <c r="BB121" s="379"/>
    </row>
    <row r="122" spans="1:54" x14ac:dyDescent="0.35">
      <c r="A122" s="71"/>
      <c r="B122" s="25" t="s">
        <v>70</v>
      </c>
      <c r="C122" s="162">
        <f>SUM(D122:L122)</f>
        <v>0</v>
      </c>
      <c r="D122" s="305"/>
      <c r="E122" s="308"/>
      <c r="F122" s="308"/>
      <c r="G122" s="308"/>
      <c r="H122" s="309"/>
      <c r="I122" s="308"/>
      <c r="J122" s="308"/>
      <c r="K122" s="308"/>
      <c r="L122" s="309"/>
      <c r="M122" s="162" t="e">
        <f>IF(SUM(D122:L122)&gt;($P120/'Template-657'!$B$15),($P120/'Template-657'!$B$15),SUM(D122:L122))</f>
        <v>#DIV/0!</v>
      </c>
      <c r="N122" s="169"/>
      <c r="O122" s="170"/>
      <c r="P122" s="169"/>
      <c r="Q122" s="170"/>
      <c r="R122" s="308"/>
      <c r="S122" s="308"/>
      <c r="T122" s="308"/>
      <c r="U122" s="305"/>
      <c r="V122" s="308"/>
      <c r="W122" s="309"/>
      <c r="X122" s="405"/>
      <c r="Y122" s="329"/>
      <c r="Z122" s="329"/>
      <c r="AA122" s="330"/>
      <c r="AB122" s="335"/>
      <c r="AC122" s="334"/>
      <c r="AD122" s="303"/>
      <c r="AE122" s="331"/>
      <c r="AF122" s="346"/>
      <c r="AG122" s="447" t="str">
        <f t="shared" si="1"/>
        <v/>
      </c>
      <c r="AH122" s="353"/>
      <c r="AI122" s="308"/>
      <c r="AJ122" s="309"/>
      <c r="AK122" s="678"/>
      <c r="AL122" s="679"/>
      <c r="AM122" s="679"/>
      <c r="AN122" s="679"/>
      <c r="AO122" s="679"/>
      <c r="AP122" s="679"/>
      <c r="AQ122" s="679"/>
      <c r="AR122" s="679"/>
      <c r="AS122" s="679"/>
      <c r="AT122" s="680"/>
      <c r="AU122" s="329"/>
      <c r="BB122" s="379"/>
    </row>
    <row r="123" spans="1:54" ht="15" thickBot="1" x14ac:dyDescent="0.4">
      <c r="A123" s="90"/>
      <c r="B123" s="26" t="s">
        <v>75</v>
      </c>
      <c r="C123" s="171">
        <f>SUM(D123:L123)</f>
        <v>0</v>
      </c>
      <c r="D123" s="310"/>
      <c r="E123" s="311"/>
      <c r="F123" s="311"/>
      <c r="G123" s="311"/>
      <c r="H123" s="312"/>
      <c r="I123" s="311"/>
      <c r="J123" s="311"/>
      <c r="K123" s="311"/>
      <c r="L123" s="312"/>
      <c r="M123" s="162" t="e">
        <f>IF(SUM(D123:L123)&gt;($P120/'Template-657'!$B$15),($P120/'Template-657'!$B$15),SUM(D123:L123))</f>
        <v>#DIV/0!</v>
      </c>
      <c r="N123" s="164"/>
      <c r="O123" s="22"/>
      <c r="P123" s="164"/>
      <c r="Q123" s="22"/>
      <c r="R123" s="308"/>
      <c r="S123" s="327"/>
      <c r="T123" s="327"/>
      <c r="U123" s="324"/>
      <c r="V123" s="325"/>
      <c r="W123" s="326"/>
      <c r="X123" s="324"/>
      <c r="Y123" s="325"/>
      <c r="Z123" s="325"/>
      <c r="AA123" s="326"/>
      <c r="AB123" s="338"/>
      <c r="AC123" s="339"/>
      <c r="AD123" s="340"/>
      <c r="AE123" s="347"/>
      <c r="AF123" s="348"/>
      <c r="AG123" s="449" t="str">
        <f t="shared" si="1"/>
        <v/>
      </c>
      <c r="AH123" s="354"/>
      <c r="AI123" s="311"/>
      <c r="AJ123" s="312"/>
      <c r="AK123" s="684"/>
      <c r="AL123" s="685"/>
      <c r="AM123" s="685"/>
      <c r="AN123" s="685"/>
      <c r="AO123" s="685"/>
      <c r="AP123" s="685"/>
      <c r="AQ123" s="685"/>
      <c r="AR123" s="685"/>
      <c r="AS123" s="685"/>
      <c r="AT123" s="686"/>
      <c r="AU123" s="329"/>
      <c r="BB123" s="379"/>
    </row>
    <row r="124" spans="1:54" x14ac:dyDescent="0.35">
      <c r="A124" s="33">
        <v>25</v>
      </c>
      <c r="B124" s="24" t="s">
        <v>35</v>
      </c>
      <c r="C124" s="156"/>
      <c r="D124" s="299"/>
      <c r="E124" s="300"/>
      <c r="F124" s="300"/>
      <c r="G124" s="300"/>
      <c r="H124" s="301"/>
      <c r="I124" s="300"/>
      <c r="J124" s="300"/>
      <c r="K124" s="300"/>
      <c r="L124" s="301"/>
      <c r="M124" s="317"/>
      <c r="N124" s="157">
        <f>SUM(D124:L124)</f>
        <v>0</v>
      </c>
      <c r="O124" s="158">
        <f>N124*'Template-657'!$B$16</f>
        <v>0</v>
      </c>
      <c r="P124" s="159"/>
      <c r="Q124" s="160"/>
      <c r="R124" s="320"/>
      <c r="S124" s="320"/>
      <c r="T124" s="300"/>
      <c r="U124" s="318"/>
      <c r="V124" s="320"/>
      <c r="W124" s="301"/>
      <c r="X124" s="332"/>
      <c r="Y124" s="398"/>
      <c r="Z124" s="398"/>
      <c r="AA124" s="399"/>
      <c r="AB124" s="334"/>
      <c r="AC124" s="337"/>
      <c r="AD124" s="300"/>
      <c r="AE124" s="344"/>
      <c r="AF124" s="345"/>
      <c r="AG124" s="447" t="str">
        <f t="shared" si="1"/>
        <v/>
      </c>
      <c r="AH124" s="353"/>
      <c r="AI124" s="308"/>
      <c r="AJ124" s="309"/>
      <c r="AK124" s="675"/>
      <c r="AL124" s="676"/>
      <c r="AM124" s="676"/>
      <c r="AN124" s="676"/>
      <c r="AO124" s="676"/>
      <c r="AP124" s="676"/>
      <c r="AQ124" s="676"/>
      <c r="AR124" s="676"/>
      <c r="AS124" s="676"/>
      <c r="AT124" s="677"/>
      <c r="AU124" s="329"/>
    </row>
    <row r="125" spans="1:54" x14ac:dyDescent="0.35">
      <c r="A125" s="71"/>
      <c r="B125" s="25" t="s">
        <v>53</v>
      </c>
      <c r="C125" s="162"/>
      <c r="D125" s="302"/>
      <c r="E125" s="303"/>
      <c r="F125" s="303"/>
      <c r="G125" s="303"/>
      <c r="H125" s="304"/>
      <c r="I125" s="303"/>
      <c r="J125" s="303"/>
      <c r="K125" s="303"/>
      <c r="L125" s="304"/>
      <c r="M125" s="400"/>
      <c r="N125" s="30" t="e">
        <f>IF(SUM(D125:L125)&gt;'Template-657'!$L$4,'Template-657'!$L$4,SUM(D125:L125))</f>
        <v>#DIV/0!</v>
      </c>
      <c r="O125" s="163" t="e">
        <f>N125*'Template-657'!$B$16</f>
        <v>#DIV/0!</v>
      </c>
      <c r="P125" s="164" t="e">
        <f>INDEX('Template-657'!$F$5:$K$5, MATCH(O125, 'Template-657'!$F$3:$K$3, 1))</f>
        <v>#DIV/0!</v>
      </c>
      <c r="Q125" s="22" t="e">
        <f>INDEX('Template-657'!$F$6:$K$6, MATCH(O125, 'Template-657'!$F$3:$K$3, 1))</f>
        <v>#DIV/0!</v>
      </c>
      <c r="R125" s="321"/>
      <c r="S125" s="321"/>
      <c r="T125" s="303"/>
      <c r="U125" s="322"/>
      <c r="V125" s="321"/>
      <c r="W125" s="304"/>
      <c r="X125" s="401"/>
      <c r="Y125" s="402"/>
      <c r="Z125" s="402"/>
      <c r="AA125" s="403"/>
      <c r="AB125" s="334"/>
      <c r="AC125" s="334"/>
      <c r="AD125" s="303"/>
      <c r="AE125" s="344"/>
      <c r="AF125" s="345"/>
      <c r="AG125" s="447" t="str">
        <f t="shared" si="1"/>
        <v/>
      </c>
      <c r="AH125" s="353"/>
      <c r="AI125" s="308"/>
      <c r="AJ125" s="309"/>
      <c r="AK125" s="678"/>
      <c r="AL125" s="679"/>
      <c r="AM125" s="679"/>
      <c r="AN125" s="679"/>
      <c r="AO125" s="679"/>
      <c r="AP125" s="679"/>
      <c r="AQ125" s="679"/>
      <c r="AR125" s="679"/>
      <c r="AS125" s="679"/>
      <c r="AT125" s="680"/>
      <c r="AU125" s="329"/>
    </row>
    <row r="126" spans="1:54" x14ac:dyDescent="0.35">
      <c r="A126" s="71"/>
      <c r="B126" s="39" t="s">
        <v>59</v>
      </c>
      <c r="C126" s="162"/>
      <c r="D126" s="305"/>
      <c r="E126" s="306"/>
      <c r="F126" s="306"/>
      <c r="G126" s="306"/>
      <c r="H126" s="307"/>
      <c r="I126" s="306"/>
      <c r="J126" s="306"/>
      <c r="K126" s="306"/>
      <c r="L126" s="307"/>
      <c r="M126" s="166">
        <f>SUM(D126:L126)</f>
        <v>0</v>
      </c>
      <c r="N126" s="169"/>
      <c r="O126" s="170"/>
      <c r="P126" s="169"/>
      <c r="Q126" s="170"/>
      <c r="R126" s="308"/>
      <c r="S126" s="308"/>
      <c r="T126" s="308"/>
      <c r="U126" s="305"/>
      <c r="V126" s="308"/>
      <c r="W126" s="309"/>
      <c r="X126" s="331"/>
      <c r="Y126" s="306"/>
      <c r="Z126" s="308"/>
      <c r="AA126" s="309"/>
      <c r="AB126" s="334"/>
      <c r="AC126" s="334"/>
      <c r="AD126" s="303"/>
      <c r="AE126" s="331"/>
      <c r="AF126" s="346"/>
      <c r="AG126" s="447" t="str">
        <f t="shared" si="1"/>
        <v/>
      </c>
      <c r="AH126" s="353"/>
      <c r="AI126" s="308"/>
      <c r="AJ126" s="309"/>
      <c r="AK126" s="678"/>
      <c r="AL126" s="679"/>
      <c r="AM126" s="679"/>
      <c r="AN126" s="679"/>
      <c r="AO126" s="679"/>
      <c r="AP126" s="679"/>
      <c r="AQ126" s="679"/>
      <c r="AR126" s="679"/>
      <c r="AS126" s="679"/>
      <c r="AT126" s="680"/>
      <c r="AU126" s="329"/>
      <c r="BB126" s="379"/>
    </row>
    <row r="127" spans="1:54" x14ac:dyDescent="0.35">
      <c r="A127" s="71"/>
      <c r="B127" s="25" t="s">
        <v>70</v>
      </c>
      <c r="C127" s="162">
        <f>SUM(D127:L127)</f>
        <v>0</v>
      </c>
      <c r="D127" s="305"/>
      <c r="E127" s="308"/>
      <c r="F127" s="308"/>
      <c r="G127" s="308"/>
      <c r="H127" s="309"/>
      <c r="I127" s="308"/>
      <c r="J127" s="308"/>
      <c r="K127" s="308"/>
      <c r="L127" s="309"/>
      <c r="M127" s="162" t="e">
        <f>IF(SUM(D127:L127)&gt;($P125/'Template-657'!$B$15),($P125/'Template-657'!$B$15),SUM(D127:L127))</f>
        <v>#DIV/0!</v>
      </c>
      <c r="N127" s="169"/>
      <c r="O127" s="170"/>
      <c r="P127" s="169"/>
      <c r="Q127" s="170"/>
      <c r="R127" s="308"/>
      <c r="S127" s="308"/>
      <c r="T127" s="308"/>
      <c r="U127" s="305"/>
      <c r="V127" s="308"/>
      <c r="W127" s="309"/>
      <c r="X127" s="405"/>
      <c r="Y127" s="329"/>
      <c r="Z127" s="329"/>
      <c r="AA127" s="330"/>
      <c r="AB127" s="334"/>
      <c r="AC127" s="334"/>
      <c r="AD127" s="303"/>
      <c r="AE127" s="331"/>
      <c r="AF127" s="346"/>
      <c r="AG127" s="447" t="str">
        <f t="shared" si="1"/>
        <v/>
      </c>
      <c r="AH127" s="353"/>
      <c r="AI127" s="308"/>
      <c r="AJ127" s="309"/>
      <c r="AK127" s="678"/>
      <c r="AL127" s="679"/>
      <c r="AM127" s="679"/>
      <c r="AN127" s="679"/>
      <c r="AO127" s="679"/>
      <c r="AP127" s="679"/>
      <c r="AQ127" s="679"/>
      <c r="AR127" s="679"/>
      <c r="AS127" s="679"/>
      <c r="AT127" s="680"/>
      <c r="AU127" s="329"/>
      <c r="BB127" s="379"/>
    </row>
    <row r="128" spans="1:54" ht="15" thickBot="1" x14ac:dyDescent="0.4">
      <c r="A128" s="74"/>
      <c r="B128" s="25" t="s">
        <v>75</v>
      </c>
      <c r="C128" s="162">
        <f>SUM(D128:L128)</f>
        <v>0</v>
      </c>
      <c r="D128" s="305"/>
      <c r="E128" s="308"/>
      <c r="F128" s="308"/>
      <c r="G128" s="308"/>
      <c r="H128" s="309"/>
      <c r="I128" s="308"/>
      <c r="J128" s="308"/>
      <c r="K128" s="308"/>
      <c r="L128" s="309"/>
      <c r="M128" s="162" t="e">
        <f>IF(SUM(D128:L128)&gt;($P125/'Template-657'!$B$15),($P125/'Template-657'!$B$15),SUM(D128:L128))</f>
        <v>#DIV/0!</v>
      </c>
      <c r="N128" s="164"/>
      <c r="O128" s="22"/>
      <c r="P128" s="164"/>
      <c r="Q128" s="22"/>
      <c r="R128" s="308"/>
      <c r="S128" s="327"/>
      <c r="T128" s="327"/>
      <c r="U128" s="328"/>
      <c r="V128" s="329"/>
      <c r="W128" s="330"/>
      <c r="X128" s="328"/>
      <c r="Y128" s="329"/>
      <c r="Z128" s="329"/>
      <c r="AA128" s="330"/>
      <c r="AB128" s="334"/>
      <c r="AC128" s="334"/>
      <c r="AD128" s="303"/>
      <c r="AE128" s="331"/>
      <c r="AF128" s="346"/>
      <c r="AG128" s="447" t="str">
        <f t="shared" si="1"/>
        <v/>
      </c>
      <c r="AH128" s="353"/>
      <c r="AI128" s="308"/>
      <c r="AJ128" s="309"/>
      <c r="AK128" s="681"/>
      <c r="AL128" s="682"/>
      <c r="AM128" s="682"/>
      <c r="AN128" s="682"/>
      <c r="AO128" s="682"/>
      <c r="AP128" s="682"/>
      <c r="AQ128" s="682"/>
      <c r="AR128" s="682"/>
      <c r="AS128" s="682"/>
      <c r="AT128" s="683"/>
      <c r="AU128" s="329"/>
      <c r="BB128" s="379"/>
    </row>
    <row r="129" spans="1:54" x14ac:dyDescent="0.35">
      <c r="A129" s="33">
        <v>26</v>
      </c>
      <c r="B129" s="24" t="s">
        <v>35</v>
      </c>
      <c r="C129" s="156"/>
      <c r="D129" s="299"/>
      <c r="E129" s="300"/>
      <c r="F129" s="300"/>
      <c r="G129" s="300"/>
      <c r="H129" s="301"/>
      <c r="I129" s="300"/>
      <c r="J129" s="300"/>
      <c r="K129" s="300"/>
      <c r="L129" s="301"/>
      <c r="M129" s="317"/>
      <c r="N129" s="157">
        <f>SUM(D129:L129)</f>
        <v>0</v>
      </c>
      <c r="O129" s="158">
        <f>N129*'Template-657'!$B$16</f>
        <v>0</v>
      </c>
      <c r="P129" s="159"/>
      <c r="Q129" s="160"/>
      <c r="R129" s="320"/>
      <c r="S129" s="320"/>
      <c r="T129" s="300"/>
      <c r="U129" s="318"/>
      <c r="V129" s="320"/>
      <c r="W129" s="301"/>
      <c r="X129" s="332"/>
      <c r="Y129" s="398"/>
      <c r="Z129" s="398"/>
      <c r="AA129" s="399"/>
      <c r="AB129" s="336"/>
      <c r="AC129" s="337"/>
      <c r="AD129" s="301"/>
      <c r="AE129" s="342"/>
      <c r="AF129" s="343"/>
      <c r="AG129" s="448" t="str">
        <f t="shared" si="1"/>
        <v/>
      </c>
      <c r="AH129" s="350"/>
      <c r="AI129" s="351"/>
      <c r="AJ129" s="352"/>
      <c r="AK129" s="675"/>
      <c r="AL129" s="676"/>
      <c r="AM129" s="676"/>
      <c r="AN129" s="676"/>
      <c r="AO129" s="676"/>
      <c r="AP129" s="676"/>
      <c r="AQ129" s="676"/>
      <c r="AR129" s="676"/>
      <c r="AS129" s="676"/>
      <c r="AT129" s="677"/>
      <c r="AU129" s="329"/>
    </row>
    <row r="130" spans="1:54" x14ac:dyDescent="0.35">
      <c r="A130" s="71"/>
      <c r="B130" s="25" t="s">
        <v>53</v>
      </c>
      <c r="C130" s="162"/>
      <c r="D130" s="302"/>
      <c r="E130" s="303"/>
      <c r="F130" s="303"/>
      <c r="G130" s="303"/>
      <c r="H130" s="304"/>
      <c r="I130" s="303"/>
      <c r="J130" s="303"/>
      <c r="K130" s="303"/>
      <c r="L130" s="304"/>
      <c r="M130" s="400"/>
      <c r="N130" s="30" t="e">
        <f>IF(SUM(D130:L130)&gt;'Template-657'!$L$4,'Template-657'!$L$4,SUM(D130:L130))</f>
        <v>#DIV/0!</v>
      </c>
      <c r="O130" s="163" t="e">
        <f>N130*'Template-657'!$B$16</f>
        <v>#DIV/0!</v>
      </c>
      <c r="P130" s="164" t="e">
        <f>INDEX('Template-657'!$F$5:$K$5, MATCH(O130, 'Template-657'!$F$3:$K$3, 1))</f>
        <v>#DIV/0!</v>
      </c>
      <c r="Q130" s="22" t="e">
        <f>INDEX('Template-657'!$F$6:$K$6, MATCH(O130, 'Template-657'!$F$3:$K$3, 1))</f>
        <v>#DIV/0!</v>
      </c>
      <c r="R130" s="321"/>
      <c r="S130" s="321"/>
      <c r="T130" s="303"/>
      <c r="U130" s="322"/>
      <c r="V130" s="321"/>
      <c r="W130" s="304"/>
      <c r="X130" s="401"/>
      <c r="Y130" s="402"/>
      <c r="Z130" s="402"/>
      <c r="AA130" s="403"/>
      <c r="AB130" s="335"/>
      <c r="AC130" s="334"/>
      <c r="AD130" s="304"/>
      <c r="AE130" s="344"/>
      <c r="AF130" s="345"/>
      <c r="AG130" s="447" t="str">
        <f t="shared" si="1"/>
        <v/>
      </c>
      <c r="AH130" s="353"/>
      <c r="AI130" s="308"/>
      <c r="AJ130" s="309"/>
      <c r="AK130" s="678"/>
      <c r="AL130" s="679"/>
      <c r="AM130" s="679"/>
      <c r="AN130" s="679"/>
      <c r="AO130" s="679"/>
      <c r="AP130" s="679"/>
      <c r="AQ130" s="679"/>
      <c r="AR130" s="679"/>
      <c r="AS130" s="679"/>
      <c r="AT130" s="680"/>
      <c r="AU130" s="329"/>
    </row>
    <row r="131" spans="1:54" x14ac:dyDescent="0.35">
      <c r="A131" s="71"/>
      <c r="B131" s="39" t="s">
        <v>59</v>
      </c>
      <c r="C131" s="162"/>
      <c r="D131" s="305"/>
      <c r="E131" s="306"/>
      <c r="F131" s="306"/>
      <c r="G131" s="306"/>
      <c r="H131" s="307"/>
      <c r="I131" s="306"/>
      <c r="J131" s="306"/>
      <c r="K131" s="306"/>
      <c r="L131" s="307"/>
      <c r="M131" s="166">
        <f>SUM(D131:L131)</f>
        <v>0</v>
      </c>
      <c r="N131" s="169"/>
      <c r="O131" s="170"/>
      <c r="P131" s="169"/>
      <c r="Q131" s="170"/>
      <c r="R131" s="308"/>
      <c r="S131" s="308"/>
      <c r="T131" s="308"/>
      <c r="U131" s="305"/>
      <c r="V131" s="308"/>
      <c r="W131" s="309"/>
      <c r="X131" s="331"/>
      <c r="Y131" s="306"/>
      <c r="Z131" s="308"/>
      <c r="AA131" s="309"/>
      <c r="AB131" s="335"/>
      <c r="AC131" s="334"/>
      <c r="AD131" s="304"/>
      <c r="AE131" s="331"/>
      <c r="AF131" s="346"/>
      <c r="AG131" s="447" t="str">
        <f t="shared" si="1"/>
        <v/>
      </c>
      <c r="AH131" s="353"/>
      <c r="AI131" s="308"/>
      <c r="AJ131" s="309"/>
      <c r="AK131" s="678"/>
      <c r="AL131" s="679"/>
      <c r="AM131" s="679"/>
      <c r="AN131" s="679"/>
      <c r="AO131" s="679"/>
      <c r="AP131" s="679"/>
      <c r="AQ131" s="679"/>
      <c r="AR131" s="679"/>
      <c r="AS131" s="679"/>
      <c r="AT131" s="680"/>
      <c r="AU131" s="329"/>
      <c r="BB131" s="379"/>
    </row>
    <row r="132" spans="1:54" x14ac:dyDescent="0.35">
      <c r="A132" s="71"/>
      <c r="B132" s="25" t="s">
        <v>70</v>
      </c>
      <c r="C132" s="162">
        <f>SUM(D132:L132)</f>
        <v>0</v>
      </c>
      <c r="D132" s="305"/>
      <c r="E132" s="308"/>
      <c r="F132" s="308"/>
      <c r="G132" s="308"/>
      <c r="H132" s="309"/>
      <c r="I132" s="308"/>
      <c r="J132" s="308"/>
      <c r="K132" s="308"/>
      <c r="L132" s="309"/>
      <c r="M132" s="162" t="e">
        <f>IF(SUM(D132:L132)&gt;($P130/'Template-657'!$B$15),($P130/'Template-657'!$B$15),SUM(D132:L132))</f>
        <v>#DIV/0!</v>
      </c>
      <c r="N132" s="169"/>
      <c r="O132" s="170"/>
      <c r="P132" s="169"/>
      <c r="Q132" s="170"/>
      <c r="R132" s="308"/>
      <c r="S132" s="308"/>
      <c r="T132" s="308"/>
      <c r="U132" s="305"/>
      <c r="V132" s="308"/>
      <c r="W132" s="309"/>
      <c r="X132" s="405"/>
      <c r="Y132" s="329"/>
      <c r="Z132" s="329"/>
      <c r="AA132" s="330"/>
      <c r="AB132" s="335"/>
      <c r="AC132" s="334"/>
      <c r="AD132" s="304"/>
      <c r="AE132" s="331"/>
      <c r="AF132" s="346"/>
      <c r="AG132" s="447" t="str">
        <f t="shared" si="1"/>
        <v/>
      </c>
      <c r="AH132" s="353"/>
      <c r="AI132" s="308"/>
      <c r="AJ132" s="309"/>
      <c r="AK132" s="678"/>
      <c r="AL132" s="679"/>
      <c r="AM132" s="679"/>
      <c r="AN132" s="679"/>
      <c r="AO132" s="679"/>
      <c r="AP132" s="679"/>
      <c r="AQ132" s="679"/>
      <c r="AR132" s="679"/>
      <c r="AS132" s="679"/>
      <c r="AT132" s="680"/>
      <c r="AU132" s="329"/>
      <c r="BB132" s="379"/>
    </row>
    <row r="133" spans="1:54" ht="15" thickBot="1" x14ac:dyDescent="0.4">
      <c r="A133" s="90"/>
      <c r="B133" s="26" t="s">
        <v>75</v>
      </c>
      <c r="C133" s="171">
        <f>SUM(D133:L133)</f>
        <v>0</v>
      </c>
      <c r="D133" s="310"/>
      <c r="E133" s="311"/>
      <c r="F133" s="311"/>
      <c r="G133" s="311"/>
      <c r="H133" s="312"/>
      <c r="I133" s="311"/>
      <c r="J133" s="311"/>
      <c r="K133" s="311"/>
      <c r="L133" s="312"/>
      <c r="M133" s="162" t="e">
        <f>IF(SUM(D133:L133)&gt;($P130/'Template-657'!$B$15),($P130/'Template-657'!$B$15),SUM(D133:L133))</f>
        <v>#DIV/0!</v>
      </c>
      <c r="N133" s="173"/>
      <c r="O133" s="23"/>
      <c r="P133" s="173"/>
      <c r="Q133" s="23"/>
      <c r="R133" s="311"/>
      <c r="S133" s="323"/>
      <c r="T133" s="323"/>
      <c r="U133" s="324"/>
      <c r="V133" s="325"/>
      <c r="W133" s="326"/>
      <c r="X133" s="324"/>
      <c r="Y133" s="325"/>
      <c r="Z133" s="325"/>
      <c r="AA133" s="326"/>
      <c r="AB133" s="338"/>
      <c r="AC133" s="339"/>
      <c r="AD133" s="341"/>
      <c r="AE133" s="347"/>
      <c r="AF133" s="348"/>
      <c r="AG133" s="449" t="str">
        <f t="shared" ref="AG133:AG196" si="2">IF(AND(AE133&lt;&gt;"", AF133&lt;&gt;"", AH133&lt;&gt;""), AE133 &amp; "-" &amp; AF133 &amp; " - " &amp; TRIM(AH133), "")</f>
        <v/>
      </c>
      <c r="AH133" s="354"/>
      <c r="AI133" s="311"/>
      <c r="AJ133" s="312"/>
      <c r="AK133" s="684"/>
      <c r="AL133" s="685"/>
      <c r="AM133" s="685"/>
      <c r="AN133" s="685"/>
      <c r="AO133" s="685"/>
      <c r="AP133" s="685"/>
      <c r="AQ133" s="685"/>
      <c r="AR133" s="685"/>
      <c r="AS133" s="685"/>
      <c r="AT133" s="686"/>
      <c r="AU133" s="329"/>
      <c r="BB133" s="379"/>
    </row>
    <row r="134" spans="1:54" x14ac:dyDescent="0.35">
      <c r="A134" s="33">
        <v>27</v>
      </c>
      <c r="B134" s="24" t="s">
        <v>35</v>
      </c>
      <c r="C134" s="156"/>
      <c r="D134" s="299"/>
      <c r="E134" s="300"/>
      <c r="F134" s="300"/>
      <c r="G134" s="300"/>
      <c r="H134" s="301"/>
      <c r="I134" s="300"/>
      <c r="J134" s="300"/>
      <c r="K134" s="300"/>
      <c r="L134" s="301"/>
      <c r="M134" s="317"/>
      <c r="N134" s="157">
        <f>SUM(D134:L134)</f>
        <v>0</v>
      </c>
      <c r="O134" s="158">
        <f>N134*'Template-657'!$B$16</f>
        <v>0</v>
      </c>
      <c r="P134" s="159"/>
      <c r="Q134" s="160"/>
      <c r="R134" s="320"/>
      <c r="S134" s="320"/>
      <c r="T134" s="300"/>
      <c r="U134" s="318"/>
      <c r="V134" s="320"/>
      <c r="W134" s="301"/>
      <c r="X134" s="332"/>
      <c r="Y134" s="398"/>
      <c r="Z134" s="398"/>
      <c r="AA134" s="399"/>
      <c r="AB134" s="334"/>
      <c r="AC134" s="334"/>
      <c r="AD134" s="303"/>
      <c r="AE134" s="344"/>
      <c r="AF134" s="345"/>
      <c r="AG134" s="447" t="str">
        <f t="shared" si="2"/>
        <v/>
      </c>
      <c r="AH134" s="353"/>
      <c r="AI134" s="308"/>
      <c r="AJ134" s="309"/>
      <c r="AK134" s="675"/>
      <c r="AL134" s="676"/>
      <c r="AM134" s="676"/>
      <c r="AN134" s="676"/>
      <c r="AO134" s="676"/>
      <c r="AP134" s="676"/>
      <c r="AQ134" s="676"/>
      <c r="AR134" s="676"/>
      <c r="AS134" s="676"/>
      <c r="AT134" s="677"/>
      <c r="AU134" s="329"/>
    </row>
    <row r="135" spans="1:54" x14ac:dyDescent="0.35">
      <c r="A135" s="71"/>
      <c r="B135" s="25" t="s">
        <v>53</v>
      </c>
      <c r="C135" s="162"/>
      <c r="D135" s="302"/>
      <c r="E135" s="303"/>
      <c r="F135" s="303"/>
      <c r="G135" s="303"/>
      <c r="H135" s="304"/>
      <c r="I135" s="303"/>
      <c r="J135" s="303"/>
      <c r="K135" s="303"/>
      <c r="L135" s="304"/>
      <c r="M135" s="400"/>
      <c r="N135" s="30" t="e">
        <f>IF(SUM(D135:L135)&gt;'Template-657'!$L$4,'Template-657'!$L$4,SUM(D135:L135))</f>
        <v>#DIV/0!</v>
      </c>
      <c r="O135" s="163" t="e">
        <f>N135*'Template-657'!$B$16</f>
        <v>#DIV/0!</v>
      </c>
      <c r="P135" s="164" t="e">
        <f>INDEX('Template-657'!$F$5:$K$5, MATCH(O135, 'Template-657'!$F$3:$K$3, 1))</f>
        <v>#DIV/0!</v>
      </c>
      <c r="Q135" s="22" t="e">
        <f>INDEX('Template-657'!$F$6:$K$6, MATCH(O135, 'Template-657'!$F$3:$K$3, 1))</f>
        <v>#DIV/0!</v>
      </c>
      <c r="R135" s="321"/>
      <c r="S135" s="321"/>
      <c r="T135" s="303"/>
      <c r="U135" s="322"/>
      <c r="V135" s="321"/>
      <c r="W135" s="304"/>
      <c r="X135" s="401"/>
      <c r="Y135" s="402"/>
      <c r="Z135" s="402"/>
      <c r="AA135" s="403"/>
      <c r="AB135" s="334"/>
      <c r="AC135" s="334"/>
      <c r="AD135" s="303"/>
      <c r="AE135" s="331"/>
      <c r="AF135" s="346"/>
      <c r="AG135" s="447" t="str">
        <f t="shared" si="2"/>
        <v/>
      </c>
      <c r="AH135" s="353"/>
      <c r="AI135" s="308"/>
      <c r="AJ135" s="309"/>
      <c r="AK135" s="678"/>
      <c r="AL135" s="679"/>
      <c r="AM135" s="679"/>
      <c r="AN135" s="679"/>
      <c r="AO135" s="679"/>
      <c r="AP135" s="679"/>
      <c r="AQ135" s="679"/>
      <c r="AR135" s="679"/>
      <c r="AS135" s="679"/>
      <c r="AT135" s="680"/>
      <c r="AU135" s="329"/>
    </row>
    <row r="136" spans="1:54" x14ac:dyDescent="0.35">
      <c r="A136" s="71"/>
      <c r="B136" s="39" t="s">
        <v>59</v>
      </c>
      <c r="C136" s="162"/>
      <c r="D136" s="305"/>
      <c r="E136" s="306"/>
      <c r="F136" s="306"/>
      <c r="G136" s="306"/>
      <c r="H136" s="307"/>
      <c r="I136" s="306"/>
      <c r="J136" s="306"/>
      <c r="K136" s="306"/>
      <c r="L136" s="307"/>
      <c r="M136" s="166">
        <f>SUM(D136:L136)</f>
        <v>0</v>
      </c>
      <c r="N136" s="169"/>
      <c r="O136" s="170"/>
      <c r="P136" s="169"/>
      <c r="Q136" s="170"/>
      <c r="R136" s="308"/>
      <c r="S136" s="308"/>
      <c r="T136" s="308"/>
      <c r="U136" s="305"/>
      <c r="V136" s="308"/>
      <c r="W136" s="309"/>
      <c r="X136" s="331"/>
      <c r="Y136" s="306"/>
      <c r="Z136" s="308"/>
      <c r="AA136" s="309"/>
      <c r="AB136" s="334"/>
      <c r="AC136" s="334"/>
      <c r="AD136" s="303"/>
      <c r="AE136" s="331"/>
      <c r="AF136" s="346"/>
      <c r="AG136" s="447" t="str">
        <f t="shared" si="2"/>
        <v/>
      </c>
      <c r="AH136" s="353"/>
      <c r="AI136" s="308"/>
      <c r="AJ136" s="309"/>
      <c r="AK136" s="678"/>
      <c r="AL136" s="679"/>
      <c r="AM136" s="679"/>
      <c r="AN136" s="679"/>
      <c r="AO136" s="679"/>
      <c r="AP136" s="679"/>
      <c r="AQ136" s="679"/>
      <c r="AR136" s="679"/>
      <c r="AS136" s="679"/>
      <c r="AT136" s="680"/>
      <c r="AU136" s="329"/>
      <c r="BB136" s="379"/>
    </row>
    <row r="137" spans="1:54" x14ac:dyDescent="0.35">
      <c r="A137" s="71"/>
      <c r="B137" s="25" t="s">
        <v>70</v>
      </c>
      <c r="C137" s="162">
        <f>SUM(D137:L137)</f>
        <v>0</v>
      </c>
      <c r="D137" s="305"/>
      <c r="E137" s="308"/>
      <c r="F137" s="308"/>
      <c r="G137" s="308"/>
      <c r="H137" s="309"/>
      <c r="I137" s="308"/>
      <c r="J137" s="308"/>
      <c r="K137" s="308"/>
      <c r="L137" s="309"/>
      <c r="M137" s="162" t="e">
        <f>IF(SUM(D137:L137)&gt;($P135/'Template-657'!$B$15),($P135/'Template-657'!$B$15),SUM(D137:L137))</f>
        <v>#DIV/0!</v>
      </c>
      <c r="N137" s="169"/>
      <c r="O137" s="170"/>
      <c r="P137" s="169"/>
      <c r="Q137" s="170"/>
      <c r="R137" s="308"/>
      <c r="S137" s="308"/>
      <c r="T137" s="308"/>
      <c r="U137" s="305"/>
      <c r="V137" s="308"/>
      <c r="W137" s="309"/>
      <c r="X137" s="405"/>
      <c r="Y137" s="329"/>
      <c r="Z137" s="329"/>
      <c r="AA137" s="330"/>
      <c r="AB137" s="334"/>
      <c r="AC137" s="334"/>
      <c r="AD137" s="303"/>
      <c r="AE137" s="331"/>
      <c r="AF137" s="346"/>
      <c r="AG137" s="447" t="str">
        <f t="shared" si="2"/>
        <v/>
      </c>
      <c r="AH137" s="353"/>
      <c r="AI137" s="308"/>
      <c r="AJ137" s="309"/>
      <c r="AK137" s="678"/>
      <c r="AL137" s="679"/>
      <c r="AM137" s="679"/>
      <c r="AN137" s="679"/>
      <c r="AO137" s="679"/>
      <c r="AP137" s="679"/>
      <c r="AQ137" s="679"/>
      <c r="AR137" s="679"/>
      <c r="AS137" s="679"/>
      <c r="AT137" s="680"/>
      <c r="AU137" s="329"/>
      <c r="BB137" s="379"/>
    </row>
    <row r="138" spans="1:54" ht="15" thickBot="1" x14ac:dyDescent="0.4">
      <c r="A138" s="90"/>
      <c r="B138" s="26" t="s">
        <v>75</v>
      </c>
      <c r="C138" s="171">
        <f>SUM(D138:L138)</f>
        <v>0</v>
      </c>
      <c r="D138" s="305"/>
      <c r="E138" s="308"/>
      <c r="F138" s="308"/>
      <c r="G138" s="308"/>
      <c r="H138" s="309"/>
      <c r="I138" s="308"/>
      <c r="J138" s="308"/>
      <c r="K138" s="308"/>
      <c r="L138" s="309"/>
      <c r="M138" s="162" t="e">
        <f>IF(SUM(D138:L138)&gt;($P135/'Template-657'!$B$15),($P135/'Template-657'!$B$15),SUM(D138:L138))</f>
        <v>#DIV/0!</v>
      </c>
      <c r="N138" s="173"/>
      <c r="O138" s="23"/>
      <c r="P138" s="173"/>
      <c r="Q138" s="23"/>
      <c r="R138" s="311"/>
      <c r="S138" s="327"/>
      <c r="T138" s="327"/>
      <c r="U138" s="328"/>
      <c r="V138" s="329"/>
      <c r="W138" s="330"/>
      <c r="X138" s="328"/>
      <c r="Y138" s="329"/>
      <c r="Z138" s="329"/>
      <c r="AA138" s="330"/>
      <c r="AB138" s="339"/>
      <c r="AC138" s="339"/>
      <c r="AD138" s="340"/>
      <c r="AE138" s="331"/>
      <c r="AF138" s="346"/>
      <c r="AG138" s="447" t="str">
        <f t="shared" si="2"/>
        <v/>
      </c>
      <c r="AH138" s="353"/>
      <c r="AI138" s="308"/>
      <c r="AJ138" s="309"/>
      <c r="AK138" s="684"/>
      <c r="AL138" s="685"/>
      <c r="AM138" s="685"/>
      <c r="AN138" s="685"/>
      <c r="AO138" s="685"/>
      <c r="AP138" s="685"/>
      <c r="AQ138" s="685"/>
      <c r="AR138" s="685"/>
      <c r="AS138" s="685"/>
      <c r="AT138" s="686"/>
      <c r="AU138" s="329"/>
      <c r="BB138" s="379"/>
    </row>
    <row r="139" spans="1:54" x14ac:dyDescent="0.35">
      <c r="A139" s="33">
        <v>28</v>
      </c>
      <c r="B139" s="24" t="s">
        <v>35</v>
      </c>
      <c r="C139" s="156"/>
      <c r="D139" s="299"/>
      <c r="E139" s="300"/>
      <c r="F139" s="300"/>
      <c r="G139" s="300"/>
      <c r="H139" s="301"/>
      <c r="I139" s="300"/>
      <c r="J139" s="300"/>
      <c r="K139" s="300"/>
      <c r="L139" s="301"/>
      <c r="M139" s="317"/>
      <c r="N139" s="157">
        <f>SUM(D139:L139)</f>
        <v>0</v>
      </c>
      <c r="O139" s="158">
        <f>N139*'Template-657'!$B$16</f>
        <v>0</v>
      </c>
      <c r="P139" s="159"/>
      <c r="Q139" s="160"/>
      <c r="R139" s="320"/>
      <c r="S139" s="320"/>
      <c r="T139" s="300"/>
      <c r="U139" s="318"/>
      <c r="V139" s="320"/>
      <c r="W139" s="301"/>
      <c r="X139" s="332"/>
      <c r="Y139" s="398"/>
      <c r="Z139" s="398"/>
      <c r="AA139" s="399"/>
      <c r="AB139" s="334"/>
      <c r="AC139" s="334"/>
      <c r="AD139" s="303"/>
      <c r="AE139" s="342"/>
      <c r="AF139" s="343"/>
      <c r="AG139" s="448" t="str">
        <f t="shared" si="2"/>
        <v/>
      </c>
      <c r="AH139" s="350"/>
      <c r="AI139" s="351"/>
      <c r="AJ139" s="352"/>
      <c r="AK139" s="675"/>
      <c r="AL139" s="676"/>
      <c r="AM139" s="676"/>
      <c r="AN139" s="676"/>
      <c r="AO139" s="676"/>
      <c r="AP139" s="676"/>
      <c r="AQ139" s="676"/>
      <c r="AR139" s="676"/>
      <c r="AS139" s="676"/>
      <c r="AT139" s="677"/>
      <c r="AU139" s="329"/>
    </row>
    <row r="140" spans="1:54" x14ac:dyDescent="0.35">
      <c r="A140" s="71"/>
      <c r="B140" s="25" t="s">
        <v>53</v>
      </c>
      <c r="C140" s="162"/>
      <c r="D140" s="302"/>
      <c r="E140" s="303"/>
      <c r="F140" s="303"/>
      <c r="G140" s="303"/>
      <c r="H140" s="304"/>
      <c r="I140" s="303"/>
      <c r="J140" s="303"/>
      <c r="K140" s="303"/>
      <c r="L140" s="304"/>
      <c r="M140" s="400"/>
      <c r="N140" s="30" t="e">
        <f>IF(SUM(D140:L140)&gt;'Template-657'!$L$4,'Template-657'!$L$4,SUM(D140:L140))</f>
        <v>#DIV/0!</v>
      </c>
      <c r="O140" s="163" t="e">
        <f>N140*'Template-657'!$B$16</f>
        <v>#DIV/0!</v>
      </c>
      <c r="P140" s="164" t="e">
        <f>INDEX('Template-657'!$F$5:$K$5, MATCH(O140, 'Template-657'!$F$3:$K$3, 1))</f>
        <v>#DIV/0!</v>
      </c>
      <c r="Q140" s="22" t="e">
        <f>INDEX('Template-657'!$F$6:$K$6, MATCH(O140, 'Template-657'!$F$3:$K$3, 1))</f>
        <v>#DIV/0!</v>
      </c>
      <c r="R140" s="321"/>
      <c r="S140" s="321"/>
      <c r="T140" s="303"/>
      <c r="U140" s="322"/>
      <c r="V140" s="321"/>
      <c r="W140" s="304"/>
      <c r="X140" s="401"/>
      <c r="Y140" s="402"/>
      <c r="Z140" s="402"/>
      <c r="AA140" s="403"/>
      <c r="AB140" s="334"/>
      <c r="AC140" s="334"/>
      <c r="AD140" s="303"/>
      <c r="AE140" s="331"/>
      <c r="AF140" s="346"/>
      <c r="AG140" s="447" t="str">
        <f t="shared" si="2"/>
        <v/>
      </c>
      <c r="AH140" s="353"/>
      <c r="AI140" s="308"/>
      <c r="AJ140" s="309"/>
      <c r="AK140" s="678"/>
      <c r="AL140" s="679"/>
      <c r="AM140" s="679"/>
      <c r="AN140" s="679"/>
      <c r="AO140" s="679"/>
      <c r="AP140" s="679"/>
      <c r="AQ140" s="679"/>
      <c r="AR140" s="679"/>
      <c r="AS140" s="679"/>
      <c r="AT140" s="680"/>
      <c r="AU140" s="329"/>
    </row>
    <row r="141" spans="1:54" x14ac:dyDescent="0.35">
      <c r="A141" s="71"/>
      <c r="B141" s="39" t="s">
        <v>59</v>
      </c>
      <c r="C141" s="162"/>
      <c r="D141" s="305"/>
      <c r="E141" s="306"/>
      <c r="F141" s="306"/>
      <c r="G141" s="306"/>
      <c r="H141" s="307"/>
      <c r="I141" s="306"/>
      <c r="J141" s="306"/>
      <c r="K141" s="306"/>
      <c r="L141" s="307"/>
      <c r="M141" s="166">
        <f>SUM(D141:L141)</f>
        <v>0</v>
      </c>
      <c r="N141" s="169"/>
      <c r="O141" s="170"/>
      <c r="P141" s="169"/>
      <c r="Q141" s="170"/>
      <c r="R141" s="308"/>
      <c r="S141" s="308"/>
      <c r="T141" s="308"/>
      <c r="U141" s="305"/>
      <c r="V141" s="308"/>
      <c r="W141" s="309"/>
      <c r="X141" s="331"/>
      <c r="Y141" s="306"/>
      <c r="Z141" s="308"/>
      <c r="AA141" s="309"/>
      <c r="AB141" s="334"/>
      <c r="AC141" s="334"/>
      <c r="AD141" s="303"/>
      <c r="AE141" s="331"/>
      <c r="AF141" s="346"/>
      <c r="AG141" s="447" t="str">
        <f t="shared" si="2"/>
        <v/>
      </c>
      <c r="AH141" s="353"/>
      <c r="AI141" s="308"/>
      <c r="AJ141" s="309"/>
      <c r="AK141" s="678"/>
      <c r="AL141" s="679"/>
      <c r="AM141" s="679"/>
      <c r="AN141" s="679"/>
      <c r="AO141" s="679"/>
      <c r="AP141" s="679"/>
      <c r="AQ141" s="679"/>
      <c r="AR141" s="679"/>
      <c r="AS141" s="679"/>
      <c r="AT141" s="680"/>
      <c r="AU141" s="329"/>
      <c r="BB141" s="379"/>
    </row>
    <row r="142" spans="1:54" x14ac:dyDescent="0.35">
      <c r="A142" s="71"/>
      <c r="B142" s="25" t="s">
        <v>70</v>
      </c>
      <c r="C142" s="162">
        <f>SUM(D142:L142)</f>
        <v>0</v>
      </c>
      <c r="D142" s="305"/>
      <c r="E142" s="308"/>
      <c r="F142" s="308"/>
      <c r="G142" s="308"/>
      <c r="H142" s="309"/>
      <c r="I142" s="308"/>
      <c r="J142" s="308"/>
      <c r="K142" s="308"/>
      <c r="L142" s="309"/>
      <c r="M142" s="162" t="e">
        <f>IF(SUM(D142:L142)&gt;($P140/'Template-657'!$B$15),($P140/'Template-657'!$B$15),SUM(D142:L142))</f>
        <v>#DIV/0!</v>
      </c>
      <c r="N142" s="169"/>
      <c r="O142" s="170"/>
      <c r="P142" s="169"/>
      <c r="Q142" s="170"/>
      <c r="R142" s="308"/>
      <c r="S142" s="308"/>
      <c r="T142" s="308"/>
      <c r="U142" s="305"/>
      <c r="V142" s="308"/>
      <c r="W142" s="309"/>
      <c r="X142" s="405"/>
      <c r="Y142" s="329"/>
      <c r="Z142" s="329"/>
      <c r="AA142" s="330"/>
      <c r="AB142" s="334"/>
      <c r="AC142" s="334"/>
      <c r="AD142" s="303"/>
      <c r="AE142" s="331"/>
      <c r="AF142" s="346"/>
      <c r="AG142" s="447" t="str">
        <f t="shared" si="2"/>
        <v/>
      </c>
      <c r="AH142" s="353"/>
      <c r="AI142" s="308"/>
      <c r="AJ142" s="309"/>
      <c r="AK142" s="678"/>
      <c r="AL142" s="679"/>
      <c r="AM142" s="679"/>
      <c r="AN142" s="679"/>
      <c r="AO142" s="679"/>
      <c r="AP142" s="679"/>
      <c r="AQ142" s="679"/>
      <c r="AR142" s="679"/>
      <c r="AS142" s="679"/>
      <c r="AT142" s="680"/>
      <c r="AU142" s="329"/>
      <c r="BB142" s="379"/>
    </row>
    <row r="143" spans="1:54" ht="15" thickBot="1" x14ac:dyDescent="0.4">
      <c r="A143" s="90"/>
      <c r="B143" s="26" t="s">
        <v>75</v>
      </c>
      <c r="C143" s="171">
        <f>SUM(D143:L143)</f>
        <v>0</v>
      </c>
      <c r="D143" s="305"/>
      <c r="E143" s="308"/>
      <c r="F143" s="308"/>
      <c r="G143" s="308"/>
      <c r="H143" s="309"/>
      <c r="I143" s="308"/>
      <c r="J143" s="308"/>
      <c r="K143" s="308"/>
      <c r="L143" s="309"/>
      <c r="M143" s="162" t="e">
        <f>IF(SUM(D143:L143)&gt;($P140/'Template-657'!$B$15),($P140/'Template-657'!$B$15),SUM(D143:L143))</f>
        <v>#DIV/0!</v>
      </c>
      <c r="N143" s="173"/>
      <c r="O143" s="23"/>
      <c r="P143" s="173"/>
      <c r="Q143" s="23"/>
      <c r="R143" s="311"/>
      <c r="S143" s="327"/>
      <c r="T143" s="327"/>
      <c r="U143" s="328"/>
      <c r="V143" s="329"/>
      <c r="W143" s="330"/>
      <c r="X143" s="328"/>
      <c r="Y143" s="329"/>
      <c r="Z143" s="329"/>
      <c r="AA143" s="330"/>
      <c r="AB143" s="339"/>
      <c r="AC143" s="339"/>
      <c r="AD143" s="340"/>
      <c r="AE143" s="347"/>
      <c r="AF143" s="348"/>
      <c r="AG143" s="449" t="str">
        <f t="shared" si="2"/>
        <v/>
      </c>
      <c r="AH143" s="354"/>
      <c r="AI143" s="311"/>
      <c r="AJ143" s="312"/>
      <c r="AK143" s="684"/>
      <c r="AL143" s="685"/>
      <c r="AM143" s="685"/>
      <c r="AN143" s="685"/>
      <c r="AO143" s="685"/>
      <c r="AP143" s="685"/>
      <c r="AQ143" s="685"/>
      <c r="AR143" s="685"/>
      <c r="AS143" s="685"/>
      <c r="AT143" s="686"/>
      <c r="AU143" s="329"/>
      <c r="BB143" s="379"/>
    </row>
    <row r="144" spans="1:54" x14ac:dyDescent="0.35">
      <c r="A144" s="33">
        <v>29</v>
      </c>
      <c r="B144" s="24" t="s">
        <v>35</v>
      </c>
      <c r="C144" s="156"/>
      <c r="D144" s="299"/>
      <c r="E144" s="300"/>
      <c r="F144" s="300"/>
      <c r="G144" s="300"/>
      <c r="H144" s="301"/>
      <c r="I144" s="300"/>
      <c r="J144" s="300"/>
      <c r="K144" s="300"/>
      <c r="L144" s="301"/>
      <c r="M144" s="317"/>
      <c r="N144" s="157">
        <f>SUM(D144:L144)</f>
        <v>0</v>
      </c>
      <c r="O144" s="158">
        <f>N144*'Template-657'!$B$16</f>
        <v>0</v>
      </c>
      <c r="P144" s="164"/>
      <c r="Q144" s="22"/>
      <c r="R144" s="320"/>
      <c r="S144" s="320"/>
      <c r="T144" s="300"/>
      <c r="U144" s="318"/>
      <c r="V144" s="320"/>
      <c r="W144" s="301"/>
      <c r="X144" s="332"/>
      <c r="Y144" s="398"/>
      <c r="Z144" s="398"/>
      <c r="AA144" s="399"/>
      <c r="AB144" s="336"/>
      <c r="AC144" s="337"/>
      <c r="AD144" s="300"/>
      <c r="AE144" s="344"/>
      <c r="AF144" s="345"/>
      <c r="AG144" s="447" t="str">
        <f t="shared" si="2"/>
        <v/>
      </c>
      <c r="AH144" s="353"/>
      <c r="AI144" s="308"/>
      <c r="AJ144" s="309"/>
      <c r="AK144" s="675"/>
      <c r="AL144" s="676"/>
      <c r="AM144" s="676"/>
      <c r="AN144" s="676"/>
      <c r="AO144" s="676"/>
      <c r="AP144" s="676"/>
      <c r="AQ144" s="676"/>
      <c r="AR144" s="676"/>
      <c r="AS144" s="676"/>
      <c r="AT144" s="677"/>
      <c r="AU144" s="329"/>
    </row>
    <row r="145" spans="1:54" x14ac:dyDescent="0.35">
      <c r="A145" s="71"/>
      <c r="B145" s="25" t="s">
        <v>53</v>
      </c>
      <c r="C145" s="162"/>
      <c r="D145" s="302"/>
      <c r="E145" s="303"/>
      <c r="F145" s="303"/>
      <c r="G145" s="303"/>
      <c r="H145" s="304"/>
      <c r="I145" s="303"/>
      <c r="J145" s="303"/>
      <c r="K145" s="303"/>
      <c r="L145" s="304"/>
      <c r="M145" s="400"/>
      <c r="N145" s="30" t="e">
        <f>IF(SUM(D145:L145)&gt;'Template-657'!$L$4,'Template-657'!$L$4,SUM(D145:L145))</f>
        <v>#DIV/0!</v>
      </c>
      <c r="O145" s="163" t="e">
        <f>N145*'Template-657'!$B$16</f>
        <v>#DIV/0!</v>
      </c>
      <c r="P145" s="164" t="e">
        <f>INDEX('Template-657'!$F$5:$K$5, MATCH(O145, 'Template-657'!$F$3:$K$3, 1))</f>
        <v>#DIV/0!</v>
      </c>
      <c r="Q145" s="22" t="e">
        <f>INDEX('Template-657'!$F$6:$K$6, MATCH(O145, 'Template-657'!$F$3:$K$3, 1))</f>
        <v>#DIV/0!</v>
      </c>
      <c r="R145" s="321"/>
      <c r="S145" s="321"/>
      <c r="T145" s="303"/>
      <c r="U145" s="322"/>
      <c r="V145" s="321"/>
      <c r="W145" s="304"/>
      <c r="X145" s="401"/>
      <c r="Y145" s="402"/>
      <c r="Z145" s="402"/>
      <c r="AA145" s="403"/>
      <c r="AB145" s="335"/>
      <c r="AC145" s="334"/>
      <c r="AD145" s="303"/>
      <c r="AE145" s="344"/>
      <c r="AF145" s="345"/>
      <c r="AG145" s="447" t="str">
        <f t="shared" si="2"/>
        <v/>
      </c>
      <c r="AH145" s="353"/>
      <c r="AI145" s="308"/>
      <c r="AJ145" s="309"/>
      <c r="AK145" s="678"/>
      <c r="AL145" s="679"/>
      <c r="AM145" s="679"/>
      <c r="AN145" s="679"/>
      <c r="AO145" s="679"/>
      <c r="AP145" s="679"/>
      <c r="AQ145" s="679"/>
      <c r="AR145" s="679"/>
      <c r="AS145" s="679"/>
      <c r="AT145" s="680"/>
      <c r="AU145" s="329"/>
    </row>
    <row r="146" spans="1:54" x14ac:dyDescent="0.35">
      <c r="A146" s="71"/>
      <c r="B146" s="39" t="s">
        <v>59</v>
      </c>
      <c r="C146" s="162"/>
      <c r="D146" s="305"/>
      <c r="E146" s="306"/>
      <c r="F146" s="306"/>
      <c r="G146" s="306"/>
      <c r="H146" s="307"/>
      <c r="I146" s="306"/>
      <c r="J146" s="306"/>
      <c r="K146" s="306"/>
      <c r="L146" s="307"/>
      <c r="M146" s="166">
        <f>SUM(D146:L146)</f>
        <v>0</v>
      </c>
      <c r="N146" s="169"/>
      <c r="O146" s="170"/>
      <c r="P146" s="169"/>
      <c r="Q146" s="170"/>
      <c r="R146" s="308"/>
      <c r="S146" s="308"/>
      <c r="T146" s="308"/>
      <c r="U146" s="305"/>
      <c r="V146" s="308"/>
      <c r="W146" s="309"/>
      <c r="X146" s="331"/>
      <c r="Y146" s="306"/>
      <c r="Z146" s="308"/>
      <c r="AA146" s="309"/>
      <c r="AB146" s="335"/>
      <c r="AC146" s="334"/>
      <c r="AD146" s="303"/>
      <c r="AE146" s="331"/>
      <c r="AF146" s="346"/>
      <c r="AG146" s="447" t="str">
        <f t="shared" si="2"/>
        <v/>
      </c>
      <c r="AH146" s="353"/>
      <c r="AI146" s="308"/>
      <c r="AJ146" s="309"/>
      <c r="AK146" s="678"/>
      <c r="AL146" s="679"/>
      <c r="AM146" s="679"/>
      <c r="AN146" s="679"/>
      <c r="AO146" s="679"/>
      <c r="AP146" s="679"/>
      <c r="AQ146" s="679"/>
      <c r="AR146" s="679"/>
      <c r="AS146" s="679"/>
      <c r="AT146" s="680"/>
      <c r="AU146" s="329"/>
      <c r="BB146" s="379"/>
    </row>
    <row r="147" spans="1:54" x14ac:dyDescent="0.35">
      <c r="A147" s="71"/>
      <c r="B147" s="25" t="s">
        <v>70</v>
      </c>
      <c r="C147" s="162">
        <f>SUM(D147:L147)</f>
        <v>0</v>
      </c>
      <c r="D147" s="305"/>
      <c r="E147" s="308"/>
      <c r="F147" s="308"/>
      <c r="G147" s="308"/>
      <c r="H147" s="309"/>
      <c r="I147" s="308"/>
      <c r="J147" s="308"/>
      <c r="K147" s="308"/>
      <c r="L147" s="309"/>
      <c r="M147" s="162" t="e">
        <f>IF(SUM(D147:L147)&gt;($P145/'Template-657'!$B$15),($P145/'Template-657'!$B$15),SUM(D147:L147))</f>
        <v>#DIV/0!</v>
      </c>
      <c r="N147" s="169"/>
      <c r="O147" s="170"/>
      <c r="P147" s="169"/>
      <c r="Q147" s="170"/>
      <c r="R147" s="308"/>
      <c r="S147" s="308"/>
      <c r="T147" s="308"/>
      <c r="U147" s="305"/>
      <c r="V147" s="308"/>
      <c r="W147" s="309"/>
      <c r="X147" s="405"/>
      <c r="Y147" s="329"/>
      <c r="Z147" s="329"/>
      <c r="AA147" s="330"/>
      <c r="AB147" s="335"/>
      <c r="AC147" s="334"/>
      <c r="AD147" s="303"/>
      <c r="AE147" s="331"/>
      <c r="AF147" s="346"/>
      <c r="AG147" s="447" t="str">
        <f t="shared" si="2"/>
        <v/>
      </c>
      <c r="AH147" s="353"/>
      <c r="AI147" s="308"/>
      <c r="AJ147" s="309"/>
      <c r="AK147" s="678"/>
      <c r="AL147" s="679"/>
      <c r="AM147" s="679"/>
      <c r="AN147" s="679"/>
      <c r="AO147" s="679"/>
      <c r="AP147" s="679"/>
      <c r="AQ147" s="679"/>
      <c r="AR147" s="679"/>
      <c r="AS147" s="679"/>
      <c r="AT147" s="680"/>
      <c r="AU147" s="329"/>
      <c r="BB147" s="379"/>
    </row>
    <row r="148" spans="1:54" ht="15" thickBot="1" x14ac:dyDescent="0.4">
      <c r="A148" s="90"/>
      <c r="B148" s="26" t="s">
        <v>75</v>
      </c>
      <c r="C148" s="171">
        <f>SUM(D148:L148)</f>
        <v>0</v>
      </c>
      <c r="D148" s="310"/>
      <c r="E148" s="311"/>
      <c r="F148" s="311"/>
      <c r="G148" s="311"/>
      <c r="H148" s="312"/>
      <c r="I148" s="311"/>
      <c r="J148" s="311"/>
      <c r="K148" s="311"/>
      <c r="L148" s="312"/>
      <c r="M148" s="162" t="e">
        <f>IF(SUM(D148:L148)&gt;($P145/'Template-657'!$B$15),($P145/'Template-657'!$B$15),SUM(D148:L148))</f>
        <v>#DIV/0!</v>
      </c>
      <c r="N148" s="164"/>
      <c r="O148" s="22"/>
      <c r="P148" s="164"/>
      <c r="Q148" s="22"/>
      <c r="R148" s="308"/>
      <c r="S148" s="327"/>
      <c r="T148" s="327"/>
      <c r="U148" s="324"/>
      <c r="V148" s="325"/>
      <c r="W148" s="326"/>
      <c r="X148" s="324"/>
      <c r="Y148" s="325"/>
      <c r="Z148" s="325"/>
      <c r="AA148" s="326"/>
      <c r="AB148" s="338"/>
      <c r="AC148" s="339"/>
      <c r="AD148" s="340"/>
      <c r="AE148" s="331"/>
      <c r="AF148" s="346"/>
      <c r="AG148" s="447" t="str">
        <f t="shared" si="2"/>
        <v/>
      </c>
      <c r="AH148" s="353"/>
      <c r="AI148" s="308"/>
      <c r="AJ148" s="309"/>
      <c r="AK148" s="684"/>
      <c r="AL148" s="685"/>
      <c r="AM148" s="685"/>
      <c r="AN148" s="685"/>
      <c r="AO148" s="685"/>
      <c r="AP148" s="685"/>
      <c r="AQ148" s="685"/>
      <c r="AR148" s="685"/>
      <c r="AS148" s="685"/>
      <c r="AT148" s="686"/>
      <c r="AU148" s="329"/>
      <c r="BB148" s="379"/>
    </row>
    <row r="149" spans="1:54" x14ac:dyDescent="0.35">
      <c r="A149" s="33">
        <v>30</v>
      </c>
      <c r="B149" s="24" t="s">
        <v>35</v>
      </c>
      <c r="C149" s="156"/>
      <c r="D149" s="299"/>
      <c r="E149" s="300"/>
      <c r="F149" s="300"/>
      <c r="G149" s="300"/>
      <c r="H149" s="301"/>
      <c r="I149" s="300"/>
      <c r="J149" s="300"/>
      <c r="K149" s="300"/>
      <c r="L149" s="301"/>
      <c r="M149" s="317"/>
      <c r="N149" s="157">
        <f>SUM(D149:L149)</f>
        <v>0</v>
      </c>
      <c r="O149" s="158">
        <f>N149*'Template-657'!$B$16</f>
        <v>0</v>
      </c>
      <c r="P149" s="159"/>
      <c r="Q149" s="160"/>
      <c r="R149" s="320"/>
      <c r="S149" s="320"/>
      <c r="T149" s="300"/>
      <c r="U149" s="318"/>
      <c r="V149" s="320"/>
      <c r="W149" s="301"/>
      <c r="X149" s="332"/>
      <c r="Y149" s="398"/>
      <c r="Z149" s="398"/>
      <c r="AA149" s="399"/>
      <c r="AB149" s="334"/>
      <c r="AC149" s="337"/>
      <c r="AD149" s="300"/>
      <c r="AE149" s="342"/>
      <c r="AF149" s="343"/>
      <c r="AG149" s="448" t="str">
        <f t="shared" si="2"/>
        <v/>
      </c>
      <c r="AH149" s="350"/>
      <c r="AI149" s="351"/>
      <c r="AJ149" s="352"/>
      <c r="AK149" s="675"/>
      <c r="AL149" s="676"/>
      <c r="AM149" s="676"/>
      <c r="AN149" s="676"/>
      <c r="AO149" s="676"/>
      <c r="AP149" s="676"/>
      <c r="AQ149" s="676"/>
      <c r="AR149" s="676"/>
      <c r="AS149" s="676"/>
      <c r="AT149" s="677"/>
      <c r="AU149" s="329"/>
    </row>
    <row r="150" spans="1:54" x14ac:dyDescent="0.35">
      <c r="A150" s="71"/>
      <c r="B150" s="25" t="s">
        <v>53</v>
      </c>
      <c r="C150" s="162"/>
      <c r="D150" s="302"/>
      <c r="E150" s="303"/>
      <c r="F150" s="303"/>
      <c r="G150" s="303"/>
      <c r="H150" s="304"/>
      <c r="I150" s="303"/>
      <c r="J150" s="303"/>
      <c r="K150" s="303"/>
      <c r="L150" s="304"/>
      <c r="M150" s="400"/>
      <c r="N150" s="30" t="e">
        <f>IF(SUM(D150:L150)&gt;'Template-657'!$L$4,'Template-657'!$L$4,SUM(D150:L150))</f>
        <v>#DIV/0!</v>
      </c>
      <c r="O150" s="163" t="e">
        <f>N150*'Template-657'!$B$16</f>
        <v>#DIV/0!</v>
      </c>
      <c r="P150" s="164" t="e">
        <f>INDEX('Template-657'!$F$5:$K$5, MATCH(O150, 'Template-657'!$F$3:$K$3, 1))</f>
        <v>#DIV/0!</v>
      </c>
      <c r="Q150" s="22" t="e">
        <f>INDEX('Template-657'!$F$6:$K$6, MATCH(O150, 'Template-657'!$F$3:$K$3, 1))</f>
        <v>#DIV/0!</v>
      </c>
      <c r="R150" s="321"/>
      <c r="S150" s="321"/>
      <c r="T150" s="303"/>
      <c r="U150" s="322"/>
      <c r="V150" s="321"/>
      <c r="W150" s="304"/>
      <c r="X150" s="401"/>
      <c r="Y150" s="402"/>
      <c r="Z150" s="402"/>
      <c r="AA150" s="403"/>
      <c r="AB150" s="334"/>
      <c r="AC150" s="334"/>
      <c r="AD150" s="303"/>
      <c r="AE150" s="344"/>
      <c r="AF150" s="349"/>
      <c r="AG150" s="447" t="str">
        <f t="shared" si="2"/>
        <v/>
      </c>
      <c r="AH150" s="353"/>
      <c r="AI150" s="308"/>
      <c r="AJ150" s="309"/>
      <c r="AK150" s="678"/>
      <c r="AL150" s="679"/>
      <c r="AM150" s="679"/>
      <c r="AN150" s="679"/>
      <c r="AO150" s="679"/>
      <c r="AP150" s="679"/>
      <c r="AQ150" s="679"/>
      <c r="AR150" s="679"/>
      <c r="AS150" s="679"/>
      <c r="AT150" s="680"/>
      <c r="AU150" s="329"/>
    </row>
    <row r="151" spans="1:54" x14ac:dyDescent="0.35">
      <c r="A151" s="71"/>
      <c r="B151" s="39" t="s">
        <v>59</v>
      </c>
      <c r="C151" s="162"/>
      <c r="D151" s="305"/>
      <c r="E151" s="306"/>
      <c r="F151" s="306"/>
      <c r="G151" s="306"/>
      <c r="H151" s="307"/>
      <c r="I151" s="306"/>
      <c r="J151" s="306"/>
      <c r="K151" s="306"/>
      <c r="L151" s="307"/>
      <c r="M151" s="166">
        <f>SUM(D151:L151)</f>
        <v>0</v>
      </c>
      <c r="N151" s="169"/>
      <c r="O151" s="170"/>
      <c r="P151" s="169"/>
      <c r="Q151" s="170"/>
      <c r="R151" s="308"/>
      <c r="S151" s="308"/>
      <c r="T151" s="308"/>
      <c r="U151" s="305"/>
      <c r="V151" s="308"/>
      <c r="W151" s="309"/>
      <c r="X151" s="331"/>
      <c r="Y151" s="306"/>
      <c r="Z151" s="308"/>
      <c r="AA151" s="309"/>
      <c r="AB151" s="334"/>
      <c r="AC151" s="334"/>
      <c r="AD151" s="303"/>
      <c r="AE151" s="331"/>
      <c r="AF151" s="346"/>
      <c r="AG151" s="447" t="str">
        <f t="shared" si="2"/>
        <v/>
      </c>
      <c r="AH151" s="353"/>
      <c r="AI151" s="308"/>
      <c r="AJ151" s="309"/>
      <c r="AK151" s="678"/>
      <c r="AL151" s="679"/>
      <c r="AM151" s="679"/>
      <c r="AN151" s="679"/>
      <c r="AO151" s="679"/>
      <c r="AP151" s="679"/>
      <c r="AQ151" s="679"/>
      <c r="AR151" s="679"/>
      <c r="AS151" s="679"/>
      <c r="AT151" s="680"/>
      <c r="AU151" s="329"/>
      <c r="BB151" s="379"/>
    </row>
    <row r="152" spans="1:54" x14ac:dyDescent="0.35">
      <c r="A152" s="71"/>
      <c r="B152" s="25" t="s">
        <v>70</v>
      </c>
      <c r="C152" s="162">
        <f>SUM(D152:L152)</f>
        <v>0</v>
      </c>
      <c r="D152" s="305"/>
      <c r="E152" s="308"/>
      <c r="F152" s="308"/>
      <c r="G152" s="308"/>
      <c r="H152" s="309"/>
      <c r="I152" s="308"/>
      <c r="J152" s="308"/>
      <c r="K152" s="308"/>
      <c r="L152" s="309"/>
      <c r="M152" s="162" t="e">
        <f>IF(SUM(D152:L152)&gt;($P150/'Template-657'!$B$15),($P150/'Template-657'!$B$15),SUM(D152:L152))</f>
        <v>#DIV/0!</v>
      </c>
      <c r="N152" s="169"/>
      <c r="O152" s="170"/>
      <c r="P152" s="169"/>
      <c r="Q152" s="170"/>
      <c r="R152" s="308"/>
      <c r="S152" s="308"/>
      <c r="T152" s="308"/>
      <c r="U152" s="305"/>
      <c r="V152" s="308"/>
      <c r="W152" s="309"/>
      <c r="X152" s="405"/>
      <c r="Y152" s="329"/>
      <c r="Z152" s="329"/>
      <c r="AA152" s="330"/>
      <c r="AB152" s="334"/>
      <c r="AC152" s="334"/>
      <c r="AD152" s="303"/>
      <c r="AE152" s="331"/>
      <c r="AF152" s="346"/>
      <c r="AG152" s="447" t="str">
        <f t="shared" si="2"/>
        <v/>
      </c>
      <c r="AH152" s="353"/>
      <c r="AI152" s="308"/>
      <c r="AJ152" s="309"/>
      <c r="AK152" s="678"/>
      <c r="AL152" s="679"/>
      <c r="AM152" s="679"/>
      <c r="AN152" s="679"/>
      <c r="AO152" s="679"/>
      <c r="AP152" s="679"/>
      <c r="AQ152" s="679"/>
      <c r="AR152" s="679"/>
      <c r="AS152" s="679"/>
      <c r="AT152" s="680"/>
      <c r="AU152" s="329"/>
      <c r="BB152" s="379"/>
    </row>
    <row r="153" spans="1:54" ht="15" thickBot="1" x14ac:dyDescent="0.4">
      <c r="A153" s="74"/>
      <c r="B153" s="25" t="s">
        <v>75</v>
      </c>
      <c r="C153" s="162">
        <f>SUM(D153:L153)</f>
        <v>0</v>
      </c>
      <c r="D153" s="305"/>
      <c r="E153" s="308"/>
      <c r="F153" s="308"/>
      <c r="G153" s="308"/>
      <c r="H153" s="309"/>
      <c r="I153" s="308"/>
      <c r="J153" s="308"/>
      <c r="K153" s="308"/>
      <c r="L153" s="309"/>
      <c r="M153" s="162" t="e">
        <f>IF(SUM(D153:L153)&gt;($P150/'Template-657'!$B$15),($P150/'Template-657'!$B$15),SUM(D153:L153))</f>
        <v>#DIV/0!</v>
      </c>
      <c r="N153" s="164"/>
      <c r="O153" s="22"/>
      <c r="P153" s="164"/>
      <c r="Q153" s="22"/>
      <c r="R153" s="308"/>
      <c r="S153" s="327"/>
      <c r="T153" s="327"/>
      <c r="U153" s="328"/>
      <c r="V153" s="329"/>
      <c r="W153" s="330"/>
      <c r="X153" s="328"/>
      <c r="Y153" s="329"/>
      <c r="Z153" s="329"/>
      <c r="AA153" s="330"/>
      <c r="AB153" s="334"/>
      <c r="AC153" s="334"/>
      <c r="AD153" s="303"/>
      <c r="AE153" s="347"/>
      <c r="AF153" s="348"/>
      <c r="AG153" s="449" t="str">
        <f t="shared" si="2"/>
        <v/>
      </c>
      <c r="AH153" s="354"/>
      <c r="AI153" s="311"/>
      <c r="AJ153" s="312"/>
      <c r="AK153" s="681"/>
      <c r="AL153" s="682"/>
      <c r="AM153" s="682"/>
      <c r="AN153" s="682"/>
      <c r="AO153" s="682"/>
      <c r="AP153" s="682"/>
      <c r="AQ153" s="682"/>
      <c r="AR153" s="682"/>
      <c r="AS153" s="682"/>
      <c r="AT153" s="683"/>
      <c r="AU153" s="329"/>
      <c r="BB153" s="379"/>
    </row>
    <row r="154" spans="1:54" x14ac:dyDescent="0.35">
      <c r="A154" s="33">
        <v>31</v>
      </c>
      <c r="B154" s="24" t="s">
        <v>35</v>
      </c>
      <c r="C154" s="156"/>
      <c r="D154" s="299"/>
      <c r="E154" s="300"/>
      <c r="F154" s="300"/>
      <c r="G154" s="300"/>
      <c r="H154" s="301"/>
      <c r="I154" s="300"/>
      <c r="J154" s="300"/>
      <c r="K154" s="300"/>
      <c r="L154" s="301"/>
      <c r="M154" s="317"/>
      <c r="N154" s="157">
        <f>SUM(D154:L154)</f>
        <v>0</v>
      </c>
      <c r="O154" s="158">
        <f>N154*'Template-657'!$B$16</f>
        <v>0</v>
      </c>
      <c r="P154" s="159"/>
      <c r="Q154" s="160"/>
      <c r="R154" s="320"/>
      <c r="S154" s="320"/>
      <c r="T154" s="300"/>
      <c r="U154" s="318"/>
      <c r="V154" s="320"/>
      <c r="W154" s="301"/>
      <c r="X154" s="332"/>
      <c r="Y154" s="398"/>
      <c r="Z154" s="398"/>
      <c r="AA154" s="399"/>
      <c r="AB154" s="337"/>
      <c r="AC154" s="337"/>
      <c r="AD154" s="300"/>
      <c r="AE154" s="344"/>
      <c r="AF154" s="345"/>
      <c r="AG154" s="447" t="str">
        <f t="shared" si="2"/>
        <v/>
      </c>
      <c r="AH154" s="353"/>
      <c r="AI154" s="308"/>
      <c r="AJ154" s="309"/>
      <c r="AK154" s="675"/>
      <c r="AL154" s="676"/>
      <c r="AM154" s="676"/>
      <c r="AN154" s="676"/>
      <c r="AO154" s="676"/>
      <c r="AP154" s="676"/>
      <c r="AQ154" s="676"/>
      <c r="AR154" s="676"/>
      <c r="AS154" s="676"/>
      <c r="AT154" s="677"/>
      <c r="AU154" s="329"/>
    </row>
    <row r="155" spans="1:54" x14ac:dyDescent="0.35">
      <c r="A155" s="71"/>
      <c r="B155" s="25" t="s">
        <v>53</v>
      </c>
      <c r="C155" s="162"/>
      <c r="D155" s="302"/>
      <c r="E155" s="303"/>
      <c r="F155" s="303"/>
      <c r="G155" s="303"/>
      <c r="H155" s="304"/>
      <c r="I155" s="303"/>
      <c r="J155" s="303"/>
      <c r="K155" s="303"/>
      <c r="L155" s="304"/>
      <c r="M155" s="400"/>
      <c r="N155" s="30" t="e">
        <f>IF(SUM(D155:L155)&gt;'Template-657'!$L$4,'Template-657'!$L$4,SUM(D155:L155))</f>
        <v>#DIV/0!</v>
      </c>
      <c r="O155" s="163" t="e">
        <f>N155*'Template-657'!$B$16</f>
        <v>#DIV/0!</v>
      </c>
      <c r="P155" s="164" t="e">
        <f>INDEX('Template-657'!$F$5:$K$5, MATCH(O155, 'Template-657'!$F$3:$K$3, 1))</f>
        <v>#DIV/0!</v>
      </c>
      <c r="Q155" s="22" t="e">
        <f>INDEX('Template-657'!$F$6:$K$6, MATCH(O155, 'Template-657'!$F$3:$K$3, 1))</f>
        <v>#DIV/0!</v>
      </c>
      <c r="R155" s="321"/>
      <c r="S155" s="321"/>
      <c r="T155" s="303"/>
      <c r="U155" s="322"/>
      <c r="V155" s="321"/>
      <c r="W155" s="304"/>
      <c r="X155" s="401"/>
      <c r="Y155" s="402"/>
      <c r="Z155" s="402"/>
      <c r="AA155" s="403"/>
      <c r="AB155" s="334"/>
      <c r="AC155" s="334"/>
      <c r="AD155" s="303"/>
      <c r="AE155" s="344"/>
      <c r="AF155" s="345"/>
      <c r="AG155" s="447" t="str">
        <f t="shared" si="2"/>
        <v/>
      </c>
      <c r="AH155" s="353"/>
      <c r="AI155" s="308"/>
      <c r="AJ155" s="309"/>
      <c r="AK155" s="678"/>
      <c r="AL155" s="679"/>
      <c r="AM155" s="679"/>
      <c r="AN155" s="679"/>
      <c r="AO155" s="679"/>
      <c r="AP155" s="679"/>
      <c r="AQ155" s="679"/>
      <c r="AR155" s="679"/>
      <c r="AS155" s="679"/>
      <c r="AT155" s="680"/>
      <c r="AU155" s="329"/>
    </row>
    <row r="156" spans="1:54" x14ac:dyDescent="0.35">
      <c r="A156" s="71"/>
      <c r="B156" s="39" t="s">
        <v>59</v>
      </c>
      <c r="C156" s="162"/>
      <c r="D156" s="305"/>
      <c r="E156" s="306"/>
      <c r="F156" s="306"/>
      <c r="G156" s="306"/>
      <c r="H156" s="307"/>
      <c r="I156" s="306"/>
      <c r="J156" s="306"/>
      <c r="K156" s="306"/>
      <c r="L156" s="307"/>
      <c r="M156" s="166">
        <f>SUM(D156:L156)</f>
        <v>0</v>
      </c>
      <c r="N156" s="169"/>
      <c r="O156" s="170"/>
      <c r="P156" s="169"/>
      <c r="Q156" s="170"/>
      <c r="R156" s="308"/>
      <c r="S156" s="308"/>
      <c r="T156" s="308"/>
      <c r="U156" s="305"/>
      <c r="V156" s="308"/>
      <c r="W156" s="309"/>
      <c r="X156" s="331"/>
      <c r="Y156" s="306"/>
      <c r="Z156" s="308"/>
      <c r="AA156" s="309"/>
      <c r="AB156" s="334"/>
      <c r="AC156" s="334"/>
      <c r="AD156" s="303"/>
      <c r="AE156" s="331"/>
      <c r="AF156" s="346"/>
      <c r="AG156" s="447" t="str">
        <f t="shared" si="2"/>
        <v/>
      </c>
      <c r="AH156" s="353"/>
      <c r="AI156" s="308"/>
      <c r="AJ156" s="309"/>
      <c r="AK156" s="678"/>
      <c r="AL156" s="679"/>
      <c r="AM156" s="679"/>
      <c r="AN156" s="679"/>
      <c r="AO156" s="679"/>
      <c r="AP156" s="679"/>
      <c r="AQ156" s="679"/>
      <c r="AR156" s="679"/>
      <c r="AS156" s="679"/>
      <c r="AT156" s="680"/>
      <c r="AU156" s="329"/>
      <c r="BB156" s="379"/>
    </row>
    <row r="157" spans="1:54" x14ac:dyDescent="0.35">
      <c r="A157" s="71"/>
      <c r="B157" s="25" t="s">
        <v>70</v>
      </c>
      <c r="C157" s="162">
        <f>SUM(D157:L157)</f>
        <v>0</v>
      </c>
      <c r="D157" s="305"/>
      <c r="E157" s="308"/>
      <c r="F157" s="308"/>
      <c r="G157" s="308"/>
      <c r="H157" s="309"/>
      <c r="I157" s="308"/>
      <c r="J157" s="308"/>
      <c r="K157" s="308"/>
      <c r="L157" s="309"/>
      <c r="M157" s="162" t="e">
        <f>IF(SUM(D157:L157)&gt;($P155/'Template-657'!$B$15),($P155/'Template-657'!$B$15),SUM(D157:L157))</f>
        <v>#DIV/0!</v>
      </c>
      <c r="N157" s="169"/>
      <c r="O157" s="170"/>
      <c r="P157" s="169"/>
      <c r="Q157" s="170"/>
      <c r="R157" s="308"/>
      <c r="S157" s="308"/>
      <c r="T157" s="308"/>
      <c r="U157" s="305"/>
      <c r="V157" s="308"/>
      <c r="W157" s="309"/>
      <c r="X157" s="405"/>
      <c r="Y157" s="329"/>
      <c r="Z157" s="329"/>
      <c r="AA157" s="330"/>
      <c r="AB157" s="334"/>
      <c r="AC157" s="334"/>
      <c r="AD157" s="303"/>
      <c r="AE157" s="331"/>
      <c r="AF157" s="346"/>
      <c r="AG157" s="447" t="str">
        <f t="shared" si="2"/>
        <v/>
      </c>
      <c r="AH157" s="353"/>
      <c r="AI157" s="308"/>
      <c r="AJ157" s="309"/>
      <c r="AK157" s="678"/>
      <c r="AL157" s="679"/>
      <c r="AM157" s="679"/>
      <c r="AN157" s="679"/>
      <c r="AO157" s="679"/>
      <c r="AP157" s="679"/>
      <c r="AQ157" s="679"/>
      <c r="AR157" s="679"/>
      <c r="AS157" s="679"/>
      <c r="AT157" s="680"/>
      <c r="AU157" s="329"/>
      <c r="BB157" s="379"/>
    </row>
    <row r="158" spans="1:54" ht="15" thickBot="1" x14ac:dyDescent="0.4">
      <c r="A158" s="90"/>
      <c r="B158" s="26" t="s">
        <v>75</v>
      </c>
      <c r="C158" s="171">
        <f>SUM(D158:L158)</f>
        <v>0</v>
      </c>
      <c r="D158" s="310"/>
      <c r="E158" s="311"/>
      <c r="F158" s="311"/>
      <c r="G158" s="311"/>
      <c r="H158" s="312"/>
      <c r="I158" s="311"/>
      <c r="J158" s="311"/>
      <c r="K158" s="311"/>
      <c r="L158" s="312"/>
      <c r="M158" s="162" t="e">
        <f>IF(SUM(D158:L158)&gt;($P155/'Template-657'!$B$15),($P155/'Template-657'!$B$15),SUM(D158:L158))</f>
        <v>#DIV/0!</v>
      </c>
      <c r="N158" s="173"/>
      <c r="O158" s="23"/>
      <c r="P158" s="173"/>
      <c r="Q158" s="23"/>
      <c r="R158" s="311"/>
      <c r="S158" s="323"/>
      <c r="T158" s="323"/>
      <c r="U158" s="324"/>
      <c r="V158" s="325"/>
      <c r="W158" s="326"/>
      <c r="X158" s="324"/>
      <c r="Y158" s="325"/>
      <c r="Z158" s="325"/>
      <c r="AA158" s="326"/>
      <c r="AB158" s="339"/>
      <c r="AC158" s="339"/>
      <c r="AD158" s="340"/>
      <c r="AE158" s="331"/>
      <c r="AF158" s="346"/>
      <c r="AG158" s="447" t="str">
        <f t="shared" si="2"/>
        <v/>
      </c>
      <c r="AH158" s="353"/>
      <c r="AI158" s="308"/>
      <c r="AJ158" s="309"/>
      <c r="AK158" s="684"/>
      <c r="AL158" s="685"/>
      <c r="AM158" s="685"/>
      <c r="AN158" s="685"/>
      <c r="AO158" s="685"/>
      <c r="AP158" s="685"/>
      <c r="AQ158" s="685"/>
      <c r="AR158" s="685"/>
      <c r="AS158" s="685"/>
      <c r="AT158" s="686"/>
      <c r="AU158" s="329"/>
      <c r="BB158" s="379"/>
    </row>
    <row r="159" spans="1:54" x14ac:dyDescent="0.35">
      <c r="A159" s="71">
        <v>32</v>
      </c>
      <c r="B159" s="25" t="s">
        <v>35</v>
      </c>
      <c r="C159" s="175"/>
      <c r="D159" s="302"/>
      <c r="E159" s="303"/>
      <c r="F159" s="303"/>
      <c r="G159" s="303"/>
      <c r="H159" s="304"/>
      <c r="I159" s="303"/>
      <c r="J159" s="303"/>
      <c r="K159" s="303"/>
      <c r="L159" s="304"/>
      <c r="M159" s="317"/>
      <c r="N159" s="157">
        <f>SUM(D159:L159)</f>
        <v>0</v>
      </c>
      <c r="O159" s="158">
        <f>N159*'Template-657'!$B$16</f>
        <v>0</v>
      </c>
      <c r="P159" s="164"/>
      <c r="Q159" s="22"/>
      <c r="R159" s="321"/>
      <c r="S159" s="321"/>
      <c r="T159" s="303"/>
      <c r="U159" s="322"/>
      <c r="V159" s="321"/>
      <c r="W159" s="304"/>
      <c r="X159" s="333"/>
      <c r="Y159" s="402"/>
      <c r="Z159" s="402"/>
      <c r="AA159" s="403"/>
      <c r="AB159" s="334"/>
      <c r="AC159" s="334"/>
      <c r="AD159" s="303"/>
      <c r="AE159" s="342"/>
      <c r="AF159" s="343"/>
      <c r="AG159" s="448" t="str">
        <f t="shared" si="2"/>
        <v/>
      </c>
      <c r="AH159" s="350"/>
      <c r="AI159" s="351"/>
      <c r="AJ159" s="352"/>
      <c r="AK159" s="687"/>
      <c r="AL159" s="688"/>
      <c r="AM159" s="688"/>
      <c r="AN159" s="688"/>
      <c r="AO159" s="688"/>
      <c r="AP159" s="688"/>
      <c r="AQ159" s="688"/>
      <c r="AR159" s="688"/>
      <c r="AS159" s="688"/>
      <c r="AT159" s="689"/>
      <c r="AU159" s="329"/>
    </row>
    <row r="160" spans="1:54" x14ac:dyDescent="0.35">
      <c r="A160" s="71"/>
      <c r="B160" s="25" t="s">
        <v>53</v>
      </c>
      <c r="C160" s="162"/>
      <c r="D160" s="302"/>
      <c r="E160" s="303"/>
      <c r="F160" s="303"/>
      <c r="G160" s="303"/>
      <c r="H160" s="304"/>
      <c r="I160" s="303"/>
      <c r="J160" s="303"/>
      <c r="K160" s="303"/>
      <c r="L160" s="304"/>
      <c r="M160" s="400"/>
      <c r="N160" s="30" t="e">
        <f>IF(SUM(D160:L160)&gt;'Template-657'!$L$4,'Template-657'!$L$4,SUM(D160:L160))</f>
        <v>#DIV/0!</v>
      </c>
      <c r="O160" s="163" t="e">
        <f>N160*'Template-657'!$B$16</f>
        <v>#DIV/0!</v>
      </c>
      <c r="P160" s="164" t="e">
        <f>INDEX('Template-657'!$F$5:$K$5, MATCH(O160, 'Template-657'!$F$3:$K$3, 1))</f>
        <v>#DIV/0!</v>
      </c>
      <c r="Q160" s="22" t="e">
        <f>INDEX('Template-657'!$F$6:$K$6, MATCH(O160, 'Template-657'!$F$3:$K$3, 1))</f>
        <v>#DIV/0!</v>
      </c>
      <c r="R160" s="321"/>
      <c r="S160" s="321"/>
      <c r="T160" s="303"/>
      <c r="U160" s="322"/>
      <c r="V160" s="321"/>
      <c r="W160" s="304"/>
      <c r="X160" s="401"/>
      <c r="Y160" s="402"/>
      <c r="Z160" s="402"/>
      <c r="AA160" s="403"/>
      <c r="AB160" s="334"/>
      <c r="AC160" s="334"/>
      <c r="AD160" s="303"/>
      <c r="AE160" s="344"/>
      <c r="AF160" s="345"/>
      <c r="AG160" s="447" t="str">
        <f t="shared" si="2"/>
        <v/>
      </c>
      <c r="AH160" s="353"/>
      <c r="AI160" s="308"/>
      <c r="AJ160" s="309"/>
      <c r="AK160" s="678"/>
      <c r="AL160" s="679"/>
      <c r="AM160" s="679"/>
      <c r="AN160" s="679"/>
      <c r="AO160" s="679"/>
      <c r="AP160" s="679"/>
      <c r="AQ160" s="679"/>
      <c r="AR160" s="679"/>
      <c r="AS160" s="679"/>
      <c r="AT160" s="680"/>
      <c r="AU160" s="329"/>
    </row>
    <row r="161" spans="1:54" x14ac:dyDescent="0.35">
      <c r="A161" s="71"/>
      <c r="B161" s="39" t="s">
        <v>59</v>
      </c>
      <c r="C161" s="162"/>
      <c r="D161" s="305"/>
      <c r="E161" s="306"/>
      <c r="F161" s="306"/>
      <c r="G161" s="306"/>
      <c r="H161" s="307"/>
      <c r="I161" s="306"/>
      <c r="J161" s="306"/>
      <c r="K161" s="306"/>
      <c r="L161" s="307"/>
      <c r="M161" s="166">
        <f>SUM(D161:L161)</f>
        <v>0</v>
      </c>
      <c r="N161" s="169"/>
      <c r="O161" s="170"/>
      <c r="P161" s="169"/>
      <c r="Q161" s="170"/>
      <c r="R161" s="308"/>
      <c r="S161" s="308"/>
      <c r="T161" s="308"/>
      <c r="U161" s="305"/>
      <c r="V161" s="308"/>
      <c r="W161" s="309"/>
      <c r="X161" s="331"/>
      <c r="Y161" s="306"/>
      <c r="Z161" s="308"/>
      <c r="AA161" s="309"/>
      <c r="AB161" s="334"/>
      <c r="AC161" s="334"/>
      <c r="AD161" s="303"/>
      <c r="AE161" s="331"/>
      <c r="AF161" s="346"/>
      <c r="AG161" s="447" t="str">
        <f t="shared" si="2"/>
        <v/>
      </c>
      <c r="AH161" s="353"/>
      <c r="AI161" s="308"/>
      <c r="AJ161" s="309"/>
      <c r="AK161" s="678"/>
      <c r="AL161" s="679"/>
      <c r="AM161" s="679"/>
      <c r="AN161" s="679"/>
      <c r="AO161" s="679"/>
      <c r="AP161" s="679"/>
      <c r="AQ161" s="679"/>
      <c r="AR161" s="679"/>
      <c r="AS161" s="679"/>
      <c r="AT161" s="680"/>
      <c r="AU161" s="329"/>
      <c r="BB161" s="379"/>
    </row>
    <row r="162" spans="1:54" x14ac:dyDescent="0.35">
      <c r="A162" s="71"/>
      <c r="B162" s="25" t="s">
        <v>70</v>
      </c>
      <c r="C162" s="162">
        <f>SUM(D162:L162)</f>
        <v>0</v>
      </c>
      <c r="D162" s="305"/>
      <c r="E162" s="308"/>
      <c r="F162" s="308"/>
      <c r="G162" s="308"/>
      <c r="H162" s="309"/>
      <c r="I162" s="308"/>
      <c r="J162" s="308"/>
      <c r="K162" s="308"/>
      <c r="L162" s="309"/>
      <c r="M162" s="162" t="e">
        <f>IF(SUM(D162:L162)&gt;($P160/'Template-657'!$B$15),($P160/'Template-657'!$B$15),SUM(D162:L162))</f>
        <v>#DIV/0!</v>
      </c>
      <c r="N162" s="169"/>
      <c r="O162" s="170"/>
      <c r="P162" s="169"/>
      <c r="Q162" s="170"/>
      <c r="R162" s="308"/>
      <c r="S162" s="308"/>
      <c r="T162" s="308"/>
      <c r="U162" s="305"/>
      <c r="V162" s="308"/>
      <c r="W162" s="309"/>
      <c r="X162" s="405"/>
      <c r="Y162" s="329"/>
      <c r="Z162" s="329"/>
      <c r="AA162" s="330"/>
      <c r="AB162" s="334"/>
      <c r="AC162" s="334"/>
      <c r="AD162" s="303"/>
      <c r="AE162" s="331"/>
      <c r="AF162" s="346"/>
      <c r="AG162" s="447" t="str">
        <f t="shared" si="2"/>
        <v/>
      </c>
      <c r="AH162" s="353"/>
      <c r="AI162" s="308"/>
      <c r="AJ162" s="309"/>
      <c r="AK162" s="678"/>
      <c r="AL162" s="679"/>
      <c r="AM162" s="679"/>
      <c r="AN162" s="679"/>
      <c r="AO162" s="679"/>
      <c r="AP162" s="679"/>
      <c r="AQ162" s="679"/>
      <c r="AR162" s="679"/>
      <c r="AS162" s="679"/>
      <c r="AT162" s="680"/>
      <c r="AU162" s="329"/>
      <c r="BB162" s="379"/>
    </row>
    <row r="163" spans="1:54" ht="15" thickBot="1" x14ac:dyDescent="0.4">
      <c r="A163" s="74"/>
      <c r="B163" s="25" t="s">
        <v>75</v>
      </c>
      <c r="C163" s="162">
        <f>SUM(D163:L163)</f>
        <v>0</v>
      </c>
      <c r="D163" s="305"/>
      <c r="E163" s="308"/>
      <c r="F163" s="308"/>
      <c r="G163" s="308"/>
      <c r="H163" s="309"/>
      <c r="I163" s="308"/>
      <c r="J163" s="308"/>
      <c r="K163" s="308"/>
      <c r="L163" s="309"/>
      <c r="M163" s="171" t="e">
        <f>IF(SUM(D163:L163)&gt;($P160/'Template-657'!$B$15),($P160/'Template-657'!$B$15),SUM(D163:L163))</f>
        <v>#DIV/0!</v>
      </c>
      <c r="N163" s="164"/>
      <c r="O163" s="22"/>
      <c r="P163" s="164"/>
      <c r="Q163" s="22"/>
      <c r="R163" s="308"/>
      <c r="S163" s="327"/>
      <c r="T163" s="327"/>
      <c r="U163" s="328"/>
      <c r="V163" s="329"/>
      <c r="W163" s="330"/>
      <c r="X163" s="328"/>
      <c r="Y163" s="329"/>
      <c r="Z163" s="329"/>
      <c r="AA163" s="330"/>
      <c r="AB163" s="334"/>
      <c r="AC163" s="334"/>
      <c r="AD163" s="303"/>
      <c r="AE163" s="347"/>
      <c r="AF163" s="348"/>
      <c r="AG163" s="449" t="str">
        <f t="shared" si="2"/>
        <v/>
      </c>
      <c r="AH163" s="354"/>
      <c r="AI163" s="311"/>
      <c r="AJ163" s="312"/>
      <c r="AK163" s="681"/>
      <c r="AL163" s="682"/>
      <c r="AM163" s="682"/>
      <c r="AN163" s="682"/>
      <c r="AO163" s="682"/>
      <c r="AP163" s="682"/>
      <c r="AQ163" s="682"/>
      <c r="AR163" s="682"/>
      <c r="AS163" s="682"/>
      <c r="AT163" s="683"/>
      <c r="AU163" s="329"/>
      <c r="BB163" s="379"/>
    </row>
    <row r="164" spans="1:54" x14ac:dyDescent="0.35">
      <c r="A164" s="33">
        <v>33</v>
      </c>
      <c r="B164" s="24" t="s">
        <v>35</v>
      </c>
      <c r="C164" s="156"/>
      <c r="D164" s="299"/>
      <c r="E164" s="300"/>
      <c r="F164" s="300"/>
      <c r="G164" s="300"/>
      <c r="H164" s="301"/>
      <c r="I164" s="300"/>
      <c r="J164" s="300"/>
      <c r="K164" s="300"/>
      <c r="L164" s="301"/>
      <c r="M164" s="317"/>
      <c r="N164" s="157">
        <f>SUM(D164:L164)</f>
        <v>0</v>
      </c>
      <c r="O164" s="158">
        <f>N164*'Template-657'!$B$16</f>
        <v>0</v>
      </c>
      <c r="P164" s="159"/>
      <c r="Q164" s="160"/>
      <c r="R164" s="320"/>
      <c r="S164" s="320"/>
      <c r="T164" s="300"/>
      <c r="U164" s="318"/>
      <c r="V164" s="320"/>
      <c r="W164" s="301"/>
      <c r="X164" s="332"/>
      <c r="Y164" s="398"/>
      <c r="Z164" s="398"/>
      <c r="AA164" s="399"/>
      <c r="AB164" s="337"/>
      <c r="AC164" s="337"/>
      <c r="AD164" s="300"/>
      <c r="AE164" s="344"/>
      <c r="AF164" s="345"/>
      <c r="AG164" s="447" t="str">
        <f t="shared" si="2"/>
        <v/>
      </c>
      <c r="AH164" s="353"/>
      <c r="AI164" s="308"/>
      <c r="AJ164" s="309"/>
      <c r="AK164" s="675"/>
      <c r="AL164" s="676"/>
      <c r="AM164" s="676"/>
      <c r="AN164" s="676"/>
      <c r="AO164" s="676"/>
      <c r="AP164" s="676"/>
      <c r="AQ164" s="676"/>
      <c r="AR164" s="676"/>
      <c r="AS164" s="676"/>
      <c r="AT164" s="677"/>
      <c r="AU164" s="329"/>
    </row>
    <row r="165" spans="1:54" x14ac:dyDescent="0.35">
      <c r="A165" s="71"/>
      <c r="B165" s="25" t="s">
        <v>53</v>
      </c>
      <c r="C165" s="162"/>
      <c r="D165" s="302"/>
      <c r="E165" s="303"/>
      <c r="F165" s="303"/>
      <c r="G165" s="303"/>
      <c r="H165" s="304"/>
      <c r="I165" s="303"/>
      <c r="J165" s="303"/>
      <c r="K165" s="303"/>
      <c r="L165" s="304"/>
      <c r="M165" s="400"/>
      <c r="N165" s="30" t="e">
        <f>IF(SUM(D165:L165)&gt;'Template-657'!$L$4,'Template-657'!$L$4,SUM(D165:L165))</f>
        <v>#DIV/0!</v>
      </c>
      <c r="O165" s="163" t="e">
        <f>N165*'Template-657'!$B$16</f>
        <v>#DIV/0!</v>
      </c>
      <c r="P165" s="164" t="e">
        <f>INDEX('Template-657'!$F$5:$K$5, MATCH(O165, 'Template-657'!$F$3:$K$3, 1))</f>
        <v>#DIV/0!</v>
      </c>
      <c r="Q165" s="22" t="e">
        <f>INDEX('Template-657'!$F$6:$K$6, MATCH(O165, 'Template-657'!$F$3:$K$3, 1))</f>
        <v>#DIV/0!</v>
      </c>
      <c r="R165" s="321"/>
      <c r="S165" s="321"/>
      <c r="T165" s="303"/>
      <c r="U165" s="322"/>
      <c r="V165" s="321"/>
      <c r="W165" s="304"/>
      <c r="X165" s="401"/>
      <c r="Y165" s="402"/>
      <c r="Z165" s="402"/>
      <c r="AA165" s="403"/>
      <c r="AB165" s="334"/>
      <c r="AC165" s="334"/>
      <c r="AD165" s="303"/>
      <c r="AE165" s="344"/>
      <c r="AF165" s="345"/>
      <c r="AG165" s="447" t="str">
        <f t="shared" si="2"/>
        <v/>
      </c>
      <c r="AH165" s="353"/>
      <c r="AI165" s="308"/>
      <c r="AJ165" s="309"/>
      <c r="AK165" s="678"/>
      <c r="AL165" s="679"/>
      <c r="AM165" s="679"/>
      <c r="AN165" s="679"/>
      <c r="AO165" s="679"/>
      <c r="AP165" s="679"/>
      <c r="AQ165" s="679"/>
      <c r="AR165" s="679"/>
      <c r="AS165" s="679"/>
      <c r="AT165" s="680"/>
      <c r="AU165" s="329"/>
    </row>
    <row r="166" spans="1:54" x14ac:dyDescent="0.35">
      <c r="A166" s="71"/>
      <c r="B166" s="39" t="s">
        <v>59</v>
      </c>
      <c r="C166" s="162"/>
      <c r="D166" s="305"/>
      <c r="E166" s="306"/>
      <c r="F166" s="306"/>
      <c r="G166" s="306"/>
      <c r="H166" s="307"/>
      <c r="I166" s="306"/>
      <c r="J166" s="306"/>
      <c r="K166" s="306"/>
      <c r="L166" s="307"/>
      <c r="M166" s="166">
        <f>SUM(D166:L166)</f>
        <v>0</v>
      </c>
      <c r="N166" s="169"/>
      <c r="O166" s="170"/>
      <c r="P166" s="169"/>
      <c r="Q166" s="170"/>
      <c r="R166" s="308"/>
      <c r="S166" s="308"/>
      <c r="T166" s="308"/>
      <c r="U166" s="305"/>
      <c r="V166" s="308"/>
      <c r="W166" s="309"/>
      <c r="X166" s="331"/>
      <c r="Y166" s="306"/>
      <c r="Z166" s="308"/>
      <c r="AA166" s="309"/>
      <c r="AB166" s="334"/>
      <c r="AC166" s="334"/>
      <c r="AD166" s="303"/>
      <c r="AE166" s="331"/>
      <c r="AF166" s="346"/>
      <c r="AG166" s="447" t="str">
        <f t="shared" si="2"/>
        <v/>
      </c>
      <c r="AH166" s="353"/>
      <c r="AI166" s="308"/>
      <c r="AJ166" s="309"/>
      <c r="AK166" s="678"/>
      <c r="AL166" s="679"/>
      <c r="AM166" s="679"/>
      <c r="AN166" s="679"/>
      <c r="AO166" s="679"/>
      <c r="AP166" s="679"/>
      <c r="AQ166" s="679"/>
      <c r="AR166" s="679"/>
      <c r="AS166" s="679"/>
      <c r="AT166" s="680"/>
      <c r="AU166" s="329"/>
      <c r="BB166" s="379"/>
    </row>
    <row r="167" spans="1:54" x14ac:dyDescent="0.35">
      <c r="A167" s="71"/>
      <c r="B167" s="25" t="s">
        <v>70</v>
      </c>
      <c r="C167" s="162">
        <f>SUM(D167:L167)</f>
        <v>0</v>
      </c>
      <c r="D167" s="305"/>
      <c r="E167" s="308"/>
      <c r="F167" s="308"/>
      <c r="G167" s="308"/>
      <c r="H167" s="309"/>
      <c r="I167" s="308"/>
      <c r="J167" s="308"/>
      <c r="K167" s="308"/>
      <c r="L167" s="309"/>
      <c r="M167" s="162" t="e">
        <f>IF(SUM(D167:L167)&gt;($P165/'Template-657'!$B$15),($P165/'Template-657'!$B$15),SUM(D167:L167))</f>
        <v>#DIV/0!</v>
      </c>
      <c r="N167" s="169"/>
      <c r="O167" s="170"/>
      <c r="P167" s="169"/>
      <c r="Q167" s="170"/>
      <c r="R167" s="308"/>
      <c r="S167" s="308"/>
      <c r="T167" s="308"/>
      <c r="U167" s="305"/>
      <c r="V167" s="308"/>
      <c r="W167" s="309"/>
      <c r="X167" s="405"/>
      <c r="Y167" s="329"/>
      <c r="Z167" s="329"/>
      <c r="AA167" s="330"/>
      <c r="AB167" s="334"/>
      <c r="AC167" s="334"/>
      <c r="AD167" s="303"/>
      <c r="AE167" s="331"/>
      <c r="AF167" s="346"/>
      <c r="AG167" s="447" t="str">
        <f t="shared" si="2"/>
        <v/>
      </c>
      <c r="AH167" s="353"/>
      <c r="AI167" s="308"/>
      <c r="AJ167" s="309"/>
      <c r="AK167" s="678"/>
      <c r="AL167" s="679"/>
      <c r="AM167" s="679"/>
      <c r="AN167" s="679"/>
      <c r="AO167" s="679"/>
      <c r="AP167" s="679"/>
      <c r="AQ167" s="679"/>
      <c r="AR167" s="679"/>
      <c r="AS167" s="679"/>
      <c r="AT167" s="680"/>
      <c r="AU167" s="329"/>
      <c r="BB167" s="379"/>
    </row>
    <row r="168" spans="1:54" ht="15" thickBot="1" x14ac:dyDescent="0.4">
      <c r="A168" s="90"/>
      <c r="B168" s="26" t="s">
        <v>75</v>
      </c>
      <c r="C168" s="171">
        <f>SUM(D168:L168)</f>
        <v>0</v>
      </c>
      <c r="D168" s="310"/>
      <c r="E168" s="311"/>
      <c r="F168" s="311"/>
      <c r="G168" s="311"/>
      <c r="H168" s="312"/>
      <c r="I168" s="311"/>
      <c r="J168" s="311"/>
      <c r="K168" s="311"/>
      <c r="L168" s="312"/>
      <c r="M168" s="162" t="e">
        <f>IF(SUM(D168:L168)&gt;($P165/'Template-657'!$B$15),($P165/'Template-657'!$B$15),SUM(D168:L168))</f>
        <v>#DIV/0!</v>
      </c>
      <c r="N168" s="173"/>
      <c r="O168" s="23"/>
      <c r="P168" s="173"/>
      <c r="Q168" s="23"/>
      <c r="R168" s="311"/>
      <c r="S168" s="323"/>
      <c r="T168" s="323"/>
      <c r="U168" s="324"/>
      <c r="V168" s="325"/>
      <c r="W168" s="326"/>
      <c r="X168" s="324"/>
      <c r="Y168" s="325"/>
      <c r="Z168" s="325"/>
      <c r="AA168" s="326"/>
      <c r="AB168" s="339"/>
      <c r="AC168" s="339"/>
      <c r="AD168" s="340"/>
      <c r="AE168" s="331"/>
      <c r="AF168" s="346"/>
      <c r="AG168" s="447" t="str">
        <f t="shared" si="2"/>
        <v/>
      </c>
      <c r="AH168" s="353"/>
      <c r="AI168" s="308"/>
      <c r="AJ168" s="309"/>
      <c r="AK168" s="684"/>
      <c r="AL168" s="685"/>
      <c r="AM168" s="685"/>
      <c r="AN168" s="685"/>
      <c r="AO168" s="685"/>
      <c r="AP168" s="685"/>
      <c r="AQ168" s="685"/>
      <c r="AR168" s="685"/>
      <c r="AS168" s="685"/>
      <c r="AT168" s="686"/>
      <c r="AU168" s="329"/>
      <c r="BB168" s="379"/>
    </row>
    <row r="169" spans="1:54" x14ac:dyDescent="0.35">
      <c r="A169" s="33">
        <v>34</v>
      </c>
      <c r="B169" s="24" t="s">
        <v>35</v>
      </c>
      <c r="C169" s="156"/>
      <c r="D169" s="299"/>
      <c r="E169" s="300"/>
      <c r="F169" s="300"/>
      <c r="G169" s="300"/>
      <c r="H169" s="301"/>
      <c r="I169" s="300"/>
      <c r="J169" s="300"/>
      <c r="K169" s="300"/>
      <c r="L169" s="301"/>
      <c r="M169" s="317"/>
      <c r="N169" s="157">
        <f>SUM(D169:L169)</f>
        <v>0</v>
      </c>
      <c r="O169" s="158">
        <f>N169*'Template-657'!$B$16</f>
        <v>0</v>
      </c>
      <c r="P169" s="159"/>
      <c r="Q169" s="160"/>
      <c r="R169" s="320"/>
      <c r="S169" s="320"/>
      <c r="T169" s="300"/>
      <c r="U169" s="318"/>
      <c r="V169" s="320"/>
      <c r="W169" s="301"/>
      <c r="X169" s="332"/>
      <c r="Y169" s="398"/>
      <c r="Z169" s="398"/>
      <c r="AA169" s="399"/>
      <c r="AB169" s="334"/>
      <c r="AC169" s="334"/>
      <c r="AD169" s="303"/>
      <c r="AE169" s="342"/>
      <c r="AF169" s="343"/>
      <c r="AG169" s="448" t="str">
        <f t="shared" si="2"/>
        <v/>
      </c>
      <c r="AH169" s="350"/>
      <c r="AI169" s="351"/>
      <c r="AJ169" s="352"/>
      <c r="AK169" s="675"/>
      <c r="AL169" s="676"/>
      <c r="AM169" s="676"/>
      <c r="AN169" s="676"/>
      <c r="AO169" s="676"/>
      <c r="AP169" s="676"/>
      <c r="AQ169" s="676"/>
      <c r="AR169" s="676"/>
      <c r="AS169" s="676"/>
      <c r="AT169" s="677"/>
      <c r="AU169" s="329"/>
    </row>
    <row r="170" spans="1:54" x14ac:dyDescent="0.35">
      <c r="A170" s="71"/>
      <c r="B170" s="25" t="s">
        <v>53</v>
      </c>
      <c r="C170" s="162"/>
      <c r="D170" s="302"/>
      <c r="E170" s="303"/>
      <c r="F170" s="303"/>
      <c r="G170" s="303"/>
      <c r="H170" s="304"/>
      <c r="I170" s="303"/>
      <c r="J170" s="303"/>
      <c r="K170" s="303"/>
      <c r="L170" s="304"/>
      <c r="M170" s="400"/>
      <c r="N170" s="30" t="e">
        <f>IF(SUM(D170:L170)&gt;'Template-657'!$L$4,'Template-657'!$L$4,SUM(D170:L170))</f>
        <v>#DIV/0!</v>
      </c>
      <c r="O170" s="163" t="e">
        <f>N170*'Template-657'!$B$16</f>
        <v>#DIV/0!</v>
      </c>
      <c r="P170" s="164" t="e">
        <f>INDEX('Template-657'!$F$5:$K$5, MATCH(O170, 'Template-657'!$F$3:$K$3, 1))</f>
        <v>#DIV/0!</v>
      </c>
      <c r="Q170" s="22" t="e">
        <f>INDEX('Template-657'!$F$6:$K$6, MATCH(O170, 'Template-657'!$F$3:$K$3, 1))</f>
        <v>#DIV/0!</v>
      </c>
      <c r="R170" s="321"/>
      <c r="S170" s="321"/>
      <c r="T170" s="303"/>
      <c r="U170" s="322"/>
      <c r="V170" s="321"/>
      <c r="W170" s="304"/>
      <c r="X170" s="401"/>
      <c r="Y170" s="402"/>
      <c r="Z170" s="402"/>
      <c r="AA170" s="403"/>
      <c r="AB170" s="334"/>
      <c r="AC170" s="334"/>
      <c r="AD170" s="303"/>
      <c r="AE170" s="331"/>
      <c r="AF170" s="346"/>
      <c r="AG170" s="447" t="str">
        <f t="shared" si="2"/>
        <v/>
      </c>
      <c r="AH170" s="353"/>
      <c r="AI170" s="308"/>
      <c r="AJ170" s="309"/>
      <c r="AK170" s="678"/>
      <c r="AL170" s="679"/>
      <c r="AM170" s="679"/>
      <c r="AN170" s="679"/>
      <c r="AO170" s="679"/>
      <c r="AP170" s="679"/>
      <c r="AQ170" s="679"/>
      <c r="AR170" s="679"/>
      <c r="AS170" s="679"/>
      <c r="AT170" s="680"/>
      <c r="AU170" s="329"/>
    </row>
    <row r="171" spans="1:54" x14ac:dyDescent="0.35">
      <c r="A171" s="71"/>
      <c r="B171" s="39" t="s">
        <v>59</v>
      </c>
      <c r="C171" s="162"/>
      <c r="D171" s="305"/>
      <c r="E171" s="306"/>
      <c r="F171" s="306"/>
      <c r="G171" s="306"/>
      <c r="H171" s="307"/>
      <c r="I171" s="306"/>
      <c r="J171" s="306"/>
      <c r="K171" s="306"/>
      <c r="L171" s="307"/>
      <c r="M171" s="166">
        <f>SUM(D171:L171)</f>
        <v>0</v>
      </c>
      <c r="N171" s="169"/>
      <c r="O171" s="170"/>
      <c r="P171" s="169"/>
      <c r="Q171" s="170"/>
      <c r="R171" s="308"/>
      <c r="S171" s="308"/>
      <c r="T171" s="308"/>
      <c r="U171" s="305"/>
      <c r="V171" s="308"/>
      <c r="W171" s="309"/>
      <c r="X171" s="331"/>
      <c r="Y171" s="306"/>
      <c r="Z171" s="308"/>
      <c r="AA171" s="309"/>
      <c r="AB171" s="334"/>
      <c r="AC171" s="334"/>
      <c r="AD171" s="303"/>
      <c r="AE171" s="331"/>
      <c r="AF171" s="346"/>
      <c r="AG171" s="447" t="str">
        <f t="shared" si="2"/>
        <v/>
      </c>
      <c r="AH171" s="353"/>
      <c r="AI171" s="308"/>
      <c r="AJ171" s="309"/>
      <c r="AK171" s="678"/>
      <c r="AL171" s="679"/>
      <c r="AM171" s="679"/>
      <c r="AN171" s="679"/>
      <c r="AO171" s="679"/>
      <c r="AP171" s="679"/>
      <c r="AQ171" s="679"/>
      <c r="AR171" s="679"/>
      <c r="AS171" s="679"/>
      <c r="AT171" s="680"/>
      <c r="AU171" s="329"/>
      <c r="BB171" s="379"/>
    </row>
    <row r="172" spans="1:54" x14ac:dyDescent="0.35">
      <c r="A172" s="71"/>
      <c r="B172" s="25" t="s">
        <v>70</v>
      </c>
      <c r="C172" s="162">
        <f>SUM(D172:L172)</f>
        <v>0</v>
      </c>
      <c r="D172" s="305"/>
      <c r="E172" s="308"/>
      <c r="F172" s="308"/>
      <c r="G172" s="308"/>
      <c r="H172" s="309"/>
      <c r="I172" s="308"/>
      <c r="J172" s="308"/>
      <c r="K172" s="308"/>
      <c r="L172" s="309"/>
      <c r="M172" s="162" t="e">
        <f>IF(SUM(D172:L172)&gt;($P170/'Template-657'!$B$15),($P170/'Template-657'!$B$15),SUM(D172:L172))</f>
        <v>#DIV/0!</v>
      </c>
      <c r="N172" s="169"/>
      <c r="O172" s="170"/>
      <c r="P172" s="169"/>
      <c r="Q172" s="170"/>
      <c r="R172" s="308"/>
      <c r="S172" s="308"/>
      <c r="T172" s="308"/>
      <c r="U172" s="305"/>
      <c r="V172" s="308"/>
      <c r="W172" s="309"/>
      <c r="X172" s="405"/>
      <c r="Y172" s="329"/>
      <c r="Z172" s="329"/>
      <c r="AA172" s="330"/>
      <c r="AB172" s="334"/>
      <c r="AC172" s="334"/>
      <c r="AD172" s="303"/>
      <c r="AE172" s="331"/>
      <c r="AF172" s="346"/>
      <c r="AG172" s="447" t="str">
        <f t="shared" si="2"/>
        <v/>
      </c>
      <c r="AH172" s="353"/>
      <c r="AI172" s="308"/>
      <c r="AJ172" s="309"/>
      <c r="AK172" s="678"/>
      <c r="AL172" s="679"/>
      <c r="AM172" s="679"/>
      <c r="AN172" s="679"/>
      <c r="AO172" s="679"/>
      <c r="AP172" s="679"/>
      <c r="AQ172" s="679"/>
      <c r="AR172" s="679"/>
      <c r="AS172" s="679"/>
      <c r="AT172" s="680"/>
      <c r="AU172" s="329"/>
      <c r="BB172" s="379"/>
    </row>
    <row r="173" spans="1:54" ht="15" thickBot="1" x14ac:dyDescent="0.4">
      <c r="A173" s="90"/>
      <c r="B173" s="26" t="s">
        <v>75</v>
      </c>
      <c r="C173" s="171">
        <f>SUM(D173:L173)</f>
        <v>0</v>
      </c>
      <c r="D173" s="305"/>
      <c r="E173" s="308"/>
      <c r="F173" s="308"/>
      <c r="G173" s="308"/>
      <c r="H173" s="309"/>
      <c r="I173" s="308"/>
      <c r="J173" s="308"/>
      <c r="K173" s="308"/>
      <c r="L173" s="309"/>
      <c r="M173" s="162" t="e">
        <f>IF(SUM(D173:L173)&gt;($P170/'Template-657'!$B$15),($P170/'Template-657'!$B$15),SUM(D173:L173))</f>
        <v>#DIV/0!</v>
      </c>
      <c r="N173" s="173"/>
      <c r="O173" s="23"/>
      <c r="P173" s="173"/>
      <c r="Q173" s="23"/>
      <c r="R173" s="311"/>
      <c r="S173" s="327"/>
      <c r="T173" s="327"/>
      <c r="U173" s="328"/>
      <c r="V173" s="329"/>
      <c r="W173" s="330"/>
      <c r="X173" s="328"/>
      <c r="Y173" s="329"/>
      <c r="Z173" s="329"/>
      <c r="AA173" s="330"/>
      <c r="AB173" s="339"/>
      <c r="AC173" s="339"/>
      <c r="AD173" s="340"/>
      <c r="AE173" s="347"/>
      <c r="AF173" s="348"/>
      <c r="AG173" s="449" t="str">
        <f t="shared" si="2"/>
        <v/>
      </c>
      <c r="AH173" s="354"/>
      <c r="AI173" s="311"/>
      <c r="AJ173" s="312"/>
      <c r="AK173" s="684"/>
      <c r="AL173" s="685"/>
      <c r="AM173" s="685"/>
      <c r="AN173" s="685"/>
      <c r="AO173" s="685"/>
      <c r="AP173" s="685"/>
      <c r="AQ173" s="685"/>
      <c r="AR173" s="685"/>
      <c r="AS173" s="685"/>
      <c r="AT173" s="686"/>
      <c r="AU173" s="329"/>
      <c r="BB173" s="379"/>
    </row>
    <row r="174" spans="1:54" x14ac:dyDescent="0.35">
      <c r="A174" s="33">
        <v>35</v>
      </c>
      <c r="B174" s="24" t="s">
        <v>35</v>
      </c>
      <c r="C174" s="156"/>
      <c r="D174" s="299"/>
      <c r="E174" s="300"/>
      <c r="F174" s="300"/>
      <c r="G174" s="300"/>
      <c r="H174" s="301"/>
      <c r="I174" s="300"/>
      <c r="J174" s="300"/>
      <c r="K174" s="300"/>
      <c r="L174" s="301"/>
      <c r="M174" s="317"/>
      <c r="N174" s="157">
        <f>SUM(D174:L174)</f>
        <v>0</v>
      </c>
      <c r="O174" s="158">
        <f>N174*'Template-657'!$B$16</f>
        <v>0</v>
      </c>
      <c r="P174" s="164"/>
      <c r="Q174" s="22"/>
      <c r="R174" s="320"/>
      <c r="S174" s="320"/>
      <c r="T174" s="300"/>
      <c r="U174" s="318"/>
      <c r="V174" s="320"/>
      <c r="W174" s="301"/>
      <c r="X174" s="332"/>
      <c r="Y174" s="398"/>
      <c r="Z174" s="398"/>
      <c r="AA174" s="399"/>
      <c r="AB174" s="336"/>
      <c r="AC174" s="337"/>
      <c r="AD174" s="300"/>
      <c r="AE174" s="344"/>
      <c r="AF174" s="345"/>
      <c r="AG174" s="447" t="str">
        <f t="shared" si="2"/>
        <v/>
      </c>
      <c r="AH174" s="353"/>
      <c r="AI174" s="308"/>
      <c r="AJ174" s="309"/>
      <c r="AK174" s="675"/>
      <c r="AL174" s="676"/>
      <c r="AM174" s="676"/>
      <c r="AN174" s="676"/>
      <c r="AO174" s="676"/>
      <c r="AP174" s="676"/>
      <c r="AQ174" s="676"/>
      <c r="AR174" s="676"/>
      <c r="AS174" s="676"/>
      <c r="AT174" s="677"/>
      <c r="AU174" s="329"/>
    </row>
    <row r="175" spans="1:54" x14ac:dyDescent="0.35">
      <c r="A175" s="71"/>
      <c r="B175" s="25" t="s">
        <v>53</v>
      </c>
      <c r="C175" s="162"/>
      <c r="D175" s="302"/>
      <c r="E175" s="303"/>
      <c r="F175" s="303"/>
      <c r="G175" s="303"/>
      <c r="H175" s="304"/>
      <c r="I175" s="303"/>
      <c r="J175" s="303"/>
      <c r="K175" s="303"/>
      <c r="L175" s="304"/>
      <c r="M175" s="400"/>
      <c r="N175" s="30" t="e">
        <f>IF(SUM(D175:L175)&gt;'Template-657'!$L$4,'Template-657'!$L$4,SUM(D175:L175))</f>
        <v>#DIV/0!</v>
      </c>
      <c r="O175" s="163" t="e">
        <f>N175*'Template-657'!$B$16</f>
        <v>#DIV/0!</v>
      </c>
      <c r="P175" s="164" t="e">
        <f>INDEX('Template-657'!$F$5:$K$5, MATCH(O175, 'Template-657'!$F$3:$K$3, 1))</f>
        <v>#DIV/0!</v>
      </c>
      <c r="Q175" s="22" t="e">
        <f>INDEX('Template-657'!$F$6:$K$6, MATCH(O175, 'Template-657'!$F$3:$K$3, 1))</f>
        <v>#DIV/0!</v>
      </c>
      <c r="R175" s="321"/>
      <c r="S175" s="321"/>
      <c r="T175" s="303"/>
      <c r="U175" s="322"/>
      <c r="V175" s="321"/>
      <c r="W175" s="304"/>
      <c r="X175" s="401"/>
      <c r="Y175" s="402"/>
      <c r="Z175" s="402"/>
      <c r="AA175" s="403"/>
      <c r="AB175" s="335"/>
      <c r="AC175" s="334"/>
      <c r="AD175" s="303"/>
      <c r="AE175" s="344"/>
      <c r="AF175" s="345"/>
      <c r="AG175" s="447" t="str">
        <f t="shared" si="2"/>
        <v/>
      </c>
      <c r="AH175" s="353"/>
      <c r="AI175" s="308"/>
      <c r="AJ175" s="309"/>
      <c r="AK175" s="678"/>
      <c r="AL175" s="679"/>
      <c r="AM175" s="679"/>
      <c r="AN175" s="679"/>
      <c r="AO175" s="679"/>
      <c r="AP175" s="679"/>
      <c r="AQ175" s="679"/>
      <c r="AR175" s="679"/>
      <c r="AS175" s="679"/>
      <c r="AT175" s="680"/>
      <c r="AU175" s="329"/>
    </row>
    <row r="176" spans="1:54" x14ac:dyDescent="0.35">
      <c r="A176" s="71"/>
      <c r="B176" s="39" t="s">
        <v>59</v>
      </c>
      <c r="C176" s="162"/>
      <c r="D176" s="305"/>
      <c r="E176" s="306"/>
      <c r="F176" s="306"/>
      <c r="G176" s="306"/>
      <c r="H176" s="307"/>
      <c r="I176" s="306"/>
      <c r="J176" s="306"/>
      <c r="K176" s="306"/>
      <c r="L176" s="307"/>
      <c r="M176" s="166">
        <f>SUM(D176:L176)</f>
        <v>0</v>
      </c>
      <c r="N176" s="169"/>
      <c r="O176" s="170"/>
      <c r="P176" s="169"/>
      <c r="Q176" s="170"/>
      <c r="R176" s="308"/>
      <c r="S176" s="308"/>
      <c r="T176" s="308"/>
      <c r="U176" s="305"/>
      <c r="V176" s="308"/>
      <c r="W176" s="309"/>
      <c r="X176" s="331"/>
      <c r="Y176" s="306"/>
      <c r="Z176" s="308"/>
      <c r="AA176" s="309"/>
      <c r="AB176" s="335"/>
      <c r="AC176" s="334"/>
      <c r="AD176" s="303"/>
      <c r="AE176" s="331"/>
      <c r="AF176" s="346"/>
      <c r="AG176" s="447" t="str">
        <f t="shared" si="2"/>
        <v/>
      </c>
      <c r="AH176" s="353"/>
      <c r="AI176" s="308"/>
      <c r="AJ176" s="309"/>
      <c r="AK176" s="678"/>
      <c r="AL176" s="679"/>
      <c r="AM176" s="679"/>
      <c r="AN176" s="679"/>
      <c r="AO176" s="679"/>
      <c r="AP176" s="679"/>
      <c r="AQ176" s="679"/>
      <c r="AR176" s="679"/>
      <c r="AS176" s="679"/>
      <c r="AT176" s="680"/>
      <c r="AU176" s="329"/>
      <c r="BB176" s="379"/>
    </row>
    <row r="177" spans="1:54" x14ac:dyDescent="0.35">
      <c r="A177" s="71"/>
      <c r="B177" s="25" t="s">
        <v>70</v>
      </c>
      <c r="C177" s="162">
        <f>SUM(D177:L177)</f>
        <v>0</v>
      </c>
      <c r="D177" s="305"/>
      <c r="E177" s="308"/>
      <c r="F177" s="308"/>
      <c r="G177" s="308"/>
      <c r="H177" s="309"/>
      <c r="I177" s="308"/>
      <c r="J177" s="308"/>
      <c r="K177" s="308"/>
      <c r="L177" s="309"/>
      <c r="M177" s="162" t="e">
        <f>IF(SUM(D177:L177)&gt;($P175/'Template-657'!$B$15),($P175/'Template-657'!$B$15),SUM(D177:L177))</f>
        <v>#DIV/0!</v>
      </c>
      <c r="N177" s="169"/>
      <c r="O177" s="170"/>
      <c r="P177" s="169"/>
      <c r="Q177" s="170"/>
      <c r="R177" s="308"/>
      <c r="S177" s="308"/>
      <c r="T177" s="308"/>
      <c r="U177" s="305"/>
      <c r="V177" s="308"/>
      <c r="W177" s="309"/>
      <c r="X177" s="405"/>
      <c r="Y177" s="329"/>
      <c r="Z177" s="329"/>
      <c r="AA177" s="330"/>
      <c r="AB177" s="335"/>
      <c r="AC177" s="334"/>
      <c r="AD177" s="303"/>
      <c r="AE177" s="331"/>
      <c r="AF177" s="346"/>
      <c r="AG177" s="447" t="str">
        <f t="shared" si="2"/>
        <v/>
      </c>
      <c r="AH177" s="353"/>
      <c r="AI177" s="308"/>
      <c r="AJ177" s="309"/>
      <c r="AK177" s="678"/>
      <c r="AL177" s="679"/>
      <c r="AM177" s="679"/>
      <c r="AN177" s="679"/>
      <c r="AO177" s="679"/>
      <c r="AP177" s="679"/>
      <c r="AQ177" s="679"/>
      <c r="AR177" s="679"/>
      <c r="AS177" s="679"/>
      <c r="AT177" s="680"/>
      <c r="AU177" s="329"/>
      <c r="BB177" s="379"/>
    </row>
    <row r="178" spans="1:54" ht="15" thickBot="1" x14ac:dyDescent="0.4">
      <c r="A178" s="90"/>
      <c r="B178" s="26" t="s">
        <v>75</v>
      </c>
      <c r="C178" s="171">
        <f>SUM(D178:L178)</f>
        <v>0</v>
      </c>
      <c r="D178" s="310"/>
      <c r="E178" s="311"/>
      <c r="F178" s="311"/>
      <c r="G178" s="311"/>
      <c r="H178" s="312"/>
      <c r="I178" s="311"/>
      <c r="J178" s="311"/>
      <c r="K178" s="311"/>
      <c r="L178" s="312"/>
      <c r="M178" s="162" t="e">
        <f>IF(SUM(D178:L178)&gt;($P175/'Template-657'!$B$15),($P175/'Template-657'!$B$15),SUM(D178:L178))</f>
        <v>#DIV/0!</v>
      </c>
      <c r="N178" s="164"/>
      <c r="O178" s="22"/>
      <c r="P178" s="164"/>
      <c r="Q178" s="22"/>
      <c r="R178" s="308"/>
      <c r="S178" s="327"/>
      <c r="T178" s="327"/>
      <c r="U178" s="324"/>
      <c r="V178" s="325"/>
      <c r="W178" s="326"/>
      <c r="X178" s="324"/>
      <c r="Y178" s="325"/>
      <c r="Z178" s="325"/>
      <c r="AA178" s="326"/>
      <c r="AB178" s="338"/>
      <c r="AC178" s="339"/>
      <c r="AD178" s="340"/>
      <c r="AE178" s="331"/>
      <c r="AF178" s="346"/>
      <c r="AG178" s="447" t="str">
        <f t="shared" si="2"/>
        <v/>
      </c>
      <c r="AH178" s="353"/>
      <c r="AI178" s="308"/>
      <c r="AJ178" s="309"/>
      <c r="AK178" s="684"/>
      <c r="AL178" s="685"/>
      <c r="AM178" s="685"/>
      <c r="AN178" s="685"/>
      <c r="AO178" s="685"/>
      <c r="AP178" s="685"/>
      <c r="AQ178" s="685"/>
      <c r="AR178" s="685"/>
      <c r="AS178" s="685"/>
      <c r="AT178" s="686"/>
      <c r="AU178" s="329"/>
      <c r="BB178" s="379"/>
    </row>
    <row r="179" spans="1:54" x14ac:dyDescent="0.35">
      <c r="A179" s="33">
        <v>36</v>
      </c>
      <c r="B179" s="24" t="s">
        <v>35</v>
      </c>
      <c r="C179" s="156"/>
      <c r="D179" s="299"/>
      <c r="E179" s="300"/>
      <c r="F179" s="300"/>
      <c r="G179" s="300"/>
      <c r="H179" s="301"/>
      <c r="I179" s="300"/>
      <c r="J179" s="300"/>
      <c r="K179" s="300"/>
      <c r="L179" s="301"/>
      <c r="M179" s="317"/>
      <c r="N179" s="157">
        <f>SUM(D179:L179)</f>
        <v>0</v>
      </c>
      <c r="O179" s="158">
        <f>N179*'Template-657'!$B$16</f>
        <v>0</v>
      </c>
      <c r="P179" s="159"/>
      <c r="Q179" s="160"/>
      <c r="R179" s="320"/>
      <c r="S179" s="320"/>
      <c r="T179" s="300"/>
      <c r="U179" s="318"/>
      <c r="V179" s="320"/>
      <c r="W179" s="301"/>
      <c r="X179" s="332"/>
      <c r="Y179" s="398"/>
      <c r="Z179" s="398"/>
      <c r="AA179" s="399"/>
      <c r="AB179" s="337"/>
      <c r="AC179" s="337"/>
      <c r="AD179" s="300"/>
      <c r="AE179" s="342"/>
      <c r="AF179" s="343"/>
      <c r="AG179" s="448" t="str">
        <f t="shared" si="2"/>
        <v/>
      </c>
      <c r="AH179" s="350"/>
      <c r="AI179" s="351"/>
      <c r="AJ179" s="352"/>
      <c r="AK179" s="675"/>
      <c r="AL179" s="676"/>
      <c r="AM179" s="676"/>
      <c r="AN179" s="676"/>
      <c r="AO179" s="676"/>
      <c r="AP179" s="676"/>
      <c r="AQ179" s="676"/>
      <c r="AR179" s="676"/>
      <c r="AS179" s="676"/>
      <c r="AT179" s="677"/>
      <c r="AU179" s="329"/>
    </row>
    <row r="180" spans="1:54" x14ac:dyDescent="0.35">
      <c r="A180" s="71"/>
      <c r="B180" s="25" t="s">
        <v>53</v>
      </c>
      <c r="C180" s="162"/>
      <c r="D180" s="302"/>
      <c r="E180" s="303"/>
      <c r="F180" s="303"/>
      <c r="G180" s="303"/>
      <c r="H180" s="304"/>
      <c r="I180" s="303"/>
      <c r="J180" s="303"/>
      <c r="K180" s="303"/>
      <c r="L180" s="304"/>
      <c r="M180" s="400"/>
      <c r="N180" s="30" t="e">
        <f>IF(SUM(D180:L180)&gt;'Template-657'!$L$4,'Template-657'!$L$4,SUM(D180:L180))</f>
        <v>#DIV/0!</v>
      </c>
      <c r="O180" s="163" t="e">
        <f>N180*'Template-657'!$B$16</f>
        <v>#DIV/0!</v>
      </c>
      <c r="P180" s="164" t="e">
        <f>INDEX('Template-657'!$F$5:$K$5, MATCH(O180, 'Template-657'!$F$3:$K$3, 1))</f>
        <v>#DIV/0!</v>
      </c>
      <c r="Q180" s="22" t="e">
        <f>INDEX('Template-657'!$F$6:$K$6, MATCH(O180, 'Template-657'!$F$3:$K$3, 1))</f>
        <v>#DIV/0!</v>
      </c>
      <c r="R180" s="321"/>
      <c r="S180" s="321"/>
      <c r="T180" s="303"/>
      <c r="U180" s="322"/>
      <c r="V180" s="321"/>
      <c r="W180" s="304"/>
      <c r="X180" s="401"/>
      <c r="Y180" s="402"/>
      <c r="Z180" s="402"/>
      <c r="AA180" s="403"/>
      <c r="AB180" s="334"/>
      <c r="AC180" s="334"/>
      <c r="AD180" s="303"/>
      <c r="AE180" s="344"/>
      <c r="AF180" s="345"/>
      <c r="AG180" s="447" t="str">
        <f t="shared" si="2"/>
        <v/>
      </c>
      <c r="AH180" s="353"/>
      <c r="AI180" s="308"/>
      <c r="AJ180" s="309"/>
      <c r="AK180" s="678"/>
      <c r="AL180" s="679"/>
      <c r="AM180" s="679"/>
      <c r="AN180" s="679"/>
      <c r="AO180" s="679"/>
      <c r="AP180" s="679"/>
      <c r="AQ180" s="679"/>
      <c r="AR180" s="679"/>
      <c r="AS180" s="679"/>
      <c r="AT180" s="680"/>
      <c r="AU180" s="329"/>
    </row>
    <row r="181" spans="1:54" x14ac:dyDescent="0.35">
      <c r="A181" s="71"/>
      <c r="B181" s="39" t="s">
        <v>59</v>
      </c>
      <c r="C181" s="162"/>
      <c r="D181" s="305"/>
      <c r="E181" s="306"/>
      <c r="F181" s="306"/>
      <c r="G181" s="306"/>
      <c r="H181" s="307"/>
      <c r="I181" s="306"/>
      <c r="J181" s="306"/>
      <c r="K181" s="306"/>
      <c r="L181" s="307"/>
      <c r="M181" s="166">
        <f>SUM(D181:L181)</f>
        <v>0</v>
      </c>
      <c r="N181" s="169"/>
      <c r="O181" s="170"/>
      <c r="P181" s="169"/>
      <c r="Q181" s="170"/>
      <c r="R181" s="308"/>
      <c r="S181" s="308"/>
      <c r="T181" s="308"/>
      <c r="U181" s="305"/>
      <c r="V181" s="308"/>
      <c r="W181" s="309"/>
      <c r="X181" s="331"/>
      <c r="Y181" s="306"/>
      <c r="Z181" s="308"/>
      <c r="AA181" s="309"/>
      <c r="AB181" s="334"/>
      <c r="AC181" s="334"/>
      <c r="AD181" s="303"/>
      <c r="AE181" s="331"/>
      <c r="AF181" s="346"/>
      <c r="AG181" s="447" t="str">
        <f t="shared" si="2"/>
        <v/>
      </c>
      <c r="AH181" s="353"/>
      <c r="AI181" s="308"/>
      <c r="AJ181" s="309"/>
      <c r="AK181" s="678"/>
      <c r="AL181" s="679"/>
      <c r="AM181" s="679"/>
      <c r="AN181" s="679"/>
      <c r="AO181" s="679"/>
      <c r="AP181" s="679"/>
      <c r="AQ181" s="679"/>
      <c r="AR181" s="679"/>
      <c r="AS181" s="679"/>
      <c r="AT181" s="680"/>
      <c r="AU181" s="329"/>
      <c r="BB181" s="379"/>
    </row>
    <row r="182" spans="1:54" x14ac:dyDescent="0.35">
      <c r="A182" s="71"/>
      <c r="B182" s="25" t="s">
        <v>70</v>
      </c>
      <c r="C182" s="162">
        <f>SUM(D182:L182)</f>
        <v>0</v>
      </c>
      <c r="D182" s="305"/>
      <c r="E182" s="308"/>
      <c r="F182" s="308"/>
      <c r="G182" s="308"/>
      <c r="H182" s="309"/>
      <c r="I182" s="308"/>
      <c r="J182" s="308"/>
      <c r="K182" s="308"/>
      <c r="L182" s="309"/>
      <c r="M182" s="162" t="e">
        <f>IF(SUM(D182:L182)&gt;($P180/'Template-657'!$B$15),($P180/'Template-657'!$B$15),SUM(D182:L182))</f>
        <v>#DIV/0!</v>
      </c>
      <c r="N182" s="169"/>
      <c r="O182" s="170"/>
      <c r="P182" s="169"/>
      <c r="Q182" s="170"/>
      <c r="R182" s="308"/>
      <c r="S182" s="308"/>
      <c r="T182" s="308"/>
      <c r="U182" s="305"/>
      <c r="V182" s="308"/>
      <c r="W182" s="309"/>
      <c r="X182" s="405"/>
      <c r="Y182" s="329"/>
      <c r="Z182" s="329"/>
      <c r="AA182" s="330"/>
      <c r="AB182" s="334"/>
      <c r="AC182" s="334"/>
      <c r="AD182" s="303"/>
      <c r="AE182" s="331"/>
      <c r="AF182" s="346"/>
      <c r="AG182" s="447" t="str">
        <f t="shared" si="2"/>
        <v/>
      </c>
      <c r="AH182" s="353"/>
      <c r="AI182" s="308"/>
      <c r="AJ182" s="309"/>
      <c r="AK182" s="678"/>
      <c r="AL182" s="679"/>
      <c r="AM182" s="679"/>
      <c r="AN182" s="679"/>
      <c r="AO182" s="679"/>
      <c r="AP182" s="679"/>
      <c r="AQ182" s="679"/>
      <c r="AR182" s="679"/>
      <c r="AS182" s="679"/>
      <c r="AT182" s="680"/>
      <c r="AU182" s="329"/>
      <c r="BB182" s="379"/>
    </row>
    <row r="183" spans="1:54" ht="15" thickBot="1" x14ac:dyDescent="0.4">
      <c r="A183" s="90"/>
      <c r="B183" s="26" t="s">
        <v>75</v>
      </c>
      <c r="C183" s="171">
        <f>SUM(D183:L183)</f>
        <v>0</v>
      </c>
      <c r="D183" s="310"/>
      <c r="E183" s="311"/>
      <c r="F183" s="311"/>
      <c r="G183" s="311"/>
      <c r="H183" s="312"/>
      <c r="I183" s="311"/>
      <c r="J183" s="311"/>
      <c r="K183" s="311"/>
      <c r="L183" s="312"/>
      <c r="M183" s="162" t="e">
        <f>IF(SUM(D183:L183)&gt;($P180/'Template-657'!$B$15),($P180/'Template-657'!$B$15),SUM(D183:L183))</f>
        <v>#DIV/0!</v>
      </c>
      <c r="N183" s="173"/>
      <c r="O183" s="23"/>
      <c r="P183" s="173"/>
      <c r="Q183" s="23"/>
      <c r="R183" s="311"/>
      <c r="S183" s="323"/>
      <c r="T183" s="323"/>
      <c r="U183" s="324"/>
      <c r="V183" s="325"/>
      <c r="W183" s="326"/>
      <c r="X183" s="324"/>
      <c r="Y183" s="325"/>
      <c r="Z183" s="325"/>
      <c r="AA183" s="326"/>
      <c r="AB183" s="339"/>
      <c r="AC183" s="339"/>
      <c r="AD183" s="340"/>
      <c r="AE183" s="347"/>
      <c r="AF183" s="348"/>
      <c r="AG183" s="449" t="str">
        <f t="shared" si="2"/>
        <v/>
      </c>
      <c r="AH183" s="354"/>
      <c r="AI183" s="311"/>
      <c r="AJ183" s="312"/>
      <c r="AK183" s="684"/>
      <c r="AL183" s="685"/>
      <c r="AM183" s="685"/>
      <c r="AN183" s="685"/>
      <c r="AO183" s="685"/>
      <c r="AP183" s="685"/>
      <c r="AQ183" s="685"/>
      <c r="AR183" s="685"/>
      <c r="AS183" s="685"/>
      <c r="AT183" s="686"/>
      <c r="AU183" s="329"/>
      <c r="BB183" s="379"/>
    </row>
    <row r="184" spans="1:54" x14ac:dyDescent="0.35">
      <c r="A184" s="71">
        <v>37</v>
      </c>
      <c r="B184" s="25" t="s">
        <v>35</v>
      </c>
      <c r="C184" s="175"/>
      <c r="D184" s="302"/>
      <c r="E184" s="303"/>
      <c r="F184" s="303"/>
      <c r="G184" s="303"/>
      <c r="H184" s="304"/>
      <c r="I184" s="303"/>
      <c r="J184" s="303"/>
      <c r="K184" s="303"/>
      <c r="L184" s="304"/>
      <c r="M184" s="317"/>
      <c r="N184" s="157">
        <f>SUM(D184:L184)</f>
        <v>0</v>
      </c>
      <c r="O184" s="158">
        <f>N184*'Template-657'!$B$16</f>
        <v>0</v>
      </c>
      <c r="P184" s="164"/>
      <c r="Q184" s="22"/>
      <c r="R184" s="321"/>
      <c r="S184" s="321"/>
      <c r="T184" s="303"/>
      <c r="U184" s="322"/>
      <c r="V184" s="321"/>
      <c r="W184" s="304"/>
      <c r="X184" s="333"/>
      <c r="Y184" s="402"/>
      <c r="Z184" s="402"/>
      <c r="AA184" s="403"/>
      <c r="AB184" s="334"/>
      <c r="AC184" s="334"/>
      <c r="AD184" s="303"/>
      <c r="AE184" s="344"/>
      <c r="AF184" s="345"/>
      <c r="AG184" s="447" t="str">
        <f t="shared" si="2"/>
        <v/>
      </c>
      <c r="AH184" s="353"/>
      <c r="AI184" s="308"/>
      <c r="AJ184" s="309"/>
      <c r="AK184" s="687"/>
      <c r="AL184" s="688"/>
      <c r="AM184" s="688"/>
      <c r="AN184" s="688"/>
      <c r="AO184" s="688"/>
      <c r="AP184" s="688"/>
      <c r="AQ184" s="688"/>
      <c r="AR184" s="688"/>
      <c r="AS184" s="688"/>
      <c r="AT184" s="689"/>
      <c r="AU184" s="329"/>
    </row>
    <row r="185" spans="1:54" x14ac:dyDescent="0.35">
      <c r="A185" s="71"/>
      <c r="B185" s="25" t="s">
        <v>53</v>
      </c>
      <c r="C185" s="162"/>
      <c r="D185" s="302"/>
      <c r="E185" s="303"/>
      <c r="F185" s="303"/>
      <c r="G185" s="303"/>
      <c r="H185" s="304"/>
      <c r="I185" s="303"/>
      <c r="J185" s="303"/>
      <c r="K185" s="303"/>
      <c r="L185" s="304"/>
      <c r="M185" s="400"/>
      <c r="N185" s="30" t="e">
        <f>IF(SUM(D185:L185)&gt;'Template-657'!$L$4,'Template-657'!$L$4,SUM(D185:L185))</f>
        <v>#DIV/0!</v>
      </c>
      <c r="O185" s="163" t="e">
        <f>N185*'Template-657'!$B$16</f>
        <v>#DIV/0!</v>
      </c>
      <c r="P185" s="164" t="e">
        <f>INDEX('Template-657'!$F$5:$K$5, MATCH(O185, 'Template-657'!$F$3:$K$3, 1))</f>
        <v>#DIV/0!</v>
      </c>
      <c r="Q185" s="22" t="e">
        <f>INDEX('Template-657'!$F$6:$K$6, MATCH(O185, 'Template-657'!$F$3:$K$3, 1))</f>
        <v>#DIV/0!</v>
      </c>
      <c r="R185" s="321"/>
      <c r="S185" s="321"/>
      <c r="T185" s="303"/>
      <c r="U185" s="322"/>
      <c r="V185" s="321"/>
      <c r="W185" s="304"/>
      <c r="X185" s="401"/>
      <c r="Y185" s="402"/>
      <c r="Z185" s="402"/>
      <c r="AA185" s="403"/>
      <c r="AB185" s="334"/>
      <c r="AC185" s="334"/>
      <c r="AD185" s="303"/>
      <c r="AE185" s="344"/>
      <c r="AF185" s="345"/>
      <c r="AG185" s="447" t="str">
        <f t="shared" si="2"/>
        <v/>
      </c>
      <c r="AH185" s="353"/>
      <c r="AI185" s="308"/>
      <c r="AJ185" s="309"/>
      <c r="AK185" s="678"/>
      <c r="AL185" s="679"/>
      <c r="AM185" s="679"/>
      <c r="AN185" s="679"/>
      <c r="AO185" s="679"/>
      <c r="AP185" s="679"/>
      <c r="AQ185" s="679"/>
      <c r="AR185" s="679"/>
      <c r="AS185" s="679"/>
      <c r="AT185" s="680"/>
      <c r="AU185" s="329"/>
    </row>
    <row r="186" spans="1:54" x14ac:dyDescent="0.35">
      <c r="A186" s="71"/>
      <c r="B186" s="39" t="s">
        <v>59</v>
      </c>
      <c r="C186" s="162"/>
      <c r="D186" s="305"/>
      <c r="E186" s="306"/>
      <c r="F186" s="306"/>
      <c r="G186" s="306"/>
      <c r="H186" s="307"/>
      <c r="I186" s="306"/>
      <c r="J186" s="306"/>
      <c r="K186" s="306"/>
      <c r="L186" s="307"/>
      <c r="M186" s="166">
        <f>SUM(D186:L186)</f>
        <v>0</v>
      </c>
      <c r="N186" s="169"/>
      <c r="O186" s="170"/>
      <c r="P186" s="169"/>
      <c r="Q186" s="170"/>
      <c r="R186" s="308"/>
      <c r="S186" s="308"/>
      <c r="T186" s="308"/>
      <c r="U186" s="305"/>
      <c r="V186" s="308"/>
      <c r="W186" s="309"/>
      <c r="X186" s="331"/>
      <c r="Y186" s="306"/>
      <c r="Z186" s="308"/>
      <c r="AA186" s="309"/>
      <c r="AB186" s="334"/>
      <c r="AC186" s="334"/>
      <c r="AD186" s="303"/>
      <c r="AE186" s="331"/>
      <c r="AF186" s="346"/>
      <c r="AG186" s="447" t="str">
        <f t="shared" si="2"/>
        <v/>
      </c>
      <c r="AH186" s="353"/>
      <c r="AI186" s="308"/>
      <c r="AJ186" s="309"/>
      <c r="AK186" s="678"/>
      <c r="AL186" s="679"/>
      <c r="AM186" s="679"/>
      <c r="AN186" s="679"/>
      <c r="AO186" s="679"/>
      <c r="AP186" s="679"/>
      <c r="AQ186" s="679"/>
      <c r="AR186" s="679"/>
      <c r="AS186" s="679"/>
      <c r="AT186" s="680"/>
      <c r="AU186" s="329"/>
      <c r="BB186" s="379"/>
    </row>
    <row r="187" spans="1:54" x14ac:dyDescent="0.35">
      <c r="A187" s="71"/>
      <c r="B187" s="25" t="s">
        <v>70</v>
      </c>
      <c r="C187" s="162">
        <f>SUM(D187:L187)</f>
        <v>0</v>
      </c>
      <c r="D187" s="305"/>
      <c r="E187" s="308"/>
      <c r="F187" s="308"/>
      <c r="G187" s="308"/>
      <c r="H187" s="309"/>
      <c r="I187" s="308"/>
      <c r="J187" s="308"/>
      <c r="K187" s="308"/>
      <c r="L187" s="309"/>
      <c r="M187" s="162" t="e">
        <f>IF(SUM(D187:L187)&gt;($P185/'Template-657'!$B$15),($P185/'Template-657'!$B$15),SUM(D187:L187))</f>
        <v>#DIV/0!</v>
      </c>
      <c r="N187" s="169"/>
      <c r="O187" s="170"/>
      <c r="P187" s="169"/>
      <c r="Q187" s="170"/>
      <c r="R187" s="308"/>
      <c r="S187" s="308"/>
      <c r="T187" s="308"/>
      <c r="U187" s="305"/>
      <c r="V187" s="308"/>
      <c r="W187" s="309"/>
      <c r="X187" s="405"/>
      <c r="Y187" s="329"/>
      <c r="Z187" s="329"/>
      <c r="AA187" s="330"/>
      <c r="AB187" s="334"/>
      <c r="AC187" s="334"/>
      <c r="AD187" s="303"/>
      <c r="AE187" s="331"/>
      <c r="AF187" s="346"/>
      <c r="AG187" s="447" t="str">
        <f t="shared" si="2"/>
        <v/>
      </c>
      <c r="AH187" s="353"/>
      <c r="AI187" s="308"/>
      <c r="AJ187" s="309"/>
      <c r="AK187" s="678"/>
      <c r="AL187" s="679"/>
      <c r="AM187" s="679"/>
      <c r="AN187" s="679"/>
      <c r="AO187" s="679"/>
      <c r="AP187" s="679"/>
      <c r="AQ187" s="679"/>
      <c r="AR187" s="679"/>
      <c r="AS187" s="679"/>
      <c r="AT187" s="680"/>
      <c r="AU187" s="329"/>
      <c r="BB187" s="379"/>
    </row>
    <row r="188" spans="1:54" ht="15" thickBot="1" x14ac:dyDescent="0.4">
      <c r="A188" s="90"/>
      <c r="B188" s="26" t="s">
        <v>75</v>
      </c>
      <c r="C188" s="171">
        <f>SUM(D188:L188)</f>
        <v>0</v>
      </c>
      <c r="D188" s="310"/>
      <c r="E188" s="311"/>
      <c r="F188" s="311"/>
      <c r="G188" s="311"/>
      <c r="H188" s="312"/>
      <c r="I188" s="311"/>
      <c r="J188" s="311"/>
      <c r="K188" s="311"/>
      <c r="L188" s="312"/>
      <c r="M188" s="171" t="e">
        <f>IF(SUM(D188:L188)&gt;($P185/'Template-657'!$B$15),($P185/'Template-657'!$B$15),SUM(D188:L188))</f>
        <v>#DIV/0!</v>
      </c>
      <c r="N188" s="164"/>
      <c r="O188" s="22"/>
      <c r="P188" s="164"/>
      <c r="Q188" s="22"/>
      <c r="R188" s="311"/>
      <c r="S188" s="323"/>
      <c r="T188" s="323"/>
      <c r="U188" s="324"/>
      <c r="V188" s="325"/>
      <c r="W188" s="326"/>
      <c r="X188" s="324"/>
      <c r="Y188" s="325"/>
      <c r="Z188" s="325"/>
      <c r="AA188" s="326"/>
      <c r="AB188" s="339"/>
      <c r="AC188" s="339"/>
      <c r="AD188" s="340"/>
      <c r="AE188" s="331"/>
      <c r="AF188" s="346"/>
      <c r="AG188" s="447" t="str">
        <f t="shared" si="2"/>
        <v/>
      </c>
      <c r="AH188" s="353"/>
      <c r="AI188" s="308"/>
      <c r="AJ188" s="309"/>
      <c r="AK188" s="684"/>
      <c r="AL188" s="685"/>
      <c r="AM188" s="685"/>
      <c r="AN188" s="685"/>
      <c r="AO188" s="685"/>
      <c r="AP188" s="685"/>
      <c r="AQ188" s="685"/>
      <c r="AR188" s="685"/>
      <c r="AS188" s="685"/>
      <c r="AT188" s="686"/>
      <c r="AU188" s="329"/>
      <c r="BB188" s="379"/>
    </row>
    <row r="189" spans="1:54" x14ac:dyDescent="0.35">
      <c r="A189" s="33">
        <v>38</v>
      </c>
      <c r="B189" s="24" t="s">
        <v>35</v>
      </c>
      <c r="C189" s="156"/>
      <c r="D189" s="299"/>
      <c r="E189" s="300"/>
      <c r="F189" s="300"/>
      <c r="G189" s="300"/>
      <c r="H189" s="301"/>
      <c r="I189" s="300"/>
      <c r="J189" s="300"/>
      <c r="K189" s="300"/>
      <c r="L189" s="301"/>
      <c r="M189" s="317"/>
      <c r="N189" s="157">
        <f>SUM(D189:L189)</f>
        <v>0</v>
      </c>
      <c r="O189" s="158">
        <f>N189*'Template-657'!$B$16</f>
        <v>0</v>
      </c>
      <c r="P189" s="159"/>
      <c r="Q189" s="160"/>
      <c r="R189" s="320"/>
      <c r="S189" s="320"/>
      <c r="T189" s="300"/>
      <c r="U189" s="318"/>
      <c r="V189" s="320"/>
      <c r="W189" s="301"/>
      <c r="X189" s="332"/>
      <c r="Y189" s="398"/>
      <c r="Z189" s="398"/>
      <c r="AA189" s="399"/>
      <c r="AB189" s="337"/>
      <c r="AC189" s="337"/>
      <c r="AD189" s="300"/>
      <c r="AE189" s="342"/>
      <c r="AF189" s="343"/>
      <c r="AG189" s="448" t="str">
        <f t="shared" si="2"/>
        <v/>
      </c>
      <c r="AH189" s="350"/>
      <c r="AI189" s="351"/>
      <c r="AJ189" s="352"/>
      <c r="AK189" s="675"/>
      <c r="AL189" s="676"/>
      <c r="AM189" s="676"/>
      <c r="AN189" s="676"/>
      <c r="AO189" s="676"/>
      <c r="AP189" s="676"/>
      <c r="AQ189" s="676"/>
      <c r="AR189" s="676"/>
      <c r="AS189" s="676"/>
      <c r="AT189" s="677"/>
      <c r="AU189" s="329"/>
    </row>
    <row r="190" spans="1:54" x14ac:dyDescent="0.35">
      <c r="A190" s="71"/>
      <c r="B190" s="25" t="s">
        <v>53</v>
      </c>
      <c r="C190" s="162"/>
      <c r="D190" s="302"/>
      <c r="E190" s="303"/>
      <c r="F190" s="303"/>
      <c r="G190" s="303"/>
      <c r="H190" s="304"/>
      <c r="I190" s="303"/>
      <c r="J190" s="303"/>
      <c r="K190" s="303"/>
      <c r="L190" s="304"/>
      <c r="M190" s="400"/>
      <c r="N190" s="30" t="e">
        <f>IF(SUM(D190:L190)&gt;'Template-657'!$L$4,'Template-657'!$L$4,SUM(D190:L190))</f>
        <v>#DIV/0!</v>
      </c>
      <c r="O190" s="163" t="e">
        <f>N190*'Template-657'!$B$16</f>
        <v>#DIV/0!</v>
      </c>
      <c r="P190" s="164" t="e">
        <f>INDEX('Template-657'!$F$5:$K$5, MATCH(O190, 'Template-657'!$F$3:$K$3, 1))</f>
        <v>#DIV/0!</v>
      </c>
      <c r="Q190" s="22" t="e">
        <f>INDEX('Template-657'!$F$6:$K$6, MATCH(O190, 'Template-657'!$F$3:$K$3, 1))</f>
        <v>#DIV/0!</v>
      </c>
      <c r="R190" s="321"/>
      <c r="S190" s="321"/>
      <c r="T190" s="303"/>
      <c r="U190" s="322"/>
      <c r="V190" s="321"/>
      <c r="W190" s="304"/>
      <c r="X190" s="401"/>
      <c r="Y190" s="402"/>
      <c r="Z190" s="402"/>
      <c r="AA190" s="403"/>
      <c r="AB190" s="335"/>
      <c r="AC190" s="334"/>
      <c r="AD190" s="303"/>
      <c r="AE190" s="331"/>
      <c r="AF190" s="346"/>
      <c r="AG190" s="447" t="str">
        <f t="shared" si="2"/>
        <v/>
      </c>
      <c r="AH190" s="353"/>
      <c r="AI190" s="308"/>
      <c r="AJ190" s="309"/>
      <c r="AK190" s="678"/>
      <c r="AL190" s="679"/>
      <c r="AM190" s="679"/>
      <c r="AN190" s="679"/>
      <c r="AO190" s="679"/>
      <c r="AP190" s="679"/>
      <c r="AQ190" s="679"/>
      <c r="AR190" s="679"/>
      <c r="AS190" s="679"/>
      <c r="AT190" s="680"/>
      <c r="AU190" s="329"/>
    </row>
    <row r="191" spans="1:54" x14ac:dyDescent="0.35">
      <c r="A191" s="71"/>
      <c r="B191" s="39" t="s">
        <v>59</v>
      </c>
      <c r="C191" s="162"/>
      <c r="D191" s="305"/>
      <c r="E191" s="306"/>
      <c r="F191" s="306"/>
      <c r="G191" s="306"/>
      <c r="H191" s="307"/>
      <c r="I191" s="306"/>
      <c r="J191" s="306"/>
      <c r="K191" s="306"/>
      <c r="L191" s="307"/>
      <c r="M191" s="166">
        <f>SUM(D191:L191)</f>
        <v>0</v>
      </c>
      <c r="N191" s="169"/>
      <c r="O191" s="170"/>
      <c r="P191" s="169"/>
      <c r="Q191" s="170"/>
      <c r="R191" s="308"/>
      <c r="S191" s="308"/>
      <c r="T191" s="308"/>
      <c r="U191" s="305"/>
      <c r="V191" s="308"/>
      <c r="W191" s="309"/>
      <c r="X191" s="331"/>
      <c r="Y191" s="306"/>
      <c r="Z191" s="308"/>
      <c r="AA191" s="309"/>
      <c r="AB191" s="334"/>
      <c r="AC191" s="334"/>
      <c r="AD191" s="303"/>
      <c r="AE191" s="331"/>
      <c r="AF191" s="346"/>
      <c r="AG191" s="447" t="str">
        <f t="shared" si="2"/>
        <v/>
      </c>
      <c r="AH191" s="353"/>
      <c r="AI191" s="308"/>
      <c r="AJ191" s="309"/>
      <c r="AK191" s="678"/>
      <c r="AL191" s="679"/>
      <c r="AM191" s="679"/>
      <c r="AN191" s="679"/>
      <c r="AO191" s="679"/>
      <c r="AP191" s="679"/>
      <c r="AQ191" s="679"/>
      <c r="AR191" s="679"/>
      <c r="AS191" s="679"/>
      <c r="AT191" s="680"/>
      <c r="AU191" s="329"/>
      <c r="BB191" s="379"/>
    </row>
    <row r="192" spans="1:54" x14ac:dyDescent="0.35">
      <c r="A192" s="71"/>
      <c r="B192" s="25" t="s">
        <v>70</v>
      </c>
      <c r="C192" s="162">
        <f>SUM(D192:L192)</f>
        <v>0</v>
      </c>
      <c r="D192" s="305"/>
      <c r="E192" s="308"/>
      <c r="F192" s="308"/>
      <c r="G192" s="308"/>
      <c r="H192" s="309"/>
      <c r="I192" s="308"/>
      <c r="J192" s="308"/>
      <c r="K192" s="308"/>
      <c r="L192" s="309"/>
      <c r="M192" s="162" t="e">
        <f>IF(SUM(D192:L192)&gt;($P190/'Template-657'!$B$15),($P190/'Template-657'!$B$15),SUM(D192:L192))</f>
        <v>#DIV/0!</v>
      </c>
      <c r="N192" s="169"/>
      <c r="O192" s="170"/>
      <c r="P192" s="169"/>
      <c r="Q192" s="170"/>
      <c r="R192" s="308"/>
      <c r="S192" s="308"/>
      <c r="T192" s="308"/>
      <c r="U192" s="305"/>
      <c r="V192" s="308"/>
      <c r="W192" s="309"/>
      <c r="X192" s="405"/>
      <c r="Y192" s="329"/>
      <c r="Z192" s="329"/>
      <c r="AA192" s="330"/>
      <c r="AB192" s="334"/>
      <c r="AC192" s="334"/>
      <c r="AD192" s="303"/>
      <c r="AE192" s="331"/>
      <c r="AF192" s="346"/>
      <c r="AG192" s="447" t="str">
        <f t="shared" si="2"/>
        <v/>
      </c>
      <c r="AH192" s="353"/>
      <c r="AI192" s="308"/>
      <c r="AJ192" s="309"/>
      <c r="AK192" s="678"/>
      <c r="AL192" s="679"/>
      <c r="AM192" s="679"/>
      <c r="AN192" s="679"/>
      <c r="AO192" s="679"/>
      <c r="AP192" s="679"/>
      <c r="AQ192" s="679"/>
      <c r="AR192" s="679"/>
      <c r="AS192" s="679"/>
      <c r="AT192" s="680"/>
      <c r="AU192" s="329"/>
      <c r="BB192" s="379"/>
    </row>
    <row r="193" spans="1:59" ht="15" thickBot="1" x14ac:dyDescent="0.4">
      <c r="A193" s="90"/>
      <c r="B193" s="26" t="s">
        <v>75</v>
      </c>
      <c r="C193" s="171">
        <f>SUM(D193:L193)</f>
        <v>0</v>
      </c>
      <c r="D193" s="310"/>
      <c r="E193" s="311"/>
      <c r="F193" s="311"/>
      <c r="G193" s="311"/>
      <c r="H193" s="312"/>
      <c r="I193" s="311"/>
      <c r="J193" s="311"/>
      <c r="K193" s="311"/>
      <c r="L193" s="312"/>
      <c r="M193" s="162" t="e">
        <f>IF(SUM(D193:L193)&gt;($P190/'Template-657'!$B$15),($P190/'Template-657'!$B$15),SUM(D193:L193))</f>
        <v>#DIV/0!</v>
      </c>
      <c r="N193" s="173"/>
      <c r="O193" s="23"/>
      <c r="P193" s="173"/>
      <c r="Q193" s="23"/>
      <c r="R193" s="311"/>
      <c r="S193" s="323"/>
      <c r="T193" s="323"/>
      <c r="U193" s="324"/>
      <c r="V193" s="325"/>
      <c r="W193" s="326"/>
      <c r="X193" s="324"/>
      <c r="Y193" s="325"/>
      <c r="Z193" s="325"/>
      <c r="AA193" s="326"/>
      <c r="AB193" s="339"/>
      <c r="AC193" s="339"/>
      <c r="AD193" s="340"/>
      <c r="AE193" s="347"/>
      <c r="AF193" s="348"/>
      <c r="AG193" s="449" t="str">
        <f t="shared" si="2"/>
        <v/>
      </c>
      <c r="AH193" s="354"/>
      <c r="AI193" s="311"/>
      <c r="AJ193" s="312"/>
      <c r="AK193" s="684"/>
      <c r="AL193" s="685"/>
      <c r="AM193" s="685"/>
      <c r="AN193" s="685"/>
      <c r="AO193" s="685"/>
      <c r="AP193" s="685"/>
      <c r="AQ193" s="685"/>
      <c r="AR193" s="685"/>
      <c r="AS193" s="685"/>
      <c r="AT193" s="686"/>
      <c r="AU193" s="329"/>
      <c r="BB193" s="379"/>
    </row>
    <row r="194" spans="1:59" x14ac:dyDescent="0.35">
      <c r="A194" s="33">
        <v>39</v>
      </c>
      <c r="B194" s="24" t="s">
        <v>35</v>
      </c>
      <c r="C194" s="156"/>
      <c r="D194" s="299"/>
      <c r="E194" s="300"/>
      <c r="F194" s="300"/>
      <c r="G194" s="300"/>
      <c r="H194" s="301"/>
      <c r="I194" s="300"/>
      <c r="J194" s="300"/>
      <c r="K194" s="300"/>
      <c r="L194" s="301"/>
      <c r="M194" s="317"/>
      <c r="N194" s="157">
        <f>SUM(D194:L194)</f>
        <v>0</v>
      </c>
      <c r="O194" s="158">
        <f>N194*'Template-657'!$B$16</f>
        <v>0</v>
      </c>
      <c r="P194" s="159"/>
      <c r="Q194" s="160"/>
      <c r="R194" s="320"/>
      <c r="S194" s="320"/>
      <c r="T194" s="300"/>
      <c r="U194" s="318"/>
      <c r="V194" s="320"/>
      <c r="W194" s="301"/>
      <c r="X194" s="332"/>
      <c r="Y194" s="398"/>
      <c r="Z194" s="398"/>
      <c r="AA194" s="399"/>
      <c r="AB194" s="337"/>
      <c r="AC194" s="337"/>
      <c r="AD194" s="300"/>
      <c r="AE194" s="344"/>
      <c r="AF194" s="345"/>
      <c r="AG194" s="447" t="str">
        <f t="shared" si="2"/>
        <v/>
      </c>
      <c r="AH194" s="353"/>
      <c r="AI194" s="308"/>
      <c r="AJ194" s="309"/>
      <c r="AK194" s="675"/>
      <c r="AL194" s="676"/>
      <c r="AM194" s="676"/>
      <c r="AN194" s="676"/>
      <c r="AO194" s="676"/>
      <c r="AP194" s="676"/>
      <c r="AQ194" s="676"/>
      <c r="AR194" s="676"/>
      <c r="AS194" s="676"/>
      <c r="AT194" s="677"/>
      <c r="AU194" s="329"/>
    </row>
    <row r="195" spans="1:59" x14ac:dyDescent="0.35">
      <c r="A195" s="71"/>
      <c r="B195" s="25" t="s">
        <v>53</v>
      </c>
      <c r="C195" s="162"/>
      <c r="D195" s="302"/>
      <c r="E195" s="303"/>
      <c r="F195" s="303"/>
      <c r="G195" s="303"/>
      <c r="H195" s="304"/>
      <c r="I195" s="303"/>
      <c r="J195" s="303"/>
      <c r="K195" s="303"/>
      <c r="L195" s="304"/>
      <c r="M195" s="400"/>
      <c r="N195" s="30" t="e">
        <f>IF(SUM(D195:L195)&gt;'Template-657'!$L$4,'Template-657'!$L$4,SUM(D195:L195))</f>
        <v>#DIV/0!</v>
      </c>
      <c r="O195" s="163" t="e">
        <f>N195*'Template-657'!$B$16</f>
        <v>#DIV/0!</v>
      </c>
      <c r="P195" s="164" t="e">
        <f>INDEX('Template-657'!$F$5:$K$5, MATCH(O195, 'Template-657'!$F$3:$K$3, 1))</f>
        <v>#DIV/0!</v>
      </c>
      <c r="Q195" s="22" t="e">
        <f>INDEX('Template-657'!$F$6:$K$6, MATCH(O195, 'Template-657'!$F$3:$K$3, 1))</f>
        <v>#DIV/0!</v>
      </c>
      <c r="R195" s="321"/>
      <c r="S195" s="321"/>
      <c r="T195" s="303"/>
      <c r="U195" s="322"/>
      <c r="V195" s="321"/>
      <c r="W195" s="304"/>
      <c r="X195" s="401"/>
      <c r="Y195" s="402"/>
      <c r="Z195" s="402"/>
      <c r="AA195" s="403"/>
      <c r="AB195" s="334"/>
      <c r="AC195" s="334"/>
      <c r="AD195" s="303"/>
      <c r="AE195" s="344"/>
      <c r="AF195" s="345"/>
      <c r="AG195" s="447" t="str">
        <f t="shared" si="2"/>
        <v/>
      </c>
      <c r="AH195" s="353"/>
      <c r="AI195" s="308"/>
      <c r="AJ195" s="309"/>
      <c r="AK195" s="678"/>
      <c r="AL195" s="679"/>
      <c r="AM195" s="679"/>
      <c r="AN195" s="679"/>
      <c r="AO195" s="679"/>
      <c r="AP195" s="679"/>
      <c r="AQ195" s="679"/>
      <c r="AR195" s="679"/>
      <c r="AS195" s="679"/>
      <c r="AT195" s="680"/>
      <c r="AU195" s="329"/>
    </row>
    <row r="196" spans="1:59" x14ac:dyDescent="0.35">
      <c r="A196" s="71"/>
      <c r="B196" s="39" t="s">
        <v>59</v>
      </c>
      <c r="C196" s="162"/>
      <c r="D196" s="305"/>
      <c r="E196" s="306"/>
      <c r="F196" s="306"/>
      <c r="G196" s="306"/>
      <c r="H196" s="307"/>
      <c r="I196" s="306"/>
      <c r="J196" s="306"/>
      <c r="K196" s="306"/>
      <c r="L196" s="307"/>
      <c r="M196" s="166">
        <f>SUM(D196:L196)</f>
        <v>0</v>
      </c>
      <c r="N196" s="169"/>
      <c r="O196" s="170"/>
      <c r="P196" s="169"/>
      <c r="Q196" s="170"/>
      <c r="R196" s="308"/>
      <c r="S196" s="308"/>
      <c r="T196" s="308"/>
      <c r="U196" s="305"/>
      <c r="V196" s="308"/>
      <c r="W196" s="309"/>
      <c r="X196" s="331"/>
      <c r="Y196" s="306"/>
      <c r="Z196" s="308"/>
      <c r="AA196" s="309"/>
      <c r="AB196" s="334"/>
      <c r="AC196" s="334"/>
      <c r="AD196" s="303"/>
      <c r="AE196" s="331"/>
      <c r="AF196" s="346"/>
      <c r="AG196" s="447" t="str">
        <f t="shared" si="2"/>
        <v/>
      </c>
      <c r="AH196" s="353"/>
      <c r="AI196" s="308"/>
      <c r="AJ196" s="309"/>
      <c r="AK196" s="678"/>
      <c r="AL196" s="679"/>
      <c r="AM196" s="679"/>
      <c r="AN196" s="679"/>
      <c r="AO196" s="679"/>
      <c r="AP196" s="679"/>
      <c r="AQ196" s="679"/>
      <c r="AR196" s="679"/>
      <c r="AS196" s="679"/>
      <c r="AT196" s="680"/>
      <c r="AU196" s="329"/>
      <c r="BB196" s="379"/>
    </row>
    <row r="197" spans="1:59" x14ac:dyDescent="0.35">
      <c r="A197" s="71"/>
      <c r="B197" s="25" t="s">
        <v>70</v>
      </c>
      <c r="C197" s="162">
        <f>SUM(D197:L197)</f>
        <v>0</v>
      </c>
      <c r="D197" s="305"/>
      <c r="E197" s="308"/>
      <c r="F197" s="308"/>
      <c r="G197" s="308"/>
      <c r="H197" s="309"/>
      <c r="I197" s="308"/>
      <c r="J197" s="308"/>
      <c r="K197" s="308"/>
      <c r="L197" s="309"/>
      <c r="M197" s="162" t="e">
        <f>IF(SUM(D197:L197)&gt;($P195/'Template-657'!$B$15),($P195/'Template-657'!$B$15),SUM(D197:L197))</f>
        <v>#DIV/0!</v>
      </c>
      <c r="N197" s="169"/>
      <c r="O197" s="170"/>
      <c r="P197" s="169"/>
      <c r="Q197" s="170"/>
      <c r="R197" s="308"/>
      <c r="S197" s="308"/>
      <c r="T197" s="308"/>
      <c r="U197" s="305"/>
      <c r="V197" s="308"/>
      <c r="W197" s="309"/>
      <c r="X197" s="405"/>
      <c r="Y197" s="329"/>
      <c r="Z197" s="329"/>
      <c r="AA197" s="330"/>
      <c r="AB197" s="334"/>
      <c r="AC197" s="334"/>
      <c r="AD197" s="303"/>
      <c r="AE197" s="331"/>
      <c r="AF197" s="346"/>
      <c r="AG197" s="447" t="str">
        <f t="shared" ref="AG197:AG203" si="3">IF(AND(AE197&lt;&gt;"", AF197&lt;&gt;"", AH197&lt;&gt;""), AE197 &amp; "-" &amp; AF197 &amp; " - " &amp; TRIM(AH197), "")</f>
        <v/>
      </c>
      <c r="AH197" s="353"/>
      <c r="AI197" s="308"/>
      <c r="AJ197" s="309"/>
      <c r="AK197" s="678"/>
      <c r="AL197" s="679"/>
      <c r="AM197" s="679"/>
      <c r="AN197" s="679"/>
      <c r="AO197" s="679"/>
      <c r="AP197" s="679"/>
      <c r="AQ197" s="679"/>
      <c r="AR197" s="679"/>
      <c r="AS197" s="679"/>
      <c r="AT197" s="680"/>
      <c r="AU197" s="329"/>
      <c r="BB197" s="379"/>
    </row>
    <row r="198" spans="1:59" ht="15" thickBot="1" x14ac:dyDescent="0.4">
      <c r="A198" s="90"/>
      <c r="B198" s="26" t="s">
        <v>75</v>
      </c>
      <c r="C198" s="171">
        <f>SUM(D198:L198)</f>
        <v>0</v>
      </c>
      <c r="D198" s="310"/>
      <c r="E198" s="311"/>
      <c r="F198" s="311"/>
      <c r="G198" s="311"/>
      <c r="H198" s="312"/>
      <c r="I198" s="311"/>
      <c r="J198" s="311"/>
      <c r="K198" s="311"/>
      <c r="L198" s="312"/>
      <c r="M198" s="171" t="e">
        <f>IF(SUM(D198:L198)&gt;($P195/'Template-657'!$B$15),($P195/'Template-657'!$B$15),SUM(D198:L198))</f>
        <v>#DIV/0!</v>
      </c>
      <c r="N198" s="173"/>
      <c r="O198" s="23"/>
      <c r="P198" s="173"/>
      <c r="Q198" s="23"/>
      <c r="R198" s="311"/>
      <c r="S198" s="323"/>
      <c r="T198" s="323"/>
      <c r="U198" s="324"/>
      <c r="V198" s="325"/>
      <c r="W198" s="326"/>
      <c r="X198" s="324"/>
      <c r="Y198" s="325"/>
      <c r="Z198" s="325"/>
      <c r="AA198" s="326"/>
      <c r="AB198" s="339"/>
      <c r="AC198" s="339"/>
      <c r="AD198" s="340"/>
      <c r="AE198" s="331"/>
      <c r="AF198" s="346"/>
      <c r="AG198" s="447" t="str">
        <f t="shared" si="3"/>
        <v/>
      </c>
      <c r="AH198" s="353"/>
      <c r="AI198" s="308"/>
      <c r="AJ198" s="309"/>
      <c r="AK198" s="684"/>
      <c r="AL198" s="685"/>
      <c r="AM198" s="685"/>
      <c r="AN198" s="685"/>
      <c r="AO198" s="685"/>
      <c r="AP198" s="685"/>
      <c r="AQ198" s="685"/>
      <c r="AR198" s="685"/>
      <c r="AS198" s="685"/>
      <c r="AT198" s="686"/>
      <c r="AU198" s="329"/>
      <c r="BB198" s="379"/>
    </row>
    <row r="199" spans="1:59" x14ac:dyDescent="0.35">
      <c r="A199" s="71">
        <v>40</v>
      </c>
      <c r="B199" s="25" t="s">
        <v>35</v>
      </c>
      <c r="C199" s="175"/>
      <c r="D199" s="302"/>
      <c r="E199" s="303"/>
      <c r="F199" s="303"/>
      <c r="G199" s="303"/>
      <c r="H199" s="304"/>
      <c r="I199" s="303"/>
      <c r="J199" s="303"/>
      <c r="K199" s="303"/>
      <c r="L199" s="304"/>
      <c r="M199" s="316"/>
      <c r="N199" s="157">
        <f>SUM(D199:L199)</f>
        <v>0</v>
      </c>
      <c r="O199" s="158">
        <f>N199*'Template-657'!$B$16</f>
        <v>0</v>
      </c>
      <c r="P199" s="164"/>
      <c r="Q199" s="22"/>
      <c r="R199" s="321"/>
      <c r="S199" s="321"/>
      <c r="T199" s="303"/>
      <c r="U199" s="322"/>
      <c r="V199" s="321"/>
      <c r="W199" s="304"/>
      <c r="X199" s="333"/>
      <c r="Y199" s="402"/>
      <c r="Z199" s="402"/>
      <c r="AA199" s="403"/>
      <c r="AB199" s="334"/>
      <c r="AC199" s="334"/>
      <c r="AD199" s="303"/>
      <c r="AE199" s="342"/>
      <c r="AF199" s="343"/>
      <c r="AG199" s="448" t="str">
        <f t="shared" si="3"/>
        <v/>
      </c>
      <c r="AH199" s="350"/>
      <c r="AI199" s="351"/>
      <c r="AJ199" s="352"/>
      <c r="AK199" s="687"/>
      <c r="AL199" s="688"/>
      <c r="AM199" s="688"/>
      <c r="AN199" s="688"/>
      <c r="AO199" s="688"/>
      <c r="AP199" s="688"/>
      <c r="AQ199" s="688"/>
      <c r="AR199" s="688"/>
      <c r="AS199" s="688"/>
      <c r="AT199" s="689"/>
      <c r="AU199" s="329"/>
    </row>
    <row r="200" spans="1:59" x14ac:dyDescent="0.35">
      <c r="A200" s="71"/>
      <c r="B200" s="25" t="s">
        <v>53</v>
      </c>
      <c r="C200" s="162"/>
      <c r="D200" s="302"/>
      <c r="E200" s="303"/>
      <c r="F200" s="303"/>
      <c r="G200" s="303"/>
      <c r="H200" s="304"/>
      <c r="I200" s="303"/>
      <c r="J200" s="303"/>
      <c r="K200" s="303"/>
      <c r="L200" s="304"/>
      <c r="M200" s="400"/>
      <c r="N200" s="30" t="e">
        <f>IF(SUM(D200:L200)&gt;'Template-657'!$L$4,'Template-657'!$L$4,SUM(D200:L200))</f>
        <v>#DIV/0!</v>
      </c>
      <c r="O200" s="163" t="e">
        <f>N200*'Template-657'!$B$16</f>
        <v>#DIV/0!</v>
      </c>
      <c r="P200" s="164" t="e">
        <f>INDEX('Template-657'!$F$5:$K$5, MATCH(O200, 'Template-657'!$F$3:$K$3, 1))</f>
        <v>#DIV/0!</v>
      </c>
      <c r="Q200" s="22" t="e">
        <f>INDEX('Template-657'!$F$6:$K$6, MATCH(O200, 'Template-657'!$F$3:$K$3, 1))</f>
        <v>#DIV/0!</v>
      </c>
      <c r="R200" s="321"/>
      <c r="S200" s="321"/>
      <c r="T200" s="303"/>
      <c r="U200" s="322"/>
      <c r="V200" s="321"/>
      <c r="W200" s="304"/>
      <c r="X200" s="401"/>
      <c r="Y200" s="402"/>
      <c r="Z200" s="402"/>
      <c r="AA200" s="403"/>
      <c r="AB200" s="334"/>
      <c r="AC200" s="334"/>
      <c r="AD200" s="303"/>
      <c r="AE200" s="344"/>
      <c r="AF200" s="345"/>
      <c r="AG200" s="447" t="str">
        <f t="shared" si="3"/>
        <v/>
      </c>
      <c r="AH200" s="353"/>
      <c r="AI200" s="308"/>
      <c r="AJ200" s="309"/>
      <c r="AK200" s="678"/>
      <c r="AL200" s="679"/>
      <c r="AM200" s="679"/>
      <c r="AN200" s="679"/>
      <c r="AO200" s="679"/>
      <c r="AP200" s="679"/>
      <c r="AQ200" s="679"/>
      <c r="AR200" s="679"/>
      <c r="AS200" s="679"/>
      <c r="AT200" s="680"/>
      <c r="AU200" s="329"/>
    </row>
    <row r="201" spans="1:59" x14ac:dyDescent="0.35">
      <c r="A201" s="71"/>
      <c r="B201" s="39" t="s">
        <v>59</v>
      </c>
      <c r="C201" s="162"/>
      <c r="D201" s="305"/>
      <c r="E201" s="306"/>
      <c r="F201" s="306"/>
      <c r="G201" s="306"/>
      <c r="H201" s="307"/>
      <c r="I201" s="306"/>
      <c r="J201" s="306"/>
      <c r="K201" s="306"/>
      <c r="L201" s="307"/>
      <c r="M201" s="166">
        <f>SUM(D201:L201)</f>
        <v>0</v>
      </c>
      <c r="N201" s="169"/>
      <c r="O201" s="170"/>
      <c r="P201" s="169"/>
      <c r="Q201" s="170"/>
      <c r="R201" s="308"/>
      <c r="S201" s="308"/>
      <c r="T201" s="308"/>
      <c r="U201" s="305"/>
      <c r="V201" s="308"/>
      <c r="W201" s="309"/>
      <c r="X201" s="331"/>
      <c r="Y201" s="306"/>
      <c r="Z201" s="308"/>
      <c r="AA201" s="309"/>
      <c r="AB201" s="334"/>
      <c r="AC201" s="334"/>
      <c r="AD201" s="303"/>
      <c r="AE201" s="331"/>
      <c r="AF201" s="346"/>
      <c r="AG201" s="447" t="str">
        <f t="shared" si="3"/>
        <v/>
      </c>
      <c r="AH201" s="353"/>
      <c r="AI201" s="308"/>
      <c r="AJ201" s="309"/>
      <c r="AK201" s="678"/>
      <c r="AL201" s="679"/>
      <c r="AM201" s="679"/>
      <c r="AN201" s="679"/>
      <c r="AO201" s="679"/>
      <c r="AP201" s="679"/>
      <c r="AQ201" s="679"/>
      <c r="AR201" s="679"/>
      <c r="AS201" s="679"/>
      <c r="AT201" s="680"/>
      <c r="AU201" s="329"/>
      <c r="BB201" s="379"/>
    </row>
    <row r="202" spans="1:59" x14ac:dyDescent="0.35">
      <c r="A202" s="71"/>
      <c r="B202" s="25" t="s">
        <v>70</v>
      </c>
      <c r="C202" s="162">
        <f t="shared" ref="C202:C203" si="4">SUM(D202:L202)</f>
        <v>0</v>
      </c>
      <c r="D202" s="305"/>
      <c r="E202" s="308"/>
      <c r="F202" s="308"/>
      <c r="G202" s="308"/>
      <c r="H202" s="309"/>
      <c r="I202" s="308"/>
      <c r="J202" s="308"/>
      <c r="K202" s="308"/>
      <c r="L202" s="309"/>
      <c r="M202" s="162" t="e">
        <f>IF(SUM(D202:L202)&gt;($P200/'Template-657'!$B$15),($P200/'Template-657'!$B$15),SUM(D202:L202))</f>
        <v>#DIV/0!</v>
      </c>
      <c r="N202" s="169"/>
      <c r="O202" s="170"/>
      <c r="P202" s="169"/>
      <c r="Q202" s="170"/>
      <c r="R202" s="308"/>
      <c r="S202" s="308"/>
      <c r="T202" s="308"/>
      <c r="U202" s="305"/>
      <c r="V202" s="308"/>
      <c r="W202" s="309"/>
      <c r="X202" s="405"/>
      <c r="Y202" s="329"/>
      <c r="Z202" s="329"/>
      <c r="AA202" s="330"/>
      <c r="AB202" s="334"/>
      <c r="AC202" s="334"/>
      <c r="AD202" s="303"/>
      <c r="AE202" s="331"/>
      <c r="AF202" s="346"/>
      <c r="AG202" s="447" t="str">
        <f t="shared" si="3"/>
        <v/>
      </c>
      <c r="AH202" s="353"/>
      <c r="AI202" s="308"/>
      <c r="AJ202" s="309"/>
      <c r="AK202" s="678"/>
      <c r="AL202" s="679"/>
      <c r="AM202" s="679"/>
      <c r="AN202" s="679"/>
      <c r="AO202" s="679"/>
      <c r="AP202" s="679"/>
      <c r="AQ202" s="679"/>
      <c r="AR202" s="679"/>
      <c r="AS202" s="679"/>
      <c r="AT202" s="680"/>
      <c r="AU202" s="329"/>
      <c r="BB202" s="379"/>
    </row>
    <row r="203" spans="1:59" ht="15" thickBot="1" x14ac:dyDescent="0.4">
      <c r="A203" s="90"/>
      <c r="B203" s="26" t="s">
        <v>75</v>
      </c>
      <c r="C203" s="162">
        <f t="shared" si="4"/>
        <v>0</v>
      </c>
      <c r="D203" s="305"/>
      <c r="E203" s="308"/>
      <c r="F203" s="308"/>
      <c r="G203" s="308"/>
      <c r="H203" s="309"/>
      <c r="I203" s="308"/>
      <c r="J203" s="308"/>
      <c r="K203" s="308"/>
      <c r="L203" s="309"/>
      <c r="M203" s="171" t="e">
        <f>IF(SUM(D203:L203)&gt;($P200/'Template-657'!$B$15),($P200/'Template-657'!$B$15),SUM(D203:L203))</f>
        <v>#DIV/0!</v>
      </c>
      <c r="N203" s="164"/>
      <c r="O203" s="22"/>
      <c r="P203" s="173"/>
      <c r="Q203" s="23"/>
      <c r="R203" s="308"/>
      <c r="S203" s="327"/>
      <c r="T203" s="327"/>
      <c r="U203" s="328"/>
      <c r="V203" s="329"/>
      <c r="W203" s="330"/>
      <c r="X203" s="328"/>
      <c r="Y203" s="329"/>
      <c r="Z203" s="329"/>
      <c r="AA203" s="330"/>
      <c r="AB203" s="339"/>
      <c r="AC203" s="339"/>
      <c r="AD203" s="340"/>
      <c r="AE203" s="347"/>
      <c r="AF203" s="348"/>
      <c r="AG203" s="449" t="str">
        <f t="shared" si="3"/>
        <v/>
      </c>
      <c r="AH203" s="354"/>
      <c r="AI203" s="311"/>
      <c r="AJ203" s="312"/>
      <c r="AK203" s="684"/>
      <c r="AL203" s="685"/>
      <c r="AM203" s="685"/>
      <c r="AN203" s="685"/>
      <c r="AO203" s="685"/>
      <c r="AP203" s="685"/>
      <c r="AQ203" s="685"/>
      <c r="AR203" s="685"/>
      <c r="AS203" s="685"/>
      <c r="AT203" s="686"/>
      <c r="AU203" s="329"/>
      <c r="BB203" s="379"/>
    </row>
    <row r="204" spans="1:59" ht="29.5" customHeight="1" thickBot="1" x14ac:dyDescent="0.4">
      <c r="A204" s="619" t="s">
        <v>80</v>
      </c>
      <c r="B204" s="25" t="s">
        <v>35</v>
      </c>
      <c r="C204" s="157">
        <f>SUM(D204:L204)</f>
        <v>0</v>
      </c>
      <c r="D204" s="157">
        <f>SUM(D199,D194,D189,D184,D179,D174,D169,D164,D159,D154,D149,D144,D139,D134,D129,D124,D119,D114,D109,D99,D104,D94,D89,D84,D79,D74,D69,D64,D59,D54,D49,D44,D39,D34,D29,D24,D19,D14,D9,D4)</f>
        <v>0</v>
      </c>
      <c r="E204" s="21">
        <f>SUM(E199,E194,E189,E184,E179,E174,E169,E164,E159,E154,E149,E144,E139,E134,E129,E124,E119,E114,E109,E99,E104,E94,E89,E84,E79,E74,E69,E64,E59,E54,E49,E44,E39,E34,E29,E24,E19,E14,E9,E4)</f>
        <v>0</v>
      </c>
      <c r="F204" s="21">
        <f t="shared" ref="F204:H204" si="5">SUM(F199,F194,F189,F184,F179,F174,F169,F164,F159,F154,F149,F144,F139,F134,F129,F124,F119,F114,F109,F99,F104,F94,F89,F84,F79,F74,F69,F64,F59,F54,F49,F44,F39,F34,F29,F24,F19,F14,F9,F4)</f>
        <v>0</v>
      </c>
      <c r="G204" s="21">
        <f t="shared" si="5"/>
        <v>0</v>
      </c>
      <c r="H204" s="160">
        <f t="shared" si="5"/>
        <v>0</v>
      </c>
      <c r="I204" s="21">
        <f t="shared" ref="I204:L206" si="6">SUM(I199,I194,I189,I184,I179,I174,I169,I164,I159,I154,I149,I144,I139,I134,I129,I124,I119,I114,I109,I99,I104,I94,I89,I84,I79,I74,I69,I64,I59,I54,I49,I44,I34,I29,I24,I19,I14,I9,I4)</f>
        <v>0</v>
      </c>
      <c r="J204" s="21">
        <f t="shared" si="6"/>
        <v>0</v>
      </c>
      <c r="K204" s="21">
        <f t="shared" si="6"/>
        <v>0</v>
      </c>
      <c r="L204" s="160">
        <f t="shared" si="6"/>
        <v>0</v>
      </c>
      <c r="M204" s="157">
        <f>SUM(M189,M184,M179,M169,M164,M159,M154,M149,M144,M139,M134,M129,M124,M119,M114,M109,M104,M99,M94,M199,M194,M174,M4,M89,M84,M79,M74,M69,M64,M59,M54,M49,M44,M39,M34,M29,M24,M19,M14,M9)</f>
        <v>0</v>
      </c>
      <c r="N204" s="177">
        <f>SUM(N189,N199,N194,N174,N4,N184,N179,N169,N164,N159,N154,N149,N144,N139,N129,N124,N119,N114,N109,N104,N99,N134,N94,N89,N84,N79,N74,N69,N64,N59,N54,N49,N44,N39,N34,N29,N24,N19,N14,N9)</f>
        <v>0</v>
      </c>
      <c r="O204" s="178" t="e">
        <f>SUM(O189,O184,O179,O169,O164,O159,O154,O149,O144,O139,O134,O129,O124,O119,O114,O109,O104,O99,O94,O89,O84,O79,O69,O64,O59,O49,O44,O199,O194,O174,O4,O54,O34,O29,O24,O19,O14,O9,O74)/'Template-657'!$B$17</f>
        <v>#DIV/0!</v>
      </c>
      <c r="P204" s="3"/>
      <c r="Q204" s="129" t="s">
        <v>35</v>
      </c>
      <c r="R204" s="80"/>
      <c r="S204" s="21" t="e">
        <f>AVERAGE(S189,S184,S179,S169,S164,S159,S154,S149,S144,S139,S134,S129,S124,S119,S114,S109,S104,S99,S94,S199,S194,S174,S4,S89,S84,S79,S74,S69,S64,S59,S54,S49,S44,S39,S34,S29,S24,S19,S14,S9)</f>
        <v>#DIV/0!</v>
      </c>
      <c r="T204" s="160" t="e">
        <f>AVERAGE(T189,T184,T179,T169,T164,T159,T154,T149,T144,T139,T134,T129,T124,T119,T114,T109,T104,T99,T94,T199,T194,T174,T4,T89,T84,T79,T74,T69,T64,T59,T54,T49,T44,T39,T34,T29,T24,T19,T14,T9)</f>
        <v>#DIV/0!</v>
      </c>
      <c r="U204" s="8"/>
      <c r="V204" s="21" t="e">
        <f>AVERAGE(V189,V184,V179,V169,V164,V159,V154,V149,V144,V139,V134,V129,V124,V119,V114,V109,V104,V99,V94,V199,V194,V174,V4,V89,V84,V79,V74,V69,V64,V59,V54,V49,V44,V39,V34,V29,V24,V19,V14,V9)</f>
        <v>#DIV/0!</v>
      </c>
      <c r="W204" s="160" t="e">
        <f>AVERAGE(W189,W184,W179,W169,W164,W159,W154,W149,W144,W139,W134,W129,W124,W119,W114,W109,W104,W99,W94,W199,W194,W174,W4,W89,W84,W79,W74,W69,W64,W59,W54,W49,W44,W39,W34,W29,W24,W19,W14,W9)</f>
        <v>#DIV/0!</v>
      </c>
      <c r="X204" s="430" t="e">
        <f>AVERAGE(X189,X184,X179,X169,X164,X159,X154,X149,X144,X139,X134,X129,X124,X119,X114,X109,X104,X99,X94,X199,X194,X174,X4,X89,X84,X79,X74,X69,X64,X59,X54,X49,X44,X39,X34,X29,X24,X19,X14,X9)</f>
        <v>#DIV/0!</v>
      </c>
      <c r="Y204" s="21"/>
      <c r="Z204" s="21"/>
      <c r="AA204" s="21"/>
      <c r="AB204" s="33" t="s">
        <v>27</v>
      </c>
      <c r="AC204" s="34" t="s">
        <v>28</v>
      </c>
      <c r="AD204" s="35" t="s">
        <v>29</v>
      </c>
      <c r="AE204" s="408"/>
      <c r="AF204" s="408"/>
      <c r="AG204" s="409"/>
      <c r="AH204" s="389"/>
      <c r="AI204" s="389"/>
      <c r="AJ204" s="410"/>
      <c r="AU204" s="59" t="s">
        <v>216</v>
      </c>
      <c r="AV204" s="221" t="s">
        <v>132</v>
      </c>
      <c r="AW204" s="221" t="s">
        <v>13</v>
      </c>
      <c r="AX204" s="221" t="s">
        <v>217</v>
      </c>
      <c r="AY204" s="221" t="s">
        <v>218</v>
      </c>
      <c r="AZ204" s="221" t="s">
        <v>219</v>
      </c>
      <c r="BA204" s="221" t="s">
        <v>207</v>
      </c>
      <c r="BB204" s="222"/>
      <c r="BC204" s="221" t="s">
        <v>220</v>
      </c>
      <c r="BD204" s="223" t="s">
        <v>221</v>
      </c>
      <c r="BE204" s="229" t="s">
        <v>133</v>
      </c>
      <c r="BF204" s="229" t="s">
        <v>132</v>
      </c>
      <c r="BG204" s="230" t="s">
        <v>30</v>
      </c>
    </row>
    <row r="205" spans="1:59" ht="15" thickBot="1" x14ac:dyDescent="0.4">
      <c r="A205" s="620"/>
      <c r="B205" s="25" t="s">
        <v>53</v>
      </c>
      <c r="C205" s="30">
        <f>SUM(D205:L205)</f>
        <v>0</v>
      </c>
      <c r="D205" s="293">
        <f>SUM(D200,D195,D190,D185,D180,D175,D170,D165,D160,D155,D150,D145,D140,D135,D130,D125,D120,D115,D110,D100,D105,D95,D90,D85,D80,D75,D70,D65,D60,D55,D50,D45,D40,D35,D30,D25,D20,D15,D10,D5)</f>
        <v>0</v>
      </c>
      <c r="E205" s="134">
        <f t="shared" ref="E205:L208" si="7">SUM(E200,E195,E190,E185,E180,E175,E170,E165,E160,E155,E150,E145,E140,E135,E130,E125,E120,E115,E110,E100,E105,E95,E90,E85,E80,E75,E70,E65,E60,E55,E50,E45,E40,E35,E30,E25,E20,E15,E10,E5)</f>
        <v>0</v>
      </c>
      <c r="F205" s="134">
        <f t="shared" si="7"/>
        <v>0</v>
      </c>
      <c r="G205" s="134">
        <f t="shared" si="7"/>
        <v>0</v>
      </c>
      <c r="H205" s="292">
        <f t="shared" si="7"/>
        <v>0</v>
      </c>
      <c r="I205" s="15">
        <f t="shared" si="6"/>
        <v>0</v>
      </c>
      <c r="J205" s="15">
        <f t="shared" si="6"/>
        <v>0</v>
      </c>
      <c r="K205" s="15">
        <f t="shared" si="6"/>
        <v>0</v>
      </c>
      <c r="L205" s="22">
        <f t="shared" si="6"/>
        <v>0</v>
      </c>
      <c r="M205" s="57"/>
      <c r="N205" s="179" t="e">
        <f>SUM(N190,N200,N195,N175,N5,N185,N180,N170,N165,N160,N155,N150,N145,N140,N130,N125,N120,N115,N110,N105,N100,N135,N95,N90,N85,N80,N75,N70,N65,N60,N55,N50,N45,N40,N35,N30,N25,N20,N15,N10)</f>
        <v>#DIV/0!</v>
      </c>
      <c r="O205" s="180" t="e">
        <f>SUM(O190,O185,O180,O170,O165,O160,O155,O150,O145,O140,O135,O130,O125,O120,O115,O110,O105,O100,O95,O90,O85,O80,O70,O65,O60,O50,O45,O200,O195,O175,O5,O55,O35,O30,O25,O20,O15,O10,O75)/'Template-657'!$B$17</f>
        <v>#DIV/0!</v>
      </c>
      <c r="P205" s="3"/>
      <c r="Q205" s="39" t="s">
        <v>53</v>
      </c>
      <c r="R205" s="133"/>
      <c r="S205" s="134" t="e">
        <f t="shared" ref="S205:T207" si="8">AVERAGE(S190,S185,S180,S170,S165,S160,S155,S150,S145,S140,S135,S130,S125,S120,S115,S110,S105,S100,S95,S200,S195,S175,S5,S90,S85,S80,S75,S70,S65,S60,S55,S50,S45,S40,S35,S30,S25,S20,S15,S10)</f>
        <v>#DIV/0!</v>
      </c>
      <c r="T205" s="292" t="e">
        <f t="shared" si="8"/>
        <v>#DIV/0!</v>
      </c>
      <c r="U205" s="431"/>
      <c r="V205" s="134" t="e">
        <f t="shared" ref="V205:W208" si="9">AVERAGE(V190,V185,V180,V170,V165,V160,V155,V150,V145,V140,V135,V130,V125,V120,V115,V110,V105,V100,V95,V200,V195,V175,V5,V90,V85,V80,V75,V70,V65,V60,V55,V50,V45,V40,V35,V30,V25,V20,V15,V10)</f>
        <v>#DIV/0!</v>
      </c>
      <c r="W205" s="292" t="e">
        <f t="shared" si="9"/>
        <v>#DIV/0!</v>
      </c>
      <c r="X205" s="432"/>
      <c r="Y205" s="134"/>
      <c r="Z205" s="134"/>
      <c r="AA205" s="134"/>
      <c r="AB205" s="433" t="e" cm="1" vm="1">
        <f t="array" ref="AB205">_xlfn.UNIQUE(_xlfn._xlws.FILTER(AB$4:AB$203,AB$4:AB$203&lt;&gt;""))</f>
        <v>#VALUE!</v>
      </c>
      <c r="AC205" s="434" t="e">
        <f>AVERAGEIF(AB$4:AB$203,AB205,AC$4:AC$203)</f>
        <v>#DIV/0!</v>
      </c>
      <c r="AD205" s="435" t="e">
        <f>AVERAGEIF(AB$4:AB$203,AB205,AD$4:AD$203)</f>
        <v>#DIV/0!</v>
      </c>
      <c r="AE205" s="411"/>
      <c r="AF205" s="404"/>
      <c r="AG205" s="404"/>
      <c r="AH205" s="329"/>
      <c r="AI205" s="329"/>
      <c r="AJ205" s="412"/>
      <c r="AU205" s="446" t="e" cm="1" vm="1">
        <f t="array" ref="AU205">_xlfn.UNIQUE(_xlfn._xlws.FILTER($AG4:$AG203, $AG4:$AG203&lt;&gt;""))</f>
        <v>#VALUE!</v>
      </c>
      <c r="AV205" s="146" t="e" vm="2">
        <f>IF(AU205&lt;&gt;"",MID(AU205, FIND("-",AU205)+1,1),"")</f>
        <v>#VALUE!</v>
      </c>
      <c r="AW205" s="146" t="e" vm="2">
        <f>IF(AU205&lt;&gt;"",TRIM(RIGHT(AU205, LEN(AU205) - FIND(" - ", AU205, FIND("-", AU205)) - 2)),"")</f>
        <v>#VALUE!</v>
      </c>
      <c r="AX205" s="21" t="e" vm="2">
        <f>IF(AU205="","",SUMIFS(AI$4:AI$203, AG$4:AG$203, AU205))</f>
        <v>#VALUE!</v>
      </c>
      <c r="AY205" s="21" t="e" vm="2">
        <f>IF(AU205="","",SUMIFS(AJ$4:AJ$203, AG$4:AG$203, AU205))</f>
        <v>#VALUE!</v>
      </c>
      <c r="AZ205" s="185" t="str">
        <f t="shared" ref="AZ205:AZ225" si="10">IFERROR(IF($AV205="O",INDEX($D$209:$L$209, MATCH($AW205, $D$2:$L$2, 0)),INDEX($D$211:$L$211, MATCH($AW205, $D$2:$L$2, 0))),"")</f>
        <v/>
      </c>
      <c r="BA205" s="146" t="e" vm="2">
        <f>IF(AU205&lt;&gt;"",LEFT(AU205, FIND(" -", AU205)-1),"")</f>
        <v>#VALUE!</v>
      </c>
      <c r="BB205" s="146"/>
      <c r="BC205" s="146" t="e" cm="1" vm="2">
        <f t="array" ref="BC205">_xlfn.UNIQUE(_xlfn._xlws.FILTER(BA205:BA225, (BA205:BA225&lt;&gt;"") * ISNUMBER(MATCH(BA205:BA225,BA205:BA225, 0))))</f>
        <v>#VALUE!</v>
      </c>
      <c r="BD205" s="368" t="e" vm="2">
        <f>IF(BC205="", "", SUMIFS(AZ$205:AZ$230, BA$205:BA$230, BC205))</f>
        <v>#VALUE!</v>
      </c>
      <c r="BE205" s="368" t="e" vm="2">
        <f t="shared" ref="BE205:BE231" si="11">_xlfn.LET(_xlpm.CodeLayer, BC205, _xlpm.HostComp, BD205 / 100, _xlpm.Layer, BF205, _xlpm.LiveRange, $AX$205:$AX$225, _xlpm.DeadRange, $AY$205:$AY$225, _xlpm.MatchRange, $BA$205:$BA$225, _xlpm.LiveAffected, SUMIFS(_xlpm.LiveRange, _xlpm.MatchRange, _xlpm.CodeLayer), _xlpm.DeadAffected, SUMIFS(_xlpm.DeadRange, _xlpm.MatchRange, _xlpm.CodeLayer), _xlpm.TotalTrees, IF(_xlpm.Layer="O", $C$204, IF(_xlpm.Layer="U", $M$206, 0)), _xlpm.Denominator, (_xlpm.HostComp * _xlpm.TotalTrees) + _xlpm.DeadAffected, _xlpm.Numerator, _xlpm.LiveAffected + _xlpm.DeadAffected, IF(_xlpm.CodeLayer="", "", IF(_xlpm.Denominator=0, "", (_xlpm.Numerator / _xlpm.Denominator) * 100)))</f>
        <v>#VALUE!</v>
      </c>
      <c r="BF205" s="146" t="e" vm="2">
        <f>IF(BC205&lt;&gt;"",MID(BC205, FIND("-",BC205)+1,1),"")</f>
        <v>#VALUE!</v>
      </c>
      <c r="BG205" s="273" t="e" vm="2">
        <f>IF(BC205="", "", IFERROR(LEFT(BC205, FIND("-", BC205) - 1), ""))</f>
        <v>#VALUE!</v>
      </c>
    </row>
    <row r="206" spans="1:59" x14ac:dyDescent="0.35">
      <c r="A206" s="620"/>
      <c r="B206" s="94" t="s">
        <v>59</v>
      </c>
      <c r="C206" s="181">
        <f>SUM(D206:L206)</f>
        <v>0</v>
      </c>
      <c r="D206" s="30">
        <f>SUM(D201,D196,D191,D186,D181,D176,D171,D166,D161,D156,D151,D146,D141,D136,D131,D126,D121,D116,D111,D101,D106,D96,D91,D86,D81,D76,D71,D66,D61,D56,D51,D46,D41,D36,D31,D26,D21,D16,D11,D6)</f>
        <v>0</v>
      </c>
      <c r="E206" s="15">
        <f t="shared" si="7"/>
        <v>0</v>
      </c>
      <c r="F206" s="15">
        <f t="shared" si="7"/>
        <v>0</v>
      </c>
      <c r="G206" s="15">
        <f t="shared" si="7"/>
        <v>0</v>
      </c>
      <c r="H206" s="22">
        <f t="shared" si="7"/>
        <v>0</v>
      </c>
      <c r="I206" s="182">
        <f t="shared" si="6"/>
        <v>0</v>
      </c>
      <c r="J206" s="182">
        <f t="shared" si="6"/>
        <v>0</v>
      </c>
      <c r="K206" s="182">
        <f t="shared" si="6"/>
        <v>0</v>
      </c>
      <c r="L206" s="182">
        <f t="shared" si="6"/>
        <v>0</v>
      </c>
      <c r="M206" s="183">
        <f>SUM(M201,M196,M176,M6,M191,M186,M181,M171,M166,M161,M156,M151,M146,M141,M136,M131,M126,M121,M116,M111,M106,M101,M96,M91,M86,M81,M76,M71,M66,M61,M56,M51,M46,M41,M36,M31,M26,M21,M16,M11)</f>
        <v>0</v>
      </c>
      <c r="N206" s="115"/>
      <c r="O206" s="115"/>
      <c r="P206" s="3"/>
      <c r="Q206" s="94" t="s">
        <v>59</v>
      </c>
      <c r="R206" s="29"/>
      <c r="S206" s="15" t="e">
        <f t="shared" si="8"/>
        <v>#DIV/0!</v>
      </c>
      <c r="T206" s="22" t="e">
        <f t="shared" si="8"/>
        <v>#DIV/0!</v>
      </c>
      <c r="U206" s="9"/>
      <c r="V206" s="15" t="e">
        <f t="shared" si="9"/>
        <v>#DIV/0!</v>
      </c>
      <c r="W206" s="22" t="e">
        <f t="shared" si="9"/>
        <v>#DIV/0!</v>
      </c>
      <c r="X206" s="436" t="e">
        <f>AVERAGE(X191,X186,X181,X171,X166,X161,X156,X151,X146,X141,X136,X131,X126,X121,X116,X111,X106,X101,X96,X201,X196,X176,X6,X91,X86,X81,X76,X71,X66,X61,X56,X51,X46,X41,X36,X31,X26,X21,X16,X11)</f>
        <v>#DIV/0!</v>
      </c>
      <c r="Y206" s="437" t="e">
        <f>SUM(Y191,Y186,Y181,Y171,Y166,Y161,Y156,Y151,Y146,Y141,Y136,Y131,Y126,Y121,Y116,Y111,Y106,Y101,Y96,Y201,Y196,Y176,Y6,Y91,Y86,Y81,Y76,Y71,Y66,Y61,Y56,Y51,Y46,Y41,Y36,Y31,Y26,Y21,Y16,Y11)*'Template-657'!$B$15/'Template-657'!$B$17</f>
        <v>#DIV/0!</v>
      </c>
      <c r="Z206" s="437" t="e">
        <f>SUM(Z191,Z186,Z181,Z171,Z166,Z161,Z156,Z151,Z146,Z141,Z136,Z131,Z126,Z121,Z116,Z111,Z106,Z101,Z96,Z201,Z196,Z176,Z6,Z91,Z86,Z81,Z76,Z71,Z66,Z61,Z56,Z51,Z46,Z41,Z36,Z31,Z26,Z21,Z16,Z11)*'Template-657'!$B$15/'Template-657'!$B$17</f>
        <v>#DIV/0!</v>
      </c>
      <c r="AA206" s="437" t="e">
        <f>SUM(AA191,AA186,AA181,AA171,AA166,AA161,AA156,AA151,AA146,AA141,AA136,AA131,AA126,AA121,AA116,AA111,AA106,AA101,AA96,AA201,AA196,AA176,AA6,AA91,AA86,AA81,AA76,AA71,AA66,AA61,AA56,AA51,AA46,AA41,AA36,AA31,AA26,AA21,AA16,AA11)*'Template-657'!$B$15/'Template-657'!$B$17</f>
        <v>#DIV/0!</v>
      </c>
      <c r="AB206" s="438"/>
      <c r="AC206" s="439" t="e">
        <f>AVERAGEIF(AB$4:AB$203,AB206,AC$4:AC$203)</f>
        <v>#DIV/0!</v>
      </c>
      <c r="AD206" s="440" t="e">
        <f>AVERAGEIF(AB$4:AB$203,AB206,AD$4:AD$203)</f>
        <v>#DIV/0!</v>
      </c>
      <c r="AE206" s="329"/>
      <c r="AF206" s="404"/>
      <c r="AG206" s="404"/>
      <c r="AH206" s="329"/>
      <c r="AI206" s="329"/>
      <c r="AJ206" s="412"/>
      <c r="AU206" s="224"/>
      <c r="AV206" t="str">
        <f t="shared" ref="AV206:AV224" si="12">IF(AU206&lt;&gt;"",MID(AU206, FIND("-",AU206)+1,1),"")</f>
        <v/>
      </c>
      <c r="AW206" t="str">
        <f t="shared" ref="AW206:AW225" si="13">IF(AU206&lt;&gt;"",TRIM(RIGHT(AU206, LEN(AU206) - FIND(" - ", AU206, FIND("-", AU206)) - 2)),"")</f>
        <v/>
      </c>
      <c r="AX206" s="15" t="str">
        <f t="shared" ref="AX206:AX224" si="14">IF(AU206="","",SUMIFS(AI$4:AI$203, AG$4:AG$203, AU206))</f>
        <v/>
      </c>
      <c r="AY206" s="15" t="str">
        <f t="shared" ref="AY206:AY224" si="15">IF(AU206="","",SUMIFS(AJ$4:AJ$203, AG$4:AG$203, AU206))</f>
        <v/>
      </c>
      <c r="AZ206" s="115" t="str">
        <f t="shared" si="10"/>
        <v/>
      </c>
      <c r="BA206" t="str">
        <f t="shared" ref="BA206:BA224" si="16">IF(AU206&lt;&gt;"",LEFT(AU206, FIND(" -", AU206)-1),"")</f>
        <v/>
      </c>
      <c r="BB206"/>
      <c r="BC206"/>
      <c r="BD206" s="131" t="str">
        <f t="shared" ref="BD206:BD224" si="17">IF(BC206="", "", SUMIFS(AZ$205:AZ$230, BA$205:BA$230, BC206))</f>
        <v/>
      </c>
      <c r="BE206" s="131" t="str">
        <f t="shared" si="11"/>
        <v/>
      </c>
      <c r="BF206" t="str">
        <f t="shared" ref="BF206:BF224" si="18">IF(BC206&lt;&gt;"",MID(BC206, FIND("-",BC206)+1,1),"")</f>
        <v/>
      </c>
      <c r="BG206" s="125" t="str">
        <f t="shared" ref="BG206:BG224" si="19">IF(BC206="", "", IFERROR(LEFT(BC206, FIND("-", BC206) - 1), ""))</f>
        <v/>
      </c>
    </row>
    <row r="207" spans="1:59" x14ac:dyDescent="0.35">
      <c r="A207" s="620"/>
      <c r="B207" s="39" t="s">
        <v>93</v>
      </c>
      <c r="C207" s="30">
        <f>SUM(D207:L207)</f>
        <v>0</v>
      </c>
      <c r="D207" s="30">
        <f>SUM(D202,D197,D192,D187,D182,D177,D172,D167,D162,D157,D152,D147,D142,D137,D132,D127,D122,D117,D112,D102,D107,D97,D92,D87,D82,D77,D72,D67,D62,D57,D52,D47,D42,D37,D32,D27,D22,D17,D12,D7)</f>
        <v>0</v>
      </c>
      <c r="E207" s="15">
        <f t="shared" si="7"/>
        <v>0</v>
      </c>
      <c r="F207" s="15">
        <f t="shared" si="7"/>
        <v>0</v>
      </c>
      <c r="G207" s="15">
        <f t="shared" si="7"/>
        <v>0</v>
      </c>
      <c r="H207" s="22">
        <f t="shared" si="7"/>
        <v>0</v>
      </c>
      <c r="I207" s="182">
        <f t="shared" si="7"/>
        <v>0</v>
      </c>
      <c r="J207" s="181">
        <f t="shared" si="7"/>
        <v>0</v>
      </c>
      <c r="K207" s="181">
        <f t="shared" si="7"/>
        <v>0</v>
      </c>
      <c r="L207" s="181">
        <f t="shared" si="7"/>
        <v>0</v>
      </c>
      <c r="M207" s="166" t="e">
        <f>SUM(M202,M197,M177,M7,M192,M187,M182,M172,M167,M162,M157,M152,M147,M142,M137,M132,M127,M122,M117,M112,M107,M102,M97,M92,M87,M82,M77,M72,M67,M62,M57,M52,M47,M42,M37,M32,M27,M22,M17,M12)</f>
        <v>#DIV/0!</v>
      </c>
      <c r="N207" s="15"/>
      <c r="O207" s="15"/>
      <c r="P207" s="2"/>
      <c r="Q207" s="39" t="s">
        <v>93</v>
      </c>
      <c r="R207" s="29"/>
      <c r="S207" s="15" t="e">
        <f t="shared" si="8"/>
        <v>#DIV/0!</v>
      </c>
      <c r="T207" s="22" t="e">
        <f t="shared" si="8"/>
        <v>#DIV/0!</v>
      </c>
      <c r="U207" s="122"/>
      <c r="V207" s="15" t="e">
        <f t="shared" si="9"/>
        <v>#DIV/0!</v>
      </c>
      <c r="W207" s="22" t="e">
        <f t="shared" si="9"/>
        <v>#DIV/0!</v>
      </c>
      <c r="X207" s="145"/>
      <c r="Y207"/>
      <c r="Z207"/>
      <c r="AA207"/>
      <c r="AB207" s="438"/>
      <c r="AC207" s="439" t="e">
        <f>AVERAGEIF(AB$4:AB$203,AB207,AC$4:AC$203)</f>
        <v>#DIV/0!</v>
      </c>
      <c r="AD207" s="440" t="e">
        <f>AVERAGEIF(AB$4:AB$203,AB207,AD$4:AD$203)</f>
        <v>#DIV/0!</v>
      </c>
      <c r="AE207" s="329"/>
      <c r="AF207" s="404"/>
      <c r="AG207" s="404"/>
      <c r="AH207" s="329"/>
      <c r="AI207" s="329"/>
      <c r="AJ207" s="412"/>
      <c r="AU207" s="224"/>
      <c r="AV207" t="str">
        <f t="shared" si="12"/>
        <v/>
      </c>
      <c r="AW207" t="str">
        <f t="shared" si="13"/>
        <v/>
      </c>
      <c r="AX207" s="15" t="str">
        <f t="shared" si="14"/>
        <v/>
      </c>
      <c r="AY207" s="15" t="str">
        <f t="shared" si="15"/>
        <v/>
      </c>
      <c r="AZ207" s="115" t="str">
        <f t="shared" si="10"/>
        <v/>
      </c>
      <c r="BA207" t="str">
        <f t="shared" si="16"/>
        <v/>
      </c>
      <c r="BB207"/>
      <c r="BC207"/>
      <c r="BD207" s="131" t="str">
        <f t="shared" si="17"/>
        <v/>
      </c>
      <c r="BE207" s="131" t="str">
        <f t="shared" si="11"/>
        <v/>
      </c>
      <c r="BF207" t="str">
        <f t="shared" si="18"/>
        <v/>
      </c>
      <c r="BG207" s="125" t="str">
        <f t="shared" si="19"/>
        <v/>
      </c>
    </row>
    <row r="208" spans="1:59" ht="15" thickBot="1" x14ac:dyDescent="0.4">
      <c r="A208" s="621"/>
      <c r="B208" s="61" t="s">
        <v>96</v>
      </c>
      <c r="C208" s="57">
        <f>SUM(D208:L208)</f>
        <v>0</v>
      </c>
      <c r="D208" s="57">
        <f>SUM(D203,D198,D193,D188,D183,D178,D173,D168,D163,D158,D153,D148,D143,D138,D133,D128,D123,D118,D113,D103,D108,D98,D93,D88,D83,D78,D73,D68,D63,D58,D53,D48,D43,D38,D33,D28,D23,D18,D13,D8)</f>
        <v>0</v>
      </c>
      <c r="E208" s="10">
        <f t="shared" si="7"/>
        <v>0</v>
      </c>
      <c r="F208" s="10">
        <f t="shared" si="7"/>
        <v>0</v>
      </c>
      <c r="G208" s="10">
        <f t="shared" si="7"/>
        <v>0</v>
      </c>
      <c r="H208" s="23">
        <f t="shared" si="7"/>
        <v>0</v>
      </c>
      <c r="I208" s="15">
        <f t="shared" ref="I208:L208" si="20">SUM(I203,I198,I193,I188,I183,I178,I173,I168,I163,I158,I153,I148,I143,I138,I133,I128,I123,I118,I113,I103,I108,I98,I93,I88,I83,I78,I73,I68,I63,I58,I53,I48,I38,I33,I28,I23,I18,I13,I8)</f>
        <v>0</v>
      </c>
      <c r="J208" s="15">
        <f t="shared" si="20"/>
        <v>0</v>
      </c>
      <c r="K208" s="15">
        <f t="shared" si="20"/>
        <v>0</v>
      </c>
      <c r="L208" s="15">
        <f t="shared" si="20"/>
        <v>0</v>
      </c>
      <c r="M208" s="184" t="e">
        <f>SUM(M203,M198,M178,M8,M193,M188,M183,M173,M168,M163,M158,M153,M148,M143,M138,M133,M128,M123,M118,M113,M108,M103,M98,M93,M88,M83,M78,M73,M68,M63,M58,M53,M48,M43,M38,M33,M28,M23,M18,M13)</f>
        <v>#DIV/0!</v>
      </c>
      <c r="N208" s="15"/>
      <c r="O208" s="15"/>
      <c r="P208" s="2"/>
      <c r="Q208" s="61" t="s">
        <v>96</v>
      </c>
      <c r="R208" s="31"/>
      <c r="S208" s="10" t="e">
        <f>AVERAGE(S193,S188,S183,S173,S168,S163,S158,S153,S148,S143,S138,S133,S128,S123,S118,S113,S108,S103,S98,S203,S198,S178,S8,S93,S88,S83,S78,S73,S68,S63,S58,S53,S48,S43,S38,S33,S28,S23,S18,S13)</f>
        <v>#DIV/0!</v>
      </c>
      <c r="T208" s="23" t="e">
        <f>AVERAGE(T193,T188,T183,T173,T168,T163,T158,T153,T148,T143,T138,T133,T128,T123,T118,T113,T108,T103,T98,T203,T198,T178,T8,T93,T88,T83,T78,T73,T68,T63,T58,T53,T48,T43,T38,T33,T28,T23,T18,T13)</f>
        <v>#DIV/0!</v>
      </c>
      <c r="U208" s="11"/>
      <c r="V208" s="10" t="e">
        <f t="shared" si="9"/>
        <v>#DIV/0!</v>
      </c>
      <c r="W208" s="23" t="e">
        <f t="shared" si="9"/>
        <v>#DIV/0!</v>
      </c>
      <c r="X208" s="147"/>
      <c r="Y208" s="126"/>
      <c r="Z208" s="126"/>
      <c r="AA208" s="126"/>
      <c r="AB208" s="438"/>
      <c r="AC208" s="439" t="e">
        <f>AVERAGEIF(AB$4:AB$203,AB208,AC$4:AC$203)</f>
        <v>#DIV/0!</v>
      </c>
      <c r="AD208" s="440" t="e">
        <f>AVERAGEIF(AB$4:AB$203,AB208,AD$4:AD$203)</f>
        <v>#DIV/0!</v>
      </c>
      <c r="AE208" s="329"/>
      <c r="AF208" s="115"/>
      <c r="AG208" s="115"/>
      <c r="AH208" s="15"/>
      <c r="AI208" s="15"/>
      <c r="AJ208" s="450"/>
      <c r="AK208" s="1"/>
      <c r="AL208" s="1"/>
      <c r="AM208" s="1"/>
      <c r="AN208" s="1"/>
      <c r="AO208" s="1"/>
      <c r="AU208" s="224"/>
      <c r="AV208" t="str">
        <f t="shared" si="12"/>
        <v/>
      </c>
      <c r="AW208" t="str">
        <f t="shared" si="13"/>
        <v/>
      </c>
      <c r="AX208" s="15" t="str">
        <f t="shared" si="14"/>
        <v/>
      </c>
      <c r="AY208" s="15" t="str">
        <f t="shared" si="15"/>
        <v/>
      </c>
      <c r="AZ208" s="115" t="str">
        <f t="shared" si="10"/>
        <v/>
      </c>
      <c r="BA208" t="str">
        <f t="shared" si="16"/>
        <v/>
      </c>
      <c r="BB208"/>
      <c r="BC208"/>
      <c r="BD208" s="131" t="str">
        <f>IF(BC208="", "", SUMIFS(AZ$205:AZ$230, BA$205:BA$230, BC208))</f>
        <v/>
      </c>
      <c r="BE208" s="131" t="str">
        <f t="shared" si="11"/>
        <v/>
      </c>
      <c r="BF208" t="str">
        <f t="shared" si="18"/>
        <v/>
      </c>
      <c r="BG208" s="125" t="str">
        <f t="shared" si="19"/>
        <v/>
      </c>
    </row>
    <row r="209" spans="1:59" ht="15" thickBot="1" x14ac:dyDescent="0.4">
      <c r="A209" s="619" t="s">
        <v>99</v>
      </c>
      <c r="B209" s="25" t="s">
        <v>35</v>
      </c>
      <c r="C209" s="15"/>
      <c r="D209" s="167" t="e">
        <f>D204/$N$204*100</f>
        <v>#DIV/0!</v>
      </c>
      <c r="E209" s="115" t="e">
        <f>E204/$N$204*100</f>
        <v>#DIV/0!</v>
      </c>
      <c r="F209" s="115" t="e">
        <f>F204/$N$204*100</f>
        <v>#DIV/0!</v>
      </c>
      <c r="G209" s="115" t="e">
        <f>G204/$N$204*100</f>
        <v>#DIV/0!</v>
      </c>
      <c r="H209" s="170" t="e">
        <f>H204/$N$204*100</f>
        <v>#DIV/0!</v>
      </c>
      <c r="I209" s="185" t="e">
        <f t="shared" ref="I209:L209" si="21">I204/$N$204*100</f>
        <v>#DIV/0!</v>
      </c>
      <c r="J209" s="185" t="e">
        <f t="shared" si="21"/>
        <v>#DIV/0!</v>
      </c>
      <c r="K209" s="185" t="e">
        <f t="shared" si="21"/>
        <v>#DIV/0!</v>
      </c>
      <c r="L209" s="185" t="e">
        <f t="shared" si="21"/>
        <v>#DIV/0!</v>
      </c>
      <c r="M209" s="183" t="e">
        <f>SUM(D209:L209)</f>
        <v>#DIV/0!</v>
      </c>
      <c r="N209" s="15"/>
      <c r="O209" s="15"/>
      <c r="P209" s="2"/>
      <c r="Q209" s="2"/>
      <c r="R209" s="2"/>
      <c r="S209" s="7"/>
      <c r="T209" s="2"/>
      <c r="U209" s="2"/>
      <c r="V209" s="7"/>
      <c r="W209" s="3"/>
      <c r="X209" s="1"/>
      <c r="Y209" s="1"/>
      <c r="Z209" s="1"/>
      <c r="AA209" s="1"/>
      <c r="AB209" s="441"/>
      <c r="AC209" s="442" t="e">
        <f>AVERAGEIF(AB$4:AB$203,AB209,AC$4:AC$203)</f>
        <v>#DIV/0!</v>
      </c>
      <c r="AD209" s="443" t="e">
        <f>AVERAGEIF(AB$4:AB$203,AB209,AD$4:AD$203)</f>
        <v>#DIV/0!</v>
      </c>
      <c r="AE209" s="329"/>
      <c r="AF209" s="115"/>
      <c r="AG209" s="115"/>
      <c r="AH209" s="15"/>
      <c r="AI209" s="15"/>
      <c r="AJ209" s="450"/>
      <c r="AK209" s="1"/>
      <c r="AL209" s="1"/>
      <c r="AM209" s="1"/>
      <c r="AN209" s="1"/>
      <c r="AO209" s="1"/>
      <c r="AU209" s="224"/>
      <c r="AV209" t="str">
        <f t="shared" si="12"/>
        <v/>
      </c>
      <c r="AW209" t="str">
        <f t="shared" si="13"/>
        <v/>
      </c>
      <c r="AX209" s="15" t="str">
        <f t="shared" si="14"/>
        <v/>
      </c>
      <c r="AY209" s="15" t="str">
        <f t="shared" si="15"/>
        <v/>
      </c>
      <c r="AZ209" s="115" t="str">
        <f t="shared" si="10"/>
        <v/>
      </c>
      <c r="BA209" t="str">
        <f t="shared" si="16"/>
        <v/>
      </c>
      <c r="BB209"/>
      <c r="BC209"/>
      <c r="BD209" s="131" t="str">
        <f t="shared" si="17"/>
        <v/>
      </c>
      <c r="BE209" s="131" t="str">
        <f t="shared" si="11"/>
        <v/>
      </c>
      <c r="BF209" t="str">
        <f t="shared" si="18"/>
        <v/>
      </c>
      <c r="BG209" s="125" t="str">
        <f t="shared" si="19"/>
        <v/>
      </c>
    </row>
    <row r="210" spans="1:59" x14ac:dyDescent="0.35">
      <c r="A210" s="620"/>
      <c r="B210" s="25" t="s">
        <v>53</v>
      </c>
      <c r="C210" s="15"/>
      <c r="D210" s="167" t="e">
        <f>D205/$C$205*100</f>
        <v>#DIV/0!</v>
      </c>
      <c r="E210" s="115" t="e">
        <f t="shared" ref="E210:L210" si="22">E205/$C$205*100</f>
        <v>#DIV/0!</v>
      </c>
      <c r="F210" s="115" t="e">
        <f t="shared" si="22"/>
        <v>#DIV/0!</v>
      </c>
      <c r="G210" s="115" t="e">
        <f t="shared" si="22"/>
        <v>#DIV/0!</v>
      </c>
      <c r="H210" s="170" t="e">
        <f t="shared" si="22"/>
        <v>#DIV/0!</v>
      </c>
      <c r="I210" s="115" t="e">
        <f t="shared" si="22"/>
        <v>#DIV/0!</v>
      </c>
      <c r="J210" s="115" t="e">
        <f t="shared" si="22"/>
        <v>#DIV/0!</v>
      </c>
      <c r="K210" s="115" t="e">
        <f t="shared" si="22"/>
        <v>#DIV/0!</v>
      </c>
      <c r="L210" s="115" t="e">
        <f t="shared" si="22"/>
        <v>#DIV/0!</v>
      </c>
      <c r="M210" s="186" t="e">
        <f>SUM(D210:L210)</f>
        <v>#DIV/0!</v>
      </c>
      <c r="N210" s="15"/>
      <c r="O210" s="15"/>
      <c r="P210" s="2"/>
      <c r="Q210" s="2"/>
      <c r="R210" s="2"/>
      <c r="S210" s="7"/>
      <c r="T210" s="2"/>
      <c r="U210" s="2"/>
      <c r="V210" s="7"/>
      <c r="W210" s="3"/>
      <c r="X210" s="1"/>
      <c r="Y210" s="1"/>
      <c r="Z210" s="1"/>
      <c r="AA210" s="1"/>
      <c r="AB210" s="444"/>
      <c r="AC210" s="97"/>
      <c r="AD210" s="98"/>
      <c r="AE210" s="329"/>
      <c r="AF210" s="115"/>
      <c r="AG210" s="115"/>
      <c r="AH210" s="15"/>
      <c r="AI210" s="15"/>
      <c r="AJ210" s="450"/>
      <c r="AK210" s="1" t="str">
        <f t="shared" ref="AK210:AK218" si="23">IF(AE210&lt;&gt;"",MID(AE210, FIND("-",AE210)+1,1),"")</f>
        <v/>
      </c>
      <c r="AL210" s="1" t="str">
        <f t="shared" ref="AL210:AL218" si="24">IF(AE210&lt;&gt;"",TRIM(RIGHT(AE210, LEN(AE210) - FIND(" - ", AE210, FIND("-", AE210)) - 2)),"")</f>
        <v/>
      </c>
      <c r="AM210" s="1" t="str">
        <f t="shared" ref="AM210:AM218" si="25">IF(AE210&lt;&gt;"",LEFT(AE210, FIND(" -", AE210)-1),"")</f>
        <v/>
      </c>
      <c r="AN210" s="1" t="str" cm="1">
        <f t="array" ref="AN210">IFERROR(SUM(_xlfn.UNIQUE(_xlfn._xlws.FILTER(AF$205:AF$601,(AL$205:AL$601 = AJ237) * (AM$205:AM$601 &lt;&gt; "")))),"")</f>
        <v/>
      </c>
      <c r="AO210" s="1"/>
      <c r="AU210" s="6"/>
      <c r="AV210" t="str">
        <f t="shared" si="12"/>
        <v/>
      </c>
      <c r="AW210" t="str">
        <f t="shared" si="13"/>
        <v/>
      </c>
      <c r="AX210" s="15" t="str">
        <f t="shared" si="14"/>
        <v/>
      </c>
      <c r="AY210" s="15" t="str">
        <f t="shared" si="15"/>
        <v/>
      </c>
      <c r="AZ210" s="115" t="str">
        <f t="shared" si="10"/>
        <v/>
      </c>
      <c r="BA210" t="str">
        <f t="shared" si="16"/>
        <v/>
      </c>
      <c r="BB210"/>
      <c r="BC210"/>
      <c r="BD210" s="131" t="str">
        <f t="shared" si="17"/>
        <v/>
      </c>
      <c r="BE210" s="131" t="str">
        <f t="shared" si="11"/>
        <v/>
      </c>
      <c r="BF210" t="str">
        <f t="shared" si="18"/>
        <v/>
      </c>
      <c r="BG210" s="125" t="str">
        <f t="shared" si="19"/>
        <v/>
      </c>
    </row>
    <row r="211" spans="1:59" x14ac:dyDescent="0.35">
      <c r="A211" s="620"/>
      <c r="B211" s="94" t="s">
        <v>59</v>
      </c>
      <c r="C211" s="15"/>
      <c r="D211" s="187" t="e">
        <f>D206/$M$206*100</f>
        <v>#DIV/0!</v>
      </c>
      <c r="E211" s="188" t="e">
        <f>E206/$M$206*100</f>
        <v>#DIV/0!</v>
      </c>
      <c r="F211" s="188" t="e">
        <f>F206/$M$206*100</f>
        <v>#DIV/0!</v>
      </c>
      <c r="G211" s="188" t="e">
        <f>G206/$M$206*100</f>
        <v>#DIV/0!</v>
      </c>
      <c r="H211" s="294" t="e">
        <f>H206/$M$206*100</f>
        <v>#DIV/0!</v>
      </c>
      <c r="I211" s="188" t="e">
        <f t="shared" ref="I211:L211" si="26">I206/$M$206*100</f>
        <v>#DIV/0!</v>
      </c>
      <c r="J211" s="188" t="e">
        <f t="shared" si="26"/>
        <v>#DIV/0!</v>
      </c>
      <c r="K211" s="188" t="e">
        <f t="shared" si="26"/>
        <v>#DIV/0!</v>
      </c>
      <c r="L211" s="188" t="e">
        <f t="shared" si="26"/>
        <v>#DIV/0!</v>
      </c>
      <c r="M211" s="166" t="e">
        <f>SUM(D211:L211)</f>
        <v>#DIV/0!</v>
      </c>
      <c r="N211" s="115"/>
      <c r="O211" s="115"/>
      <c r="P211" s="615"/>
      <c r="Q211" s="615"/>
      <c r="R211" s="615"/>
      <c r="S211" s="615"/>
      <c r="T211" s="2"/>
      <c r="U211" s="2"/>
      <c r="V211" s="7"/>
      <c r="W211" s="3"/>
      <c r="X211" s="1"/>
      <c r="Y211" s="1"/>
      <c r="Z211" s="1"/>
      <c r="AA211" s="1"/>
      <c r="AB211" s="1"/>
      <c r="AC211" s="1"/>
      <c r="AD211" s="1"/>
      <c r="AF211" s="93"/>
      <c r="AG211" s="93"/>
      <c r="AH211" s="15"/>
      <c r="AI211" s="15"/>
      <c r="AJ211" s="451"/>
      <c r="AK211" s="1" t="str">
        <f t="shared" si="23"/>
        <v/>
      </c>
      <c r="AL211" s="1" t="str">
        <f t="shared" si="24"/>
        <v/>
      </c>
      <c r="AM211" s="1" t="str">
        <f t="shared" si="25"/>
        <v/>
      </c>
      <c r="AN211" s="1" t="str" cm="1">
        <f t="array" ref="AN211">IFERROR(SUM(_xlfn.UNIQUE(_xlfn._xlws.FILTER(AF$205:AF$601,(AL$205:AL$601 = AJ239) * (AM$205:AM$601 &lt;&gt; "")))),"")</f>
        <v/>
      </c>
      <c r="AO211" s="1"/>
      <c r="AU211" s="6"/>
      <c r="AV211" t="str">
        <f t="shared" si="12"/>
        <v/>
      </c>
      <c r="AW211" t="str">
        <f t="shared" si="13"/>
        <v/>
      </c>
      <c r="AX211" s="15" t="str">
        <f t="shared" si="14"/>
        <v/>
      </c>
      <c r="AY211" s="15" t="str">
        <f t="shared" si="15"/>
        <v/>
      </c>
      <c r="AZ211" s="115" t="str">
        <f t="shared" si="10"/>
        <v/>
      </c>
      <c r="BA211" t="str">
        <f t="shared" si="16"/>
        <v/>
      </c>
      <c r="BB211"/>
      <c r="BC211"/>
      <c r="BD211" s="131" t="str">
        <f t="shared" si="17"/>
        <v/>
      </c>
      <c r="BE211" s="131" t="str">
        <f t="shared" si="11"/>
        <v/>
      </c>
      <c r="BF211" t="str">
        <f t="shared" si="18"/>
        <v/>
      </c>
      <c r="BG211" s="125" t="str">
        <f t="shared" si="19"/>
        <v/>
      </c>
    </row>
    <row r="212" spans="1:59" x14ac:dyDescent="0.35">
      <c r="A212" s="620"/>
      <c r="B212" s="39" t="s">
        <v>93</v>
      </c>
      <c r="C212" s="15"/>
      <c r="D212" s="167" t="e">
        <f>D207/$C$207*100</f>
        <v>#DIV/0!</v>
      </c>
      <c r="E212" s="115" t="e">
        <f t="shared" ref="E212:L212" si="27">E207/$C$207*100</f>
        <v>#DIV/0!</v>
      </c>
      <c r="F212" s="115" t="e">
        <f t="shared" si="27"/>
        <v>#DIV/0!</v>
      </c>
      <c r="G212" s="115" t="e">
        <f t="shared" si="27"/>
        <v>#DIV/0!</v>
      </c>
      <c r="H212" s="170" t="e">
        <f t="shared" si="27"/>
        <v>#DIV/0!</v>
      </c>
      <c r="I212" s="115" t="e">
        <f t="shared" si="27"/>
        <v>#DIV/0!</v>
      </c>
      <c r="J212" s="115" t="e">
        <f t="shared" si="27"/>
        <v>#DIV/0!</v>
      </c>
      <c r="K212" s="115" t="e">
        <f t="shared" si="27"/>
        <v>#DIV/0!</v>
      </c>
      <c r="L212" s="115" t="e">
        <f t="shared" si="27"/>
        <v>#DIV/0!</v>
      </c>
      <c r="M212" s="166" t="e">
        <f>SUM(D212:L212)</f>
        <v>#DIV/0!</v>
      </c>
      <c r="N212" s="115"/>
      <c r="O212" s="115"/>
      <c r="P212" s="3"/>
      <c r="Q212" s="3"/>
      <c r="R212" s="2"/>
      <c r="S212" s="7"/>
      <c r="T212" s="2"/>
      <c r="U212" s="2"/>
      <c r="V212" s="7"/>
      <c r="W212" s="3"/>
      <c r="X212" s="1"/>
      <c r="Y212" s="1"/>
      <c r="Z212" s="1"/>
      <c r="AA212" s="1"/>
      <c r="AB212" s="1"/>
      <c r="AC212" s="1"/>
      <c r="AD212" s="1"/>
      <c r="AF212" s="93"/>
      <c r="AG212" s="93"/>
      <c r="AH212" s="15"/>
      <c r="AI212" s="15"/>
      <c r="AJ212" s="451"/>
      <c r="AK212" s="1" t="str">
        <f t="shared" si="23"/>
        <v/>
      </c>
      <c r="AL212" s="1" t="str">
        <f t="shared" si="24"/>
        <v/>
      </c>
      <c r="AM212" s="1" t="str">
        <f t="shared" si="25"/>
        <v/>
      </c>
      <c r="AN212" s="1" t="str" cm="1">
        <f t="array" ref="AN212">IFERROR(SUM(_xlfn.UNIQUE(_xlfn._xlws.FILTER(AF$205:AF$601,(AL$205:AL$601 = AJ240) * (AM$205:AM$601 &lt;&gt; "")))),"")</f>
        <v/>
      </c>
      <c r="AO212" s="1"/>
      <c r="AU212" s="6"/>
      <c r="AV212" t="str">
        <f t="shared" si="12"/>
        <v/>
      </c>
      <c r="AW212" t="str">
        <f t="shared" si="13"/>
        <v/>
      </c>
      <c r="AX212" s="15" t="str">
        <f t="shared" si="14"/>
        <v/>
      </c>
      <c r="AY212" s="15" t="str">
        <f t="shared" si="15"/>
        <v/>
      </c>
      <c r="AZ212" s="115" t="str">
        <f t="shared" si="10"/>
        <v/>
      </c>
      <c r="BA212" t="str">
        <f t="shared" si="16"/>
        <v/>
      </c>
      <c r="BB212"/>
      <c r="BC212"/>
      <c r="BD212" s="131" t="str">
        <f t="shared" si="17"/>
        <v/>
      </c>
      <c r="BE212" s="131" t="str">
        <f t="shared" si="11"/>
        <v/>
      </c>
      <c r="BF212" t="str">
        <f t="shared" si="18"/>
        <v/>
      </c>
      <c r="BG212" s="125" t="str">
        <f t="shared" si="19"/>
        <v/>
      </c>
    </row>
    <row r="213" spans="1:59" ht="15" thickBot="1" x14ac:dyDescent="0.4">
      <c r="A213" s="621"/>
      <c r="B213" s="61" t="s">
        <v>96</v>
      </c>
      <c r="C213" s="15"/>
      <c r="D213" s="179" t="e">
        <f>D208/$C$208*100</f>
        <v>#DIV/0!</v>
      </c>
      <c r="E213" s="189" t="e">
        <f t="shared" ref="E213:L213" si="28">E208/$C$208*100</f>
        <v>#DIV/0!</v>
      </c>
      <c r="F213" s="189" t="e">
        <f t="shared" si="28"/>
        <v>#DIV/0!</v>
      </c>
      <c r="G213" s="189" t="e">
        <f t="shared" si="28"/>
        <v>#DIV/0!</v>
      </c>
      <c r="H213" s="199" t="e">
        <f t="shared" si="28"/>
        <v>#DIV/0!</v>
      </c>
      <c r="I213" s="189" t="e">
        <f t="shared" si="28"/>
        <v>#DIV/0!</v>
      </c>
      <c r="J213" s="189" t="e">
        <f t="shared" si="28"/>
        <v>#DIV/0!</v>
      </c>
      <c r="K213" s="189" t="e">
        <f t="shared" si="28"/>
        <v>#DIV/0!</v>
      </c>
      <c r="L213" s="189" t="e">
        <f t="shared" si="28"/>
        <v>#DIV/0!</v>
      </c>
      <c r="M213" s="184" t="e">
        <f>SUM(D213:L213)</f>
        <v>#DIV/0!</v>
      </c>
      <c r="N213" s="115"/>
      <c r="O213" s="445"/>
      <c r="P213" s="3"/>
      <c r="Q213" s="3"/>
      <c r="R213" s="2"/>
      <c r="S213" s="7"/>
      <c r="T213" s="2"/>
      <c r="U213" s="2"/>
      <c r="V213" s="7"/>
      <c r="W213" s="3"/>
      <c r="X213" s="1"/>
      <c r="Y213" s="1"/>
      <c r="Z213" s="1"/>
      <c r="AA213" s="1"/>
      <c r="AB213" s="444"/>
      <c r="AC213" s="97"/>
      <c r="AD213" s="98"/>
      <c r="AE213" s="329"/>
      <c r="AF213" s="115"/>
      <c r="AG213" s="115"/>
      <c r="AH213" s="15"/>
      <c r="AI213" s="15"/>
      <c r="AJ213" s="452"/>
      <c r="AK213" s="1" t="str">
        <f t="shared" si="23"/>
        <v/>
      </c>
      <c r="AL213" s="1" t="str">
        <f t="shared" si="24"/>
        <v/>
      </c>
      <c r="AM213" s="1" t="str">
        <f t="shared" si="25"/>
        <v/>
      </c>
      <c r="AN213" s="1" t="str" cm="1">
        <f t="array" ref="AN213">IFERROR(SUM(_xlfn.UNIQUE(_xlfn._xlws.FILTER(AF$205:AF$601,(AL$205:AL$601 = AJ241) * (AM$205:AM$601 &lt;&gt; "")))),"")</f>
        <v/>
      </c>
      <c r="AO213" s="1"/>
      <c r="AU213" s="6"/>
      <c r="AV213" t="str">
        <f t="shared" si="12"/>
        <v/>
      </c>
      <c r="AW213" t="str">
        <f t="shared" si="13"/>
        <v/>
      </c>
      <c r="AX213" s="15" t="str">
        <f t="shared" si="14"/>
        <v/>
      </c>
      <c r="AY213" s="15" t="str">
        <f t="shared" si="15"/>
        <v/>
      </c>
      <c r="AZ213" s="115" t="str">
        <f t="shared" si="10"/>
        <v/>
      </c>
      <c r="BA213" t="str">
        <f t="shared" si="16"/>
        <v/>
      </c>
      <c r="BB213"/>
      <c r="BC213"/>
      <c r="BD213" s="131" t="str">
        <f t="shared" si="17"/>
        <v/>
      </c>
      <c r="BE213" s="131" t="str">
        <f t="shared" si="11"/>
        <v/>
      </c>
      <c r="BF213" t="str">
        <f t="shared" si="18"/>
        <v/>
      </c>
      <c r="BG213" s="125" t="str">
        <f t="shared" si="19"/>
        <v/>
      </c>
    </row>
    <row r="214" spans="1:59" x14ac:dyDescent="0.35">
      <c r="B214" s="389"/>
      <c r="C214" s="389"/>
      <c r="D214" s="389"/>
      <c r="E214" s="389"/>
      <c r="F214" s="389"/>
      <c r="G214" s="389"/>
      <c r="H214" s="389"/>
      <c r="I214" s="389"/>
      <c r="J214" s="389"/>
      <c r="K214" s="389"/>
      <c r="L214" s="389"/>
      <c r="M214" s="389"/>
      <c r="N214" s="389"/>
      <c r="O214" s="389"/>
      <c r="P214" s="389"/>
      <c r="Q214" s="389"/>
      <c r="R214" s="389"/>
      <c r="S214" s="414"/>
      <c r="T214" s="389"/>
      <c r="U214" s="389"/>
      <c r="V214" s="414"/>
      <c r="W214" s="407"/>
      <c r="AF214" s="93"/>
      <c r="AG214" s="93"/>
      <c r="AH214" s="15"/>
      <c r="AI214" s="15"/>
      <c r="AJ214" s="451"/>
      <c r="AK214" s="1" t="str">
        <f t="shared" si="23"/>
        <v/>
      </c>
      <c r="AL214" s="1" t="str">
        <f t="shared" si="24"/>
        <v/>
      </c>
      <c r="AM214" s="1" t="str">
        <f t="shared" si="25"/>
        <v/>
      </c>
      <c r="AN214" s="1" t="str" cm="1">
        <f t="array" ref="AN214">IFERROR(SUM(_xlfn.UNIQUE(_xlfn._xlws.FILTER(AF$205:AF$601,(AL$205:AL$601 = AJ242) * (AM$205:AM$601 &lt;&gt; "")))),"")</f>
        <v/>
      </c>
      <c r="AO214" s="1"/>
      <c r="AU214" s="6"/>
      <c r="AV214" t="str">
        <f t="shared" si="12"/>
        <v/>
      </c>
      <c r="AW214" t="str">
        <f t="shared" si="13"/>
        <v/>
      </c>
      <c r="AX214" s="15" t="str">
        <f t="shared" si="14"/>
        <v/>
      </c>
      <c r="AY214" s="15" t="str">
        <f t="shared" si="15"/>
        <v/>
      </c>
      <c r="AZ214" s="115" t="str">
        <f t="shared" si="10"/>
        <v/>
      </c>
      <c r="BA214" t="str">
        <f t="shared" si="16"/>
        <v/>
      </c>
      <c r="BB214"/>
      <c r="BC214"/>
      <c r="BD214" s="131" t="str">
        <f t="shared" si="17"/>
        <v/>
      </c>
      <c r="BE214" s="131" t="str">
        <f t="shared" si="11"/>
        <v/>
      </c>
      <c r="BF214" t="str">
        <f t="shared" si="18"/>
        <v/>
      </c>
      <c r="BG214" s="125" t="str">
        <f t="shared" si="19"/>
        <v/>
      </c>
    </row>
    <row r="215" spans="1:59" ht="15" thickBot="1" x14ac:dyDescent="0.4">
      <c r="B215" s="389"/>
      <c r="C215" s="389"/>
      <c r="D215" s="389"/>
      <c r="E215" s="389"/>
      <c r="F215" s="389"/>
      <c r="G215" s="389"/>
      <c r="H215" s="389"/>
      <c r="I215" s="389"/>
      <c r="J215" s="389"/>
      <c r="K215" s="389"/>
      <c r="L215" s="389"/>
      <c r="M215" s="389"/>
      <c r="N215" s="389"/>
      <c r="O215" s="389"/>
      <c r="P215" s="389"/>
      <c r="Q215" s="389"/>
      <c r="R215" s="389"/>
      <c r="S215" s="414"/>
      <c r="T215" s="389"/>
      <c r="U215" s="389"/>
      <c r="V215" s="414"/>
      <c r="W215" s="407"/>
      <c r="AF215" s="93"/>
      <c r="AG215" s="93"/>
      <c r="AH215" s="15"/>
      <c r="AI215" s="15"/>
      <c r="AJ215" s="451"/>
      <c r="AK215" s="1" t="str">
        <f t="shared" si="23"/>
        <v/>
      </c>
      <c r="AL215" s="1" t="str">
        <f t="shared" si="24"/>
        <v/>
      </c>
      <c r="AM215" s="1" t="str">
        <f t="shared" si="25"/>
        <v/>
      </c>
      <c r="AN215" s="1" t="str" cm="1">
        <f t="array" ref="AN215">IFERROR(SUM(_xlfn.UNIQUE(_xlfn._xlws.FILTER(AF$205:AF$601,(AL$205:AL$601 = AJ243) * (AM$205:AM$601 &lt;&gt; "")))),"")</f>
        <v/>
      </c>
      <c r="AO215" s="1"/>
      <c r="AU215" s="6"/>
      <c r="AV215" t="str">
        <f t="shared" si="12"/>
        <v/>
      </c>
      <c r="AW215" t="str">
        <f t="shared" si="13"/>
        <v/>
      </c>
      <c r="AX215" s="15" t="str">
        <f t="shared" si="14"/>
        <v/>
      </c>
      <c r="AY215" s="15" t="str">
        <f t="shared" si="15"/>
        <v/>
      </c>
      <c r="AZ215" s="115" t="str">
        <f t="shared" si="10"/>
        <v/>
      </c>
      <c r="BA215" t="str">
        <f t="shared" si="16"/>
        <v/>
      </c>
      <c r="BB215"/>
      <c r="BC215"/>
      <c r="BD215" s="131" t="str">
        <f t="shared" si="17"/>
        <v/>
      </c>
      <c r="BE215" s="131" t="str">
        <f t="shared" si="11"/>
        <v/>
      </c>
      <c r="BF215" t="str">
        <f t="shared" si="18"/>
        <v/>
      </c>
      <c r="BG215" s="125" t="str">
        <f t="shared" si="19"/>
        <v/>
      </c>
    </row>
    <row r="216" spans="1:59" ht="15" thickBot="1" x14ac:dyDescent="0.4">
      <c r="A216" s="622" t="s">
        <v>105</v>
      </c>
      <c r="B216" s="623"/>
      <c r="C216" s="624"/>
      <c r="F216" s="382"/>
      <c r="G216" s="384"/>
      <c r="H216" s="384"/>
      <c r="I216" s="384"/>
      <c r="J216" s="384"/>
      <c r="K216" s="384"/>
      <c r="L216" s="384"/>
      <c r="M216" s="384"/>
      <c r="N216" s="384"/>
      <c r="O216" s="384"/>
      <c r="P216" s="384"/>
      <c r="Q216" s="384"/>
      <c r="R216" s="384"/>
      <c r="S216" s="385"/>
      <c r="AF216" s="93"/>
      <c r="AG216" s="93"/>
      <c r="AH216" s="15"/>
      <c r="AI216" s="15"/>
      <c r="AJ216" s="451"/>
      <c r="AK216" s="1" t="str">
        <f t="shared" si="23"/>
        <v/>
      </c>
      <c r="AL216" s="1" t="str">
        <f t="shared" si="24"/>
        <v/>
      </c>
      <c r="AM216" s="1" t="str">
        <f t="shared" si="25"/>
        <v/>
      </c>
      <c r="AN216" s="1" t="str" cm="1">
        <f t="array" ref="AN216">IFERROR(SUM(_xlfn.UNIQUE(_xlfn._xlws.FILTER(AF$205:AF$601,(AL$205:AL$601 = AJ244) * (AM$205:AM$601 &lt;&gt; "")))),"")</f>
        <v/>
      </c>
      <c r="AO216" s="1"/>
      <c r="AU216" s="6"/>
      <c r="AV216" t="str">
        <f t="shared" si="12"/>
        <v/>
      </c>
      <c r="AW216" t="str">
        <f t="shared" si="13"/>
        <v/>
      </c>
      <c r="AX216" s="15" t="str">
        <f t="shared" si="14"/>
        <v/>
      </c>
      <c r="AY216" s="15" t="str">
        <f t="shared" si="15"/>
        <v/>
      </c>
      <c r="AZ216" s="115" t="str">
        <f t="shared" si="10"/>
        <v/>
      </c>
      <c r="BA216" t="str">
        <f t="shared" si="16"/>
        <v/>
      </c>
      <c r="BB216"/>
      <c r="BC216"/>
      <c r="BD216" s="131" t="str">
        <f t="shared" si="17"/>
        <v/>
      </c>
      <c r="BE216" s="131" t="str">
        <f t="shared" si="11"/>
        <v/>
      </c>
      <c r="BF216" t="str">
        <f t="shared" si="18"/>
        <v/>
      </c>
      <c r="BG216" s="125" t="str">
        <f t="shared" si="19"/>
        <v/>
      </c>
    </row>
    <row r="217" spans="1:59" ht="21.5" thickBot="1" x14ac:dyDescent="0.55000000000000004">
      <c r="A217" s="56"/>
      <c r="B217" s="51" t="s">
        <v>106</v>
      </c>
      <c r="C217" s="375" t="s">
        <v>107</v>
      </c>
      <c r="F217" s="420" t="s">
        <v>108</v>
      </c>
      <c r="S217" s="421"/>
      <c r="AF217" s="93"/>
      <c r="AG217" s="93"/>
      <c r="AH217" s="15"/>
      <c r="AI217" s="15"/>
      <c r="AJ217" s="451"/>
      <c r="AK217" s="1" t="str">
        <f t="shared" si="23"/>
        <v/>
      </c>
      <c r="AL217" s="1" t="str">
        <f t="shared" si="24"/>
        <v/>
      </c>
      <c r="AM217" s="1" t="str">
        <f t="shared" si="25"/>
        <v/>
      </c>
      <c r="AN217" s="1" t="str" cm="1">
        <f t="array" ref="AN217">IFERROR(SUM(_xlfn.UNIQUE(_xlfn._xlws.FILTER(AF$205:AF$601,(AL$205:AL$601 = AJ245) * (AM$205:AM$601 &lt;&gt; "")))),"")</f>
        <v/>
      </c>
      <c r="AO217" s="1"/>
      <c r="AU217" s="6"/>
      <c r="AV217" t="str">
        <f t="shared" si="12"/>
        <v/>
      </c>
      <c r="AW217" t="str">
        <f t="shared" si="13"/>
        <v/>
      </c>
      <c r="AX217" s="15" t="str">
        <f t="shared" si="14"/>
        <v/>
      </c>
      <c r="AY217" s="15" t="str">
        <f t="shared" si="15"/>
        <v/>
      </c>
      <c r="AZ217" s="115" t="str">
        <f t="shared" si="10"/>
        <v/>
      </c>
      <c r="BA217" t="str">
        <f t="shared" si="16"/>
        <v/>
      </c>
      <c r="BB217"/>
      <c r="BC217"/>
      <c r="BD217" s="131" t="str">
        <f t="shared" si="17"/>
        <v/>
      </c>
      <c r="BE217" s="131" t="str">
        <f t="shared" si="11"/>
        <v/>
      </c>
      <c r="BF217" t="str">
        <f t="shared" si="18"/>
        <v/>
      </c>
      <c r="BG217" s="125" t="str">
        <f t="shared" si="19"/>
        <v/>
      </c>
    </row>
    <row r="218" spans="1:59" ht="15" thickBot="1" x14ac:dyDescent="0.4">
      <c r="A218" s="52" t="s">
        <v>109</v>
      </c>
      <c r="B218" s="130" t="e">
        <f>M204*'Template-657'!B15/'Template-657'!B17</f>
        <v>#DIV/0!</v>
      </c>
      <c r="C218" s="130" t="e">
        <f>M206*'Template-657'!B15/'Template-657'!B17</f>
        <v>#DIV/0!</v>
      </c>
      <c r="F218" s="417"/>
      <c r="S218" s="421"/>
      <c r="AF218" s="93"/>
      <c r="AG218" s="93"/>
      <c r="AH218" s="15"/>
      <c r="AI218" s="15"/>
      <c r="AJ218" s="451"/>
      <c r="AK218" s="1" t="str">
        <f t="shared" si="23"/>
        <v/>
      </c>
      <c r="AL218" s="1" t="str">
        <f t="shared" si="24"/>
        <v/>
      </c>
      <c r="AM218" s="1" t="str">
        <f t="shared" si="25"/>
        <v/>
      </c>
      <c r="AN218" s="1" t="str" cm="1">
        <f t="array" ref="AN218">IFERROR(SUM(_xlfn.UNIQUE(_xlfn._xlws.FILTER(AF$205:AF$601,(AL$205:AL$601 = AJ246) * (AM$205:AM$601 &lt;&gt; "")))),"")</f>
        <v/>
      </c>
      <c r="AO218" s="1"/>
      <c r="AU218" s="6"/>
      <c r="AV218" t="str">
        <f t="shared" si="12"/>
        <v/>
      </c>
      <c r="AW218" t="str">
        <f t="shared" si="13"/>
        <v/>
      </c>
      <c r="AX218" s="15" t="str">
        <f t="shared" si="14"/>
        <v/>
      </c>
      <c r="AY218" s="15" t="str">
        <f t="shared" si="15"/>
        <v/>
      </c>
      <c r="AZ218" s="115" t="str">
        <f t="shared" si="10"/>
        <v/>
      </c>
      <c r="BA218" t="str">
        <f t="shared" si="16"/>
        <v/>
      </c>
      <c r="BB218"/>
      <c r="BC218"/>
      <c r="BD218" s="131" t="str">
        <f t="shared" si="17"/>
        <v/>
      </c>
      <c r="BE218" s="131" t="str">
        <f t="shared" si="11"/>
        <v/>
      </c>
      <c r="BF218" t="str">
        <f t="shared" si="18"/>
        <v/>
      </c>
      <c r="BG218" s="125" t="str">
        <f t="shared" si="19"/>
        <v/>
      </c>
    </row>
    <row r="219" spans="1:59" x14ac:dyDescent="0.35">
      <c r="A219" s="6" t="s">
        <v>112</v>
      </c>
      <c r="B219" s="96" t="e">
        <f>O204</f>
        <v>#DIV/0!</v>
      </c>
      <c r="C219" s="105" t="s">
        <v>222</v>
      </c>
      <c r="F219" s="382" t="s">
        <v>113</v>
      </c>
      <c r="G219" s="384"/>
      <c r="H219" s="384"/>
      <c r="I219" s="384"/>
      <c r="J219" s="384"/>
      <c r="K219" s="384"/>
      <c r="L219" s="384"/>
      <c r="M219" s="384"/>
      <c r="N219" s="384"/>
      <c r="O219" s="384"/>
      <c r="P219" s="384"/>
      <c r="Q219" s="384"/>
      <c r="R219" s="385"/>
      <c r="S219" s="421"/>
      <c r="AB219" s="397"/>
      <c r="AC219" s="397"/>
      <c r="AD219" s="397"/>
      <c r="AE219" s="388"/>
      <c r="AF219" s="137"/>
      <c r="AG219" s="137"/>
      <c r="AH219" s="2"/>
      <c r="AI219" s="2"/>
      <c r="AJ219" s="138"/>
      <c r="AK219" s="1"/>
      <c r="AL219" s="1"/>
      <c r="AM219" s="1"/>
      <c r="AN219" s="1"/>
      <c r="AO219" s="1"/>
      <c r="AU219" s="6"/>
      <c r="AV219" t="str">
        <f t="shared" si="12"/>
        <v/>
      </c>
      <c r="AW219" t="str">
        <f t="shared" si="13"/>
        <v/>
      </c>
      <c r="AX219" s="15" t="str">
        <f t="shared" si="14"/>
        <v/>
      </c>
      <c r="AY219" s="15" t="str">
        <f t="shared" si="15"/>
        <v/>
      </c>
      <c r="AZ219" s="115" t="str">
        <f t="shared" si="10"/>
        <v/>
      </c>
      <c r="BA219" t="str">
        <f t="shared" si="16"/>
        <v/>
      </c>
      <c r="BB219"/>
      <c r="BC219"/>
      <c r="BD219" s="131" t="str">
        <f t="shared" si="17"/>
        <v/>
      </c>
      <c r="BE219" s="131" t="str">
        <f t="shared" si="11"/>
        <v/>
      </c>
      <c r="BF219" t="str">
        <f t="shared" si="18"/>
        <v/>
      </c>
      <c r="BG219" s="125" t="str">
        <f t="shared" si="19"/>
        <v/>
      </c>
    </row>
    <row r="220" spans="1:59" x14ac:dyDescent="0.35">
      <c r="A220" s="6" t="s">
        <v>114</v>
      </c>
      <c r="B220" s="96" t="e">
        <f>O205</f>
        <v>#DIV/0!</v>
      </c>
      <c r="C220" s="105" t="s">
        <v>222</v>
      </c>
      <c r="F220" s="314"/>
      <c r="G220" s="422"/>
      <c r="H220" s="422"/>
      <c r="I220" s="422"/>
      <c r="J220" s="422"/>
      <c r="K220" s="422"/>
      <c r="L220" s="422"/>
      <c r="M220" s="422"/>
      <c r="N220" s="422"/>
      <c r="O220" s="422"/>
      <c r="P220" s="422"/>
      <c r="Q220" s="422"/>
      <c r="R220" s="423"/>
      <c r="S220" s="421"/>
      <c r="AB220" s="424"/>
      <c r="AC220" s="424"/>
      <c r="AD220" s="424"/>
      <c r="AE220" s="424"/>
      <c r="AF220" s="453"/>
      <c r="AG220" s="454"/>
      <c r="AH220" s="453"/>
      <c r="AI220" s="453"/>
      <c r="AJ220" s="453"/>
      <c r="AK220" s="1"/>
      <c r="AL220" s="1"/>
      <c r="AM220" s="1"/>
      <c r="AN220" s="1"/>
      <c r="AO220" s="1"/>
      <c r="AU220" s="6"/>
      <c r="AV220" t="str">
        <f t="shared" si="12"/>
        <v/>
      </c>
      <c r="AW220" t="str">
        <f t="shared" si="13"/>
        <v/>
      </c>
      <c r="AX220" s="15" t="str">
        <f t="shared" si="14"/>
        <v/>
      </c>
      <c r="AY220" s="15" t="str">
        <f t="shared" si="15"/>
        <v/>
      </c>
      <c r="AZ220" s="115" t="str">
        <f t="shared" si="10"/>
        <v/>
      </c>
      <c r="BA220" t="str">
        <f t="shared" si="16"/>
        <v/>
      </c>
      <c r="BB220"/>
      <c r="BC220"/>
      <c r="BD220" s="131" t="str">
        <f t="shared" si="17"/>
        <v/>
      </c>
      <c r="BE220" s="131" t="str">
        <f t="shared" si="11"/>
        <v/>
      </c>
      <c r="BF220" t="str">
        <f t="shared" si="18"/>
        <v/>
      </c>
      <c r="BG220" s="125" t="str">
        <f t="shared" si="19"/>
        <v/>
      </c>
    </row>
    <row r="221" spans="1:59" x14ac:dyDescent="0.35">
      <c r="A221" s="95" t="s">
        <v>116</v>
      </c>
      <c r="B221" s="105" t="s">
        <v>222</v>
      </c>
      <c r="C221" s="360" t="e">
        <f>C207*'Template-657'!$B$15/'Template-657'!$B$17</f>
        <v>#DIV/0!</v>
      </c>
      <c r="D221" s="418"/>
      <c r="F221" s="417"/>
      <c r="R221" s="421"/>
      <c r="S221" s="421"/>
      <c r="AB221" s="424"/>
      <c r="AC221" s="424"/>
      <c r="AD221" s="424"/>
      <c r="AE221" s="424"/>
      <c r="AF221" s="453"/>
      <c r="AG221" s="453"/>
      <c r="AH221" s="453"/>
      <c r="AI221" s="453"/>
      <c r="AJ221" s="453"/>
      <c r="AK221" s="1"/>
      <c r="AL221" s="1"/>
      <c r="AM221" s="1"/>
      <c r="AN221" s="1"/>
      <c r="AO221" s="1"/>
      <c r="AU221" s="6"/>
      <c r="AV221" t="str">
        <f t="shared" si="12"/>
        <v/>
      </c>
      <c r="AW221" t="str">
        <f t="shared" si="13"/>
        <v/>
      </c>
      <c r="AX221" s="15" t="str">
        <f t="shared" si="14"/>
        <v/>
      </c>
      <c r="AY221" s="15" t="str">
        <f t="shared" si="15"/>
        <v/>
      </c>
      <c r="AZ221" s="115" t="str">
        <f t="shared" si="10"/>
        <v/>
      </c>
      <c r="BA221" t="str">
        <f t="shared" si="16"/>
        <v/>
      </c>
      <c r="BB221"/>
      <c r="BC221"/>
      <c r="BD221" s="131" t="str">
        <f t="shared" si="17"/>
        <v/>
      </c>
      <c r="BE221" s="131" t="str">
        <f t="shared" si="11"/>
        <v/>
      </c>
      <c r="BF221" t="str">
        <f t="shared" si="18"/>
        <v/>
      </c>
      <c r="BG221" s="125" t="str">
        <f t="shared" si="19"/>
        <v/>
      </c>
    </row>
    <row r="222" spans="1:59" x14ac:dyDescent="0.35">
      <c r="A222" s="95" t="s">
        <v>117</v>
      </c>
      <c r="B222" s="105" t="s">
        <v>222</v>
      </c>
      <c r="C222" s="360" t="e">
        <f>M207*'Template-657'!$B$15/'Template-657'!$B$17</f>
        <v>#DIV/0!</v>
      </c>
      <c r="F222" s="417" t="s">
        <v>119</v>
      </c>
      <c r="R222" s="421"/>
      <c r="S222" s="421"/>
      <c r="AB222" s="411"/>
      <c r="AC222" s="415"/>
      <c r="AD222" s="416"/>
      <c r="AE222" s="329"/>
      <c r="AF222" s="115"/>
      <c r="AG222" s="115"/>
      <c r="AH222" s="15"/>
      <c r="AI222" s="15"/>
      <c r="AJ222" s="139"/>
      <c r="AK222" s="1"/>
      <c r="AL222" s="1"/>
      <c r="AM222" s="1"/>
      <c r="AN222" s="1"/>
      <c r="AO222" s="1"/>
      <c r="AU222" s="6"/>
      <c r="AV222" t="str">
        <f t="shared" si="12"/>
        <v/>
      </c>
      <c r="AW222" t="str">
        <f t="shared" si="13"/>
        <v/>
      </c>
      <c r="AX222" s="15" t="str">
        <f t="shared" si="14"/>
        <v/>
      </c>
      <c r="AY222" s="15" t="str">
        <f t="shared" si="15"/>
        <v/>
      </c>
      <c r="AZ222" s="115" t="str">
        <f t="shared" si="10"/>
        <v/>
      </c>
      <c r="BA222" t="str">
        <f t="shared" si="16"/>
        <v/>
      </c>
      <c r="BB222"/>
      <c r="BC222"/>
      <c r="BD222" s="131" t="str">
        <f t="shared" si="17"/>
        <v/>
      </c>
      <c r="BE222" s="131" t="str">
        <f t="shared" si="11"/>
        <v/>
      </c>
      <c r="BF222" t="str">
        <f t="shared" si="18"/>
        <v/>
      </c>
      <c r="BG222" s="125" t="str">
        <f t="shared" si="19"/>
        <v/>
      </c>
    </row>
    <row r="223" spans="1:59" ht="15" thickBot="1" x14ac:dyDescent="0.4">
      <c r="A223" s="95" t="s">
        <v>120</v>
      </c>
      <c r="B223" s="105" t="s">
        <v>222</v>
      </c>
      <c r="C223" s="39" t="e">
        <f>C222*((SUMIFS(D212:L212,D3:L3,"P")/100)+(SUMIFS(D212:L212,D3:L3,"R-P")/100))</f>
        <v>#DIV/0!</v>
      </c>
      <c r="F223" s="315"/>
      <c r="G223" s="425"/>
      <c r="H223" s="425"/>
      <c r="I223" s="425"/>
      <c r="J223" s="425"/>
      <c r="K223" s="425"/>
      <c r="L223" s="425"/>
      <c r="M223" s="425"/>
      <c r="N223" s="425"/>
      <c r="O223" s="425"/>
      <c r="P223" s="425"/>
      <c r="Q223" s="425"/>
      <c r="R223" s="426"/>
      <c r="S223" s="421"/>
      <c r="AB223" s="411"/>
      <c r="AC223" s="415"/>
      <c r="AD223" s="416"/>
      <c r="AE223" s="329"/>
      <c r="AF223" s="115"/>
      <c r="AG223" s="115"/>
      <c r="AH223" s="15"/>
      <c r="AI223" s="15"/>
      <c r="AJ223" s="140"/>
      <c r="AK223" s="1"/>
      <c r="AL223" s="1"/>
      <c r="AM223" s="1"/>
      <c r="AN223" s="1"/>
      <c r="AO223" s="1"/>
      <c r="AU223" s="6"/>
      <c r="AV223" t="str">
        <f t="shared" si="12"/>
        <v/>
      </c>
      <c r="AW223" t="str">
        <f t="shared" si="13"/>
        <v/>
      </c>
      <c r="AX223" s="15" t="str">
        <f t="shared" si="14"/>
        <v/>
      </c>
      <c r="AY223" s="15" t="str">
        <f t="shared" si="15"/>
        <v/>
      </c>
      <c r="AZ223" s="115" t="str">
        <f t="shared" si="10"/>
        <v/>
      </c>
      <c r="BA223" t="str">
        <f t="shared" si="16"/>
        <v/>
      </c>
      <c r="BB223"/>
      <c r="BC223"/>
      <c r="BD223" s="131" t="str">
        <f t="shared" si="17"/>
        <v/>
      </c>
      <c r="BE223" s="131" t="str">
        <f t="shared" si="11"/>
        <v/>
      </c>
      <c r="BF223" t="str">
        <f t="shared" si="18"/>
        <v/>
      </c>
      <c r="BG223" s="125" t="str">
        <f t="shared" si="19"/>
        <v/>
      </c>
    </row>
    <row r="224" spans="1:59" ht="15" thickBot="1" x14ac:dyDescent="0.4">
      <c r="A224" s="6" t="s">
        <v>121</v>
      </c>
      <c r="B224" s="105" t="s">
        <v>222</v>
      </c>
      <c r="C224" s="96" t="e">
        <f>M208*'Template-657'!$B$15/'Template-657'!$B$17</f>
        <v>#DIV/0!</v>
      </c>
      <c r="F224" s="417"/>
      <c r="S224" s="421"/>
      <c r="AF224" s="93"/>
      <c r="AG224" s="93"/>
      <c r="AH224" s="1"/>
      <c r="AI224" s="1"/>
      <c r="AJ224" s="1"/>
      <c r="AK224" s="1"/>
      <c r="AL224" s="1"/>
      <c r="AM224" s="1"/>
      <c r="AN224" s="1"/>
      <c r="AO224" s="1"/>
      <c r="AU224" s="56"/>
      <c r="AV224" s="126" t="str">
        <f t="shared" si="12"/>
        <v/>
      </c>
      <c r="AW224" s="126" t="str">
        <f t="shared" si="13"/>
        <v/>
      </c>
      <c r="AX224" s="10" t="str">
        <f t="shared" si="14"/>
        <v/>
      </c>
      <c r="AY224" s="10" t="str">
        <f t="shared" si="15"/>
        <v/>
      </c>
      <c r="AZ224" s="189" t="str">
        <f t="shared" si="10"/>
        <v/>
      </c>
      <c r="BA224" s="126" t="str">
        <f t="shared" si="16"/>
        <v/>
      </c>
      <c r="BB224" s="126"/>
      <c r="BC224" s="126"/>
      <c r="BD224" s="225" t="str">
        <f t="shared" si="17"/>
        <v/>
      </c>
      <c r="BE224" s="225" t="str">
        <f t="shared" si="11"/>
        <v/>
      </c>
      <c r="BF224" s="126" t="str">
        <f t="shared" si="18"/>
        <v/>
      </c>
      <c r="BG224" s="127" t="str">
        <f t="shared" si="19"/>
        <v/>
      </c>
    </row>
    <row r="225" spans="1:57" ht="15" thickBot="1" x14ac:dyDescent="0.4">
      <c r="A225" s="119" t="s">
        <v>122</v>
      </c>
      <c r="B225" s="377" t="s">
        <v>222</v>
      </c>
      <c r="C225" s="61" t="e">
        <f>C224*((SUMIFS(D213:L213,D3:L3,"P")/100)+(SUMIFS(D213:L213,D3:L3,"R-P")/100))</f>
        <v>#DIV/0!</v>
      </c>
      <c r="F225" s="382" t="s">
        <v>123</v>
      </c>
      <c r="G225" s="384"/>
      <c r="H225" s="384"/>
      <c r="I225" s="384"/>
      <c r="J225" s="384"/>
      <c r="K225" s="384"/>
      <c r="L225" s="384"/>
      <c r="M225" s="384" t="s">
        <v>124</v>
      </c>
      <c r="N225" s="518"/>
      <c r="O225" s="518"/>
      <c r="P225" s="518"/>
      <c r="Q225" s="384"/>
      <c r="R225" s="519"/>
      <c r="S225" s="421"/>
      <c r="AF225" s="93"/>
      <c r="AG225" s="93"/>
      <c r="AH225" s="1"/>
      <c r="AI225" s="1"/>
      <c r="AJ225" s="1"/>
      <c r="AK225" s="1"/>
      <c r="AL225" s="1"/>
      <c r="AM225" s="1"/>
      <c r="AN225" s="1"/>
      <c r="AO225" s="1"/>
      <c r="AV225" s="386" t="str">
        <f>IF(AU225&lt;&gt;"",MID(AU225, FIND("-",AU225)+1,1),"")</f>
        <v/>
      </c>
      <c r="AW225" s="386" t="str">
        <f t="shared" si="13"/>
        <v/>
      </c>
      <c r="AX225" s="329"/>
      <c r="AY225" s="329"/>
      <c r="AZ225" s="404" t="str">
        <f t="shared" si="10"/>
        <v/>
      </c>
      <c r="BA225" s="386"/>
      <c r="BC225" s="386"/>
      <c r="BD225" s="386"/>
      <c r="BE225" s="413" t="str">
        <f t="shared" si="11"/>
        <v/>
      </c>
    </row>
    <row r="226" spans="1:57" x14ac:dyDescent="0.35">
      <c r="A226" s="1"/>
      <c r="B226" s="1"/>
      <c r="C226" s="1"/>
      <c r="F226" s="314"/>
      <c r="G226" s="422"/>
      <c r="H226" s="422"/>
      <c r="I226" s="422"/>
      <c r="J226" s="422"/>
      <c r="K226" s="422"/>
      <c r="L226" s="422"/>
      <c r="M226" s="422"/>
      <c r="N226" s="422"/>
      <c r="O226" s="422"/>
      <c r="P226" s="422"/>
      <c r="Q226" s="422"/>
      <c r="R226" s="423"/>
      <c r="S226" s="421"/>
      <c r="AF226" s="93"/>
      <c r="AG226" s="93"/>
      <c r="AH226" s="1"/>
      <c r="AI226" s="1"/>
      <c r="AJ226" s="1"/>
      <c r="AK226" s="1"/>
      <c r="AL226" s="1"/>
      <c r="AM226" s="1"/>
      <c r="AN226" s="1"/>
      <c r="AO226" s="1"/>
      <c r="BE226" s="413" t="str">
        <f t="shared" si="11"/>
        <v/>
      </c>
    </row>
    <row r="227" spans="1:57" ht="15" thickBot="1" x14ac:dyDescent="0.4">
      <c r="A227" s="1"/>
      <c r="B227" s="128"/>
      <c r="C227" s="42"/>
      <c r="F227" s="417"/>
      <c r="R227" s="421"/>
      <c r="S227" s="421"/>
      <c r="AF227" s="93"/>
      <c r="AG227" s="93"/>
      <c r="AH227" s="1"/>
      <c r="AI227" s="1"/>
      <c r="AJ227" s="1"/>
      <c r="AK227" s="1"/>
      <c r="AL227" s="1"/>
      <c r="AM227" s="1"/>
      <c r="AN227" s="1"/>
      <c r="AO227" s="1"/>
      <c r="BE227" s="413" t="str">
        <f t="shared" si="11"/>
        <v/>
      </c>
    </row>
    <row r="228" spans="1:57" x14ac:dyDescent="0.35">
      <c r="A228" s="52" t="s">
        <v>126</v>
      </c>
      <c r="B228" s="24" t="e">
        <f>INDEX('Template-657'!$F$6:$K$6, MATCH(B220, 'Template-657'!$F$3:$K$3, 1))</f>
        <v>#DIV/0!</v>
      </c>
      <c r="C228" s="42"/>
      <c r="F228" s="417" t="s">
        <v>128</v>
      </c>
      <c r="R228" s="421"/>
      <c r="S228" s="421"/>
      <c r="AF228" s="93"/>
      <c r="AG228" s="93"/>
      <c r="AH228" s="1"/>
      <c r="AI228" s="1"/>
      <c r="AJ228" s="1"/>
      <c r="AK228" s="1"/>
      <c r="AL228" s="1"/>
      <c r="AM228" s="1"/>
      <c r="AN228" s="1"/>
      <c r="AO228" s="1"/>
      <c r="BE228" s="413" t="str">
        <f t="shared" si="11"/>
        <v/>
      </c>
    </row>
    <row r="229" spans="1:57" ht="15" thickBot="1" x14ac:dyDescent="0.4">
      <c r="A229" s="419" t="s">
        <v>129</v>
      </c>
      <c r="B229" s="313"/>
      <c r="C229" s="397"/>
      <c r="F229" s="315"/>
      <c r="G229" s="425"/>
      <c r="H229" s="425"/>
      <c r="I229" s="425"/>
      <c r="J229" s="425"/>
      <c r="K229" s="425"/>
      <c r="L229" s="425"/>
      <c r="M229" s="425"/>
      <c r="N229" s="425"/>
      <c r="O229" s="425"/>
      <c r="P229" s="425"/>
      <c r="Q229" s="425"/>
      <c r="R229" s="426"/>
      <c r="S229" s="421"/>
      <c r="AF229" s="93"/>
      <c r="AG229" s="93"/>
      <c r="AH229" s="1"/>
      <c r="AI229" s="1"/>
      <c r="AJ229" s="1"/>
      <c r="AK229" s="1"/>
      <c r="AL229" s="1"/>
      <c r="AM229" s="1"/>
      <c r="AN229" s="1"/>
      <c r="AO229" s="1"/>
      <c r="BE229" s="413" t="str">
        <f t="shared" si="11"/>
        <v/>
      </c>
    </row>
    <row r="230" spans="1:57" ht="15" thickBot="1" x14ac:dyDescent="0.4">
      <c r="F230" s="417"/>
      <c r="S230" s="421"/>
      <c r="AF230" s="93"/>
      <c r="AG230" s="93"/>
      <c r="AH230" s="1"/>
      <c r="AI230" s="1"/>
      <c r="AJ230" s="1"/>
      <c r="AK230" s="1"/>
      <c r="AL230" s="1"/>
      <c r="AM230" s="1"/>
      <c r="AN230" s="1"/>
      <c r="AO230" s="1"/>
      <c r="BE230" s="413" t="str">
        <f t="shared" si="11"/>
        <v/>
      </c>
    </row>
    <row r="231" spans="1:57" ht="15" thickBot="1" x14ac:dyDescent="0.4">
      <c r="B231" s="389"/>
      <c r="C231" s="389"/>
      <c r="F231" s="673" t="s">
        <v>131</v>
      </c>
      <c r="G231" s="674"/>
      <c r="H231" s="27" t="e">
        <f>C221</f>
        <v>#DIV/0!</v>
      </c>
      <c r="I231" s="404"/>
      <c r="J231" s="404"/>
      <c r="K231" s="404"/>
      <c r="M231" s="5" t="s">
        <v>30</v>
      </c>
      <c r="N231" s="4" t="s">
        <v>132</v>
      </c>
      <c r="O231" s="4" t="s">
        <v>133</v>
      </c>
      <c r="P231" s="73" t="s">
        <v>134</v>
      </c>
      <c r="S231" s="421"/>
      <c r="AF231" s="93"/>
      <c r="AG231" s="93"/>
      <c r="AH231" s="1"/>
      <c r="AI231" s="1"/>
      <c r="AJ231" s="1"/>
      <c r="AK231" s="1"/>
      <c r="AL231" s="1"/>
      <c r="AM231" s="1"/>
      <c r="AN231" s="1"/>
      <c r="AO231" s="1"/>
      <c r="BE231" s="413" t="str">
        <f t="shared" si="11"/>
        <v/>
      </c>
    </row>
    <row r="232" spans="1:57" x14ac:dyDescent="0.35">
      <c r="B232" s="389"/>
      <c r="C232" s="389"/>
      <c r="F232" s="671" t="s">
        <v>135</v>
      </c>
      <c r="G232" s="672"/>
      <c r="H232" s="144" t="e">
        <f>B219</f>
        <v>#DIV/0!</v>
      </c>
      <c r="I232" s="427"/>
      <c r="J232" s="427"/>
      <c r="K232" s="427"/>
      <c r="M232" s="208" t="e" vm="2">
        <f>BG205</f>
        <v>#VALUE!</v>
      </c>
      <c r="N232" s="209" t="e" vm="2">
        <f>BF205</f>
        <v>#VALUE!</v>
      </c>
      <c r="O232" s="204" t="e" vm="2">
        <f>BE205</f>
        <v>#VALUE!</v>
      </c>
      <c r="P232" s="210"/>
      <c r="S232" s="421"/>
      <c r="AF232" s="93"/>
      <c r="AG232" s="93"/>
      <c r="AH232" s="1"/>
      <c r="AI232" s="1"/>
      <c r="AJ232" s="1"/>
      <c r="AK232" s="1"/>
      <c r="AL232" s="1"/>
      <c r="AM232" s="1"/>
      <c r="AN232" s="1"/>
      <c r="AO232" s="1"/>
    </row>
    <row r="233" spans="1:57" x14ac:dyDescent="0.35">
      <c r="B233" s="389"/>
      <c r="C233" s="389"/>
      <c r="F233" s="671" t="s">
        <v>114</v>
      </c>
      <c r="G233" s="672"/>
      <c r="H233" s="144" t="e">
        <f>B220</f>
        <v>#DIV/0!</v>
      </c>
      <c r="I233" s="428"/>
      <c r="J233" s="428"/>
      <c r="K233" s="428"/>
      <c r="M233" s="205" t="str">
        <f t="shared" ref="M233:M237" si="29">BG206</f>
        <v/>
      </c>
      <c r="N233" s="231" t="str">
        <f t="shared" ref="N233:N237" si="30">BF206</f>
        <v/>
      </c>
      <c r="O233" s="232" t="str">
        <f t="shared" ref="O233:O237" si="31">BE206</f>
        <v/>
      </c>
      <c r="P233" s="206"/>
      <c r="S233" s="421"/>
      <c r="AF233" s="93"/>
      <c r="AG233" s="93"/>
      <c r="AH233" s="1"/>
      <c r="AI233" s="1"/>
      <c r="AJ233" s="1"/>
      <c r="AK233" s="1"/>
      <c r="AL233" s="1"/>
      <c r="AM233" s="1"/>
      <c r="AN233" s="1"/>
      <c r="AO233" s="1"/>
    </row>
    <row r="234" spans="1:57" x14ac:dyDescent="0.35">
      <c r="B234" s="389"/>
      <c r="C234" s="389"/>
      <c r="F234" s="671" t="s">
        <v>136</v>
      </c>
      <c r="G234" s="672"/>
      <c r="H234" s="309"/>
      <c r="I234" s="329"/>
      <c r="J234" s="329"/>
      <c r="K234" s="329"/>
      <c r="L234" s="418"/>
      <c r="M234" s="205" t="str">
        <f t="shared" si="29"/>
        <v/>
      </c>
      <c r="N234" s="231" t="str">
        <f t="shared" si="30"/>
        <v/>
      </c>
      <c r="O234" s="232" t="str">
        <f t="shared" si="31"/>
        <v/>
      </c>
      <c r="P234" s="207"/>
      <c r="S234" s="421"/>
      <c r="AF234" s="93" t="str" cm="1">
        <f t="array" ref="AF234">IFERROR(SUM(_xlfn.UNIQUE(_xlfn._xlws.FILTER(AF$205:AF$601,(AM$205:AM$601 = AE234) * (AL$205:AL$601 &lt;&gt; "")))),"")</f>
        <v/>
      </c>
      <c r="AG234" s="93" t="str">
        <f t="shared" ref="AG234:AG242" si="32">IF(AE234="","",ROUND(((AH234+AI234)/((IF(AK234="O",$M$204,$M$206)*AF234/100)+AI234))*100,1))</f>
        <v/>
      </c>
      <c r="AH234" s="1"/>
      <c r="AI234" s="1"/>
      <c r="AJ234" s="1"/>
      <c r="AK234" s="1"/>
      <c r="AL234" s="1"/>
      <c r="AM234" s="1"/>
      <c r="AN234" s="1"/>
      <c r="AO234" s="1"/>
    </row>
    <row r="235" spans="1:57" x14ac:dyDescent="0.35">
      <c r="B235" s="329"/>
      <c r="C235" s="329"/>
      <c r="F235" s="671" t="s">
        <v>138</v>
      </c>
      <c r="G235" s="672"/>
      <c r="H235" s="309"/>
      <c r="I235" s="329"/>
      <c r="J235" s="329"/>
      <c r="K235" s="329"/>
      <c r="M235" s="205" t="str">
        <f t="shared" si="29"/>
        <v/>
      </c>
      <c r="N235" s="231" t="str">
        <f t="shared" si="30"/>
        <v/>
      </c>
      <c r="O235" s="232" t="str">
        <f t="shared" si="31"/>
        <v/>
      </c>
      <c r="P235" s="207"/>
      <c r="S235" s="421"/>
      <c r="AF235" s="93" t="str" cm="1">
        <f t="array" ref="AF235">IFERROR(SUM(_xlfn.UNIQUE(_xlfn._xlws.FILTER(AF$205:AF$601,(AM$205:AM$601 = AE235) * (AL$205:AL$601 &lt;&gt; "")))),"")</f>
        <v/>
      </c>
      <c r="AG235" s="93" t="str">
        <f t="shared" si="32"/>
        <v/>
      </c>
      <c r="AH235" s="1"/>
      <c r="AI235" s="1"/>
      <c r="AJ235" s="1"/>
      <c r="AK235" s="1"/>
      <c r="AL235" s="1"/>
      <c r="AM235" s="1"/>
      <c r="AN235" s="1"/>
      <c r="AO235" s="1"/>
    </row>
    <row r="236" spans="1:57" x14ac:dyDescent="0.35">
      <c r="B236" s="389"/>
      <c r="C236" s="389"/>
      <c r="F236" s="671" t="s">
        <v>140</v>
      </c>
      <c r="G236" s="672"/>
      <c r="H236" s="309"/>
      <c r="I236" s="329"/>
      <c r="J236" s="329"/>
      <c r="K236" s="329"/>
      <c r="M236" s="205" t="str">
        <f t="shared" si="29"/>
        <v/>
      </c>
      <c r="N236" s="231" t="str">
        <f t="shared" si="30"/>
        <v/>
      </c>
      <c r="O236" s="232" t="str">
        <f t="shared" si="31"/>
        <v/>
      </c>
      <c r="P236" s="207"/>
      <c r="S236" s="421"/>
      <c r="AF236" s="93" t="str" cm="1">
        <f t="array" ref="AF236">IFERROR(SUM(_xlfn.UNIQUE(_xlfn._xlws.FILTER(AF$205:AF$601,(AM$205:AM$601 = AE236) * (AL$205:AL$601 &lt;&gt; "")))),"")</f>
        <v/>
      </c>
      <c r="AG236" s="93" t="str">
        <f t="shared" si="32"/>
        <v/>
      </c>
      <c r="AH236" s="1"/>
      <c r="AI236" s="1"/>
      <c r="AJ236" s="1"/>
      <c r="AK236" s="1"/>
      <c r="AL236" s="1"/>
      <c r="AM236" s="1"/>
      <c r="AN236" s="1"/>
      <c r="AO236" s="1"/>
    </row>
    <row r="237" spans="1:57" ht="15" thickBot="1" x14ac:dyDescent="0.4">
      <c r="B237" s="407"/>
      <c r="C237" s="407"/>
      <c r="F237" s="671" t="s">
        <v>142</v>
      </c>
      <c r="G237" s="672"/>
      <c r="H237" s="309"/>
      <c r="I237" s="380"/>
      <c r="J237" s="380"/>
      <c r="K237" s="380"/>
      <c r="L237" s="380"/>
      <c r="M237" s="205" t="str">
        <f t="shared" si="29"/>
        <v/>
      </c>
      <c r="N237" s="231" t="str">
        <f t="shared" si="30"/>
        <v/>
      </c>
      <c r="O237" s="232" t="str">
        <f t="shared" si="31"/>
        <v/>
      </c>
      <c r="P237" s="211"/>
      <c r="Q237" s="380"/>
      <c r="R237" s="380"/>
      <c r="S237" s="429"/>
      <c r="AF237" s="93" t="str" cm="1">
        <f t="array" ref="AF237">IFERROR(SUM(_xlfn.UNIQUE(_xlfn._xlws.FILTER(AF$205:AF$601,(AM$205:AM$601 = AE237) * (AL$205:AL$601 &lt;&gt; "")))),"")</f>
        <v/>
      </c>
      <c r="AG237" s="93" t="str">
        <f t="shared" si="32"/>
        <v/>
      </c>
      <c r="AH237" s="1"/>
      <c r="AI237" s="1"/>
      <c r="AJ237" s="1"/>
      <c r="AK237" s="1"/>
      <c r="AL237" s="1"/>
      <c r="AM237" s="1"/>
      <c r="AN237" s="1"/>
      <c r="AO237" s="1"/>
    </row>
    <row r="238" spans="1:57" ht="15" thickBot="1" x14ac:dyDescent="0.4">
      <c r="B238" s="407"/>
      <c r="C238" s="407"/>
      <c r="F238" s="665" t="s">
        <v>144</v>
      </c>
      <c r="G238" s="666"/>
      <c r="H238" s="512"/>
      <c r="M238" s="205"/>
      <c r="N238" s="231"/>
      <c r="O238" s="232"/>
      <c r="P238" s="211"/>
      <c r="AF238" s="93"/>
      <c r="AG238" s="93"/>
      <c r="AH238" s="1"/>
      <c r="AI238" s="1"/>
      <c r="AJ238" s="1"/>
      <c r="AK238" s="1"/>
      <c r="AL238" s="1"/>
      <c r="AM238" s="1"/>
      <c r="AN238" s="1"/>
      <c r="AO238" s="1"/>
    </row>
    <row r="239" spans="1:57" x14ac:dyDescent="0.35">
      <c r="B239" s="407"/>
      <c r="C239" s="407"/>
      <c r="F239" s="704" t="s">
        <v>234</v>
      </c>
      <c r="G239" s="705"/>
      <c r="H239" s="706"/>
      <c r="M239" s="205" t="str">
        <f t="shared" ref="M239:M250" si="33">BG211</f>
        <v/>
      </c>
      <c r="N239" s="231" t="str">
        <f t="shared" ref="N239:N250" si="34">BF211</f>
        <v/>
      </c>
      <c r="O239" s="232" t="str">
        <f t="shared" ref="O239:O250" si="35">BE211</f>
        <v/>
      </c>
      <c r="P239" s="211"/>
      <c r="AF239" s="93" t="str" cm="1">
        <f t="array" ref="AF239">IFERROR(SUM(_xlfn.UNIQUE(_xlfn._xlws.FILTER(AF$205:AF$601,(AM$205:AM$601 = AE239) * (AL$205:AL$601 &lt;&gt; "")))),"")</f>
        <v/>
      </c>
      <c r="AG239" s="93" t="str">
        <f t="shared" si="32"/>
        <v/>
      </c>
      <c r="AH239" s="1"/>
      <c r="AI239" s="1"/>
      <c r="AJ239" s="1"/>
      <c r="AK239" s="1"/>
      <c r="AL239" s="1"/>
      <c r="AM239" s="1"/>
      <c r="AN239" s="1"/>
      <c r="AO239" s="1"/>
    </row>
    <row r="240" spans="1:57" x14ac:dyDescent="0.35">
      <c r="B240" s="407"/>
      <c r="C240" s="407"/>
      <c r="F240" s="704"/>
      <c r="G240" s="705"/>
      <c r="H240" s="706"/>
      <c r="M240" s="205" t="str">
        <f t="shared" si="33"/>
        <v/>
      </c>
      <c r="N240" s="231" t="str">
        <f t="shared" si="34"/>
        <v/>
      </c>
      <c r="O240" s="232" t="str">
        <f t="shared" si="35"/>
        <v/>
      </c>
      <c r="P240" s="211"/>
      <c r="AF240" s="93" t="str" cm="1">
        <f t="array" ref="AF240">IFERROR(SUM(_xlfn.UNIQUE(_xlfn._xlws.FILTER(AF$205:AF$601,(AM$205:AM$601 = AE240) * (AL$205:AL$601 &lt;&gt; "")))),"")</f>
        <v/>
      </c>
      <c r="AG240" s="93" t="str">
        <f t="shared" si="32"/>
        <v/>
      </c>
      <c r="AH240" s="1"/>
      <c r="AI240" s="1"/>
      <c r="AJ240" s="1"/>
      <c r="AK240" s="1"/>
      <c r="AL240" s="1"/>
      <c r="AM240" s="1"/>
      <c r="AN240" s="1"/>
      <c r="AO240" s="1"/>
    </row>
    <row r="241" spans="2:41" x14ac:dyDescent="0.35">
      <c r="B241" s="407"/>
      <c r="C241" s="407"/>
      <c r="F241" s="704"/>
      <c r="G241" s="705"/>
      <c r="H241" s="706"/>
      <c r="M241" s="205" t="str">
        <f t="shared" si="33"/>
        <v/>
      </c>
      <c r="N241" s="231" t="str">
        <f t="shared" si="34"/>
        <v/>
      </c>
      <c r="O241" s="232" t="str">
        <f t="shared" si="35"/>
        <v/>
      </c>
      <c r="P241" s="211"/>
      <c r="AF241" s="93" t="str" cm="1">
        <f t="array" ref="AF241">IFERROR(SUM(_xlfn.UNIQUE(_xlfn._xlws.FILTER(AF$205:AF$601,(AM$205:AM$601 = AE241) * (AL$205:AL$601 &lt;&gt; "")))),"")</f>
        <v/>
      </c>
      <c r="AG241" s="93" t="str">
        <f t="shared" si="32"/>
        <v/>
      </c>
      <c r="AH241" s="1"/>
      <c r="AI241" s="1"/>
      <c r="AJ241" s="1"/>
      <c r="AK241" s="1"/>
      <c r="AL241" s="1"/>
      <c r="AM241" s="1"/>
      <c r="AN241" s="1"/>
      <c r="AO241" s="1"/>
    </row>
    <row r="242" spans="2:41" x14ac:dyDescent="0.35">
      <c r="B242" s="389"/>
      <c r="C242" s="389"/>
      <c r="F242" s="704"/>
      <c r="G242" s="705"/>
      <c r="H242" s="706"/>
      <c r="M242" s="205" t="str">
        <f t="shared" si="33"/>
        <v/>
      </c>
      <c r="N242" s="231" t="str">
        <f t="shared" si="34"/>
        <v/>
      </c>
      <c r="O242" s="232" t="str">
        <f t="shared" si="35"/>
        <v/>
      </c>
      <c r="P242" s="211"/>
      <c r="AF242" s="93" t="str" cm="1">
        <f t="array" ref="AF242">IFERROR(SUM(_xlfn.UNIQUE(_xlfn._xlws.FILTER(AF$205:AF$601,(AM$205:AM$601 = AE242) * (AL$205:AL$601 &lt;&gt; "")))),"")</f>
        <v/>
      </c>
      <c r="AG242" s="93" t="str">
        <f t="shared" si="32"/>
        <v/>
      </c>
      <c r="AH242" s="1"/>
      <c r="AI242" s="1"/>
      <c r="AJ242" s="1"/>
      <c r="AK242" s="1"/>
      <c r="AL242" s="1"/>
      <c r="AM242" s="1"/>
      <c r="AN242" s="1"/>
      <c r="AO242" s="1"/>
    </row>
    <row r="243" spans="2:41" x14ac:dyDescent="0.35">
      <c r="B243" s="389"/>
      <c r="C243" s="389"/>
      <c r="F243" s="704"/>
      <c r="G243" s="705"/>
      <c r="H243" s="706"/>
      <c r="M243" s="205" t="str">
        <f t="shared" si="33"/>
        <v/>
      </c>
      <c r="N243" s="231" t="str">
        <f t="shared" si="34"/>
        <v/>
      </c>
      <c r="O243" s="232" t="str">
        <f t="shared" si="35"/>
        <v/>
      </c>
      <c r="P243" s="211"/>
      <c r="AF243" s="93" t="str" cm="1">
        <f t="array" ref="AF243">IFERROR(SUM(_xlfn.UNIQUE(_xlfn._xlws.FILTER(AF$205:AF$601,(AM$205:AM$601 = AE243) * (AL$205:AL$601 &lt;&gt; "")))),"")</f>
        <v/>
      </c>
      <c r="AG243" s="93"/>
      <c r="AH243" s="1"/>
      <c r="AI243" s="1"/>
      <c r="AJ243" s="1"/>
      <c r="AK243" s="1"/>
      <c r="AL243" s="1"/>
      <c r="AM243" s="1"/>
      <c r="AN243" s="1"/>
      <c r="AO243" s="1"/>
    </row>
    <row r="244" spans="2:41" ht="15" thickBot="1" x14ac:dyDescent="0.4">
      <c r="C244" s="389"/>
      <c r="F244" s="707"/>
      <c r="G244" s="708"/>
      <c r="H244" s="709"/>
      <c r="M244" s="205" t="str">
        <f t="shared" si="33"/>
        <v/>
      </c>
      <c r="N244" s="231" t="str">
        <f t="shared" si="34"/>
        <v/>
      </c>
      <c r="O244" s="232" t="str">
        <f t="shared" si="35"/>
        <v/>
      </c>
      <c r="P244" s="211"/>
      <c r="AF244" s="93"/>
      <c r="AG244" s="93"/>
      <c r="AH244" s="1"/>
      <c r="AI244" s="1"/>
      <c r="AJ244" s="1"/>
      <c r="AK244" s="1"/>
      <c r="AL244" s="1"/>
      <c r="AM244" s="1"/>
      <c r="AN244" s="1"/>
      <c r="AO244" s="1"/>
    </row>
    <row r="245" spans="2:41" x14ac:dyDescent="0.35">
      <c r="M245" s="205" t="str">
        <f t="shared" si="33"/>
        <v/>
      </c>
      <c r="N245" s="231" t="str">
        <f t="shared" si="34"/>
        <v/>
      </c>
      <c r="O245" s="232" t="str">
        <f t="shared" si="35"/>
        <v/>
      </c>
      <c r="P245" s="211"/>
    </row>
    <row r="246" spans="2:41" x14ac:dyDescent="0.35">
      <c r="M246" s="205" t="str">
        <f t="shared" si="33"/>
        <v/>
      </c>
      <c r="N246" s="231" t="str">
        <f t="shared" si="34"/>
        <v/>
      </c>
      <c r="O246" s="232" t="str">
        <f t="shared" si="35"/>
        <v/>
      </c>
      <c r="P246" s="211"/>
    </row>
    <row r="247" spans="2:41" x14ac:dyDescent="0.35">
      <c r="M247" s="205" t="str">
        <f t="shared" si="33"/>
        <v/>
      </c>
      <c r="N247" s="231" t="str">
        <f t="shared" si="34"/>
        <v/>
      </c>
      <c r="O247" s="232" t="str">
        <f t="shared" si="35"/>
        <v/>
      </c>
      <c r="P247" s="211"/>
    </row>
    <row r="248" spans="2:41" x14ac:dyDescent="0.35">
      <c r="M248" s="205" t="str">
        <f t="shared" si="33"/>
        <v/>
      </c>
      <c r="N248" s="231" t="str">
        <f t="shared" si="34"/>
        <v/>
      </c>
      <c r="O248" s="232" t="str">
        <f t="shared" si="35"/>
        <v/>
      </c>
      <c r="P248" s="211"/>
    </row>
    <row r="249" spans="2:41" x14ac:dyDescent="0.35">
      <c r="M249" s="205" t="str">
        <f t="shared" si="33"/>
        <v/>
      </c>
      <c r="N249" s="231" t="str">
        <f t="shared" si="34"/>
        <v/>
      </c>
      <c r="O249" s="232" t="str">
        <f t="shared" si="35"/>
        <v/>
      </c>
      <c r="P249" s="211"/>
    </row>
    <row r="250" spans="2:41" ht="15" thickBot="1" x14ac:dyDescent="0.4">
      <c r="M250" s="213" t="str">
        <f t="shared" si="33"/>
        <v/>
      </c>
      <c r="N250" s="214" t="str">
        <f t="shared" si="34"/>
        <v/>
      </c>
      <c r="O250" s="215" t="str">
        <f t="shared" si="35"/>
        <v/>
      </c>
      <c r="P250" s="212"/>
    </row>
  </sheetData>
  <sheetProtection algorithmName="SHA-512" hashValue="L6u0ocIkch2lZIEmkGEV6RFL+3ZlZd4KPGzPSvqqGfVxO6N6JH1fe4kNKWWyXjMYWyF3RGSiI3/Nh5YHiP9O9w==" saltValue="LEs5jAcj30hh9l+rpDiEsg==" spinCount="100000" sheet="1" formatCells="0" formatColumns="0" formatRows="0"/>
  <mergeCells count="74">
    <mergeCell ref="F238:G238"/>
    <mergeCell ref="F239:H244"/>
    <mergeCell ref="R1:T1"/>
    <mergeCell ref="U1:W1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P211:S211"/>
    <mergeCell ref="AK24:AT28"/>
    <mergeCell ref="X2:X3"/>
    <mergeCell ref="Y2:Y3"/>
    <mergeCell ref="Z2:Z3"/>
    <mergeCell ref="AA2:AA3"/>
    <mergeCell ref="AB2:AD2"/>
    <mergeCell ref="AE2:AJ2"/>
    <mergeCell ref="AK3:AT3"/>
    <mergeCell ref="AK4:AT8"/>
    <mergeCell ref="AK9:AT13"/>
    <mergeCell ref="AK14:AT18"/>
    <mergeCell ref="AK19:AT23"/>
    <mergeCell ref="AK84:AT88"/>
    <mergeCell ref="AK29:AT33"/>
    <mergeCell ref="AK34:AT38"/>
    <mergeCell ref="AK39:AT43"/>
    <mergeCell ref="AK44:AT48"/>
    <mergeCell ref="AK49:AT53"/>
    <mergeCell ref="AK54:AT58"/>
    <mergeCell ref="AK59:AT63"/>
    <mergeCell ref="AK64:AT68"/>
    <mergeCell ref="AK69:AT73"/>
    <mergeCell ref="AK74:AT78"/>
    <mergeCell ref="AK79:AT83"/>
    <mergeCell ref="AK144:AT148"/>
    <mergeCell ref="AK89:AT93"/>
    <mergeCell ref="AK94:AT98"/>
    <mergeCell ref="AK99:AT103"/>
    <mergeCell ref="AK104:AT108"/>
    <mergeCell ref="AK109:AT113"/>
    <mergeCell ref="AK114:AT118"/>
    <mergeCell ref="AK119:AT123"/>
    <mergeCell ref="AK124:AT128"/>
    <mergeCell ref="AK129:AT133"/>
    <mergeCell ref="AK134:AT138"/>
    <mergeCell ref="AK139:AT143"/>
    <mergeCell ref="A204:A208"/>
    <mergeCell ref="AK149:AT153"/>
    <mergeCell ref="AK154:AT158"/>
    <mergeCell ref="AK159:AT163"/>
    <mergeCell ref="AK164:AT168"/>
    <mergeCell ref="AK169:AT173"/>
    <mergeCell ref="AK174:AT178"/>
    <mergeCell ref="AK179:AT183"/>
    <mergeCell ref="AK184:AT188"/>
    <mergeCell ref="AK189:AT193"/>
    <mergeCell ref="AK194:AT198"/>
    <mergeCell ref="AK199:AT203"/>
    <mergeCell ref="F235:G235"/>
    <mergeCell ref="F236:G236"/>
    <mergeCell ref="F237:G237"/>
    <mergeCell ref="A209:A213"/>
    <mergeCell ref="A216:C216"/>
    <mergeCell ref="F231:G231"/>
    <mergeCell ref="F233:G233"/>
    <mergeCell ref="F232:G232"/>
    <mergeCell ref="F234:G23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81986-1583-4316-9902-6F49C6CDC056}">
  <dimension ref="A1:BG249"/>
  <sheetViews>
    <sheetView zoomScale="85" zoomScaleNormal="85" workbookViewId="0">
      <pane ySplit="3" topLeftCell="A239" activePane="bottomLeft" state="frozen"/>
      <selection pane="bottomLeft" activeCell="F237" sqref="F237:G237"/>
    </sheetView>
  </sheetViews>
  <sheetFormatPr defaultColWidth="8.81640625" defaultRowHeight="14.5" x14ac:dyDescent="0.35"/>
  <cols>
    <col min="1" max="1" width="18.81640625" style="1" customWidth="1"/>
    <col min="2" max="2" width="14.1796875" style="1" customWidth="1"/>
    <col min="3" max="3" width="12" style="1" customWidth="1"/>
    <col min="4" max="4" width="10.453125" style="1" customWidth="1"/>
    <col min="5" max="5" width="7.453125" style="1" customWidth="1"/>
    <col min="6" max="6" width="14.54296875" style="1" bestFit="1" customWidth="1"/>
    <col min="7" max="7" width="6.1796875" style="1" customWidth="1"/>
    <col min="8" max="8" width="12.453125" style="1" customWidth="1"/>
    <col min="9" max="11" width="12.453125" style="1" hidden="1" customWidth="1"/>
    <col min="12" max="12" width="7.54296875" style="1" hidden="1" customWidth="1"/>
    <col min="13" max="13" width="11.1796875" style="1" customWidth="1"/>
    <col min="14" max="14" width="8" style="1" customWidth="1"/>
    <col min="15" max="15" width="7.81640625" style="1" customWidth="1"/>
    <col min="16" max="16" width="6.1796875" style="1" customWidth="1"/>
    <col min="17" max="17" width="6.54296875" style="1" customWidth="1"/>
    <col min="18" max="18" width="9.453125" style="1" customWidth="1"/>
    <col min="19" max="19" width="7.26953125" style="1" customWidth="1"/>
    <col min="20" max="20" width="8.1796875" style="1" customWidth="1"/>
    <col min="21" max="21" width="10.1796875" style="1" customWidth="1"/>
    <col min="22" max="22" width="7.453125" style="1" customWidth="1"/>
    <col min="23" max="23" width="7.1796875" style="1" customWidth="1"/>
    <col min="24" max="24" width="8.81640625" style="1" customWidth="1"/>
    <col min="25" max="25" width="8.54296875" style="1" customWidth="1"/>
    <col min="26" max="26" width="12.54296875" style="1" customWidth="1"/>
    <col min="27" max="27" width="7.453125" style="1" customWidth="1"/>
    <col min="28" max="28" width="8.81640625" style="1" customWidth="1"/>
    <col min="29" max="29" width="7.81640625" style="1" customWidth="1"/>
    <col min="30" max="30" width="7.453125" style="1" customWidth="1"/>
    <col min="31" max="31" width="5.1796875" style="1" bestFit="1" customWidth="1"/>
    <col min="32" max="32" width="5.7265625" style="93" bestFit="1" customWidth="1"/>
    <col min="33" max="33" width="15.1796875" style="93" hidden="1" customWidth="1"/>
    <col min="34" max="34" width="7.453125" style="1" bestFit="1" customWidth="1"/>
    <col min="35" max="35" width="5.81640625" style="1" bestFit="1" customWidth="1"/>
    <col min="36" max="36" width="5.453125" style="1" bestFit="1" customWidth="1"/>
    <col min="37" max="45" width="8.81640625" style="1" customWidth="1"/>
    <col min="46" max="46" width="17.453125" style="1" customWidth="1"/>
    <col min="47" max="47" width="17.453125" style="1" hidden="1" customWidth="1"/>
    <col min="48" max="53" width="8.81640625" style="1" hidden="1" customWidth="1"/>
    <col min="54" max="54" width="8.81640625" hidden="1" customWidth="1"/>
    <col min="55" max="55" width="8.81640625" style="1" hidden="1" customWidth="1"/>
    <col min="56" max="56" width="11.453125" style="1" hidden="1" customWidth="1"/>
    <col min="57" max="59" width="8.81640625" style="1" hidden="1" customWidth="1"/>
    <col min="60" max="16384" width="8.81640625" style="1"/>
  </cols>
  <sheetData>
    <row r="1" spans="1:54" ht="15" thickBot="1" x14ac:dyDescent="0.4">
      <c r="C1" s="50"/>
      <c r="E1" s="50"/>
      <c r="F1" s="50"/>
      <c r="G1" s="50"/>
      <c r="H1" s="50"/>
      <c r="I1" s="50"/>
      <c r="J1" s="50"/>
      <c r="K1" s="50"/>
      <c r="L1" s="50"/>
      <c r="P1" s="72"/>
      <c r="Q1" s="72"/>
      <c r="R1" s="622" t="s">
        <v>0</v>
      </c>
      <c r="S1" s="623"/>
      <c r="T1" s="623"/>
      <c r="U1" s="622" t="s">
        <v>1</v>
      </c>
      <c r="V1" s="623"/>
      <c r="W1" s="624"/>
    </row>
    <row r="2" spans="1:54" ht="15" thickBot="1" x14ac:dyDescent="0.4">
      <c r="C2" s="651" t="s">
        <v>2</v>
      </c>
      <c r="D2" s="295"/>
      <c r="E2" s="296"/>
      <c r="F2" s="296"/>
      <c r="G2" s="296"/>
      <c r="H2" s="296"/>
      <c r="I2" s="142"/>
      <c r="J2" s="142"/>
      <c r="K2" s="142"/>
      <c r="L2" s="132"/>
      <c r="M2" s="663" t="s">
        <v>201</v>
      </c>
      <c r="N2" s="653" t="s">
        <v>202</v>
      </c>
      <c r="O2" s="625" t="s">
        <v>203</v>
      </c>
      <c r="P2" s="657" t="s">
        <v>11</v>
      </c>
      <c r="Q2" s="655" t="s">
        <v>12</v>
      </c>
      <c r="R2" s="659" t="s">
        <v>13</v>
      </c>
      <c r="S2" s="659" t="s">
        <v>14</v>
      </c>
      <c r="T2" s="632" t="s">
        <v>15</v>
      </c>
      <c r="U2" s="661" t="s">
        <v>13</v>
      </c>
      <c r="V2" s="659" t="s">
        <v>14</v>
      </c>
      <c r="W2" s="662" t="s">
        <v>15</v>
      </c>
      <c r="X2" s="625" t="s">
        <v>18</v>
      </c>
      <c r="Y2" s="632" t="s">
        <v>19</v>
      </c>
      <c r="Z2" s="632" t="s">
        <v>20</v>
      </c>
      <c r="AA2" s="634" t="s">
        <v>21</v>
      </c>
      <c r="AB2" s="636" t="s">
        <v>22</v>
      </c>
      <c r="AC2" s="637"/>
      <c r="AD2" s="638"/>
      <c r="AE2" s="639" t="s">
        <v>23</v>
      </c>
      <c r="AF2" s="640"/>
      <c r="AG2" s="640"/>
      <c r="AH2" s="640"/>
      <c r="AI2" s="640"/>
      <c r="AJ2" s="641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spans="1:54" s="72" customFormat="1" ht="47.15" customHeight="1" thickBot="1" x14ac:dyDescent="0.4">
      <c r="A3" s="51" t="s">
        <v>24</v>
      </c>
      <c r="B3" s="372" t="s">
        <v>204</v>
      </c>
      <c r="C3" s="652"/>
      <c r="D3" s="366"/>
      <c r="E3" s="363"/>
      <c r="F3" s="363"/>
      <c r="G3" s="363"/>
      <c r="H3" s="363"/>
      <c r="I3" s="364"/>
      <c r="J3" s="364"/>
      <c r="K3" s="364"/>
      <c r="L3" s="365"/>
      <c r="M3" s="664"/>
      <c r="N3" s="654"/>
      <c r="O3" s="659"/>
      <c r="P3" s="658"/>
      <c r="Q3" s="727"/>
      <c r="R3" s="659"/>
      <c r="S3" s="659"/>
      <c r="T3" s="660"/>
      <c r="U3" s="661"/>
      <c r="V3" s="659"/>
      <c r="W3" s="662"/>
      <c r="X3" s="626"/>
      <c r="Y3" s="633"/>
      <c r="Z3" s="633"/>
      <c r="AA3" s="635"/>
      <c r="AB3" s="36" t="s">
        <v>27</v>
      </c>
      <c r="AC3" s="37" t="s">
        <v>28</v>
      </c>
      <c r="AD3" s="38" t="s">
        <v>29</v>
      </c>
      <c r="AE3" s="111" t="s">
        <v>30</v>
      </c>
      <c r="AF3" s="136" t="s">
        <v>31</v>
      </c>
      <c r="AG3" s="136" t="s">
        <v>207</v>
      </c>
      <c r="AH3" s="37" t="s">
        <v>13</v>
      </c>
      <c r="AI3" s="37" t="s">
        <v>208</v>
      </c>
      <c r="AJ3" s="37" t="s">
        <v>33</v>
      </c>
      <c r="AK3" s="642" t="s">
        <v>34</v>
      </c>
      <c r="AL3" s="643"/>
      <c r="AM3" s="643"/>
      <c r="AN3" s="643"/>
      <c r="AO3" s="643"/>
      <c r="AP3" s="643"/>
      <c r="AQ3" s="643"/>
      <c r="AR3" s="643"/>
      <c r="AS3" s="643"/>
      <c r="AT3" s="644"/>
      <c r="AU3" s="42"/>
    </row>
    <row r="4" spans="1:54" ht="14.5" customHeight="1" x14ac:dyDescent="0.35">
      <c r="A4" s="42">
        <v>1</v>
      </c>
      <c r="B4" s="24" t="s">
        <v>35</v>
      </c>
      <c r="C4" s="272"/>
      <c r="D4" s="299"/>
      <c r="E4" s="300"/>
      <c r="F4" s="300"/>
      <c r="G4" s="300"/>
      <c r="H4" s="300"/>
      <c r="I4" s="14"/>
      <c r="J4" s="14"/>
      <c r="K4" s="14"/>
      <c r="L4" s="77"/>
      <c r="M4" s="317"/>
      <c r="N4" s="157">
        <f>SUM(D4:L4)</f>
        <v>0</v>
      </c>
      <c r="O4" s="158">
        <f>N4*'Template-657'!$P$16</f>
        <v>0</v>
      </c>
      <c r="P4" s="164"/>
      <c r="Q4" s="22"/>
      <c r="R4" s="320"/>
      <c r="S4" s="320"/>
      <c r="T4" s="300"/>
      <c r="U4" s="318"/>
      <c r="V4" s="320"/>
      <c r="W4" s="301"/>
      <c r="X4" s="332"/>
      <c r="Y4" s="64"/>
      <c r="Z4" s="64"/>
      <c r="AA4" s="79"/>
      <c r="AB4" s="334"/>
      <c r="AC4" s="334"/>
      <c r="AD4" s="303"/>
      <c r="AE4" s="342"/>
      <c r="AF4" s="343"/>
      <c r="AG4" s="99" t="str">
        <f>IF(AND(AE4&lt;&gt;"", AF4&lt;&gt;"", AH4&lt;&gt;""), AE4 &amp; "-" &amp; AF4 &amp; " - " &amp; TRIM(AH4), "")</f>
        <v/>
      </c>
      <c r="AH4" s="350"/>
      <c r="AI4" s="351"/>
      <c r="AJ4" s="352"/>
      <c r="AK4" s="675"/>
      <c r="AL4" s="676"/>
      <c r="AM4" s="676"/>
      <c r="AN4" s="676"/>
      <c r="AO4" s="676"/>
      <c r="AP4" s="676"/>
      <c r="AQ4" s="676"/>
      <c r="AR4" s="676"/>
      <c r="AS4" s="676"/>
      <c r="AT4" s="677"/>
      <c r="AU4" s="15"/>
    </row>
    <row r="5" spans="1:54" x14ac:dyDescent="0.35">
      <c r="A5" s="42"/>
      <c r="B5" s="25" t="s">
        <v>53</v>
      </c>
      <c r="C5" s="30"/>
      <c r="D5" s="302"/>
      <c r="E5" s="303"/>
      <c r="F5" s="303"/>
      <c r="G5" s="303"/>
      <c r="H5" s="303"/>
      <c r="I5" s="17"/>
      <c r="J5" s="17"/>
      <c r="K5" s="17"/>
      <c r="L5" s="85"/>
      <c r="M5" s="162"/>
      <c r="N5" s="30" t="e">
        <f>IF(SUM(D5:L5)&gt;'Template-657'!$Z$4,'Template-657'!$Z$4,SUM(D5:L5))</f>
        <v>#DIV/0!</v>
      </c>
      <c r="O5" s="163" t="e">
        <f>N5*'Template-657'!$P$16</f>
        <v>#DIV/0!</v>
      </c>
      <c r="P5" s="164" t="e">
        <f>INDEX('Template-657'!$T$5:$Y$5, MATCH(O5, 'Template-657'!$T$3:$Y$3, 1))</f>
        <v>#DIV/0!</v>
      </c>
      <c r="Q5" s="22" t="e">
        <f>INDEX('Template-657'!$T$6:$Y$6, MATCH(O5, 'Template-657'!$T$3:$Y$3, 1))</f>
        <v>#DIV/0!</v>
      </c>
      <c r="R5" s="321"/>
      <c r="S5" s="321"/>
      <c r="T5" s="303"/>
      <c r="U5" s="322"/>
      <c r="V5" s="321"/>
      <c r="W5" s="304"/>
      <c r="X5" s="165"/>
      <c r="Y5" s="63"/>
      <c r="Z5" s="63"/>
      <c r="AA5" s="89"/>
      <c r="AB5" s="335"/>
      <c r="AC5" s="334"/>
      <c r="AD5" s="303"/>
      <c r="AE5" s="344"/>
      <c r="AF5" s="345"/>
      <c r="AG5" s="99" t="str">
        <f t="shared" ref="AG5:AG68" si="0">IF(AND(AE5&lt;&gt;"", AF5&lt;&gt;"", AH5&lt;&gt;""), AE5 &amp; "-" &amp; AF5 &amp; " - " &amp; TRIM(AH5), "")</f>
        <v/>
      </c>
      <c r="AH5" s="353"/>
      <c r="AI5" s="308"/>
      <c r="AJ5" s="309"/>
      <c r="AK5" s="678"/>
      <c r="AL5" s="679"/>
      <c r="AM5" s="679"/>
      <c r="AN5" s="679"/>
      <c r="AO5" s="679"/>
      <c r="AP5" s="679"/>
      <c r="AQ5" s="679"/>
      <c r="AR5" s="679"/>
      <c r="AS5" s="679"/>
      <c r="AT5" s="680"/>
      <c r="AU5" s="15"/>
    </row>
    <row r="6" spans="1:54" x14ac:dyDescent="0.35">
      <c r="A6" s="71"/>
      <c r="B6" s="39" t="s">
        <v>59</v>
      </c>
      <c r="C6" s="30"/>
      <c r="D6" s="305"/>
      <c r="E6" s="308"/>
      <c r="F6" s="306"/>
      <c r="G6" s="306"/>
      <c r="H6" s="306"/>
      <c r="I6" s="32"/>
      <c r="J6" s="32"/>
      <c r="K6" s="32"/>
      <c r="L6" s="75"/>
      <c r="M6" s="166">
        <f>SUM(D6:L6)</f>
        <v>0</v>
      </c>
      <c r="N6" s="167"/>
      <c r="O6" s="168"/>
      <c r="P6" s="169"/>
      <c r="Q6" s="170"/>
      <c r="R6" s="308"/>
      <c r="S6" s="308"/>
      <c r="T6" s="308"/>
      <c r="U6" s="305"/>
      <c r="V6" s="308"/>
      <c r="W6" s="309"/>
      <c r="X6" s="331"/>
      <c r="Y6" s="306"/>
      <c r="Z6" s="308"/>
      <c r="AA6" s="309"/>
      <c r="AB6" s="334"/>
      <c r="AC6" s="334"/>
      <c r="AD6" s="303"/>
      <c r="AE6" s="331"/>
      <c r="AF6" s="346"/>
      <c r="AG6" s="99" t="str">
        <f t="shared" si="0"/>
        <v/>
      </c>
      <c r="AH6" s="353"/>
      <c r="AI6" s="308"/>
      <c r="AJ6" s="309"/>
      <c r="AK6" s="678"/>
      <c r="AL6" s="679"/>
      <c r="AM6" s="679"/>
      <c r="AN6" s="679"/>
      <c r="AO6" s="679"/>
      <c r="AP6" s="679"/>
      <c r="AQ6" s="679"/>
      <c r="AR6" s="679"/>
      <c r="AS6" s="679"/>
      <c r="AT6" s="680"/>
      <c r="AU6" s="15"/>
      <c r="BB6" s="1"/>
    </row>
    <row r="7" spans="1:54" x14ac:dyDescent="0.35">
      <c r="A7" s="71"/>
      <c r="B7" s="25" t="s">
        <v>70</v>
      </c>
      <c r="C7" s="30">
        <f>SUM(D7:L7)</f>
        <v>0</v>
      </c>
      <c r="D7" s="305"/>
      <c r="E7" s="308"/>
      <c r="F7" s="308"/>
      <c r="G7" s="308"/>
      <c r="H7" s="308"/>
      <c r="I7" s="9"/>
      <c r="J7" s="9"/>
      <c r="K7" s="9"/>
      <c r="L7" s="40"/>
      <c r="M7" s="162" t="e">
        <f>IF(SUM(D7:L7)&gt;($P5/'Template-657'!$P$15),($P5/'Template-657'!$P$15),SUM(D7:L7))</f>
        <v>#DIV/0!</v>
      </c>
      <c r="N7" s="167"/>
      <c r="O7" s="168"/>
      <c r="P7" s="169"/>
      <c r="Q7" s="170"/>
      <c r="R7" s="308"/>
      <c r="S7" s="308"/>
      <c r="T7" s="308"/>
      <c r="U7" s="305"/>
      <c r="V7" s="308"/>
      <c r="W7" s="309"/>
      <c r="X7" s="143"/>
      <c r="Y7" s="15"/>
      <c r="Z7" s="15"/>
      <c r="AA7" s="22"/>
      <c r="AB7" s="334"/>
      <c r="AC7" s="334"/>
      <c r="AD7" s="303"/>
      <c r="AE7" s="331"/>
      <c r="AF7" s="346"/>
      <c r="AG7" s="99" t="str">
        <f t="shared" si="0"/>
        <v/>
      </c>
      <c r="AH7" s="353"/>
      <c r="AI7" s="308"/>
      <c r="AJ7" s="309"/>
      <c r="AK7" s="678"/>
      <c r="AL7" s="679"/>
      <c r="AM7" s="679"/>
      <c r="AN7" s="679"/>
      <c r="AO7" s="679"/>
      <c r="AP7" s="679"/>
      <c r="AQ7" s="679"/>
      <c r="AR7" s="679"/>
      <c r="AS7" s="679"/>
      <c r="AT7" s="680"/>
      <c r="AU7" s="15"/>
      <c r="BB7" s="1"/>
    </row>
    <row r="8" spans="1:54" ht="15" thickBot="1" x14ac:dyDescent="0.4">
      <c r="A8" s="74"/>
      <c r="B8" s="25" t="s">
        <v>75</v>
      </c>
      <c r="C8" s="57">
        <f>SUM(D8:L8)</f>
        <v>0</v>
      </c>
      <c r="D8" s="310"/>
      <c r="E8" s="311"/>
      <c r="F8" s="311"/>
      <c r="G8" s="311"/>
      <c r="H8" s="311"/>
      <c r="I8" s="11"/>
      <c r="J8" s="11"/>
      <c r="K8" s="11"/>
      <c r="L8" s="47"/>
      <c r="M8" s="171" t="e">
        <f>IF(SUM(D8:L8)&gt;($P5/'Template-657'!$P$15),($P5/'Template-657'!$P$15),SUM(D8:L8))</f>
        <v>#DIV/0!</v>
      </c>
      <c r="N8" s="57"/>
      <c r="O8" s="172"/>
      <c r="P8" s="173"/>
      <c r="Q8" s="23"/>
      <c r="R8" s="311"/>
      <c r="S8" s="323"/>
      <c r="T8" s="323"/>
      <c r="U8" s="324"/>
      <c r="V8" s="325"/>
      <c r="W8" s="326"/>
      <c r="X8" s="30"/>
      <c r="Y8" s="15"/>
      <c r="Z8" s="15"/>
      <c r="AA8" s="22"/>
      <c r="AB8" s="334"/>
      <c r="AC8" s="334"/>
      <c r="AD8" s="303"/>
      <c r="AE8" s="331"/>
      <c r="AF8" s="346"/>
      <c r="AG8" s="99" t="str">
        <f t="shared" si="0"/>
        <v/>
      </c>
      <c r="AH8" s="353"/>
      <c r="AI8" s="308"/>
      <c r="AJ8" s="309"/>
      <c r="AK8" s="684"/>
      <c r="AL8" s="685"/>
      <c r="AM8" s="685"/>
      <c r="AN8" s="685"/>
      <c r="AO8" s="685"/>
      <c r="AP8" s="685"/>
      <c r="AQ8" s="685"/>
      <c r="AR8" s="685"/>
      <c r="AS8" s="685"/>
      <c r="AT8" s="686"/>
      <c r="AU8" s="15"/>
      <c r="BB8" s="1"/>
    </row>
    <row r="9" spans="1:54" x14ac:dyDescent="0.35">
      <c r="A9" s="33">
        <v>2</v>
      </c>
      <c r="B9" s="24" t="s">
        <v>35</v>
      </c>
      <c r="C9"/>
      <c r="D9" s="302"/>
      <c r="E9" s="303"/>
      <c r="F9" s="303"/>
      <c r="G9" s="303"/>
      <c r="H9" s="304"/>
      <c r="I9" s="17"/>
      <c r="J9" s="17"/>
      <c r="K9" s="17"/>
      <c r="L9" s="85"/>
      <c r="M9" s="317"/>
      <c r="N9" s="157">
        <f>SUM(D9:L9)</f>
        <v>0</v>
      </c>
      <c r="O9" s="158">
        <f>N9*'Template-657'!$P$16</f>
        <v>0</v>
      </c>
      <c r="P9" s="159"/>
      <c r="Q9" s="160"/>
      <c r="R9" s="320"/>
      <c r="S9" s="320"/>
      <c r="T9" s="300"/>
      <c r="U9" s="318"/>
      <c r="V9" s="320"/>
      <c r="W9" s="301"/>
      <c r="X9" s="174"/>
      <c r="Y9" s="64"/>
      <c r="Z9" s="64"/>
      <c r="AA9" s="79"/>
      <c r="AB9" s="336"/>
      <c r="AC9" s="337"/>
      <c r="AD9" s="300"/>
      <c r="AE9" s="342"/>
      <c r="AF9" s="343"/>
      <c r="AG9" s="100" t="str">
        <f t="shared" si="0"/>
        <v/>
      </c>
      <c r="AH9" s="350"/>
      <c r="AI9" s="351"/>
      <c r="AJ9" s="352"/>
      <c r="AK9" s="675"/>
      <c r="AL9" s="676"/>
      <c r="AM9" s="676"/>
      <c r="AN9" s="676"/>
      <c r="AO9" s="676"/>
      <c r="AP9" s="676"/>
      <c r="AQ9" s="676"/>
      <c r="AR9" s="676"/>
      <c r="AS9" s="676"/>
      <c r="AT9" s="677"/>
      <c r="AU9" s="15"/>
    </row>
    <row r="10" spans="1:54" x14ac:dyDescent="0.35">
      <c r="A10" s="71"/>
      <c r="B10" s="25" t="s">
        <v>53</v>
      </c>
      <c r="C10" s="15"/>
      <c r="D10" s="302"/>
      <c r="E10" s="303"/>
      <c r="F10" s="303"/>
      <c r="G10" s="303"/>
      <c r="H10" s="304"/>
      <c r="I10" s="17"/>
      <c r="J10" s="17"/>
      <c r="K10" s="17"/>
      <c r="L10" s="85"/>
      <c r="M10" s="162"/>
      <c r="N10" s="30" t="e">
        <f>IF(SUM(D10:L10)&gt;'Template-657'!$Z$4,'Template-657'!$Z$4,SUM(D10:L10))</f>
        <v>#DIV/0!</v>
      </c>
      <c r="O10" s="163" t="e">
        <f>N10*'Template-657'!$P$16</f>
        <v>#DIV/0!</v>
      </c>
      <c r="P10" s="164" t="e">
        <f>INDEX('Template-657'!$T$5:$Y$5, MATCH(O10, 'Template-657'!$T$3:$Y$3, 1))</f>
        <v>#DIV/0!</v>
      </c>
      <c r="Q10" s="22" t="e">
        <f>INDEX('Template-657'!$T$6:$Y$6, MATCH(O10, 'Template-657'!$T$3:$Y$3, 1))</f>
        <v>#DIV/0!</v>
      </c>
      <c r="R10" s="321"/>
      <c r="S10" s="321"/>
      <c r="T10" s="303"/>
      <c r="U10" s="322"/>
      <c r="V10" s="321"/>
      <c r="W10" s="304"/>
      <c r="X10" s="165"/>
      <c r="Y10" s="63"/>
      <c r="Z10" s="63"/>
      <c r="AA10" s="89"/>
      <c r="AB10" s="335"/>
      <c r="AC10" s="334"/>
      <c r="AD10" s="303"/>
      <c r="AE10" s="344"/>
      <c r="AF10" s="345"/>
      <c r="AG10" s="99" t="str">
        <f t="shared" si="0"/>
        <v/>
      </c>
      <c r="AH10" s="353"/>
      <c r="AI10" s="308"/>
      <c r="AJ10" s="309"/>
      <c r="AK10" s="678"/>
      <c r="AL10" s="679"/>
      <c r="AM10" s="679"/>
      <c r="AN10" s="679"/>
      <c r="AO10" s="679"/>
      <c r="AP10" s="679"/>
      <c r="AQ10" s="679"/>
      <c r="AR10" s="679"/>
      <c r="AS10" s="679"/>
      <c r="AT10" s="680"/>
      <c r="AU10" s="15"/>
    </row>
    <row r="11" spans="1:54" x14ac:dyDescent="0.35">
      <c r="A11" s="71"/>
      <c r="B11" s="39" t="s">
        <v>59</v>
      </c>
      <c r="C11" s="15"/>
      <c r="D11" s="305"/>
      <c r="E11" s="306"/>
      <c r="F11" s="306"/>
      <c r="G11" s="306"/>
      <c r="H11" s="307"/>
      <c r="I11" s="32"/>
      <c r="J11" s="32"/>
      <c r="K11" s="32"/>
      <c r="L11" s="75"/>
      <c r="M11" s="166">
        <f>SUM(D11:L11)</f>
        <v>0</v>
      </c>
      <c r="N11" s="167"/>
      <c r="O11" s="168"/>
      <c r="P11" s="169"/>
      <c r="Q11" s="170"/>
      <c r="R11" s="308"/>
      <c r="S11" s="308"/>
      <c r="T11" s="308"/>
      <c r="U11" s="305"/>
      <c r="V11" s="308"/>
      <c r="W11" s="309"/>
      <c r="X11" s="143"/>
      <c r="Y11" s="306"/>
      <c r="Z11" s="308"/>
      <c r="AA11" s="309"/>
      <c r="AB11" s="335"/>
      <c r="AC11" s="334"/>
      <c r="AD11" s="303"/>
      <c r="AE11" s="331"/>
      <c r="AF11" s="346"/>
      <c r="AG11" s="99" t="str">
        <f t="shared" si="0"/>
        <v/>
      </c>
      <c r="AH11" s="353"/>
      <c r="AI11" s="308"/>
      <c r="AJ11" s="309"/>
      <c r="AK11" s="678"/>
      <c r="AL11" s="679"/>
      <c r="AM11" s="679"/>
      <c r="AN11" s="679"/>
      <c r="AO11" s="679"/>
      <c r="AP11" s="679"/>
      <c r="AQ11" s="679"/>
      <c r="AR11" s="679"/>
      <c r="AS11" s="679"/>
      <c r="AT11" s="680"/>
      <c r="AU11" s="15"/>
      <c r="BB11" s="1"/>
    </row>
    <row r="12" spans="1:54" x14ac:dyDescent="0.35">
      <c r="A12" s="71"/>
      <c r="B12" s="25" t="s">
        <v>70</v>
      </c>
      <c r="C12" s="15">
        <f>SUM(D12:L12)</f>
        <v>0</v>
      </c>
      <c r="D12" s="305"/>
      <c r="E12" s="308"/>
      <c r="F12" s="308"/>
      <c r="G12" s="308"/>
      <c r="H12" s="309"/>
      <c r="I12" s="9"/>
      <c r="J12" s="9"/>
      <c r="K12" s="9"/>
      <c r="L12" s="40"/>
      <c r="M12" s="162" t="e">
        <f>IF(SUM(D12:L12)&gt;($P10/'Template-657'!$P$15),($P10/'Template-657'!$P$15),SUM(D12:L12))</f>
        <v>#DIV/0!</v>
      </c>
      <c r="N12" s="167"/>
      <c r="O12" s="168"/>
      <c r="P12" s="169"/>
      <c r="Q12" s="170"/>
      <c r="R12" s="308"/>
      <c r="S12" s="308"/>
      <c r="T12" s="308"/>
      <c r="U12" s="305"/>
      <c r="V12" s="308"/>
      <c r="W12" s="309"/>
      <c r="X12" s="143"/>
      <c r="Y12" s="15"/>
      <c r="Z12" s="15"/>
      <c r="AA12" s="22"/>
      <c r="AB12" s="335"/>
      <c r="AC12" s="334"/>
      <c r="AD12" s="303"/>
      <c r="AE12" s="331"/>
      <c r="AF12" s="346"/>
      <c r="AG12" s="99" t="str">
        <f t="shared" si="0"/>
        <v/>
      </c>
      <c r="AH12" s="353"/>
      <c r="AI12" s="308"/>
      <c r="AJ12" s="309"/>
      <c r="AK12" s="678"/>
      <c r="AL12" s="679"/>
      <c r="AM12" s="679"/>
      <c r="AN12" s="679"/>
      <c r="AO12" s="679"/>
      <c r="AP12" s="679"/>
      <c r="AQ12" s="679"/>
      <c r="AR12" s="679"/>
      <c r="AS12" s="679"/>
      <c r="AT12" s="680"/>
      <c r="AU12" s="15"/>
      <c r="BB12" s="1"/>
    </row>
    <row r="13" spans="1:54" ht="15" thickBot="1" x14ac:dyDescent="0.4">
      <c r="A13" s="90"/>
      <c r="B13" s="26" t="s">
        <v>75</v>
      </c>
      <c r="C13" s="15">
        <f>SUM(D13:L13)</f>
        <v>0</v>
      </c>
      <c r="D13" s="305"/>
      <c r="E13" s="308"/>
      <c r="F13" s="308"/>
      <c r="G13" s="308"/>
      <c r="H13" s="309"/>
      <c r="I13" s="9"/>
      <c r="J13" s="9"/>
      <c r="K13" s="9"/>
      <c r="L13" s="40"/>
      <c r="M13" s="171" t="e">
        <f>IF(SUM(D13:L13)&gt;($P10/'Template-657'!$P$15),($P10/'Template-657'!$P$15),SUM(D13:L13))</f>
        <v>#DIV/0!</v>
      </c>
      <c r="N13" s="57"/>
      <c r="O13" s="172"/>
      <c r="P13" s="173"/>
      <c r="Q13" s="23"/>
      <c r="R13" s="308"/>
      <c r="S13" s="327"/>
      <c r="T13" s="327"/>
      <c r="U13" s="324"/>
      <c r="V13" s="325"/>
      <c r="W13" s="326"/>
      <c r="X13" s="57"/>
      <c r="Y13" s="10"/>
      <c r="Z13" s="10"/>
      <c r="AA13" s="23"/>
      <c r="AB13" s="338"/>
      <c r="AC13" s="339"/>
      <c r="AD13" s="340"/>
      <c r="AE13" s="347"/>
      <c r="AF13" s="348"/>
      <c r="AG13" s="233" t="str">
        <f t="shared" si="0"/>
        <v/>
      </c>
      <c r="AH13" s="354"/>
      <c r="AI13" s="311"/>
      <c r="AJ13" s="312"/>
      <c r="AK13" s="684"/>
      <c r="AL13" s="685"/>
      <c r="AM13" s="685"/>
      <c r="AN13" s="685"/>
      <c r="AO13" s="685"/>
      <c r="AP13" s="685"/>
      <c r="AQ13" s="685"/>
      <c r="AR13" s="685"/>
      <c r="AS13" s="685"/>
      <c r="AT13" s="686"/>
      <c r="AU13" s="15"/>
      <c r="BB13" s="1"/>
    </row>
    <row r="14" spans="1:54" x14ac:dyDescent="0.35">
      <c r="A14" s="33">
        <v>3</v>
      </c>
      <c r="B14" s="24" t="s">
        <v>35</v>
      </c>
      <c r="C14" s="272"/>
      <c r="D14" s="299"/>
      <c r="E14" s="300"/>
      <c r="F14" s="300"/>
      <c r="G14" s="300"/>
      <c r="H14" s="300"/>
      <c r="I14" s="14"/>
      <c r="J14" s="14"/>
      <c r="K14" s="14"/>
      <c r="L14" s="77"/>
      <c r="M14" s="317"/>
      <c r="N14" s="157">
        <f>SUM(D14:L14)</f>
        <v>0</v>
      </c>
      <c r="O14" s="158">
        <f>N14*'Template-657'!$P$16</f>
        <v>0</v>
      </c>
      <c r="P14" s="159"/>
      <c r="Q14" s="160"/>
      <c r="R14" s="320"/>
      <c r="S14" s="320"/>
      <c r="T14" s="300"/>
      <c r="U14" s="318"/>
      <c r="V14" s="320"/>
      <c r="W14" s="301"/>
      <c r="X14" s="174"/>
      <c r="Y14" s="64"/>
      <c r="Z14" s="64"/>
      <c r="AA14" s="79"/>
      <c r="AB14" s="334"/>
      <c r="AC14" s="337"/>
      <c r="AD14" s="300"/>
      <c r="AE14" s="344"/>
      <c r="AF14" s="345"/>
      <c r="AG14" s="99" t="str">
        <f>IF(AND(AE14&lt;&gt;"", AF14&lt;&gt;"", AH14&lt;&gt;""), AE14 &amp; "-" &amp; AF14 &amp; " - " &amp; TRIM(AH14), "")</f>
        <v/>
      </c>
      <c r="AH14" s="353"/>
      <c r="AI14" s="308"/>
      <c r="AJ14" s="309"/>
      <c r="AK14" s="675"/>
      <c r="AL14" s="676"/>
      <c r="AM14" s="676"/>
      <c r="AN14" s="676"/>
      <c r="AO14" s="676"/>
      <c r="AP14" s="676"/>
      <c r="AQ14" s="676"/>
      <c r="AR14" s="676"/>
      <c r="AS14" s="676"/>
      <c r="AT14" s="677"/>
      <c r="AU14" s="15"/>
    </row>
    <row r="15" spans="1:54" x14ac:dyDescent="0.35">
      <c r="A15" s="71"/>
      <c r="B15" s="25" t="s">
        <v>53</v>
      </c>
      <c r="C15" s="30"/>
      <c r="D15" s="302"/>
      <c r="E15" s="303"/>
      <c r="F15" s="303"/>
      <c r="G15" s="303"/>
      <c r="H15" s="303"/>
      <c r="I15" s="17"/>
      <c r="J15" s="17"/>
      <c r="K15" s="17"/>
      <c r="L15" s="85"/>
      <c r="M15" s="162"/>
      <c r="N15" s="30" t="e">
        <f>IF(SUM(D15:L15)&gt;'Template-657'!$Z$4,'Template-657'!$Z$4,SUM(D15:L15))</f>
        <v>#DIV/0!</v>
      </c>
      <c r="O15" s="163" t="e">
        <f>N15*'Template-657'!$P$16</f>
        <v>#DIV/0!</v>
      </c>
      <c r="P15" s="164" t="e">
        <f>INDEX('Template-657'!$T$5:$Y$5, MATCH(O15, 'Template-657'!$T$3:$Y$3, 1))</f>
        <v>#DIV/0!</v>
      </c>
      <c r="Q15" s="22" t="e">
        <f>INDEX('Template-657'!$T$6:$Y$6, MATCH(O15, 'Template-657'!$T$3:$Y$3, 1))</f>
        <v>#DIV/0!</v>
      </c>
      <c r="R15" s="321"/>
      <c r="S15" s="321"/>
      <c r="T15" s="303"/>
      <c r="U15" s="322"/>
      <c r="V15" s="321"/>
      <c r="W15" s="304"/>
      <c r="X15" s="165"/>
      <c r="Y15" s="63"/>
      <c r="Z15" s="63"/>
      <c r="AA15" s="89"/>
      <c r="AB15" s="334"/>
      <c r="AC15" s="334"/>
      <c r="AD15" s="303"/>
      <c r="AE15" s="344"/>
      <c r="AF15" s="345"/>
      <c r="AG15" s="99" t="str">
        <f t="shared" si="0"/>
        <v/>
      </c>
      <c r="AH15" s="353"/>
      <c r="AI15" s="308"/>
      <c r="AJ15" s="309"/>
      <c r="AK15" s="678"/>
      <c r="AL15" s="679"/>
      <c r="AM15" s="679"/>
      <c r="AN15" s="679"/>
      <c r="AO15" s="679"/>
      <c r="AP15" s="679"/>
      <c r="AQ15" s="679"/>
      <c r="AR15" s="679"/>
      <c r="AS15" s="679"/>
      <c r="AT15" s="680"/>
      <c r="AU15" s="15"/>
    </row>
    <row r="16" spans="1:54" x14ac:dyDescent="0.35">
      <c r="A16" s="71"/>
      <c r="B16" s="39" t="s">
        <v>59</v>
      </c>
      <c r="C16" s="30"/>
      <c r="D16" s="305"/>
      <c r="E16" s="308"/>
      <c r="F16" s="306"/>
      <c r="G16" s="306"/>
      <c r="H16" s="306"/>
      <c r="I16" s="32"/>
      <c r="J16" s="32"/>
      <c r="K16" s="32"/>
      <c r="L16" s="75"/>
      <c r="M16" s="166">
        <f>SUM(D16:L16)</f>
        <v>0</v>
      </c>
      <c r="N16" s="167"/>
      <c r="O16" s="168"/>
      <c r="P16" s="169"/>
      <c r="Q16" s="170"/>
      <c r="R16" s="308"/>
      <c r="S16" s="308"/>
      <c r="T16" s="308"/>
      <c r="U16" s="305"/>
      <c r="V16" s="308"/>
      <c r="W16" s="309"/>
      <c r="X16" s="143"/>
      <c r="Y16" s="306"/>
      <c r="Z16" s="308"/>
      <c r="AA16" s="309"/>
      <c r="AB16" s="334"/>
      <c r="AC16" s="334"/>
      <c r="AD16" s="303"/>
      <c r="AE16" s="331"/>
      <c r="AF16" s="346"/>
      <c r="AG16" s="99" t="str">
        <f t="shared" si="0"/>
        <v/>
      </c>
      <c r="AH16" s="353"/>
      <c r="AI16" s="308"/>
      <c r="AJ16" s="309"/>
      <c r="AK16" s="678"/>
      <c r="AL16" s="679"/>
      <c r="AM16" s="679"/>
      <c r="AN16" s="679"/>
      <c r="AO16" s="679"/>
      <c r="AP16" s="679"/>
      <c r="AQ16" s="679"/>
      <c r="AR16" s="679"/>
      <c r="AS16" s="679"/>
      <c r="AT16" s="680"/>
      <c r="AU16" s="15"/>
      <c r="BB16" s="1"/>
    </row>
    <row r="17" spans="1:54" x14ac:dyDescent="0.35">
      <c r="A17" s="71"/>
      <c r="B17" s="25" t="s">
        <v>70</v>
      </c>
      <c r="C17" s="30">
        <f>SUM(D17:L17)</f>
        <v>0</v>
      </c>
      <c r="D17" s="305"/>
      <c r="E17" s="308"/>
      <c r="F17" s="308"/>
      <c r="G17" s="308"/>
      <c r="H17" s="308"/>
      <c r="I17" s="9"/>
      <c r="J17" s="9"/>
      <c r="K17" s="9"/>
      <c r="L17" s="40"/>
      <c r="M17" s="162" t="e">
        <f>IF(SUM(D17:L17)&gt;($P15/'Template-657'!$P$15),($P15/'Template-657'!$P$15),SUM(D17:L17))</f>
        <v>#DIV/0!</v>
      </c>
      <c r="N17" s="167"/>
      <c r="O17" s="168"/>
      <c r="P17" s="169"/>
      <c r="Q17" s="170"/>
      <c r="R17" s="308"/>
      <c r="S17" s="308"/>
      <c r="T17" s="308"/>
      <c r="U17" s="305"/>
      <c r="V17" s="308"/>
      <c r="W17" s="309"/>
      <c r="X17" s="143"/>
      <c r="Y17" s="15"/>
      <c r="Z17" s="15"/>
      <c r="AA17" s="22"/>
      <c r="AB17" s="334"/>
      <c r="AC17" s="334"/>
      <c r="AD17" s="303"/>
      <c r="AE17" s="331"/>
      <c r="AF17" s="346"/>
      <c r="AG17" s="99" t="str">
        <f t="shared" si="0"/>
        <v/>
      </c>
      <c r="AH17" s="353"/>
      <c r="AI17" s="308"/>
      <c r="AJ17" s="309"/>
      <c r="AK17" s="678"/>
      <c r="AL17" s="679"/>
      <c r="AM17" s="679"/>
      <c r="AN17" s="679"/>
      <c r="AO17" s="679"/>
      <c r="AP17" s="679"/>
      <c r="AQ17" s="679"/>
      <c r="AR17" s="679"/>
      <c r="AS17" s="679"/>
      <c r="AT17" s="680"/>
      <c r="AU17" s="15"/>
      <c r="BB17" s="1"/>
    </row>
    <row r="18" spans="1:54" ht="15" thickBot="1" x14ac:dyDescent="0.4">
      <c r="A18" s="90"/>
      <c r="B18" s="26" t="s">
        <v>75</v>
      </c>
      <c r="C18" s="57">
        <f>SUM(D18:L18)</f>
        <v>0</v>
      </c>
      <c r="D18" s="310"/>
      <c r="E18" s="311"/>
      <c r="F18" s="311"/>
      <c r="G18" s="311"/>
      <c r="H18" s="311"/>
      <c r="I18" s="11"/>
      <c r="J18" s="11"/>
      <c r="K18" s="11"/>
      <c r="L18" s="47"/>
      <c r="M18" s="171" t="e">
        <f>IF(SUM(D18:L18)&gt;($P15/'Template-657'!$P$15),($P15/'Template-657'!$P$15),SUM(D18:L18))</f>
        <v>#DIV/0!</v>
      </c>
      <c r="N18" s="57"/>
      <c r="O18" s="172"/>
      <c r="P18" s="173"/>
      <c r="Q18" s="23"/>
      <c r="R18" s="311"/>
      <c r="S18" s="323"/>
      <c r="T18" s="323"/>
      <c r="U18" s="324"/>
      <c r="V18" s="325"/>
      <c r="W18" s="326"/>
      <c r="X18" s="57"/>
      <c r="Y18" s="10"/>
      <c r="Z18" s="10"/>
      <c r="AA18" s="23"/>
      <c r="AB18" s="339"/>
      <c r="AC18" s="339"/>
      <c r="AD18" s="340"/>
      <c r="AE18" s="331"/>
      <c r="AF18" s="346"/>
      <c r="AG18" s="99" t="str">
        <f t="shared" si="0"/>
        <v/>
      </c>
      <c r="AH18" s="353"/>
      <c r="AI18" s="308"/>
      <c r="AJ18" s="309"/>
      <c r="AK18" s="684"/>
      <c r="AL18" s="685"/>
      <c r="AM18" s="685"/>
      <c r="AN18" s="685"/>
      <c r="AO18" s="685"/>
      <c r="AP18" s="685"/>
      <c r="AQ18" s="685"/>
      <c r="AR18" s="685"/>
      <c r="AS18" s="685"/>
      <c r="AT18" s="686"/>
      <c r="AU18" s="15"/>
      <c r="BB18" s="1"/>
    </row>
    <row r="19" spans="1:54" x14ac:dyDescent="0.35">
      <c r="A19" s="33">
        <v>4</v>
      </c>
      <c r="B19" s="24" t="s">
        <v>35</v>
      </c>
      <c r="C19" s="156"/>
      <c r="D19" s="302"/>
      <c r="E19" s="303"/>
      <c r="F19" s="303"/>
      <c r="G19" s="303"/>
      <c r="H19" s="304"/>
      <c r="I19" s="17"/>
      <c r="J19" s="17"/>
      <c r="K19" s="17"/>
      <c r="L19" s="85"/>
      <c r="M19" s="317"/>
      <c r="N19" s="157">
        <f>SUM(D19:L19)</f>
        <v>0</v>
      </c>
      <c r="O19" s="158">
        <f>N19*'Template-657'!$P$16</f>
        <v>0</v>
      </c>
      <c r="P19" s="159"/>
      <c r="Q19" s="160"/>
      <c r="R19" s="321"/>
      <c r="S19" s="321"/>
      <c r="T19" s="303"/>
      <c r="U19" s="318"/>
      <c r="V19" s="320"/>
      <c r="W19" s="301"/>
      <c r="X19" s="174"/>
      <c r="Y19" s="64"/>
      <c r="Z19" s="64"/>
      <c r="AA19" s="79"/>
      <c r="AB19" s="334"/>
      <c r="AC19" s="334"/>
      <c r="AD19" s="303"/>
      <c r="AE19" s="342"/>
      <c r="AF19" s="343"/>
      <c r="AG19" s="100" t="str">
        <f t="shared" si="0"/>
        <v/>
      </c>
      <c r="AH19" s="350"/>
      <c r="AI19" s="351"/>
      <c r="AJ19" s="352"/>
      <c r="AK19" s="675"/>
      <c r="AL19" s="676"/>
      <c r="AM19" s="676"/>
      <c r="AN19" s="676"/>
      <c r="AO19" s="676"/>
      <c r="AP19" s="676"/>
      <c r="AQ19" s="676"/>
      <c r="AR19" s="676"/>
      <c r="AS19" s="676"/>
      <c r="AT19" s="677"/>
      <c r="AU19" s="15"/>
    </row>
    <row r="20" spans="1:54" x14ac:dyDescent="0.35">
      <c r="A20" s="71"/>
      <c r="B20" s="25" t="s">
        <v>53</v>
      </c>
      <c r="C20" s="162"/>
      <c r="D20" s="302"/>
      <c r="E20" s="303"/>
      <c r="F20" s="303"/>
      <c r="G20" s="303"/>
      <c r="H20" s="304"/>
      <c r="I20" s="17"/>
      <c r="J20" s="17"/>
      <c r="K20" s="17"/>
      <c r="L20" s="85"/>
      <c r="M20" s="162"/>
      <c r="N20" s="30" t="e">
        <f>IF(SUM(D20:L20)&gt;'Template-657'!$Z$4,'Template-657'!$Z$4,SUM(D20:L20))</f>
        <v>#DIV/0!</v>
      </c>
      <c r="O20" s="163" t="e">
        <f>N20*'Template-657'!$P$16</f>
        <v>#DIV/0!</v>
      </c>
      <c r="P20" s="164" t="e">
        <f>INDEX('Template-657'!$T$5:$Y$5, MATCH(O20, 'Template-657'!$T$3:$Y$3, 1))</f>
        <v>#DIV/0!</v>
      </c>
      <c r="Q20" s="22" t="e">
        <f>INDEX('Template-657'!$T$6:$Y$6, MATCH(O20, 'Template-657'!$T$3:$Y$3, 1))</f>
        <v>#DIV/0!</v>
      </c>
      <c r="R20" s="321"/>
      <c r="S20" s="321"/>
      <c r="T20" s="303"/>
      <c r="U20" s="322"/>
      <c r="V20" s="321"/>
      <c r="W20" s="304"/>
      <c r="X20" s="165"/>
      <c r="Y20" s="63"/>
      <c r="Z20" s="63"/>
      <c r="AA20" s="89"/>
      <c r="AB20" s="334"/>
      <c r="AC20" s="334"/>
      <c r="AD20" s="303"/>
      <c r="AE20" s="344"/>
      <c r="AF20" s="345"/>
      <c r="AG20" s="99" t="str">
        <f t="shared" si="0"/>
        <v/>
      </c>
      <c r="AH20" s="353"/>
      <c r="AI20" s="308"/>
      <c r="AJ20" s="309"/>
      <c r="AK20" s="678"/>
      <c r="AL20" s="679"/>
      <c r="AM20" s="679"/>
      <c r="AN20" s="679"/>
      <c r="AO20" s="679"/>
      <c r="AP20" s="679"/>
      <c r="AQ20" s="679"/>
      <c r="AR20" s="679"/>
      <c r="AS20" s="679"/>
      <c r="AT20" s="680"/>
      <c r="AU20" s="15"/>
    </row>
    <row r="21" spans="1:54" x14ac:dyDescent="0.35">
      <c r="A21" s="71"/>
      <c r="B21" s="39" t="s">
        <v>59</v>
      </c>
      <c r="C21" s="162"/>
      <c r="D21" s="305"/>
      <c r="E21" s="306"/>
      <c r="F21" s="306"/>
      <c r="G21" s="306"/>
      <c r="H21" s="307"/>
      <c r="I21" s="32"/>
      <c r="J21" s="32"/>
      <c r="K21" s="32"/>
      <c r="L21" s="75"/>
      <c r="M21" s="166">
        <f>SUM(D21:L21)</f>
        <v>0</v>
      </c>
      <c r="N21" s="167"/>
      <c r="O21" s="168"/>
      <c r="P21" s="169"/>
      <c r="Q21" s="170"/>
      <c r="R21" s="308"/>
      <c r="S21" s="308"/>
      <c r="T21" s="308"/>
      <c r="U21" s="305"/>
      <c r="V21" s="308"/>
      <c r="W21" s="309"/>
      <c r="X21" s="143"/>
      <c r="Y21" s="306"/>
      <c r="Z21" s="308"/>
      <c r="AA21" s="309"/>
      <c r="AB21" s="334"/>
      <c r="AC21" s="334"/>
      <c r="AD21" s="303"/>
      <c r="AE21" s="331"/>
      <c r="AF21" s="346"/>
      <c r="AG21" s="99" t="str">
        <f t="shared" si="0"/>
        <v/>
      </c>
      <c r="AH21" s="353"/>
      <c r="AI21" s="308"/>
      <c r="AJ21" s="309"/>
      <c r="AK21" s="678"/>
      <c r="AL21" s="679"/>
      <c r="AM21" s="679"/>
      <c r="AN21" s="679"/>
      <c r="AO21" s="679"/>
      <c r="AP21" s="679"/>
      <c r="AQ21" s="679"/>
      <c r="AR21" s="679"/>
      <c r="AS21" s="679"/>
      <c r="AT21" s="680"/>
      <c r="AU21" s="15"/>
      <c r="BB21" s="1"/>
    </row>
    <row r="22" spans="1:54" x14ac:dyDescent="0.35">
      <c r="A22" s="71"/>
      <c r="B22" s="25" t="s">
        <v>70</v>
      </c>
      <c r="C22" s="162">
        <f>SUM(D22:L22)</f>
        <v>0</v>
      </c>
      <c r="D22" s="305"/>
      <c r="E22" s="308"/>
      <c r="F22" s="308"/>
      <c r="G22" s="308"/>
      <c r="H22" s="309"/>
      <c r="I22" s="9"/>
      <c r="J22" s="9"/>
      <c r="K22" s="9"/>
      <c r="L22" s="40"/>
      <c r="M22" s="162" t="e">
        <f>IF(SUM(D22:L22)&gt;($P20/'Template-657'!$P$15),($P20/'Template-657'!$P$15),SUM(D22:L22))</f>
        <v>#DIV/0!</v>
      </c>
      <c r="N22" s="167"/>
      <c r="O22" s="168"/>
      <c r="P22" s="169"/>
      <c r="Q22" s="170"/>
      <c r="R22" s="308"/>
      <c r="S22" s="308"/>
      <c r="T22" s="308"/>
      <c r="U22" s="305"/>
      <c r="V22" s="308"/>
      <c r="W22" s="309"/>
      <c r="X22" s="143"/>
      <c r="Y22" s="15"/>
      <c r="Z22" s="15"/>
      <c r="AA22" s="22"/>
      <c r="AB22" s="334"/>
      <c r="AC22" s="334"/>
      <c r="AD22" s="303"/>
      <c r="AE22" s="331"/>
      <c r="AF22" s="346"/>
      <c r="AG22" s="99" t="str">
        <f t="shared" si="0"/>
        <v/>
      </c>
      <c r="AH22" s="353"/>
      <c r="AI22" s="308"/>
      <c r="AJ22" s="309"/>
      <c r="AK22" s="678"/>
      <c r="AL22" s="679"/>
      <c r="AM22" s="679"/>
      <c r="AN22" s="679"/>
      <c r="AO22" s="679"/>
      <c r="AP22" s="679"/>
      <c r="AQ22" s="679"/>
      <c r="AR22" s="679"/>
      <c r="AS22" s="679"/>
      <c r="AT22" s="680"/>
      <c r="AU22" s="15"/>
      <c r="BB22" s="1"/>
    </row>
    <row r="23" spans="1:54" ht="15" thickBot="1" x14ac:dyDescent="0.4">
      <c r="A23" s="90"/>
      <c r="B23" s="26" t="s">
        <v>75</v>
      </c>
      <c r="C23" s="171">
        <f>SUM(D23:L23)</f>
        <v>0</v>
      </c>
      <c r="D23" s="305"/>
      <c r="E23" s="308"/>
      <c r="F23" s="308"/>
      <c r="G23" s="308"/>
      <c r="H23" s="309"/>
      <c r="I23" s="9"/>
      <c r="J23" s="9"/>
      <c r="K23" s="9"/>
      <c r="L23" s="40"/>
      <c r="M23" s="171" t="e">
        <f>IF(SUM(D23:L23)&gt;($P20/'Template-657'!$P$15),($P20/'Template-657'!$P$15),SUM(D23:L23))</f>
        <v>#DIV/0!</v>
      </c>
      <c r="N23" s="57"/>
      <c r="O23" s="172"/>
      <c r="P23" s="173"/>
      <c r="Q23" s="23"/>
      <c r="R23" s="311"/>
      <c r="S23" s="323"/>
      <c r="T23" s="323"/>
      <c r="U23" s="324"/>
      <c r="V23" s="325"/>
      <c r="W23" s="326"/>
      <c r="X23" s="57"/>
      <c r="Y23" s="10"/>
      <c r="Z23" s="10"/>
      <c r="AA23" s="23"/>
      <c r="AB23" s="339"/>
      <c r="AC23" s="339"/>
      <c r="AD23" s="340"/>
      <c r="AE23" s="347"/>
      <c r="AF23" s="348"/>
      <c r="AG23" s="233" t="str">
        <f t="shared" si="0"/>
        <v/>
      </c>
      <c r="AH23" s="354"/>
      <c r="AI23" s="311"/>
      <c r="AJ23" s="312"/>
      <c r="AK23" s="684"/>
      <c r="AL23" s="685"/>
      <c r="AM23" s="685"/>
      <c r="AN23" s="685"/>
      <c r="AO23" s="685"/>
      <c r="AP23" s="685"/>
      <c r="AQ23" s="685"/>
      <c r="AR23" s="685"/>
      <c r="AS23" s="685"/>
      <c r="AT23" s="686"/>
      <c r="AU23" s="15"/>
      <c r="BB23" s="1"/>
    </row>
    <row r="24" spans="1:54" x14ac:dyDescent="0.35">
      <c r="A24" s="33">
        <v>5</v>
      </c>
      <c r="B24" s="24" t="s">
        <v>35</v>
      </c>
      <c r="C24" s="272"/>
      <c r="D24" s="299"/>
      <c r="E24" s="300"/>
      <c r="F24" s="300"/>
      <c r="G24" s="300"/>
      <c r="H24" s="300"/>
      <c r="I24" s="14"/>
      <c r="J24" s="14"/>
      <c r="K24" s="14"/>
      <c r="L24" s="77"/>
      <c r="M24" s="317"/>
      <c r="N24" s="157">
        <f>SUM(D24:L24)</f>
        <v>0</v>
      </c>
      <c r="O24" s="158">
        <f>N24*'Template-657'!$P$16</f>
        <v>0</v>
      </c>
      <c r="P24" s="159"/>
      <c r="Q24" s="160"/>
      <c r="R24" s="320"/>
      <c r="S24" s="320"/>
      <c r="T24" s="300"/>
      <c r="U24" s="318"/>
      <c r="V24" s="320"/>
      <c r="W24" s="301"/>
      <c r="X24" s="332"/>
      <c r="Y24" s="64"/>
      <c r="Z24" s="64"/>
      <c r="AA24" s="79"/>
      <c r="AB24" s="334"/>
      <c r="AC24" s="334"/>
      <c r="AD24" s="303"/>
      <c r="AE24" s="344"/>
      <c r="AF24" s="345"/>
      <c r="AG24" s="99" t="str">
        <f t="shared" si="0"/>
        <v/>
      </c>
      <c r="AH24" s="353"/>
      <c r="AI24" s="308"/>
      <c r="AJ24" s="309"/>
      <c r="AK24" s="675"/>
      <c r="AL24" s="676"/>
      <c r="AM24" s="676"/>
      <c r="AN24" s="676"/>
      <c r="AO24" s="676"/>
      <c r="AP24" s="676"/>
      <c r="AQ24" s="676"/>
      <c r="AR24" s="676"/>
      <c r="AS24" s="676"/>
      <c r="AT24" s="677"/>
      <c r="AU24" s="15"/>
    </row>
    <row r="25" spans="1:54" x14ac:dyDescent="0.35">
      <c r="A25" s="71"/>
      <c r="B25" s="25" t="s">
        <v>53</v>
      </c>
      <c r="C25" s="30"/>
      <c r="D25" s="302"/>
      <c r="E25" s="303"/>
      <c r="F25" s="303"/>
      <c r="G25" s="303"/>
      <c r="H25" s="303"/>
      <c r="I25" s="17"/>
      <c r="J25" s="17"/>
      <c r="K25" s="17"/>
      <c r="L25" s="85"/>
      <c r="M25" s="162"/>
      <c r="N25" s="30" t="e">
        <f>IF(SUM(D25:L25)&gt;'Template-657'!$Z$4,'Template-657'!$Z$4,SUM(D25:L25))</f>
        <v>#DIV/0!</v>
      </c>
      <c r="O25" s="163" t="e">
        <f>N25*'Template-657'!$P$16</f>
        <v>#DIV/0!</v>
      </c>
      <c r="P25" s="164" t="e">
        <f>INDEX('Template-657'!$T$5:$Y$5, MATCH(O25, 'Template-657'!$T$3:$Y$3, 1))</f>
        <v>#DIV/0!</v>
      </c>
      <c r="Q25" s="22" t="e">
        <f>INDEX('Template-657'!$T$6:$Y$6, MATCH(O25, 'Template-657'!$T$3:$Y$3, 1))</f>
        <v>#DIV/0!</v>
      </c>
      <c r="R25" s="321"/>
      <c r="S25" s="321"/>
      <c r="T25" s="303"/>
      <c r="U25" s="322"/>
      <c r="V25" s="321"/>
      <c r="W25" s="304"/>
      <c r="X25" s="165"/>
      <c r="Y25" s="63"/>
      <c r="Z25" s="63"/>
      <c r="AA25" s="89"/>
      <c r="AB25" s="334"/>
      <c r="AC25" s="334"/>
      <c r="AD25" s="303"/>
      <c r="AE25" s="331"/>
      <c r="AF25" s="346"/>
      <c r="AG25" s="99" t="str">
        <f t="shared" si="0"/>
        <v/>
      </c>
      <c r="AH25" s="353"/>
      <c r="AI25" s="308"/>
      <c r="AJ25" s="309"/>
      <c r="AK25" s="678"/>
      <c r="AL25" s="679"/>
      <c r="AM25" s="679"/>
      <c r="AN25" s="679"/>
      <c r="AO25" s="679"/>
      <c r="AP25" s="679"/>
      <c r="AQ25" s="679"/>
      <c r="AR25" s="679"/>
      <c r="AS25" s="679"/>
      <c r="AT25" s="680"/>
      <c r="AU25" s="15"/>
    </row>
    <row r="26" spans="1:54" x14ac:dyDescent="0.35">
      <c r="A26" s="71"/>
      <c r="B26" s="39" t="s">
        <v>59</v>
      </c>
      <c r="C26" s="30"/>
      <c r="D26" s="305"/>
      <c r="E26" s="308"/>
      <c r="F26" s="306"/>
      <c r="G26" s="306"/>
      <c r="H26" s="306"/>
      <c r="I26" s="32"/>
      <c r="J26" s="32"/>
      <c r="K26" s="32"/>
      <c r="L26" s="75"/>
      <c r="M26" s="166">
        <f>SUM(D26:L26)</f>
        <v>0</v>
      </c>
      <c r="N26" s="167"/>
      <c r="O26" s="168"/>
      <c r="P26" s="169"/>
      <c r="Q26" s="170"/>
      <c r="R26" s="308"/>
      <c r="S26" s="308"/>
      <c r="T26" s="308"/>
      <c r="U26" s="305"/>
      <c r="V26" s="308"/>
      <c r="W26" s="309"/>
      <c r="X26" s="331"/>
      <c r="Y26" s="306"/>
      <c r="Z26" s="308"/>
      <c r="AA26" s="309"/>
      <c r="AB26" s="334"/>
      <c r="AC26" s="334"/>
      <c r="AD26" s="303"/>
      <c r="AE26" s="331"/>
      <c r="AF26" s="346"/>
      <c r="AG26" s="99" t="str">
        <f t="shared" si="0"/>
        <v/>
      </c>
      <c r="AH26" s="353"/>
      <c r="AI26" s="308"/>
      <c r="AJ26" s="309"/>
      <c r="AK26" s="678"/>
      <c r="AL26" s="679"/>
      <c r="AM26" s="679"/>
      <c r="AN26" s="679"/>
      <c r="AO26" s="679"/>
      <c r="AP26" s="679"/>
      <c r="AQ26" s="679"/>
      <c r="AR26" s="679"/>
      <c r="AS26" s="679"/>
      <c r="AT26" s="680"/>
      <c r="AU26" s="15"/>
      <c r="BB26" s="1"/>
    </row>
    <row r="27" spans="1:54" x14ac:dyDescent="0.35">
      <c r="A27" s="71"/>
      <c r="B27" s="25" t="s">
        <v>70</v>
      </c>
      <c r="C27" s="30">
        <f>SUM(D27:L27)</f>
        <v>0</v>
      </c>
      <c r="D27" s="305"/>
      <c r="E27" s="308"/>
      <c r="F27" s="308"/>
      <c r="G27" s="308"/>
      <c r="H27" s="308"/>
      <c r="I27" s="9"/>
      <c r="J27" s="9"/>
      <c r="K27" s="9"/>
      <c r="L27" s="40"/>
      <c r="M27" s="162" t="e">
        <f>IF(SUM(D27:L27)&gt;($P25/'Template-657'!$P$15),($P25/'Template-657'!$P$15),SUM(D27:L27))</f>
        <v>#DIV/0!</v>
      </c>
      <c r="N27" s="167"/>
      <c r="O27" s="168"/>
      <c r="P27" s="169"/>
      <c r="Q27" s="170"/>
      <c r="R27" s="308"/>
      <c r="S27" s="308"/>
      <c r="T27" s="308"/>
      <c r="U27" s="305"/>
      <c r="V27" s="308"/>
      <c r="W27" s="309"/>
      <c r="X27" s="143"/>
      <c r="Y27" s="15"/>
      <c r="Z27" s="15"/>
      <c r="AA27" s="22"/>
      <c r="AB27" s="334"/>
      <c r="AC27" s="334"/>
      <c r="AD27" s="303"/>
      <c r="AE27" s="331"/>
      <c r="AF27" s="346"/>
      <c r="AG27" s="99" t="str">
        <f t="shared" si="0"/>
        <v/>
      </c>
      <c r="AH27" s="353"/>
      <c r="AI27" s="308"/>
      <c r="AJ27" s="309"/>
      <c r="AK27" s="678"/>
      <c r="AL27" s="679"/>
      <c r="AM27" s="679"/>
      <c r="AN27" s="679"/>
      <c r="AO27" s="679"/>
      <c r="AP27" s="679"/>
      <c r="AQ27" s="679"/>
      <c r="AR27" s="679"/>
      <c r="AS27" s="679"/>
      <c r="AT27" s="680"/>
      <c r="AU27" s="15"/>
      <c r="BB27" s="1"/>
    </row>
    <row r="28" spans="1:54" ht="15" thickBot="1" x14ac:dyDescent="0.4">
      <c r="A28" s="90"/>
      <c r="B28" s="26" t="s">
        <v>75</v>
      </c>
      <c r="C28" s="57">
        <f>SUM(D28:L28)</f>
        <v>0</v>
      </c>
      <c r="D28" s="310"/>
      <c r="E28" s="311"/>
      <c r="F28" s="311"/>
      <c r="G28" s="311"/>
      <c r="H28" s="311"/>
      <c r="I28" s="11"/>
      <c r="J28" s="11"/>
      <c r="K28" s="11"/>
      <c r="L28" s="47"/>
      <c r="M28" s="171" t="e">
        <f>IF(SUM(D28:L28)&gt;($P25/'Template-657'!$P$15),($P25/'Template-657'!$P$15),SUM(D28:L28))</f>
        <v>#DIV/0!</v>
      </c>
      <c r="N28" s="57"/>
      <c r="O28" s="172"/>
      <c r="P28" s="173"/>
      <c r="Q28" s="23"/>
      <c r="R28" s="311"/>
      <c r="S28" s="327"/>
      <c r="T28" s="327"/>
      <c r="U28" s="328"/>
      <c r="V28" s="329"/>
      <c r="W28" s="330"/>
      <c r="X28" s="30"/>
      <c r="Y28" s="15"/>
      <c r="Z28" s="15"/>
      <c r="AA28" s="22"/>
      <c r="AB28" s="339"/>
      <c r="AC28" s="339"/>
      <c r="AD28" s="340"/>
      <c r="AE28" s="331"/>
      <c r="AF28" s="346"/>
      <c r="AG28" s="99" t="str">
        <f t="shared" si="0"/>
        <v/>
      </c>
      <c r="AH28" s="353"/>
      <c r="AI28" s="308"/>
      <c r="AJ28" s="309"/>
      <c r="AK28" s="684"/>
      <c r="AL28" s="685"/>
      <c r="AM28" s="685"/>
      <c r="AN28" s="685"/>
      <c r="AO28" s="685"/>
      <c r="AP28" s="685"/>
      <c r="AQ28" s="685"/>
      <c r="AR28" s="685"/>
      <c r="AS28" s="685"/>
      <c r="AT28" s="686"/>
      <c r="AU28" s="15"/>
      <c r="BB28" s="1"/>
    </row>
    <row r="29" spans="1:54" x14ac:dyDescent="0.35">
      <c r="A29" s="33">
        <v>6</v>
      </c>
      <c r="B29" s="24" t="s">
        <v>35</v>
      </c>
      <c r="C29" s="156"/>
      <c r="D29" s="302"/>
      <c r="E29" s="303"/>
      <c r="F29" s="303"/>
      <c r="G29" s="303"/>
      <c r="H29" s="304"/>
      <c r="I29" s="17"/>
      <c r="J29" s="17"/>
      <c r="K29" s="17"/>
      <c r="L29" s="85"/>
      <c r="M29" s="317"/>
      <c r="N29" s="157">
        <f>SUM(D29:L29)</f>
        <v>0</v>
      </c>
      <c r="O29" s="158">
        <f>N29*'Template-657'!$P$16</f>
        <v>0</v>
      </c>
      <c r="P29" s="159"/>
      <c r="Q29" s="160"/>
      <c r="R29" s="320"/>
      <c r="S29" s="320"/>
      <c r="T29" s="300"/>
      <c r="U29" s="318"/>
      <c r="V29" s="320"/>
      <c r="W29" s="301"/>
      <c r="X29" s="174"/>
      <c r="Y29" s="64"/>
      <c r="Z29" s="64"/>
      <c r="AA29" s="79"/>
      <c r="AB29" s="336"/>
      <c r="AC29" s="337"/>
      <c r="AD29" s="300"/>
      <c r="AE29" s="342"/>
      <c r="AF29" s="343"/>
      <c r="AG29" s="100" t="str">
        <f t="shared" si="0"/>
        <v/>
      </c>
      <c r="AH29" s="350"/>
      <c r="AI29" s="351"/>
      <c r="AJ29" s="352"/>
      <c r="AK29" s="675"/>
      <c r="AL29" s="676"/>
      <c r="AM29" s="676"/>
      <c r="AN29" s="676"/>
      <c r="AO29" s="676"/>
      <c r="AP29" s="676"/>
      <c r="AQ29" s="676"/>
      <c r="AR29" s="676"/>
      <c r="AS29" s="676"/>
      <c r="AT29" s="677"/>
      <c r="AU29" s="15"/>
    </row>
    <row r="30" spans="1:54" x14ac:dyDescent="0.35">
      <c r="A30" s="71"/>
      <c r="B30" s="25" t="s">
        <v>53</v>
      </c>
      <c r="C30" s="162"/>
      <c r="D30" s="302"/>
      <c r="E30" s="303"/>
      <c r="F30" s="303"/>
      <c r="G30" s="303"/>
      <c r="H30" s="304"/>
      <c r="I30" s="17"/>
      <c r="J30" s="17"/>
      <c r="K30" s="17"/>
      <c r="L30" s="85"/>
      <c r="M30" s="162"/>
      <c r="N30" s="30" t="e">
        <f>IF(SUM(D30:L30)&gt;'Template-657'!$Z$4,'Template-657'!$Z$4,SUM(D30:L30))</f>
        <v>#DIV/0!</v>
      </c>
      <c r="O30" s="163" t="e">
        <f>N30*'Template-657'!$P$16</f>
        <v>#DIV/0!</v>
      </c>
      <c r="P30" s="164" t="e">
        <f>INDEX('Template-657'!$T$5:$Y$5, MATCH(O30, 'Template-657'!$T$3:$Y$3, 1))</f>
        <v>#DIV/0!</v>
      </c>
      <c r="Q30" s="22" t="e">
        <f>INDEX('Template-657'!$T$6:$Y$6, MATCH(O30, 'Template-657'!$T$3:$Y$3, 1))</f>
        <v>#DIV/0!</v>
      </c>
      <c r="R30" s="321"/>
      <c r="S30" s="321"/>
      <c r="T30" s="303"/>
      <c r="U30" s="322"/>
      <c r="V30" s="321"/>
      <c r="W30" s="304"/>
      <c r="X30" s="165"/>
      <c r="Y30" s="63"/>
      <c r="Z30" s="63"/>
      <c r="AA30" s="89"/>
      <c r="AB30" s="335"/>
      <c r="AC30" s="334"/>
      <c r="AD30" s="303"/>
      <c r="AE30" s="344"/>
      <c r="AF30" s="345"/>
      <c r="AG30" s="99" t="str">
        <f t="shared" si="0"/>
        <v/>
      </c>
      <c r="AH30" s="353"/>
      <c r="AI30" s="308"/>
      <c r="AJ30" s="309"/>
      <c r="AK30" s="678"/>
      <c r="AL30" s="679"/>
      <c r="AM30" s="679"/>
      <c r="AN30" s="679"/>
      <c r="AO30" s="679"/>
      <c r="AP30" s="679"/>
      <c r="AQ30" s="679"/>
      <c r="AR30" s="679"/>
      <c r="AS30" s="679"/>
      <c r="AT30" s="680"/>
      <c r="AU30" s="15"/>
    </row>
    <row r="31" spans="1:54" x14ac:dyDescent="0.35">
      <c r="A31" s="71"/>
      <c r="B31" s="39" t="s">
        <v>59</v>
      </c>
      <c r="C31" s="162"/>
      <c r="D31" s="305"/>
      <c r="E31" s="306"/>
      <c r="F31" s="306"/>
      <c r="G31" s="306"/>
      <c r="H31" s="307"/>
      <c r="I31" s="32"/>
      <c r="J31" s="32"/>
      <c r="K31" s="32"/>
      <c r="L31" s="75"/>
      <c r="M31" s="166">
        <f>SUM(D31:L31)</f>
        <v>0</v>
      </c>
      <c r="N31" s="167"/>
      <c r="O31" s="168"/>
      <c r="P31" s="169"/>
      <c r="Q31" s="170"/>
      <c r="R31" s="308"/>
      <c r="S31" s="308"/>
      <c r="T31" s="308"/>
      <c r="U31" s="305"/>
      <c r="V31" s="308"/>
      <c r="W31" s="309"/>
      <c r="X31" s="143"/>
      <c r="Y31" s="306"/>
      <c r="Z31" s="308"/>
      <c r="AA31" s="309"/>
      <c r="AB31" s="335"/>
      <c r="AC31" s="334"/>
      <c r="AD31" s="303"/>
      <c r="AE31" s="331"/>
      <c r="AF31" s="346"/>
      <c r="AG31" s="99" t="str">
        <f t="shared" si="0"/>
        <v/>
      </c>
      <c r="AH31" s="353"/>
      <c r="AI31" s="308"/>
      <c r="AJ31" s="309"/>
      <c r="AK31" s="678"/>
      <c r="AL31" s="679"/>
      <c r="AM31" s="679"/>
      <c r="AN31" s="679"/>
      <c r="AO31" s="679"/>
      <c r="AP31" s="679"/>
      <c r="AQ31" s="679"/>
      <c r="AR31" s="679"/>
      <c r="AS31" s="679"/>
      <c r="AT31" s="680"/>
      <c r="AU31" s="15"/>
      <c r="BB31" s="1"/>
    </row>
    <row r="32" spans="1:54" x14ac:dyDescent="0.35">
      <c r="A32" s="71"/>
      <c r="B32" s="25" t="s">
        <v>70</v>
      </c>
      <c r="C32" s="162">
        <f>SUM(D32:L32)</f>
        <v>0</v>
      </c>
      <c r="D32" s="305"/>
      <c r="E32" s="308"/>
      <c r="F32" s="308"/>
      <c r="G32" s="308"/>
      <c r="H32" s="309"/>
      <c r="I32" s="9"/>
      <c r="J32" s="9"/>
      <c r="K32" s="9"/>
      <c r="L32" s="40"/>
      <c r="M32" s="162" t="e">
        <f>IF(SUM(D32:L32)&gt;($P30/'Template-657'!$P$15),($P30/'Template-657'!$P$15),SUM(D32:L32))</f>
        <v>#DIV/0!</v>
      </c>
      <c r="N32" s="167"/>
      <c r="O32" s="168"/>
      <c r="P32" s="169"/>
      <c r="Q32" s="170"/>
      <c r="R32" s="308"/>
      <c r="S32" s="308"/>
      <c r="T32" s="308"/>
      <c r="U32" s="305"/>
      <c r="V32" s="308"/>
      <c r="W32" s="309"/>
      <c r="X32" s="143"/>
      <c r="Y32" s="15"/>
      <c r="Z32" s="15"/>
      <c r="AA32" s="22"/>
      <c r="AB32" s="335"/>
      <c r="AC32" s="334"/>
      <c r="AD32" s="303"/>
      <c r="AE32" s="331"/>
      <c r="AF32" s="346"/>
      <c r="AG32" s="99" t="str">
        <f t="shared" si="0"/>
        <v/>
      </c>
      <c r="AH32" s="353"/>
      <c r="AI32" s="308"/>
      <c r="AJ32" s="309"/>
      <c r="AK32" s="678"/>
      <c r="AL32" s="679"/>
      <c r="AM32" s="679"/>
      <c r="AN32" s="679"/>
      <c r="AO32" s="679"/>
      <c r="AP32" s="679"/>
      <c r="AQ32" s="679"/>
      <c r="AR32" s="679"/>
      <c r="AS32" s="679"/>
      <c r="AT32" s="680"/>
      <c r="AU32" s="15"/>
      <c r="BB32" s="1"/>
    </row>
    <row r="33" spans="1:54" ht="15" thickBot="1" x14ac:dyDescent="0.4">
      <c r="A33" s="90"/>
      <c r="B33" s="26" t="s">
        <v>75</v>
      </c>
      <c r="C33" s="171">
        <f>SUM(D33:L33)</f>
        <v>0</v>
      </c>
      <c r="D33" s="310"/>
      <c r="E33" s="311"/>
      <c r="F33" s="311"/>
      <c r="G33" s="311"/>
      <c r="H33" s="312"/>
      <c r="I33" s="11"/>
      <c r="J33" s="11"/>
      <c r="K33" s="11"/>
      <c r="L33" s="47"/>
      <c r="M33" s="171" t="e">
        <f>IF(SUM(D33:L33)&gt;($P30/'Template-657'!$P$15),($P30/'Template-657'!$P$15),SUM(D33:L33))</f>
        <v>#DIV/0!</v>
      </c>
      <c r="N33" s="57"/>
      <c r="O33" s="172"/>
      <c r="P33" s="173"/>
      <c r="Q33" s="23"/>
      <c r="R33" s="308"/>
      <c r="S33" s="327"/>
      <c r="T33" s="327"/>
      <c r="U33" s="324"/>
      <c r="V33" s="325"/>
      <c r="W33" s="326"/>
      <c r="X33" s="57"/>
      <c r="Y33" s="10"/>
      <c r="Z33" s="10"/>
      <c r="AA33" s="23"/>
      <c r="AB33" s="338"/>
      <c r="AC33" s="339"/>
      <c r="AD33" s="340"/>
      <c r="AE33" s="347"/>
      <c r="AF33" s="348"/>
      <c r="AG33" s="233" t="str">
        <f t="shared" si="0"/>
        <v/>
      </c>
      <c r="AH33" s="354"/>
      <c r="AI33" s="311"/>
      <c r="AJ33" s="312"/>
      <c r="AK33" s="684"/>
      <c r="AL33" s="685"/>
      <c r="AM33" s="685"/>
      <c r="AN33" s="685"/>
      <c r="AO33" s="685"/>
      <c r="AP33" s="685"/>
      <c r="AQ33" s="685"/>
      <c r="AR33" s="685"/>
      <c r="AS33" s="685"/>
      <c r="AT33" s="686"/>
      <c r="AU33" s="15"/>
      <c r="BB33" s="1"/>
    </row>
    <row r="34" spans="1:54" x14ac:dyDescent="0.35">
      <c r="A34" s="33">
        <v>7</v>
      </c>
      <c r="B34" s="24" t="s">
        <v>35</v>
      </c>
      <c r="C34" s="156"/>
      <c r="D34" s="299"/>
      <c r="E34" s="300"/>
      <c r="F34" s="300"/>
      <c r="G34" s="300"/>
      <c r="H34" s="301"/>
      <c r="I34" s="14"/>
      <c r="J34" s="14"/>
      <c r="K34" s="14"/>
      <c r="L34" s="77"/>
      <c r="M34" s="317"/>
      <c r="N34" s="157">
        <f>SUM(D34:L34)</f>
        <v>0</v>
      </c>
      <c r="O34" s="158">
        <f>N34*'Template-657'!$P$16</f>
        <v>0</v>
      </c>
      <c r="P34" s="159"/>
      <c r="Q34" s="160"/>
      <c r="R34" s="320"/>
      <c r="S34" s="320"/>
      <c r="T34" s="300"/>
      <c r="U34" s="318"/>
      <c r="V34" s="320"/>
      <c r="W34" s="301"/>
      <c r="X34" s="174"/>
      <c r="Y34" s="64"/>
      <c r="Z34" s="64"/>
      <c r="AA34" s="79"/>
      <c r="AB34" s="337"/>
      <c r="AC34" s="337"/>
      <c r="AD34" s="300"/>
      <c r="AE34" s="344"/>
      <c r="AF34" s="345"/>
      <c r="AG34" s="99" t="str">
        <f t="shared" si="0"/>
        <v/>
      </c>
      <c r="AH34" s="353"/>
      <c r="AI34" s="308"/>
      <c r="AJ34" s="309"/>
      <c r="AK34" s="675"/>
      <c r="AL34" s="676"/>
      <c r="AM34" s="676"/>
      <c r="AN34" s="676"/>
      <c r="AO34" s="676"/>
      <c r="AP34" s="676"/>
      <c r="AQ34" s="676"/>
      <c r="AR34" s="676"/>
      <c r="AS34" s="676"/>
      <c r="AT34" s="677"/>
      <c r="AU34" s="15"/>
    </row>
    <row r="35" spans="1:54" x14ac:dyDescent="0.35">
      <c r="A35" s="71"/>
      <c r="B35" s="25" t="s">
        <v>53</v>
      </c>
      <c r="C35" s="162"/>
      <c r="D35" s="302"/>
      <c r="E35" s="303"/>
      <c r="F35" s="303"/>
      <c r="G35" s="303"/>
      <c r="H35" s="304"/>
      <c r="I35" s="17"/>
      <c r="J35" s="17"/>
      <c r="K35" s="17"/>
      <c r="L35" s="85"/>
      <c r="M35" s="162"/>
      <c r="N35" s="30" t="e">
        <f>IF(SUM(D35:L35)&gt;'Template-657'!$Z$4,'Template-657'!$Z$4,SUM(D35:L35))</f>
        <v>#DIV/0!</v>
      </c>
      <c r="O35" s="163" t="e">
        <f>N35*'Template-657'!$P$16</f>
        <v>#DIV/0!</v>
      </c>
      <c r="P35" s="164" t="e">
        <f>INDEX('Template-657'!$T$5:$Y$5, MATCH(O35, 'Template-657'!$T$3:$Y$3, 1))</f>
        <v>#DIV/0!</v>
      </c>
      <c r="Q35" s="22" t="e">
        <f>INDEX('Template-657'!$T$6:$Y$6, MATCH(O35, 'Template-657'!$T$3:$Y$3, 1))</f>
        <v>#DIV/0!</v>
      </c>
      <c r="R35" s="321"/>
      <c r="S35" s="321"/>
      <c r="T35" s="303"/>
      <c r="U35" s="322"/>
      <c r="V35" s="321"/>
      <c r="W35" s="304"/>
      <c r="X35" s="165"/>
      <c r="Y35" s="63"/>
      <c r="Z35" s="63"/>
      <c r="AA35" s="89"/>
      <c r="AB35" s="334"/>
      <c r="AC35" s="334"/>
      <c r="AD35" s="303"/>
      <c r="AE35" s="344"/>
      <c r="AF35" s="345"/>
      <c r="AG35" s="99" t="str">
        <f t="shared" si="0"/>
        <v/>
      </c>
      <c r="AH35" s="353"/>
      <c r="AI35" s="308"/>
      <c r="AJ35" s="309"/>
      <c r="AK35" s="678"/>
      <c r="AL35" s="679"/>
      <c r="AM35" s="679"/>
      <c r="AN35" s="679"/>
      <c r="AO35" s="679"/>
      <c r="AP35" s="679"/>
      <c r="AQ35" s="679"/>
      <c r="AR35" s="679"/>
      <c r="AS35" s="679"/>
      <c r="AT35" s="680"/>
      <c r="AU35" s="15"/>
    </row>
    <row r="36" spans="1:54" x14ac:dyDescent="0.35">
      <c r="A36" s="71"/>
      <c r="B36" s="39" t="s">
        <v>59</v>
      </c>
      <c r="C36" s="162"/>
      <c r="D36" s="305"/>
      <c r="E36" s="306"/>
      <c r="F36" s="306"/>
      <c r="G36" s="306"/>
      <c r="H36" s="307"/>
      <c r="I36" s="32"/>
      <c r="J36" s="32"/>
      <c r="K36" s="32"/>
      <c r="L36" s="75"/>
      <c r="M36" s="166">
        <f>SUM(D36:L36)</f>
        <v>0</v>
      </c>
      <c r="N36" s="167"/>
      <c r="O36" s="168"/>
      <c r="P36" s="169"/>
      <c r="Q36" s="170"/>
      <c r="R36" s="308"/>
      <c r="S36" s="308"/>
      <c r="T36" s="308"/>
      <c r="U36" s="305"/>
      <c r="V36" s="308"/>
      <c r="W36" s="309"/>
      <c r="X36" s="143"/>
      <c r="Y36" s="306"/>
      <c r="Z36" s="308"/>
      <c r="AA36" s="309"/>
      <c r="AB36" s="334"/>
      <c r="AC36" s="334"/>
      <c r="AD36" s="303"/>
      <c r="AE36" s="331"/>
      <c r="AF36" s="346"/>
      <c r="AG36" s="99" t="str">
        <f t="shared" si="0"/>
        <v/>
      </c>
      <c r="AH36" s="353"/>
      <c r="AI36" s="308"/>
      <c r="AJ36" s="309"/>
      <c r="AK36" s="678"/>
      <c r="AL36" s="679"/>
      <c r="AM36" s="679"/>
      <c r="AN36" s="679"/>
      <c r="AO36" s="679"/>
      <c r="AP36" s="679"/>
      <c r="AQ36" s="679"/>
      <c r="AR36" s="679"/>
      <c r="AS36" s="679"/>
      <c r="AT36" s="680"/>
      <c r="AU36" s="15"/>
      <c r="BB36" s="1"/>
    </row>
    <row r="37" spans="1:54" x14ac:dyDescent="0.35">
      <c r="A37" s="71"/>
      <c r="B37" s="25" t="s">
        <v>70</v>
      </c>
      <c r="C37" s="162">
        <f>SUM(D37:L37)</f>
        <v>0</v>
      </c>
      <c r="D37" s="305"/>
      <c r="E37" s="308"/>
      <c r="F37" s="308"/>
      <c r="G37" s="308"/>
      <c r="H37" s="309"/>
      <c r="I37" s="9"/>
      <c r="J37" s="9"/>
      <c r="K37" s="9"/>
      <c r="L37" s="40"/>
      <c r="M37" s="162" t="e">
        <f>IF(SUM(D37:L37)&gt;($P35/'Template-657'!$P$15),($P35/'Template-657'!$P$15),SUM(D37:L37))</f>
        <v>#DIV/0!</v>
      </c>
      <c r="N37" s="167"/>
      <c r="O37" s="168"/>
      <c r="P37" s="169"/>
      <c r="Q37" s="170"/>
      <c r="R37" s="308"/>
      <c r="S37" s="308"/>
      <c r="T37" s="308"/>
      <c r="U37" s="305"/>
      <c r="V37" s="308"/>
      <c r="W37" s="309"/>
      <c r="X37" s="143"/>
      <c r="Y37" s="15"/>
      <c r="Z37" s="15"/>
      <c r="AA37" s="22"/>
      <c r="AB37" s="334"/>
      <c r="AC37" s="334"/>
      <c r="AD37" s="303"/>
      <c r="AE37" s="331"/>
      <c r="AF37" s="346"/>
      <c r="AG37" s="99" t="str">
        <f t="shared" si="0"/>
        <v/>
      </c>
      <c r="AH37" s="353"/>
      <c r="AI37" s="308"/>
      <c r="AJ37" s="309"/>
      <c r="AK37" s="678"/>
      <c r="AL37" s="679"/>
      <c r="AM37" s="679"/>
      <c r="AN37" s="679"/>
      <c r="AO37" s="679"/>
      <c r="AP37" s="679"/>
      <c r="AQ37" s="679"/>
      <c r="AR37" s="679"/>
      <c r="AS37" s="679"/>
      <c r="AT37" s="680"/>
      <c r="AU37" s="15"/>
      <c r="BB37" s="1"/>
    </row>
    <row r="38" spans="1:54" ht="15" thickBot="1" x14ac:dyDescent="0.4">
      <c r="A38" s="90"/>
      <c r="B38" s="26" t="s">
        <v>75</v>
      </c>
      <c r="C38" s="171">
        <f>SUM(D38:L38)</f>
        <v>0</v>
      </c>
      <c r="D38" s="310"/>
      <c r="E38" s="311"/>
      <c r="F38" s="311"/>
      <c r="G38" s="311"/>
      <c r="H38" s="312"/>
      <c r="I38" s="11"/>
      <c r="J38" s="11"/>
      <c r="K38" s="11"/>
      <c r="L38" s="47"/>
      <c r="M38" s="171" t="e">
        <f>IF(SUM(D38:L38)&gt;($P35/'Template-657'!$P$15),($P35/'Template-657'!$P$15),SUM(D38:L38))</f>
        <v>#DIV/0!</v>
      </c>
      <c r="N38" s="57"/>
      <c r="O38" s="172"/>
      <c r="P38" s="173"/>
      <c r="Q38" s="23"/>
      <c r="R38" s="311"/>
      <c r="S38" s="323"/>
      <c r="T38" s="323"/>
      <c r="U38" s="324"/>
      <c r="V38" s="325"/>
      <c r="W38" s="326"/>
      <c r="X38" s="57"/>
      <c r="Y38" s="10"/>
      <c r="Z38" s="10"/>
      <c r="AA38" s="23"/>
      <c r="AB38" s="339"/>
      <c r="AC38" s="339"/>
      <c r="AD38" s="340"/>
      <c r="AE38" s="331"/>
      <c r="AF38" s="346"/>
      <c r="AG38" s="99" t="str">
        <f t="shared" si="0"/>
        <v/>
      </c>
      <c r="AH38" s="353"/>
      <c r="AI38" s="308"/>
      <c r="AJ38" s="309"/>
      <c r="AK38" s="684"/>
      <c r="AL38" s="685"/>
      <c r="AM38" s="685"/>
      <c r="AN38" s="685"/>
      <c r="AO38" s="685"/>
      <c r="AP38" s="685"/>
      <c r="AQ38" s="685"/>
      <c r="AR38" s="685"/>
      <c r="AS38" s="685"/>
      <c r="AT38" s="686"/>
      <c r="AU38" s="15"/>
      <c r="BB38" s="1"/>
    </row>
    <row r="39" spans="1:54" x14ac:dyDescent="0.35">
      <c r="A39" s="71">
        <v>8</v>
      </c>
      <c r="B39" s="25" t="s">
        <v>35</v>
      </c>
      <c r="C39" s="175"/>
      <c r="D39" s="299"/>
      <c r="E39" s="303"/>
      <c r="F39" s="303"/>
      <c r="G39" s="303"/>
      <c r="H39" s="304"/>
      <c r="I39" s="17"/>
      <c r="J39" s="17"/>
      <c r="K39" s="17"/>
      <c r="L39" s="85"/>
      <c r="M39" s="317"/>
      <c r="N39" s="157">
        <f>SUM(D39:L39)</f>
        <v>0</v>
      </c>
      <c r="O39" s="158">
        <f>N39*'Template-657'!$P$16</f>
        <v>0</v>
      </c>
      <c r="P39" s="159"/>
      <c r="Q39" s="160"/>
      <c r="R39" s="321"/>
      <c r="S39" s="321"/>
      <c r="T39" s="303"/>
      <c r="U39" s="322"/>
      <c r="V39" s="321"/>
      <c r="W39" s="304"/>
      <c r="X39" s="165"/>
      <c r="Y39" s="63"/>
      <c r="Z39" s="63"/>
      <c r="AA39" s="89"/>
      <c r="AB39" s="334"/>
      <c r="AC39" s="334"/>
      <c r="AD39" s="303"/>
      <c r="AE39" s="342"/>
      <c r="AF39" s="343"/>
      <c r="AG39" s="100" t="str">
        <f t="shared" si="0"/>
        <v/>
      </c>
      <c r="AH39" s="350"/>
      <c r="AI39" s="351"/>
      <c r="AJ39" s="352"/>
      <c r="AK39" s="687"/>
      <c r="AL39" s="688"/>
      <c r="AM39" s="688"/>
      <c r="AN39" s="688"/>
      <c r="AO39" s="688"/>
      <c r="AP39" s="688"/>
      <c r="AQ39" s="688"/>
      <c r="AR39" s="688"/>
      <c r="AS39" s="688"/>
      <c r="AT39" s="689"/>
      <c r="AU39" s="15"/>
    </row>
    <row r="40" spans="1:54" x14ac:dyDescent="0.35">
      <c r="A40" s="71"/>
      <c r="B40" s="25" t="s">
        <v>53</v>
      </c>
      <c r="C40" s="162"/>
      <c r="D40" s="302"/>
      <c r="E40" s="303"/>
      <c r="F40" s="303"/>
      <c r="G40" s="303"/>
      <c r="H40" s="304"/>
      <c r="I40" s="17"/>
      <c r="J40" s="17"/>
      <c r="K40" s="17"/>
      <c r="L40" s="85"/>
      <c r="M40" s="162"/>
      <c r="N40" s="30" t="e">
        <f>IF(SUM(D40:L40)&gt;'Template-657'!$Z$4,'Template-657'!$Z$4,SUM(D40:L40))</f>
        <v>#DIV/0!</v>
      </c>
      <c r="O40" s="163" t="e">
        <f>N40*'Template-657'!$P$16</f>
        <v>#DIV/0!</v>
      </c>
      <c r="P40" s="164" t="e">
        <f>INDEX('Template-657'!$T$5:$Y$5, MATCH(O40, 'Template-657'!$T$3:$Y$3, 1))</f>
        <v>#DIV/0!</v>
      </c>
      <c r="Q40" s="22" t="e">
        <f>INDEX('Template-657'!$T$6:$Y$6, MATCH(O40, 'Template-657'!$T$3:$Y$3, 1))</f>
        <v>#DIV/0!</v>
      </c>
      <c r="R40" s="321"/>
      <c r="S40" s="321"/>
      <c r="T40" s="303"/>
      <c r="U40" s="322"/>
      <c r="V40" s="321"/>
      <c r="W40" s="304"/>
      <c r="X40" s="165"/>
      <c r="Y40" s="63"/>
      <c r="Z40" s="63"/>
      <c r="AA40" s="89"/>
      <c r="AB40" s="334"/>
      <c r="AC40" s="334"/>
      <c r="AD40" s="303"/>
      <c r="AE40" s="344"/>
      <c r="AF40" s="345"/>
      <c r="AG40" s="99" t="str">
        <f t="shared" si="0"/>
        <v/>
      </c>
      <c r="AH40" s="353"/>
      <c r="AI40" s="308"/>
      <c r="AJ40" s="309"/>
      <c r="AK40" s="678"/>
      <c r="AL40" s="679"/>
      <c r="AM40" s="679"/>
      <c r="AN40" s="679"/>
      <c r="AO40" s="679"/>
      <c r="AP40" s="679"/>
      <c r="AQ40" s="679"/>
      <c r="AR40" s="679"/>
      <c r="AS40" s="679"/>
      <c r="AT40" s="680"/>
      <c r="AU40" s="15"/>
    </row>
    <row r="41" spans="1:54" x14ac:dyDescent="0.35">
      <c r="A41" s="71"/>
      <c r="B41" s="39" t="s">
        <v>59</v>
      </c>
      <c r="C41" s="162"/>
      <c r="D41" s="305"/>
      <c r="E41" s="306"/>
      <c r="F41" s="306"/>
      <c r="G41" s="306"/>
      <c r="H41" s="307"/>
      <c r="I41" s="32"/>
      <c r="J41" s="32"/>
      <c r="K41" s="32"/>
      <c r="L41" s="75"/>
      <c r="M41" s="166">
        <f>SUM(D41:L41)</f>
        <v>0</v>
      </c>
      <c r="N41" s="167"/>
      <c r="O41" s="168"/>
      <c r="P41" s="169"/>
      <c r="Q41" s="170"/>
      <c r="R41" s="308"/>
      <c r="S41" s="308"/>
      <c r="T41" s="308"/>
      <c r="U41" s="305"/>
      <c r="V41" s="308"/>
      <c r="W41" s="309"/>
      <c r="X41" s="143"/>
      <c r="Y41" s="306"/>
      <c r="Z41" s="308"/>
      <c r="AA41" s="309"/>
      <c r="AB41" s="334"/>
      <c r="AC41" s="334"/>
      <c r="AD41" s="303"/>
      <c r="AE41" s="331"/>
      <c r="AF41" s="346"/>
      <c r="AG41" s="99" t="str">
        <f t="shared" si="0"/>
        <v/>
      </c>
      <c r="AH41" s="353"/>
      <c r="AI41" s="308"/>
      <c r="AJ41" s="309"/>
      <c r="AK41" s="678"/>
      <c r="AL41" s="679"/>
      <c r="AM41" s="679"/>
      <c r="AN41" s="679"/>
      <c r="AO41" s="679"/>
      <c r="AP41" s="679"/>
      <c r="AQ41" s="679"/>
      <c r="AR41" s="679"/>
      <c r="AS41" s="679"/>
      <c r="AT41" s="680"/>
      <c r="AU41" s="15"/>
      <c r="BB41" s="1"/>
    </row>
    <row r="42" spans="1:54" x14ac:dyDescent="0.35">
      <c r="A42" s="71"/>
      <c r="B42" s="25" t="s">
        <v>70</v>
      </c>
      <c r="C42" s="162">
        <f>SUM(D42:L42)</f>
        <v>0</v>
      </c>
      <c r="D42" s="305"/>
      <c r="E42" s="308"/>
      <c r="F42" s="308"/>
      <c r="G42" s="308"/>
      <c r="H42" s="309"/>
      <c r="I42" s="9"/>
      <c r="J42" s="9"/>
      <c r="K42" s="9"/>
      <c r="L42" s="40"/>
      <c r="M42" s="162" t="e">
        <f>IF(SUM(D42:L42)&gt;($P40/'Template-657'!$P$15),($P40/'Template-657'!$P$15),SUM(D42:L42))</f>
        <v>#DIV/0!</v>
      </c>
      <c r="N42" s="167"/>
      <c r="O42" s="168"/>
      <c r="P42" s="169"/>
      <c r="Q42" s="170"/>
      <c r="R42" s="308"/>
      <c r="S42" s="308"/>
      <c r="T42" s="308"/>
      <c r="U42" s="305"/>
      <c r="V42" s="308"/>
      <c r="W42" s="309"/>
      <c r="X42" s="143"/>
      <c r="Y42" s="15"/>
      <c r="Z42" s="15"/>
      <c r="AA42" s="22"/>
      <c r="AB42" s="334"/>
      <c r="AC42" s="334"/>
      <c r="AD42" s="303"/>
      <c r="AE42" s="331"/>
      <c r="AF42" s="346"/>
      <c r="AG42" s="99" t="str">
        <f t="shared" si="0"/>
        <v/>
      </c>
      <c r="AH42" s="353"/>
      <c r="AI42" s="308"/>
      <c r="AJ42" s="309"/>
      <c r="AK42" s="678"/>
      <c r="AL42" s="679"/>
      <c r="AM42" s="679"/>
      <c r="AN42" s="679"/>
      <c r="AO42" s="679"/>
      <c r="AP42" s="679"/>
      <c r="AQ42" s="679"/>
      <c r="AR42" s="679"/>
      <c r="AS42" s="679"/>
      <c r="AT42" s="680"/>
      <c r="AU42" s="15"/>
      <c r="BB42" s="1"/>
    </row>
    <row r="43" spans="1:54" ht="15" thickBot="1" x14ac:dyDescent="0.4">
      <c r="A43" s="74"/>
      <c r="B43" s="25" t="s">
        <v>75</v>
      </c>
      <c r="C43" s="162">
        <f>SUM(D43:L43)</f>
        <v>0</v>
      </c>
      <c r="D43" s="310"/>
      <c r="E43" s="308"/>
      <c r="F43" s="308"/>
      <c r="G43" s="308"/>
      <c r="H43" s="309"/>
      <c r="I43" s="9"/>
      <c r="J43" s="9"/>
      <c r="K43" s="9"/>
      <c r="L43" s="40"/>
      <c r="M43" s="171" t="e">
        <f>IF(SUM(D43:L43)&gt;($P40/'Template-657'!$P$15),($P40/'Template-657'!$P$15),SUM(D43:L43))</f>
        <v>#DIV/0!</v>
      </c>
      <c r="N43" s="57"/>
      <c r="O43" s="172"/>
      <c r="P43" s="173"/>
      <c r="Q43" s="23"/>
      <c r="R43" s="308"/>
      <c r="S43" s="327"/>
      <c r="T43" s="327"/>
      <c r="U43" s="328"/>
      <c r="V43" s="329"/>
      <c r="W43" s="330"/>
      <c r="X43" s="30"/>
      <c r="Y43" s="15"/>
      <c r="Z43" s="15"/>
      <c r="AA43" s="22"/>
      <c r="AB43" s="334"/>
      <c r="AC43" s="334"/>
      <c r="AD43" s="303"/>
      <c r="AE43" s="347"/>
      <c r="AF43" s="348"/>
      <c r="AG43" s="233" t="str">
        <f t="shared" si="0"/>
        <v/>
      </c>
      <c r="AH43" s="354"/>
      <c r="AI43" s="311"/>
      <c r="AJ43" s="312"/>
      <c r="AK43" s="681"/>
      <c r="AL43" s="682"/>
      <c r="AM43" s="682"/>
      <c r="AN43" s="682"/>
      <c r="AO43" s="682"/>
      <c r="AP43" s="682"/>
      <c r="AQ43" s="682"/>
      <c r="AR43" s="682"/>
      <c r="AS43" s="682"/>
      <c r="AT43" s="683"/>
      <c r="AU43" s="15"/>
      <c r="BB43" s="1"/>
    </row>
    <row r="44" spans="1:54" x14ac:dyDescent="0.35">
      <c r="A44" s="33">
        <v>9</v>
      </c>
      <c r="B44" s="24" t="s">
        <v>35</v>
      </c>
      <c r="C44" s="156"/>
      <c r="D44" s="299"/>
      <c r="E44" s="300"/>
      <c r="F44" s="300"/>
      <c r="G44" s="300"/>
      <c r="H44" s="301"/>
      <c r="I44" s="14"/>
      <c r="J44" s="14"/>
      <c r="K44" s="14"/>
      <c r="L44" s="77"/>
      <c r="M44" s="317"/>
      <c r="N44" s="157">
        <f>SUM(D44:L44)</f>
        <v>0</v>
      </c>
      <c r="O44" s="158">
        <f>N44*'Template-657'!$P$16</f>
        <v>0</v>
      </c>
      <c r="P44" s="159"/>
      <c r="Q44" s="160"/>
      <c r="R44" s="320"/>
      <c r="S44" s="320"/>
      <c r="T44" s="300"/>
      <c r="U44" s="318"/>
      <c r="V44" s="320"/>
      <c r="W44" s="301"/>
      <c r="X44" s="174"/>
      <c r="Y44" s="64"/>
      <c r="Z44" s="64"/>
      <c r="AA44" s="79"/>
      <c r="AB44" s="337"/>
      <c r="AC44" s="337"/>
      <c r="AD44" s="300"/>
      <c r="AE44" s="344"/>
      <c r="AF44" s="345"/>
      <c r="AG44" s="99" t="str">
        <f t="shared" si="0"/>
        <v/>
      </c>
      <c r="AH44" s="353"/>
      <c r="AI44" s="308"/>
      <c r="AJ44" s="309"/>
      <c r="AK44" s="675"/>
      <c r="AL44" s="676"/>
      <c r="AM44" s="676"/>
      <c r="AN44" s="676"/>
      <c r="AO44" s="676"/>
      <c r="AP44" s="676"/>
      <c r="AQ44" s="676"/>
      <c r="AR44" s="676"/>
      <c r="AS44" s="676"/>
      <c r="AT44" s="677"/>
      <c r="AU44" s="15"/>
    </row>
    <row r="45" spans="1:54" x14ac:dyDescent="0.35">
      <c r="A45" s="71"/>
      <c r="B45" s="25" t="s">
        <v>53</v>
      </c>
      <c r="C45" s="162"/>
      <c r="D45" s="302"/>
      <c r="E45" s="303"/>
      <c r="F45" s="303"/>
      <c r="G45" s="303"/>
      <c r="H45" s="304"/>
      <c r="I45" s="17"/>
      <c r="J45" s="17"/>
      <c r="K45" s="17"/>
      <c r="L45" s="85"/>
      <c r="M45" s="162"/>
      <c r="N45" s="30" t="e">
        <f>IF(SUM(D45:L45)&gt;'Template-657'!$Z$4,'Template-657'!$Z$4,SUM(D45:L45))</f>
        <v>#DIV/0!</v>
      </c>
      <c r="O45" s="163" t="e">
        <f>N45*'Template-657'!$P$16</f>
        <v>#DIV/0!</v>
      </c>
      <c r="P45" s="164" t="e">
        <f>INDEX('Template-657'!$T$5:$Y$5, MATCH(O45, 'Template-657'!$T$3:$Y$3, 1))</f>
        <v>#DIV/0!</v>
      </c>
      <c r="Q45" s="22" t="e">
        <f>INDEX('Template-657'!$T$6:$Y$6, MATCH(O45, 'Template-657'!$T$3:$Y$3, 1))</f>
        <v>#DIV/0!</v>
      </c>
      <c r="R45" s="321"/>
      <c r="S45" s="321"/>
      <c r="T45" s="303"/>
      <c r="U45" s="322"/>
      <c r="V45" s="321"/>
      <c r="W45" s="304"/>
      <c r="X45" s="165"/>
      <c r="Y45" s="63"/>
      <c r="Z45" s="63"/>
      <c r="AA45" s="89"/>
      <c r="AB45" s="334"/>
      <c r="AC45" s="334"/>
      <c r="AD45" s="303"/>
      <c r="AE45" s="344"/>
      <c r="AF45" s="345"/>
      <c r="AG45" s="99" t="str">
        <f t="shared" si="0"/>
        <v/>
      </c>
      <c r="AH45" s="353"/>
      <c r="AI45" s="308"/>
      <c r="AJ45" s="309"/>
      <c r="AK45" s="678"/>
      <c r="AL45" s="679"/>
      <c r="AM45" s="679"/>
      <c r="AN45" s="679"/>
      <c r="AO45" s="679"/>
      <c r="AP45" s="679"/>
      <c r="AQ45" s="679"/>
      <c r="AR45" s="679"/>
      <c r="AS45" s="679"/>
      <c r="AT45" s="680"/>
      <c r="AU45" s="15"/>
    </row>
    <row r="46" spans="1:54" x14ac:dyDescent="0.35">
      <c r="A46" s="71"/>
      <c r="B46" s="39" t="s">
        <v>59</v>
      </c>
      <c r="C46" s="162"/>
      <c r="D46" s="305"/>
      <c r="E46" s="306"/>
      <c r="F46" s="306"/>
      <c r="G46" s="306"/>
      <c r="H46" s="307"/>
      <c r="I46" s="32"/>
      <c r="J46" s="32"/>
      <c r="K46" s="32"/>
      <c r="L46" s="75"/>
      <c r="M46" s="166">
        <f>SUM(D46:L46)</f>
        <v>0</v>
      </c>
      <c r="N46" s="167"/>
      <c r="O46" s="168"/>
      <c r="P46" s="169"/>
      <c r="Q46" s="170"/>
      <c r="R46" s="308"/>
      <c r="S46" s="308"/>
      <c r="T46" s="308"/>
      <c r="U46" s="305"/>
      <c r="V46" s="308"/>
      <c r="W46" s="309"/>
      <c r="X46" s="143"/>
      <c r="Y46" s="306"/>
      <c r="Z46" s="308"/>
      <c r="AA46" s="309"/>
      <c r="AB46" s="334"/>
      <c r="AC46" s="334"/>
      <c r="AD46" s="303"/>
      <c r="AE46" s="331"/>
      <c r="AF46" s="346"/>
      <c r="AG46" s="99" t="str">
        <f t="shared" si="0"/>
        <v/>
      </c>
      <c r="AH46" s="353"/>
      <c r="AI46" s="308"/>
      <c r="AJ46" s="309"/>
      <c r="AK46" s="678"/>
      <c r="AL46" s="679"/>
      <c r="AM46" s="679"/>
      <c r="AN46" s="679"/>
      <c r="AO46" s="679"/>
      <c r="AP46" s="679"/>
      <c r="AQ46" s="679"/>
      <c r="AR46" s="679"/>
      <c r="AS46" s="679"/>
      <c r="AT46" s="680"/>
      <c r="AU46" s="15"/>
      <c r="BB46" s="1"/>
    </row>
    <row r="47" spans="1:54" x14ac:dyDescent="0.35">
      <c r="A47" s="71"/>
      <c r="B47" s="25" t="s">
        <v>70</v>
      </c>
      <c r="C47" s="162">
        <f>SUM(D47:L47)</f>
        <v>0</v>
      </c>
      <c r="D47" s="305"/>
      <c r="E47" s="308"/>
      <c r="F47" s="308"/>
      <c r="G47" s="308"/>
      <c r="H47" s="309"/>
      <c r="I47" s="9"/>
      <c r="J47" s="9"/>
      <c r="K47" s="9"/>
      <c r="L47" s="40"/>
      <c r="M47" s="162" t="e">
        <f>IF(SUM(D47:L47)&gt;($P45/'Template-657'!$P$15),($P45/'Template-657'!$P$15),SUM(D47:L47))</f>
        <v>#DIV/0!</v>
      </c>
      <c r="N47" s="167"/>
      <c r="O47" s="168"/>
      <c r="P47" s="169"/>
      <c r="Q47" s="170"/>
      <c r="R47" s="308"/>
      <c r="S47" s="308"/>
      <c r="T47" s="308"/>
      <c r="U47" s="305"/>
      <c r="V47" s="308"/>
      <c r="W47" s="309"/>
      <c r="X47" s="143"/>
      <c r="Y47" s="15"/>
      <c r="Z47" s="15"/>
      <c r="AA47" s="22"/>
      <c r="AB47" s="334"/>
      <c r="AC47" s="334"/>
      <c r="AD47" s="303"/>
      <c r="AE47" s="331"/>
      <c r="AF47" s="346"/>
      <c r="AG47" s="99" t="str">
        <f t="shared" si="0"/>
        <v/>
      </c>
      <c r="AH47" s="353"/>
      <c r="AI47" s="308"/>
      <c r="AJ47" s="309"/>
      <c r="AK47" s="678"/>
      <c r="AL47" s="679"/>
      <c r="AM47" s="679"/>
      <c r="AN47" s="679"/>
      <c r="AO47" s="679"/>
      <c r="AP47" s="679"/>
      <c r="AQ47" s="679"/>
      <c r="AR47" s="679"/>
      <c r="AS47" s="679"/>
      <c r="AT47" s="680"/>
      <c r="AU47" s="15"/>
      <c r="BB47" s="1"/>
    </row>
    <row r="48" spans="1:54" ht="15" thickBot="1" x14ac:dyDescent="0.4">
      <c r="A48" s="90"/>
      <c r="B48" s="26" t="s">
        <v>75</v>
      </c>
      <c r="C48" s="171">
        <f>SUM(D48:L48)</f>
        <v>0</v>
      </c>
      <c r="D48" s="310"/>
      <c r="E48" s="311"/>
      <c r="F48" s="311"/>
      <c r="G48" s="311"/>
      <c r="H48" s="312"/>
      <c r="I48" s="11"/>
      <c r="J48" s="11"/>
      <c r="K48" s="11"/>
      <c r="L48" s="47"/>
      <c r="M48" s="171" t="e">
        <f>IF(SUM(D48:L48)&gt;($P45/'Template-657'!$P$15),($P45/'Template-657'!$P$15),SUM(D48:L48))</f>
        <v>#DIV/0!</v>
      </c>
      <c r="N48" s="57"/>
      <c r="O48" s="172"/>
      <c r="P48" s="173"/>
      <c r="Q48" s="23"/>
      <c r="R48" s="311"/>
      <c r="S48" s="323"/>
      <c r="T48" s="323"/>
      <c r="U48" s="324"/>
      <c r="V48" s="325"/>
      <c r="W48" s="326"/>
      <c r="X48" s="57"/>
      <c r="Y48" s="10"/>
      <c r="Z48" s="10"/>
      <c r="AA48" s="23"/>
      <c r="AB48" s="339"/>
      <c r="AC48" s="339"/>
      <c r="AD48" s="340"/>
      <c r="AE48" s="331"/>
      <c r="AF48" s="346"/>
      <c r="AG48" s="99" t="str">
        <f t="shared" si="0"/>
        <v/>
      </c>
      <c r="AH48" s="353"/>
      <c r="AI48" s="308"/>
      <c r="AJ48" s="309"/>
      <c r="AK48" s="684"/>
      <c r="AL48" s="685"/>
      <c r="AM48" s="685"/>
      <c r="AN48" s="685"/>
      <c r="AO48" s="685"/>
      <c r="AP48" s="685"/>
      <c r="AQ48" s="685"/>
      <c r="AR48" s="685"/>
      <c r="AS48" s="685"/>
      <c r="AT48" s="686"/>
      <c r="AU48" s="15"/>
      <c r="BB48" s="1"/>
    </row>
    <row r="49" spans="1:54" x14ac:dyDescent="0.35">
      <c r="A49" s="33">
        <v>10</v>
      </c>
      <c r="B49" s="24" t="s">
        <v>35</v>
      </c>
      <c r="C49" s="156"/>
      <c r="D49" s="299"/>
      <c r="E49" s="300"/>
      <c r="F49" s="300"/>
      <c r="G49" s="300"/>
      <c r="H49" s="301"/>
      <c r="I49" s="14"/>
      <c r="J49" s="14"/>
      <c r="K49" s="14"/>
      <c r="L49" s="77"/>
      <c r="M49" s="317"/>
      <c r="N49" s="157">
        <f>SUM(D49:L49)</f>
        <v>0</v>
      </c>
      <c r="O49" s="158">
        <f>N49*'Template-657'!$P$16</f>
        <v>0</v>
      </c>
      <c r="P49" s="159"/>
      <c r="Q49" s="160"/>
      <c r="R49" s="320"/>
      <c r="S49" s="320"/>
      <c r="T49" s="300"/>
      <c r="U49" s="318"/>
      <c r="V49" s="320"/>
      <c r="W49" s="301"/>
      <c r="X49" s="332"/>
      <c r="Y49" s="64"/>
      <c r="Z49" s="64"/>
      <c r="AA49" s="79"/>
      <c r="AB49" s="334"/>
      <c r="AC49" s="337"/>
      <c r="AD49" s="300"/>
      <c r="AE49" s="342"/>
      <c r="AF49" s="343"/>
      <c r="AG49" s="100" t="str">
        <f t="shared" si="0"/>
        <v/>
      </c>
      <c r="AH49" s="350"/>
      <c r="AI49" s="351"/>
      <c r="AJ49" s="352"/>
      <c r="AK49" s="675"/>
      <c r="AL49" s="676"/>
      <c r="AM49" s="676"/>
      <c r="AN49" s="676"/>
      <c r="AO49" s="676"/>
      <c r="AP49" s="676"/>
      <c r="AQ49" s="676"/>
      <c r="AR49" s="676"/>
      <c r="AS49" s="676"/>
      <c r="AT49" s="677"/>
      <c r="AU49" s="15"/>
    </row>
    <row r="50" spans="1:54" x14ac:dyDescent="0.35">
      <c r="A50" s="71"/>
      <c r="B50" s="25" t="s">
        <v>53</v>
      </c>
      <c r="C50" s="162"/>
      <c r="D50" s="302"/>
      <c r="E50" s="303"/>
      <c r="F50" s="303"/>
      <c r="G50" s="303"/>
      <c r="H50" s="304"/>
      <c r="I50" s="17"/>
      <c r="J50" s="17"/>
      <c r="K50" s="17"/>
      <c r="L50" s="85"/>
      <c r="M50" s="162"/>
      <c r="N50" s="30" t="e">
        <f>IF(SUM(D50:L50)&gt;'Template-657'!$Z$4,'Template-657'!$Z$4,SUM(D50:L50))</f>
        <v>#DIV/0!</v>
      </c>
      <c r="O50" s="163" t="e">
        <f>N50*'Template-657'!$P$16</f>
        <v>#DIV/0!</v>
      </c>
      <c r="P50" s="164" t="e">
        <f>INDEX('Template-657'!$T$5:$Y$5, MATCH(O50, 'Template-657'!$T$3:$Y$3, 1))</f>
        <v>#DIV/0!</v>
      </c>
      <c r="Q50" s="22" t="e">
        <f>INDEX('Template-657'!$T$6:$Y$6, MATCH(O50, 'Template-657'!$T$3:$Y$3, 1))</f>
        <v>#DIV/0!</v>
      </c>
      <c r="R50" s="321"/>
      <c r="S50" s="321"/>
      <c r="T50" s="303"/>
      <c r="U50" s="322"/>
      <c r="V50" s="321"/>
      <c r="W50" s="304"/>
      <c r="X50" s="165"/>
      <c r="Y50" s="63"/>
      <c r="Z50" s="63"/>
      <c r="AA50" s="89"/>
      <c r="AB50" s="334"/>
      <c r="AC50" s="334"/>
      <c r="AD50" s="303"/>
      <c r="AE50" s="344"/>
      <c r="AF50" s="345"/>
      <c r="AG50" s="99" t="str">
        <f t="shared" si="0"/>
        <v/>
      </c>
      <c r="AH50" s="353"/>
      <c r="AI50" s="308"/>
      <c r="AJ50" s="309"/>
      <c r="AK50" s="678"/>
      <c r="AL50" s="679"/>
      <c r="AM50" s="679"/>
      <c r="AN50" s="679"/>
      <c r="AO50" s="679"/>
      <c r="AP50" s="679"/>
      <c r="AQ50" s="679"/>
      <c r="AR50" s="679"/>
      <c r="AS50" s="679"/>
      <c r="AT50" s="680"/>
      <c r="AU50" s="15"/>
    </row>
    <row r="51" spans="1:54" x14ac:dyDescent="0.35">
      <c r="A51" s="71"/>
      <c r="B51" s="39" t="s">
        <v>59</v>
      </c>
      <c r="C51" s="162"/>
      <c r="D51" s="305"/>
      <c r="E51" s="306"/>
      <c r="F51" s="306"/>
      <c r="G51" s="306"/>
      <c r="H51" s="307"/>
      <c r="I51" s="32"/>
      <c r="J51" s="32"/>
      <c r="K51" s="32"/>
      <c r="L51" s="75"/>
      <c r="M51" s="166">
        <f>SUM(D51:L51)</f>
        <v>0</v>
      </c>
      <c r="N51" s="167"/>
      <c r="O51" s="168"/>
      <c r="P51" s="169"/>
      <c r="Q51" s="170"/>
      <c r="R51" s="308"/>
      <c r="S51" s="308"/>
      <c r="T51" s="308"/>
      <c r="U51" s="305"/>
      <c r="V51" s="308"/>
      <c r="W51" s="309"/>
      <c r="X51" s="331"/>
      <c r="Y51" s="306"/>
      <c r="Z51" s="308"/>
      <c r="AA51" s="309"/>
      <c r="AB51" s="334"/>
      <c r="AC51" s="334"/>
      <c r="AD51" s="303"/>
      <c r="AE51" s="331"/>
      <c r="AF51" s="346"/>
      <c r="AG51" s="99" t="str">
        <f t="shared" si="0"/>
        <v/>
      </c>
      <c r="AH51" s="353"/>
      <c r="AI51" s="308"/>
      <c r="AJ51" s="309"/>
      <c r="AK51" s="678"/>
      <c r="AL51" s="679"/>
      <c r="AM51" s="679"/>
      <c r="AN51" s="679"/>
      <c r="AO51" s="679"/>
      <c r="AP51" s="679"/>
      <c r="AQ51" s="679"/>
      <c r="AR51" s="679"/>
      <c r="AS51" s="679"/>
      <c r="AT51" s="680"/>
      <c r="AU51" s="15"/>
      <c r="BB51" s="1"/>
    </row>
    <row r="52" spans="1:54" x14ac:dyDescent="0.35">
      <c r="A52" s="71"/>
      <c r="B52" s="25" t="s">
        <v>70</v>
      </c>
      <c r="C52" s="162">
        <f>SUM(D52:L52)</f>
        <v>0</v>
      </c>
      <c r="D52" s="305"/>
      <c r="E52" s="308"/>
      <c r="F52" s="308"/>
      <c r="G52" s="308"/>
      <c r="H52" s="309"/>
      <c r="I52" s="9"/>
      <c r="J52" s="9"/>
      <c r="K52" s="9"/>
      <c r="L52" s="40"/>
      <c r="M52" s="162" t="e">
        <f>IF(SUM(D52:L52)&gt;($P50/'Template-657'!$P$15),($P50/'Template-657'!$P$15),SUM(D52:L52))</f>
        <v>#DIV/0!</v>
      </c>
      <c r="N52" s="167"/>
      <c r="O52" s="168"/>
      <c r="P52" s="169"/>
      <c r="Q52" s="170"/>
      <c r="R52" s="308"/>
      <c r="S52" s="308"/>
      <c r="T52" s="308"/>
      <c r="U52" s="305"/>
      <c r="V52" s="308"/>
      <c r="W52" s="309"/>
      <c r="X52" s="143"/>
      <c r="Y52" s="15"/>
      <c r="Z52" s="15"/>
      <c r="AA52" s="22"/>
      <c r="AB52" s="334"/>
      <c r="AC52" s="334"/>
      <c r="AD52" s="303"/>
      <c r="AE52" s="331"/>
      <c r="AF52" s="346"/>
      <c r="AG52" s="99" t="str">
        <f t="shared" si="0"/>
        <v/>
      </c>
      <c r="AH52" s="353"/>
      <c r="AI52" s="308"/>
      <c r="AJ52" s="309"/>
      <c r="AK52" s="678"/>
      <c r="AL52" s="679"/>
      <c r="AM52" s="679"/>
      <c r="AN52" s="679"/>
      <c r="AO52" s="679"/>
      <c r="AP52" s="679"/>
      <c r="AQ52" s="679"/>
      <c r="AR52" s="679"/>
      <c r="AS52" s="679"/>
      <c r="AT52" s="680"/>
      <c r="AU52" s="15"/>
      <c r="BB52" s="1"/>
    </row>
    <row r="53" spans="1:54" ht="15" thickBot="1" x14ac:dyDescent="0.4">
      <c r="A53" s="90"/>
      <c r="B53" s="26" t="s">
        <v>75</v>
      </c>
      <c r="C53" s="171">
        <f>SUM(D53:L53)</f>
        <v>0</v>
      </c>
      <c r="D53" s="310"/>
      <c r="E53" s="311"/>
      <c r="F53" s="311"/>
      <c r="G53" s="311"/>
      <c r="H53" s="312"/>
      <c r="I53" s="11"/>
      <c r="J53" s="11"/>
      <c r="K53" s="11"/>
      <c r="L53" s="47"/>
      <c r="M53" s="171" t="e">
        <f>IF(SUM(D53:L53)&gt;($P50/'Template-657'!$P$15),($P50/'Template-657'!$P$15),SUM(D53:L53))</f>
        <v>#DIV/0!</v>
      </c>
      <c r="N53" s="57"/>
      <c r="O53" s="172"/>
      <c r="P53" s="173"/>
      <c r="Q53" s="23"/>
      <c r="R53" s="311"/>
      <c r="S53" s="323"/>
      <c r="T53" s="323"/>
      <c r="U53" s="324"/>
      <c r="V53" s="325"/>
      <c r="W53" s="326"/>
      <c r="X53" s="57"/>
      <c r="Y53" s="10"/>
      <c r="Z53" s="10"/>
      <c r="AA53" s="23"/>
      <c r="AB53" s="339"/>
      <c r="AC53" s="339"/>
      <c r="AD53" s="340"/>
      <c r="AE53" s="347"/>
      <c r="AF53" s="348"/>
      <c r="AG53" s="233" t="str">
        <f t="shared" si="0"/>
        <v/>
      </c>
      <c r="AH53" s="354"/>
      <c r="AI53" s="311"/>
      <c r="AJ53" s="312"/>
      <c r="AK53" s="684"/>
      <c r="AL53" s="685"/>
      <c r="AM53" s="685"/>
      <c r="AN53" s="685"/>
      <c r="AO53" s="685"/>
      <c r="AP53" s="685"/>
      <c r="AQ53" s="685"/>
      <c r="AR53" s="685"/>
      <c r="AS53" s="685"/>
      <c r="AT53" s="686"/>
      <c r="AU53" s="15"/>
      <c r="BB53" s="1"/>
    </row>
    <row r="54" spans="1:54" x14ac:dyDescent="0.35">
      <c r="A54" s="33">
        <v>11</v>
      </c>
      <c r="B54" s="24" t="s">
        <v>35</v>
      </c>
      <c r="C54" s="156"/>
      <c r="D54" s="299"/>
      <c r="E54" s="300"/>
      <c r="F54" s="300"/>
      <c r="G54" s="300"/>
      <c r="H54" s="301"/>
      <c r="I54" s="14"/>
      <c r="J54" s="14"/>
      <c r="K54" s="14"/>
      <c r="L54" s="77"/>
      <c r="M54" s="317"/>
      <c r="N54" s="157">
        <f>SUM(D54:L54)</f>
        <v>0</v>
      </c>
      <c r="O54" s="158">
        <f>N54*'Template-657'!$P$16</f>
        <v>0</v>
      </c>
      <c r="P54" s="159"/>
      <c r="Q54" s="160"/>
      <c r="R54" s="320"/>
      <c r="S54" s="320"/>
      <c r="T54" s="300"/>
      <c r="U54" s="318"/>
      <c r="V54" s="320"/>
      <c r="W54" s="301"/>
      <c r="X54" s="174"/>
      <c r="Y54" s="64"/>
      <c r="Z54" s="64"/>
      <c r="AA54" s="79"/>
      <c r="AB54" s="334"/>
      <c r="AC54" s="334"/>
      <c r="AD54" s="303"/>
      <c r="AE54" s="344"/>
      <c r="AF54" s="345"/>
      <c r="AG54" s="99" t="str">
        <f>IF(AND(AE54&lt;&gt;"", AF54&lt;&gt;"", AH54&lt;&gt;""), AE54 &amp; "-" &amp; AF54 &amp; " - " &amp; TRIM(AH54), "")</f>
        <v/>
      </c>
      <c r="AH54" s="353"/>
      <c r="AI54" s="308"/>
      <c r="AJ54" s="309"/>
      <c r="AK54" s="675"/>
      <c r="AL54" s="676"/>
      <c r="AM54" s="676"/>
      <c r="AN54" s="676"/>
      <c r="AO54" s="676"/>
      <c r="AP54" s="676"/>
      <c r="AQ54" s="676"/>
      <c r="AR54" s="676"/>
      <c r="AS54" s="676"/>
      <c r="AT54" s="677"/>
      <c r="AU54" s="15"/>
    </row>
    <row r="55" spans="1:54" x14ac:dyDescent="0.35">
      <c r="A55" s="71"/>
      <c r="B55" s="25" t="s">
        <v>53</v>
      </c>
      <c r="C55" s="162"/>
      <c r="D55" s="302"/>
      <c r="E55" s="303"/>
      <c r="F55" s="303"/>
      <c r="G55" s="303"/>
      <c r="H55" s="304"/>
      <c r="I55" s="17"/>
      <c r="J55" s="17"/>
      <c r="K55" s="17"/>
      <c r="L55" s="85"/>
      <c r="M55" s="162"/>
      <c r="N55" s="30" t="e">
        <f>IF(SUM(D55:L55)&gt;'Template-657'!$Z$4,'Template-657'!$Z$4,SUM(D55:L55))</f>
        <v>#DIV/0!</v>
      </c>
      <c r="O55" s="163" t="e">
        <f>N55*'Template-657'!$P$16</f>
        <v>#DIV/0!</v>
      </c>
      <c r="P55" s="164" t="e">
        <f>INDEX('Template-657'!$T$5:$Y$5, MATCH(O55, 'Template-657'!$T$3:$Y$3, 1))</f>
        <v>#DIV/0!</v>
      </c>
      <c r="Q55" s="22" t="e">
        <f>INDEX('Template-657'!$T$6:$Y$6, MATCH(O55, 'Template-657'!$T$3:$Y$3, 1))</f>
        <v>#DIV/0!</v>
      </c>
      <c r="R55" s="321"/>
      <c r="S55" s="321"/>
      <c r="T55" s="303"/>
      <c r="U55" s="322"/>
      <c r="V55" s="321"/>
      <c r="W55" s="304"/>
      <c r="X55" s="165"/>
      <c r="Y55" s="63"/>
      <c r="Z55" s="63"/>
      <c r="AA55" s="89"/>
      <c r="AB55" s="334"/>
      <c r="AC55" s="334"/>
      <c r="AD55" s="303"/>
      <c r="AE55" s="331"/>
      <c r="AF55" s="346"/>
      <c r="AG55" s="99" t="str">
        <f>IF(AND(AE55&lt;&gt;"", AF55&lt;&gt;"", AH55&lt;&gt;""), AE55 &amp; "-" &amp; AF55 &amp; " - " &amp; TRIM(AH55), "")</f>
        <v/>
      </c>
      <c r="AH55" s="353"/>
      <c r="AI55" s="308"/>
      <c r="AJ55" s="309"/>
      <c r="AK55" s="678"/>
      <c r="AL55" s="679"/>
      <c r="AM55" s="679"/>
      <c r="AN55" s="679"/>
      <c r="AO55" s="679"/>
      <c r="AP55" s="679"/>
      <c r="AQ55" s="679"/>
      <c r="AR55" s="679"/>
      <c r="AS55" s="679"/>
      <c r="AT55" s="680"/>
      <c r="AU55" s="15"/>
    </row>
    <row r="56" spans="1:54" x14ac:dyDescent="0.35">
      <c r="A56" s="71"/>
      <c r="B56" s="39" t="s">
        <v>59</v>
      </c>
      <c r="C56" s="162"/>
      <c r="D56" s="305"/>
      <c r="E56" s="306"/>
      <c r="F56" s="306"/>
      <c r="G56" s="306"/>
      <c r="H56" s="307"/>
      <c r="I56" s="32"/>
      <c r="J56" s="32"/>
      <c r="K56" s="32"/>
      <c r="L56" s="75"/>
      <c r="M56" s="166">
        <f>SUM(D56:L56)</f>
        <v>0</v>
      </c>
      <c r="N56" s="167"/>
      <c r="O56" s="168"/>
      <c r="P56" s="169"/>
      <c r="Q56" s="170"/>
      <c r="R56" s="308"/>
      <c r="S56" s="308"/>
      <c r="T56" s="308"/>
      <c r="U56" s="305"/>
      <c r="V56" s="308"/>
      <c r="W56" s="309"/>
      <c r="X56" s="143"/>
      <c r="Y56" s="306"/>
      <c r="Z56" s="308"/>
      <c r="AA56" s="309"/>
      <c r="AB56" s="334"/>
      <c r="AC56" s="334"/>
      <c r="AD56" s="303"/>
      <c r="AE56" s="331"/>
      <c r="AF56" s="346"/>
      <c r="AG56" s="99" t="str">
        <f t="shared" si="0"/>
        <v/>
      </c>
      <c r="AH56" s="353"/>
      <c r="AI56" s="308"/>
      <c r="AJ56" s="309"/>
      <c r="AK56" s="678"/>
      <c r="AL56" s="679"/>
      <c r="AM56" s="679"/>
      <c r="AN56" s="679"/>
      <c r="AO56" s="679"/>
      <c r="AP56" s="679"/>
      <c r="AQ56" s="679"/>
      <c r="AR56" s="679"/>
      <c r="AS56" s="679"/>
      <c r="AT56" s="680"/>
      <c r="AU56" s="15"/>
      <c r="BB56" s="1"/>
    </row>
    <row r="57" spans="1:54" x14ac:dyDescent="0.35">
      <c r="A57" s="71"/>
      <c r="B57" s="25" t="s">
        <v>70</v>
      </c>
      <c r="C57" s="162">
        <f>SUM(D57:L57)</f>
        <v>0</v>
      </c>
      <c r="D57" s="305"/>
      <c r="E57" s="308"/>
      <c r="F57" s="308"/>
      <c r="G57" s="308"/>
      <c r="H57" s="309"/>
      <c r="I57" s="9"/>
      <c r="J57" s="9"/>
      <c r="K57" s="9"/>
      <c r="L57" s="40"/>
      <c r="M57" s="162" t="e">
        <f>IF(SUM(D57:L57)&gt;($P55/'Template-657'!$P$15),($P55/'Template-657'!$P$15),SUM(D57:L57))</f>
        <v>#DIV/0!</v>
      </c>
      <c r="N57" s="167"/>
      <c r="O57" s="168"/>
      <c r="P57" s="169"/>
      <c r="Q57" s="170"/>
      <c r="R57" s="308"/>
      <c r="S57" s="308"/>
      <c r="T57" s="308"/>
      <c r="U57" s="305"/>
      <c r="V57" s="308"/>
      <c r="W57" s="309"/>
      <c r="X57" s="143"/>
      <c r="Y57" s="15"/>
      <c r="Z57" s="15"/>
      <c r="AA57" s="22"/>
      <c r="AB57" s="334"/>
      <c r="AC57" s="334"/>
      <c r="AD57" s="303"/>
      <c r="AE57" s="331"/>
      <c r="AF57" s="346"/>
      <c r="AG57" s="99" t="str">
        <f t="shared" si="0"/>
        <v/>
      </c>
      <c r="AH57" s="353"/>
      <c r="AI57" s="308"/>
      <c r="AJ57" s="309"/>
      <c r="AK57" s="678"/>
      <c r="AL57" s="679"/>
      <c r="AM57" s="679"/>
      <c r="AN57" s="679"/>
      <c r="AO57" s="679"/>
      <c r="AP57" s="679"/>
      <c r="AQ57" s="679"/>
      <c r="AR57" s="679"/>
      <c r="AS57" s="679"/>
      <c r="AT57" s="680"/>
      <c r="AU57" s="15"/>
      <c r="BB57" s="1"/>
    </row>
    <row r="58" spans="1:54" ht="15" thickBot="1" x14ac:dyDescent="0.4">
      <c r="A58" s="90"/>
      <c r="B58" s="26" t="s">
        <v>75</v>
      </c>
      <c r="C58" s="171">
        <f>SUM(D58:L58)</f>
        <v>0</v>
      </c>
      <c r="D58" s="310"/>
      <c r="E58" s="308"/>
      <c r="F58" s="308"/>
      <c r="G58" s="308"/>
      <c r="H58" s="309"/>
      <c r="I58" s="9"/>
      <c r="J58" s="9"/>
      <c r="K58" s="9"/>
      <c r="L58" s="40"/>
      <c r="M58" s="171" t="e">
        <f>IF(SUM(D58:L58)&gt;($P55/'Template-657'!$P$15),($P55/'Template-657'!$P$15),SUM(D58:L58))</f>
        <v>#DIV/0!</v>
      </c>
      <c r="N58" s="57"/>
      <c r="O58" s="172"/>
      <c r="P58" s="173"/>
      <c r="Q58" s="23"/>
      <c r="R58" s="311"/>
      <c r="S58" s="327"/>
      <c r="T58" s="327"/>
      <c r="U58" s="328"/>
      <c r="V58" s="329"/>
      <c r="W58" s="330"/>
      <c r="X58" s="30"/>
      <c r="Y58" s="15"/>
      <c r="Z58" s="15"/>
      <c r="AA58" s="22"/>
      <c r="AB58" s="339"/>
      <c r="AC58" s="339"/>
      <c r="AD58" s="340"/>
      <c r="AE58" s="331"/>
      <c r="AF58" s="346"/>
      <c r="AG58" s="99" t="str">
        <f t="shared" si="0"/>
        <v/>
      </c>
      <c r="AH58" s="353"/>
      <c r="AI58" s="308"/>
      <c r="AJ58" s="309"/>
      <c r="AK58" s="684"/>
      <c r="AL58" s="685"/>
      <c r="AM58" s="685"/>
      <c r="AN58" s="685"/>
      <c r="AO58" s="685"/>
      <c r="AP58" s="685"/>
      <c r="AQ58" s="685"/>
      <c r="AR58" s="685"/>
      <c r="AS58" s="685"/>
      <c r="AT58" s="686"/>
      <c r="AU58" s="15"/>
      <c r="BB58" s="1"/>
    </row>
    <row r="59" spans="1:54" x14ac:dyDescent="0.35">
      <c r="A59" s="33">
        <v>12</v>
      </c>
      <c r="B59" s="24" t="s">
        <v>35</v>
      </c>
      <c r="C59" s="156"/>
      <c r="D59" s="299"/>
      <c r="E59" s="300"/>
      <c r="F59" s="300"/>
      <c r="G59" s="300"/>
      <c r="H59" s="301"/>
      <c r="I59" s="14"/>
      <c r="J59" s="14"/>
      <c r="K59" s="14"/>
      <c r="L59" s="77"/>
      <c r="M59" s="317"/>
      <c r="N59" s="157">
        <f>SUM(D59:L59)</f>
        <v>0</v>
      </c>
      <c r="O59" s="158">
        <f>N59*'Template-657'!$P$16</f>
        <v>0</v>
      </c>
      <c r="P59" s="159"/>
      <c r="Q59" s="160"/>
      <c r="R59" s="320"/>
      <c r="S59" s="320"/>
      <c r="T59" s="300"/>
      <c r="U59" s="318"/>
      <c r="V59" s="320"/>
      <c r="W59" s="301"/>
      <c r="X59" s="174"/>
      <c r="Y59" s="64"/>
      <c r="Z59" s="64"/>
      <c r="AA59" s="79"/>
      <c r="AB59" s="336"/>
      <c r="AC59" s="337"/>
      <c r="AD59" s="300"/>
      <c r="AE59" s="342"/>
      <c r="AF59" s="343"/>
      <c r="AG59" s="100" t="str">
        <f t="shared" si="0"/>
        <v/>
      </c>
      <c r="AH59" s="350"/>
      <c r="AI59" s="351"/>
      <c r="AJ59" s="352"/>
      <c r="AK59" s="675"/>
      <c r="AL59" s="676"/>
      <c r="AM59" s="676"/>
      <c r="AN59" s="676"/>
      <c r="AO59" s="676"/>
      <c r="AP59" s="676"/>
      <c r="AQ59" s="676"/>
      <c r="AR59" s="676"/>
      <c r="AS59" s="676"/>
      <c r="AT59" s="677"/>
      <c r="AU59" s="15"/>
    </row>
    <row r="60" spans="1:54" x14ac:dyDescent="0.35">
      <c r="A60" s="71"/>
      <c r="B60" s="25" t="s">
        <v>53</v>
      </c>
      <c r="C60" s="162"/>
      <c r="D60" s="302"/>
      <c r="E60" s="303"/>
      <c r="F60" s="303"/>
      <c r="G60" s="303"/>
      <c r="H60" s="304"/>
      <c r="I60" s="17"/>
      <c r="J60" s="17"/>
      <c r="K60" s="17"/>
      <c r="L60" s="85"/>
      <c r="M60" s="162"/>
      <c r="N60" s="30" t="e">
        <f>IF(SUM(D60:L60)&gt;'Template-657'!$Z$4,'Template-657'!$Z$4,SUM(D60:L60))</f>
        <v>#DIV/0!</v>
      </c>
      <c r="O60" s="163" t="e">
        <f>N60*'Template-657'!$P$16</f>
        <v>#DIV/0!</v>
      </c>
      <c r="P60" s="164" t="e">
        <f>INDEX('Template-657'!$T$5:$Y$5, MATCH(O60, 'Template-657'!$T$3:$Y$3, 1))</f>
        <v>#DIV/0!</v>
      </c>
      <c r="Q60" s="22" t="e">
        <f>INDEX('Template-657'!$T$6:$Y$6, MATCH(O60, 'Template-657'!$T$3:$Y$3, 1))</f>
        <v>#DIV/0!</v>
      </c>
      <c r="R60" s="321"/>
      <c r="S60" s="321"/>
      <c r="T60" s="303"/>
      <c r="U60" s="322"/>
      <c r="V60" s="321"/>
      <c r="W60" s="304"/>
      <c r="X60" s="165"/>
      <c r="Y60" s="63"/>
      <c r="Z60" s="63"/>
      <c r="AA60" s="89"/>
      <c r="AB60" s="335"/>
      <c r="AC60" s="334"/>
      <c r="AD60" s="303"/>
      <c r="AE60" s="344"/>
      <c r="AF60" s="345"/>
      <c r="AG60" s="99" t="str">
        <f t="shared" si="0"/>
        <v/>
      </c>
      <c r="AH60" s="353"/>
      <c r="AI60" s="308"/>
      <c r="AJ60" s="309"/>
      <c r="AK60" s="678"/>
      <c r="AL60" s="679"/>
      <c r="AM60" s="679"/>
      <c r="AN60" s="679"/>
      <c r="AO60" s="679"/>
      <c r="AP60" s="679"/>
      <c r="AQ60" s="679"/>
      <c r="AR60" s="679"/>
      <c r="AS60" s="679"/>
      <c r="AT60" s="680"/>
      <c r="AU60" s="15"/>
    </row>
    <row r="61" spans="1:54" x14ac:dyDescent="0.35">
      <c r="A61" s="71"/>
      <c r="B61" s="39" t="s">
        <v>59</v>
      </c>
      <c r="C61" s="162"/>
      <c r="D61" s="305"/>
      <c r="E61" s="306"/>
      <c r="F61" s="306"/>
      <c r="G61" s="306"/>
      <c r="H61" s="307"/>
      <c r="I61" s="32"/>
      <c r="J61" s="32"/>
      <c r="K61" s="32"/>
      <c r="L61" s="75"/>
      <c r="M61" s="166">
        <f>SUM(D61:L61)</f>
        <v>0</v>
      </c>
      <c r="N61" s="167"/>
      <c r="O61" s="168"/>
      <c r="P61" s="169"/>
      <c r="Q61" s="170"/>
      <c r="R61" s="308"/>
      <c r="S61" s="308"/>
      <c r="T61" s="308"/>
      <c r="U61" s="305"/>
      <c r="V61" s="308"/>
      <c r="W61" s="309"/>
      <c r="X61" s="143"/>
      <c r="Y61" s="306"/>
      <c r="Z61" s="308"/>
      <c r="AA61" s="309"/>
      <c r="AB61" s="335"/>
      <c r="AC61" s="334"/>
      <c r="AD61" s="303"/>
      <c r="AE61" s="331"/>
      <c r="AF61" s="346"/>
      <c r="AG61" s="99" t="str">
        <f t="shared" si="0"/>
        <v/>
      </c>
      <c r="AH61" s="353"/>
      <c r="AI61" s="308"/>
      <c r="AJ61" s="309"/>
      <c r="AK61" s="678"/>
      <c r="AL61" s="679"/>
      <c r="AM61" s="679"/>
      <c r="AN61" s="679"/>
      <c r="AO61" s="679"/>
      <c r="AP61" s="679"/>
      <c r="AQ61" s="679"/>
      <c r="AR61" s="679"/>
      <c r="AS61" s="679"/>
      <c r="AT61" s="680"/>
      <c r="AU61" s="15"/>
      <c r="BB61" s="1"/>
    </row>
    <row r="62" spans="1:54" x14ac:dyDescent="0.35">
      <c r="A62" s="71"/>
      <c r="B62" s="25" t="s">
        <v>70</v>
      </c>
      <c r="C62" s="162">
        <f>SUM(D62:L62)</f>
        <v>0</v>
      </c>
      <c r="D62" s="305"/>
      <c r="E62" s="308"/>
      <c r="F62" s="308"/>
      <c r="G62" s="308"/>
      <c r="H62" s="309"/>
      <c r="I62" s="9"/>
      <c r="J62" s="9"/>
      <c r="K62" s="9"/>
      <c r="L62" s="40"/>
      <c r="M62" s="162" t="e">
        <f>IF(SUM(D62:L62)&gt;($P60/'Template-657'!$P$15),($P60/'Template-657'!$P$15),SUM(D62:L62))</f>
        <v>#DIV/0!</v>
      </c>
      <c r="N62" s="167"/>
      <c r="O62" s="168"/>
      <c r="P62" s="169"/>
      <c r="Q62" s="170"/>
      <c r="R62" s="308"/>
      <c r="S62" s="308"/>
      <c r="T62" s="308"/>
      <c r="U62" s="305"/>
      <c r="V62" s="308"/>
      <c r="W62" s="309"/>
      <c r="X62" s="143"/>
      <c r="Y62" s="15"/>
      <c r="Z62" s="15"/>
      <c r="AA62" s="22"/>
      <c r="AB62" s="335"/>
      <c r="AC62" s="334"/>
      <c r="AD62" s="303"/>
      <c r="AE62" s="331"/>
      <c r="AF62" s="346"/>
      <c r="AG62" s="99" t="str">
        <f t="shared" si="0"/>
        <v/>
      </c>
      <c r="AH62" s="353"/>
      <c r="AI62" s="308"/>
      <c r="AJ62" s="309"/>
      <c r="AK62" s="678"/>
      <c r="AL62" s="679"/>
      <c r="AM62" s="679"/>
      <c r="AN62" s="679"/>
      <c r="AO62" s="679"/>
      <c r="AP62" s="679"/>
      <c r="AQ62" s="679"/>
      <c r="AR62" s="679"/>
      <c r="AS62" s="679"/>
      <c r="AT62" s="680"/>
      <c r="AU62" s="15"/>
      <c r="BB62" s="1"/>
    </row>
    <row r="63" spans="1:54" ht="15" thickBot="1" x14ac:dyDescent="0.4">
      <c r="A63" s="90"/>
      <c r="B63" s="26" t="s">
        <v>75</v>
      </c>
      <c r="C63" s="171">
        <f>SUM(D63:L63)</f>
        <v>0</v>
      </c>
      <c r="D63" s="310"/>
      <c r="E63" s="311"/>
      <c r="F63" s="311"/>
      <c r="G63" s="311"/>
      <c r="H63" s="312"/>
      <c r="I63" s="11"/>
      <c r="J63" s="11"/>
      <c r="K63" s="11"/>
      <c r="L63" s="47"/>
      <c r="M63" s="171" t="e">
        <f>IF(SUM(D63:L63)&gt;($P60/'Template-657'!$P$15),($P60/'Template-657'!$P$15),SUM(D63:L63))</f>
        <v>#DIV/0!</v>
      </c>
      <c r="N63" s="57"/>
      <c r="O63" s="172"/>
      <c r="P63" s="173"/>
      <c r="Q63" s="23"/>
      <c r="R63" s="308"/>
      <c r="S63" s="327"/>
      <c r="T63" s="327"/>
      <c r="U63" s="324"/>
      <c r="V63" s="325"/>
      <c r="W63" s="326"/>
      <c r="X63" s="57"/>
      <c r="Y63" s="10"/>
      <c r="Z63" s="10"/>
      <c r="AA63" s="23"/>
      <c r="AB63" s="338"/>
      <c r="AC63" s="339"/>
      <c r="AD63" s="340"/>
      <c r="AE63" s="347"/>
      <c r="AF63" s="348"/>
      <c r="AG63" s="233" t="str">
        <f t="shared" si="0"/>
        <v/>
      </c>
      <c r="AH63" s="354"/>
      <c r="AI63" s="311"/>
      <c r="AJ63" s="312"/>
      <c r="AK63" s="684"/>
      <c r="AL63" s="685"/>
      <c r="AM63" s="685"/>
      <c r="AN63" s="685"/>
      <c r="AO63" s="685"/>
      <c r="AP63" s="685"/>
      <c r="AQ63" s="685"/>
      <c r="AR63" s="685"/>
      <c r="AS63" s="685"/>
      <c r="AT63" s="686"/>
      <c r="AU63" s="15"/>
      <c r="BB63" s="1"/>
    </row>
    <row r="64" spans="1:54" x14ac:dyDescent="0.35">
      <c r="A64" s="33">
        <v>13</v>
      </c>
      <c r="B64" s="24" t="s">
        <v>35</v>
      </c>
      <c r="C64" s="156"/>
      <c r="D64" s="299"/>
      <c r="E64" s="300"/>
      <c r="F64" s="300"/>
      <c r="G64" s="300"/>
      <c r="H64" s="301"/>
      <c r="I64" s="14"/>
      <c r="J64" s="14"/>
      <c r="K64" s="14"/>
      <c r="L64" s="77"/>
      <c r="M64" s="317"/>
      <c r="N64" s="157">
        <f>SUM(D64:L64)</f>
        <v>0</v>
      </c>
      <c r="O64" s="158">
        <f>N64*'Template-657'!$P$16</f>
        <v>0</v>
      </c>
      <c r="P64" s="159"/>
      <c r="Q64" s="160"/>
      <c r="R64" s="320"/>
      <c r="S64" s="320"/>
      <c r="T64" s="300"/>
      <c r="U64" s="318"/>
      <c r="V64" s="320"/>
      <c r="W64" s="301"/>
      <c r="X64" s="174"/>
      <c r="Y64" s="64"/>
      <c r="Z64" s="64"/>
      <c r="AA64" s="79"/>
      <c r="AB64" s="337"/>
      <c r="AC64" s="337"/>
      <c r="AD64" s="300"/>
      <c r="AE64" s="344"/>
      <c r="AF64" s="345"/>
      <c r="AG64" s="99" t="str">
        <f t="shared" si="0"/>
        <v/>
      </c>
      <c r="AH64" s="353"/>
      <c r="AI64" s="308"/>
      <c r="AJ64" s="309"/>
      <c r="AK64" s="675"/>
      <c r="AL64" s="676"/>
      <c r="AM64" s="676"/>
      <c r="AN64" s="676"/>
      <c r="AO64" s="676"/>
      <c r="AP64" s="676"/>
      <c r="AQ64" s="676"/>
      <c r="AR64" s="676"/>
      <c r="AS64" s="676"/>
      <c r="AT64" s="677"/>
      <c r="AU64" s="15"/>
    </row>
    <row r="65" spans="1:54" x14ac:dyDescent="0.35">
      <c r="A65" s="71"/>
      <c r="B65" s="25" t="s">
        <v>53</v>
      </c>
      <c r="C65" s="162"/>
      <c r="D65" s="302"/>
      <c r="E65" s="303"/>
      <c r="F65" s="303"/>
      <c r="G65" s="303"/>
      <c r="H65" s="304"/>
      <c r="I65" s="17"/>
      <c r="J65" s="17"/>
      <c r="K65" s="17"/>
      <c r="L65" s="85"/>
      <c r="M65" s="162"/>
      <c r="N65" s="30" t="e">
        <f>IF(SUM(D65:L65)&gt;'Template-657'!$Z$4,'Template-657'!$Z$4,SUM(D65:L65))</f>
        <v>#DIV/0!</v>
      </c>
      <c r="O65" s="163" t="e">
        <f>N65*'Template-657'!$P$16</f>
        <v>#DIV/0!</v>
      </c>
      <c r="P65" s="164" t="e">
        <f>INDEX('Template-657'!$T$5:$Y$5, MATCH(O65, 'Template-657'!$T$3:$Y$3, 1))</f>
        <v>#DIV/0!</v>
      </c>
      <c r="Q65" s="22" t="e">
        <f>INDEX('Template-657'!$T$6:$Y$6, MATCH(O65, 'Template-657'!$T$3:$Y$3, 1))</f>
        <v>#DIV/0!</v>
      </c>
      <c r="R65" s="321"/>
      <c r="S65" s="321"/>
      <c r="T65" s="303"/>
      <c r="U65" s="322"/>
      <c r="V65" s="321"/>
      <c r="W65" s="304"/>
      <c r="X65" s="165"/>
      <c r="Y65" s="63"/>
      <c r="Z65" s="63"/>
      <c r="AA65" s="89"/>
      <c r="AB65" s="334"/>
      <c r="AC65" s="334"/>
      <c r="AD65" s="303"/>
      <c r="AE65" s="344"/>
      <c r="AF65" s="345"/>
      <c r="AG65" s="99" t="str">
        <f t="shared" si="0"/>
        <v/>
      </c>
      <c r="AH65" s="353"/>
      <c r="AI65" s="308"/>
      <c r="AJ65" s="309"/>
      <c r="AK65" s="678"/>
      <c r="AL65" s="679"/>
      <c r="AM65" s="679"/>
      <c r="AN65" s="679"/>
      <c r="AO65" s="679"/>
      <c r="AP65" s="679"/>
      <c r="AQ65" s="679"/>
      <c r="AR65" s="679"/>
      <c r="AS65" s="679"/>
      <c r="AT65" s="680"/>
      <c r="AU65" s="15"/>
    </row>
    <row r="66" spans="1:54" x14ac:dyDescent="0.35">
      <c r="A66" s="71"/>
      <c r="B66" s="39" t="s">
        <v>59</v>
      </c>
      <c r="C66" s="162"/>
      <c r="D66" s="305"/>
      <c r="E66" s="306"/>
      <c r="F66" s="306"/>
      <c r="G66" s="306"/>
      <c r="H66" s="307"/>
      <c r="I66" s="32"/>
      <c r="J66" s="32"/>
      <c r="K66" s="32"/>
      <c r="L66" s="75"/>
      <c r="M66" s="166">
        <f>SUM(D66:L66)</f>
        <v>0</v>
      </c>
      <c r="N66" s="167"/>
      <c r="O66" s="168"/>
      <c r="P66" s="169"/>
      <c r="Q66" s="170"/>
      <c r="R66" s="308"/>
      <c r="S66" s="308"/>
      <c r="T66" s="308"/>
      <c r="U66" s="305"/>
      <c r="V66" s="308"/>
      <c r="W66" s="309"/>
      <c r="X66" s="143"/>
      <c r="Y66" s="306"/>
      <c r="Z66" s="308"/>
      <c r="AA66" s="309"/>
      <c r="AB66" s="334"/>
      <c r="AC66" s="334"/>
      <c r="AD66" s="303"/>
      <c r="AE66" s="331"/>
      <c r="AF66" s="346"/>
      <c r="AG66" s="99" t="str">
        <f t="shared" si="0"/>
        <v/>
      </c>
      <c r="AH66" s="353"/>
      <c r="AI66" s="308"/>
      <c r="AJ66" s="309"/>
      <c r="AK66" s="678"/>
      <c r="AL66" s="679"/>
      <c r="AM66" s="679"/>
      <c r="AN66" s="679"/>
      <c r="AO66" s="679"/>
      <c r="AP66" s="679"/>
      <c r="AQ66" s="679"/>
      <c r="AR66" s="679"/>
      <c r="AS66" s="679"/>
      <c r="AT66" s="680"/>
      <c r="AU66" s="15"/>
      <c r="BB66" s="1"/>
    </row>
    <row r="67" spans="1:54" x14ac:dyDescent="0.35">
      <c r="A67" s="71"/>
      <c r="B67" s="25" t="s">
        <v>70</v>
      </c>
      <c r="C67" s="162">
        <f>SUM(D67:L67)</f>
        <v>0</v>
      </c>
      <c r="D67" s="305"/>
      <c r="E67" s="308"/>
      <c r="F67" s="308"/>
      <c r="G67" s="308"/>
      <c r="H67" s="309"/>
      <c r="I67" s="9"/>
      <c r="J67" s="9"/>
      <c r="K67" s="9"/>
      <c r="L67" s="40"/>
      <c r="M67" s="162" t="e">
        <f>IF(SUM(D67:L67)&gt;($P65/'Template-657'!$P$15),($P65/'Template-657'!$P$15),SUM(D67:L67))</f>
        <v>#DIV/0!</v>
      </c>
      <c r="N67" s="167"/>
      <c r="O67" s="168"/>
      <c r="P67" s="169"/>
      <c r="Q67" s="170"/>
      <c r="R67" s="308"/>
      <c r="S67" s="308"/>
      <c r="T67" s="308"/>
      <c r="U67" s="305"/>
      <c r="V67" s="308"/>
      <c r="W67" s="309"/>
      <c r="X67" s="143"/>
      <c r="Y67" s="15"/>
      <c r="Z67" s="15"/>
      <c r="AA67" s="22"/>
      <c r="AB67" s="334"/>
      <c r="AC67" s="334"/>
      <c r="AD67" s="303"/>
      <c r="AE67" s="331"/>
      <c r="AF67" s="346"/>
      <c r="AG67" s="99" t="str">
        <f t="shared" si="0"/>
        <v/>
      </c>
      <c r="AH67" s="353"/>
      <c r="AI67" s="308"/>
      <c r="AJ67" s="309"/>
      <c r="AK67" s="678"/>
      <c r="AL67" s="679"/>
      <c r="AM67" s="679"/>
      <c r="AN67" s="679"/>
      <c r="AO67" s="679"/>
      <c r="AP67" s="679"/>
      <c r="AQ67" s="679"/>
      <c r="AR67" s="679"/>
      <c r="AS67" s="679"/>
      <c r="AT67" s="680"/>
      <c r="AU67" s="15"/>
      <c r="BB67" s="1"/>
    </row>
    <row r="68" spans="1:54" ht="15" thickBot="1" x14ac:dyDescent="0.4">
      <c r="A68" s="90"/>
      <c r="B68" s="26" t="s">
        <v>75</v>
      </c>
      <c r="C68" s="171">
        <f>SUM(D68:L68)</f>
        <v>0</v>
      </c>
      <c r="D68" s="310"/>
      <c r="E68" s="311"/>
      <c r="F68" s="311"/>
      <c r="G68" s="311"/>
      <c r="H68" s="312"/>
      <c r="I68" s="11"/>
      <c r="J68" s="11"/>
      <c r="K68" s="11"/>
      <c r="L68" s="47"/>
      <c r="M68" s="171" t="e">
        <f>IF(SUM(D68:L68)&gt;($P65/'Template-657'!$P$15),($P65/'Template-657'!$P$15),SUM(D68:L68))</f>
        <v>#DIV/0!</v>
      </c>
      <c r="N68" s="57"/>
      <c r="O68" s="172"/>
      <c r="P68" s="173"/>
      <c r="Q68" s="23"/>
      <c r="R68" s="311"/>
      <c r="S68" s="323"/>
      <c r="T68" s="323"/>
      <c r="U68" s="324"/>
      <c r="V68" s="325"/>
      <c r="W68" s="326"/>
      <c r="X68" s="57"/>
      <c r="Y68" s="10"/>
      <c r="Z68" s="10"/>
      <c r="AA68" s="23"/>
      <c r="AB68" s="339"/>
      <c r="AC68" s="339"/>
      <c r="AD68" s="340"/>
      <c r="AE68" s="331"/>
      <c r="AF68" s="346"/>
      <c r="AG68" s="99" t="str">
        <f t="shared" si="0"/>
        <v/>
      </c>
      <c r="AH68" s="353"/>
      <c r="AI68" s="308"/>
      <c r="AJ68" s="309"/>
      <c r="AK68" s="684"/>
      <c r="AL68" s="685"/>
      <c r="AM68" s="685"/>
      <c r="AN68" s="685"/>
      <c r="AO68" s="685"/>
      <c r="AP68" s="685"/>
      <c r="AQ68" s="685"/>
      <c r="AR68" s="685"/>
      <c r="AS68" s="685"/>
      <c r="AT68" s="686"/>
      <c r="AU68" s="15"/>
      <c r="BB68" s="1"/>
    </row>
    <row r="69" spans="1:54" x14ac:dyDescent="0.35">
      <c r="A69" s="71">
        <v>14</v>
      </c>
      <c r="B69" s="25" t="s">
        <v>35</v>
      </c>
      <c r="C69" s="175"/>
      <c r="D69" s="299"/>
      <c r="E69" s="303"/>
      <c r="F69" s="303"/>
      <c r="G69" s="303"/>
      <c r="H69" s="304"/>
      <c r="I69" s="17"/>
      <c r="J69" s="17"/>
      <c r="K69" s="17"/>
      <c r="L69" s="85"/>
      <c r="M69" s="317"/>
      <c r="N69" s="157">
        <f>SUM(D69:L69)</f>
        <v>0</v>
      </c>
      <c r="O69" s="158">
        <f>N69*'Template-657'!$P$16</f>
        <v>0</v>
      </c>
      <c r="P69" s="159"/>
      <c r="Q69" s="160"/>
      <c r="R69" s="321"/>
      <c r="S69" s="321"/>
      <c r="T69" s="303"/>
      <c r="U69" s="322"/>
      <c r="V69" s="321"/>
      <c r="W69" s="304"/>
      <c r="X69" s="333"/>
      <c r="Y69" s="63"/>
      <c r="Z69" s="63"/>
      <c r="AA69" s="89"/>
      <c r="AB69" s="334"/>
      <c r="AC69" s="334"/>
      <c r="AD69" s="303"/>
      <c r="AE69" s="342"/>
      <c r="AF69" s="343"/>
      <c r="AG69" s="100" t="str">
        <f t="shared" ref="AG69:AG132" si="1">IF(AND(AE69&lt;&gt;"", AF69&lt;&gt;"", AH69&lt;&gt;""), AE69 &amp; "-" &amp; AF69 &amp; " - " &amp; TRIM(AH69), "")</f>
        <v/>
      </c>
      <c r="AH69" s="350"/>
      <c r="AI69" s="351"/>
      <c r="AJ69" s="352"/>
      <c r="AK69" s="687"/>
      <c r="AL69" s="688"/>
      <c r="AM69" s="688"/>
      <c r="AN69" s="688"/>
      <c r="AO69" s="688"/>
      <c r="AP69" s="688"/>
      <c r="AQ69" s="688"/>
      <c r="AR69" s="688"/>
      <c r="AS69" s="688"/>
      <c r="AT69" s="689"/>
      <c r="AU69" s="15"/>
    </row>
    <row r="70" spans="1:54" x14ac:dyDescent="0.35">
      <c r="A70" s="71"/>
      <c r="B70" s="25" t="s">
        <v>53</v>
      </c>
      <c r="C70" s="162"/>
      <c r="D70" s="302"/>
      <c r="E70" s="303"/>
      <c r="F70" s="303"/>
      <c r="G70" s="303"/>
      <c r="H70" s="304"/>
      <c r="I70" s="17"/>
      <c r="J70" s="17"/>
      <c r="K70" s="17"/>
      <c r="L70" s="85"/>
      <c r="M70" s="162"/>
      <c r="N70" s="30" t="e">
        <f>IF(SUM(D70:L70)&gt;'Template-657'!$Z$4,'Template-657'!$Z$4,SUM(D70:L70))</f>
        <v>#DIV/0!</v>
      </c>
      <c r="O70" s="163" t="e">
        <f>N70*'Template-657'!$P$16</f>
        <v>#DIV/0!</v>
      </c>
      <c r="P70" s="164" t="e">
        <f>INDEX('Template-657'!$T$5:$Y$5, MATCH(O70, 'Template-657'!$T$3:$Y$3, 1))</f>
        <v>#DIV/0!</v>
      </c>
      <c r="Q70" s="22" t="e">
        <f>INDEX('Template-657'!$T$6:$Y$6, MATCH(O70, 'Template-657'!$T$3:$Y$3, 1))</f>
        <v>#DIV/0!</v>
      </c>
      <c r="R70" s="321"/>
      <c r="S70" s="321"/>
      <c r="T70" s="303"/>
      <c r="U70" s="322"/>
      <c r="V70" s="321"/>
      <c r="W70" s="304"/>
      <c r="X70" s="165"/>
      <c r="Y70" s="63"/>
      <c r="Z70" s="63"/>
      <c r="AA70" s="89"/>
      <c r="AB70" s="334"/>
      <c r="AC70" s="334"/>
      <c r="AD70" s="303"/>
      <c r="AE70" s="344"/>
      <c r="AF70" s="345"/>
      <c r="AG70" s="99" t="str">
        <f t="shared" si="1"/>
        <v/>
      </c>
      <c r="AH70" s="353"/>
      <c r="AI70" s="308"/>
      <c r="AJ70" s="309"/>
      <c r="AK70" s="678"/>
      <c r="AL70" s="679"/>
      <c r="AM70" s="679"/>
      <c r="AN70" s="679"/>
      <c r="AO70" s="679"/>
      <c r="AP70" s="679"/>
      <c r="AQ70" s="679"/>
      <c r="AR70" s="679"/>
      <c r="AS70" s="679"/>
      <c r="AT70" s="680"/>
      <c r="AU70" s="15"/>
    </row>
    <row r="71" spans="1:54" x14ac:dyDescent="0.35">
      <c r="A71" s="71"/>
      <c r="B71" s="39" t="s">
        <v>59</v>
      </c>
      <c r="C71" s="162"/>
      <c r="D71" s="305"/>
      <c r="E71" s="306"/>
      <c r="F71" s="306"/>
      <c r="G71" s="306"/>
      <c r="H71" s="307"/>
      <c r="I71" s="32"/>
      <c r="J71" s="32"/>
      <c r="K71" s="32"/>
      <c r="L71" s="75"/>
      <c r="M71" s="166">
        <f>SUM(D71:L71)</f>
        <v>0</v>
      </c>
      <c r="N71" s="167"/>
      <c r="O71" s="168"/>
      <c r="P71" s="169"/>
      <c r="Q71" s="170"/>
      <c r="R71" s="308"/>
      <c r="S71" s="308"/>
      <c r="T71" s="308"/>
      <c r="U71" s="305"/>
      <c r="V71" s="308"/>
      <c r="W71" s="309"/>
      <c r="X71" s="331"/>
      <c r="Y71" s="306"/>
      <c r="Z71" s="308"/>
      <c r="AA71" s="309"/>
      <c r="AB71" s="334"/>
      <c r="AC71" s="334"/>
      <c r="AD71" s="303"/>
      <c r="AE71" s="331"/>
      <c r="AF71" s="346"/>
      <c r="AG71" s="99" t="str">
        <f t="shared" si="1"/>
        <v/>
      </c>
      <c r="AH71" s="353"/>
      <c r="AI71" s="308"/>
      <c r="AJ71" s="309"/>
      <c r="AK71" s="678"/>
      <c r="AL71" s="679"/>
      <c r="AM71" s="679"/>
      <c r="AN71" s="679"/>
      <c r="AO71" s="679"/>
      <c r="AP71" s="679"/>
      <c r="AQ71" s="679"/>
      <c r="AR71" s="679"/>
      <c r="AS71" s="679"/>
      <c r="AT71" s="680"/>
      <c r="AU71" s="15"/>
      <c r="BB71" s="1"/>
    </row>
    <row r="72" spans="1:54" x14ac:dyDescent="0.35">
      <c r="A72" s="71"/>
      <c r="B72" s="25" t="s">
        <v>70</v>
      </c>
      <c r="C72" s="162">
        <f>SUM(D72:L72)</f>
        <v>0</v>
      </c>
      <c r="D72" s="305"/>
      <c r="E72" s="308"/>
      <c r="F72" s="308"/>
      <c r="G72" s="308"/>
      <c r="H72" s="309"/>
      <c r="I72" s="9"/>
      <c r="J72" s="9"/>
      <c r="K72" s="9"/>
      <c r="L72" s="40"/>
      <c r="M72" s="162" t="e">
        <f>IF(SUM(D72:L72)&gt;($P70/'Template-657'!$P$15),($P70/'Template-657'!$P$15),SUM(D72:L72))</f>
        <v>#DIV/0!</v>
      </c>
      <c r="N72" s="167"/>
      <c r="O72" s="168"/>
      <c r="P72" s="169"/>
      <c r="Q72" s="170"/>
      <c r="R72" s="308"/>
      <c r="S72" s="308"/>
      <c r="T72" s="308"/>
      <c r="U72" s="305"/>
      <c r="V72" s="308"/>
      <c r="W72" s="309"/>
      <c r="X72" s="143"/>
      <c r="Y72" s="15"/>
      <c r="Z72" s="15"/>
      <c r="AA72" s="22"/>
      <c r="AB72" s="334"/>
      <c r="AC72" s="334"/>
      <c r="AD72" s="303"/>
      <c r="AE72" s="331"/>
      <c r="AF72" s="346"/>
      <c r="AG72" s="99" t="str">
        <f t="shared" si="1"/>
        <v/>
      </c>
      <c r="AH72" s="353"/>
      <c r="AI72" s="308"/>
      <c r="AJ72" s="309"/>
      <c r="AK72" s="678"/>
      <c r="AL72" s="679"/>
      <c r="AM72" s="679"/>
      <c r="AN72" s="679"/>
      <c r="AO72" s="679"/>
      <c r="AP72" s="679"/>
      <c r="AQ72" s="679"/>
      <c r="AR72" s="679"/>
      <c r="AS72" s="679"/>
      <c r="AT72" s="680"/>
      <c r="AU72" s="15"/>
      <c r="BB72" s="1"/>
    </row>
    <row r="73" spans="1:54" ht="15" thickBot="1" x14ac:dyDescent="0.4">
      <c r="A73" s="74"/>
      <c r="B73" s="25" t="s">
        <v>75</v>
      </c>
      <c r="C73" s="162">
        <f>SUM(D73:L73)</f>
        <v>0</v>
      </c>
      <c r="D73" s="310"/>
      <c r="E73" s="308"/>
      <c r="F73" s="308"/>
      <c r="G73" s="308"/>
      <c r="H73" s="309"/>
      <c r="I73" s="9"/>
      <c r="J73" s="9"/>
      <c r="K73" s="9"/>
      <c r="L73" s="40"/>
      <c r="M73" s="171" t="e">
        <f>IF(SUM(D73:L73)&gt;($P70/'Template-657'!$P$15),($P70/'Template-657'!$P$15),SUM(D73:L73))</f>
        <v>#DIV/0!</v>
      </c>
      <c r="N73" s="57"/>
      <c r="O73" s="172"/>
      <c r="P73" s="173"/>
      <c r="Q73" s="23"/>
      <c r="R73" s="308"/>
      <c r="S73" s="327"/>
      <c r="T73" s="327"/>
      <c r="U73" s="328"/>
      <c r="V73" s="329"/>
      <c r="W73" s="330"/>
      <c r="X73" s="30"/>
      <c r="Y73" s="15"/>
      <c r="Z73" s="15"/>
      <c r="AA73" s="22"/>
      <c r="AB73" s="334"/>
      <c r="AC73" s="334"/>
      <c r="AD73" s="303"/>
      <c r="AE73" s="347"/>
      <c r="AF73" s="348"/>
      <c r="AG73" s="233" t="str">
        <f t="shared" si="1"/>
        <v/>
      </c>
      <c r="AH73" s="354"/>
      <c r="AI73" s="311"/>
      <c r="AJ73" s="312"/>
      <c r="AK73" s="681"/>
      <c r="AL73" s="682"/>
      <c r="AM73" s="682"/>
      <c r="AN73" s="682"/>
      <c r="AO73" s="682"/>
      <c r="AP73" s="682"/>
      <c r="AQ73" s="682"/>
      <c r="AR73" s="682"/>
      <c r="AS73" s="682"/>
      <c r="AT73" s="683"/>
      <c r="AU73" s="15"/>
      <c r="BB73" s="1"/>
    </row>
    <row r="74" spans="1:54" x14ac:dyDescent="0.35">
      <c r="A74" s="33">
        <v>15</v>
      </c>
      <c r="B74" s="24" t="s">
        <v>35</v>
      </c>
      <c r="C74" s="156"/>
      <c r="D74" s="299"/>
      <c r="E74" s="300"/>
      <c r="F74" s="300"/>
      <c r="G74" s="300"/>
      <c r="H74" s="301"/>
      <c r="I74" s="14"/>
      <c r="J74" s="14"/>
      <c r="K74" s="14"/>
      <c r="L74" s="77"/>
      <c r="M74" s="317"/>
      <c r="N74" s="157">
        <f>SUM(D74:L74)</f>
        <v>0</v>
      </c>
      <c r="O74" s="158">
        <f>N74*'Template-657'!$P$16</f>
        <v>0</v>
      </c>
      <c r="P74" s="159"/>
      <c r="Q74" s="160"/>
      <c r="R74" s="320"/>
      <c r="S74" s="320"/>
      <c r="T74" s="300"/>
      <c r="U74" s="318"/>
      <c r="V74" s="320"/>
      <c r="W74" s="301"/>
      <c r="X74" s="174"/>
      <c r="Y74" s="64"/>
      <c r="Z74" s="64"/>
      <c r="AA74" s="79"/>
      <c r="AB74" s="337"/>
      <c r="AC74" s="337"/>
      <c r="AD74" s="300"/>
      <c r="AE74" s="344"/>
      <c r="AF74" s="345"/>
      <c r="AG74" s="99" t="str">
        <f t="shared" si="1"/>
        <v/>
      </c>
      <c r="AH74" s="353"/>
      <c r="AI74" s="308"/>
      <c r="AJ74" s="309"/>
      <c r="AK74" s="675"/>
      <c r="AL74" s="676"/>
      <c r="AM74" s="676"/>
      <c r="AN74" s="676"/>
      <c r="AO74" s="676"/>
      <c r="AP74" s="676"/>
      <c r="AQ74" s="676"/>
      <c r="AR74" s="676"/>
      <c r="AS74" s="676"/>
      <c r="AT74" s="677"/>
      <c r="AU74" s="15"/>
    </row>
    <row r="75" spans="1:54" x14ac:dyDescent="0.35">
      <c r="A75" s="71"/>
      <c r="B75" s="25" t="s">
        <v>53</v>
      </c>
      <c r="C75" s="162"/>
      <c r="D75" s="302"/>
      <c r="E75" s="303"/>
      <c r="F75" s="303"/>
      <c r="G75" s="303"/>
      <c r="H75" s="304"/>
      <c r="I75" s="17"/>
      <c r="J75" s="17"/>
      <c r="K75" s="17"/>
      <c r="L75" s="85"/>
      <c r="M75" s="162"/>
      <c r="N75" s="30" t="e">
        <f>IF(SUM(D75:L75)&gt;'Template-657'!$Z$4,'Template-657'!$Z$4,SUM(D75:L75))</f>
        <v>#DIV/0!</v>
      </c>
      <c r="O75" s="163" t="e">
        <f>N75*'Template-657'!$P$16</f>
        <v>#DIV/0!</v>
      </c>
      <c r="P75" s="164" t="e">
        <f>INDEX('Template-657'!$T$5:$Y$5, MATCH(O75, 'Template-657'!$T$3:$Y$3, 1))</f>
        <v>#DIV/0!</v>
      </c>
      <c r="Q75" s="22" t="e">
        <f>INDEX('Template-657'!$T$6:$Y$6, MATCH(O75, 'Template-657'!$T$3:$Y$3, 1))</f>
        <v>#DIV/0!</v>
      </c>
      <c r="R75" s="321"/>
      <c r="S75" s="321"/>
      <c r="T75" s="303"/>
      <c r="U75" s="322"/>
      <c r="V75" s="321"/>
      <c r="W75" s="304"/>
      <c r="X75" s="165"/>
      <c r="Y75" s="63"/>
      <c r="Z75" s="63"/>
      <c r="AA75" s="89"/>
      <c r="AB75" s="334"/>
      <c r="AC75" s="334"/>
      <c r="AD75" s="303"/>
      <c r="AE75" s="344"/>
      <c r="AF75" s="345"/>
      <c r="AG75" s="99" t="str">
        <f t="shared" si="1"/>
        <v/>
      </c>
      <c r="AH75" s="353"/>
      <c r="AI75" s="308"/>
      <c r="AJ75" s="309"/>
      <c r="AK75" s="678"/>
      <c r="AL75" s="679"/>
      <c r="AM75" s="679"/>
      <c r="AN75" s="679"/>
      <c r="AO75" s="679"/>
      <c r="AP75" s="679"/>
      <c r="AQ75" s="679"/>
      <c r="AR75" s="679"/>
      <c r="AS75" s="679"/>
      <c r="AT75" s="680"/>
      <c r="AU75" s="15"/>
    </row>
    <row r="76" spans="1:54" x14ac:dyDescent="0.35">
      <c r="A76" s="71"/>
      <c r="B76" s="39" t="s">
        <v>59</v>
      </c>
      <c r="C76" s="162"/>
      <c r="D76" s="305"/>
      <c r="E76" s="306"/>
      <c r="F76" s="306"/>
      <c r="G76" s="306"/>
      <c r="H76" s="307"/>
      <c r="I76" s="32"/>
      <c r="J76" s="32"/>
      <c r="K76" s="32"/>
      <c r="L76" s="75"/>
      <c r="M76" s="166">
        <f>SUM(D76:L76)</f>
        <v>0</v>
      </c>
      <c r="N76" s="167"/>
      <c r="O76" s="168"/>
      <c r="P76" s="169"/>
      <c r="Q76" s="170"/>
      <c r="R76" s="308"/>
      <c r="S76" s="308"/>
      <c r="T76" s="308"/>
      <c r="U76" s="305"/>
      <c r="V76" s="308"/>
      <c r="W76" s="309"/>
      <c r="X76" s="143"/>
      <c r="Y76" s="306"/>
      <c r="Z76" s="308"/>
      <c r="AA76" s="309"/>
      <c r="AB76" s="334"/>
      <c r="AC76" s="334"/>
      <c r="AD76" s="303"/>
      <c r="AE76" s="331"/>
      <c r="AF76" s="346"/>
      <c r="AG76" s="99" t="str">
        <f t="shared" si="1"/>
        <v/>
      </c>
      <c r="AH76" s="353"/>
      <c r="AI76" s="308"/>
      <c r="AJ76" s="309"/>
      <c r="AK76" s="678"/>
      <c r="AL76" s="679"/>
      <c r="AM76" s="679"/>
      <c r="AN76" s="679"/>
      <c r="AO76" s="679"/>
      <c r="AP76" s="679"/>
      <c r="AQ76" s="679"/>
      <c r="AR76" s="679"/>
      <c r="AS76" s="679"/>
      <c r="AT76" s="680"/>
      <c r="AU76" s="15"/>
      <c r="BB76" s="1"/>
    </row>
    <row r="77" spans="1:54" x14ac:dyDescent="0.35">
      <c r="A77" s="71"/>
      <c r="B77" s="25" t="s">
        <v>70</v>
      </c>
      <c r="C77" s="162">
        <f>SUM(D77:L77)</f>
        <v>0</v>
      </c>
      <c r="D77" s="305"/>
      <c r="E77" s="308"/>
      <c r="F77" s="308"/>
      <c r="G77" s="308"/>
      <c r="H77" s="309"/>
      <c r="I77" s="9"/>
      <c r="J77" s="9"/>
      <c r="K77" s="9"/>
      <c r="L77" s="40"/>
      <c r="M77" s="162" t="e">
        <f>IF(SUM(D77:L77)&gt;($P75/'Template-657'!$P$15),($P75/'Template-657'!$P$15),SUM(D77:L77))</f>
        <v>#DIV/0!</v>
      </c>
      <c r="N77" s="167"/>
      <c r="O77" s="168"/>
      <c r="P77" s="169"/>
      <c r="Q77" s="170"/>
      <c r="R77" s="308"/>
      <c r="S77" s="308"/>
      <c r="T77" s="308"/>
      <c r="U77" s="305"/>
      <c r="V77" s="308"/>
      <c r="W77" s="309"/>
      <c r="X77" s="143"/>
      <c r="Y77" s="15"/>
      <c r="Z77" s="15"/>
      <c r="AA77" s="22"/>
      <c r="AB77" s="334"/>
      <c r="AC77" s="334"/>
      <c r="AD77" s="303"/>
      <c r="AE77" s="331"/>
      <c r="AF77" s="346"/>
      <c r="AG77" s="99" t="str">
        <f t="shared" si="1"/>
        <v/>
      </c>
      <c r="AH77" s="353"/>
      <c r="AI77" s="308"/>
      <c r="AJ77" s="309"/>
      <c r="AK77" s="678"/>
      <c r="AL77" s="679"/>
      <c r="AM77" s="679"/>
      <c r="AN77" s="679"/>
      <c r="AO77" s="679"/>
      <c r="AP77" s="679"/>
      <c r="AQ77" s="679"/>
      <c r="AR77" s="679"/>
      <c r="AS77" s="679"/>
      <c r="AT77" s="680"/>
      <c r="AU77" s="15"/>
      <c r="BB77" s="1"/>
    </row>
    <row r="78" spans="1:54" ht="15" thickBot="1" x14ac:dyDescent="0.4">
      <c r="A78" s="90"/>
      <c r="B78" s="26" t="s">
        <v>75</v>
      </c>
      <c r="C78" s="171">
        <f>SUM(D78:L78)</f>
        <v>0</v>
      </c>
      <c r="D78" s="310"/>
      <c r="E78" s="311"/>
      <c r="F78" s="311"/>
      <c r="G78" s="311"/>
      <c r="H78" s="312"/>
      <c r="I78" s="11"/>
      <c r="J78" s="11"/>
      <c r="K78" s="11"/>
      <c r="L78" s="47"/>
      <c r="M78" s="171" t="e">
        <f>IF(SUM(D78:L78)&gt;($P75/'Template-657'!$P$15),($P75/'Template-657'!$P$15),SUM(D78:L78))</f>
        <v>#DIV/0!</v>
      </c>
      <c r="N78" s="57"/>
      <c r="O78" s="172"/>
      <c r="P78" s="173"/>
      <c r="Q78" s="23"/>
      <c r="R78" s="311"/>
      <c r="S78" s="323"/>
      <c r="T78" s="323"/>
      <c r="U78" s="324"/>
      <c r="V78" s="325"/>
      <c r="W78" s="326"/>
      <c r="X78" s="57"/>
      <c r="Y78" s="10"/>
      <c r="Z78" s="10"/>
      <c r="AA78" s="23"/>
      <c r="AB78" s="339"/>
      <c r="AC78" s="339"/>
      <c r="AD78" s="340"/>
      <c r="AE78" s="331"/>
      <c r="AF78" s="346"/>
      <c r="AG78" s="99" t="str">
        <f t="shared" si="1"/>
        <v/>
      </c>
      <c r="AH78" s="353"/>
      <c r="AI78" s="308"/>
      <c r="AJ78" s="309"/>
      <c r="AK78" s="684"/>
      <c r="AL78" s="685"/>
      <c r="AM78" s="685"/>
      <c r="AN78" s="685"/>
      <c r="AO78" s="685"/>
      <c r="AP78" s="685"/>
      <c r="AQ78" s="685"/>
      <c r="AR78" s="685"/>
      <c r="AS78" s="685"/>
      <c r="AT78" s="686"/>
      <c r="AU78" s="15"/>
      <c r="BB78" s="1"/>
    </row>
    <row r="79" spans="1:54" x14ac:dyDescent="0.35">
      <c r="A79" s="71">
        <v>16</v>
      </c>
      <c r="B79" s="25" t="s">
        <v>35</v>
      </c>
      <c r="C79" s="175"/>
      <c r="D79" s="299"/>
      <c r="E79" s="303"/>
      <c r="F79" s="303"/>
      <c r="G79" s="303"/>
      <c r="H79" s="304"/>
      <c r="I79" s="17"/>
      <c r="J79" s="17"/>
      <c r="K79" s="17"/>
      <c r="L79" s="85"/>
      <c r="M79" s="317"/>
      <c r="N79" s="157">
        <f>SUM(D79:L79)</f>
        <v>0</v>
      </c>
      <c r="O79" s="158">
        <f>N79*'Template-657'!$P$16</f>
        <v>0</v>
      </c>
      <c r="P79" s="159"/>
      <c r="Q79" s="160"/>
      <c r="R79" s="321"/>
      <c r="S79" s="321"/>
      <c r="T79" s="303"/>
      <c r="U79" s="322"/>
      <c r="V79" s="321"/>
      <c r="W79" s="304"/>
      <c r="X79" s="165"/>
      <c r="Y79" s="63"/>
      <c r="Z79" s="63"/>
      <c r="AA79" s="89"/>
      <c r="AB79" s="334"/>
      <c r="AC79" s="334"/>
      <c r="AD79" s="303"/>
      <c r="AE79" s="342"/>
      <c r="AF79" s="343"/>
      <c r="AG79" s="100" t="str">
        <f t="shared" si="1"/>
        <v/>
      </c>
      <c r="AH79" s="350"/>
      <c r="AI79" s="351"/>
      <c r="AJ79" s="352"/>
      <c r="AK79" s="687"/>
      <c r="AL79" s="688"/>
      <c r="AM79" s="688"/>
      <c r="AN79" s="688"/>
      <c r="AO79" s="688"/>
      <c r="AP79" s="688"/>
      <c r="AQ79" s="688"/>
      <c r="AR79" s="688"/>
      <c r="AS79" s="688"/>
      <c r="AT79" s="689"/>
      <c r="AU79" s="15"/>
    </row>
    <row r="80" spans="1:54" x14ac:dyDescent="0.35">
      <c r="A80" s="71"/>
      <c r="B80" s="25" t="s">
        <v>53</v>
      </c>
      <c r="C80" s="162"/>
      <c r="D80" s="302"/>
      <c r="E80" s="303"/>
      <c r="F80" s="303"/>
      <c r="G80" s="303"/>
      <c r="H80" s="304"/>
      <c r="I80" s="17"/>
      <c r="J80" s="17"/>
      <c r="K80" s="17"/>
      <c r="L80" s="85"/>
      <c r="M80" s="162"/>
      <c r="N80" s="30" t="e">
        <f>IF(SUM(D80:L80)&gt;'Template-657'!$Z$4,'Template-657'!$Z$4,SUM(D80:L80))</f>
        <v>#DIV/0!</v>
      </c>
      <c r="O80" s="163" t="e">
        <f>N80*'Template-657'!$P$16</f>
        <v>#DIV/0!</v>
      </c>
      <c r="P80" s="164" t="e">
        <f>INDEX('Template-657'!$T$5:$Y$5, MATCH(O80, 'Template-657'!$T$3:$Y$3, 1))</f>
        <v>#DIV/0!</v>
      </c>
      <c r="Q80" s="22" t="e">
        <f>INDEX('Template-657'!$T$6:$Y$6, MATCH(O80, 'Template-657'!$T$3:$Y$3, 1))</f>
        <v>#DIV/0!</v>
      </c>
      <c r="R80" s="321"/>
      <c r="S80" s="321"/>
      <c r="T80" s="303"/>
      <c r="U80" s="322"/>
      <c r="V80" s="321"/>
      <c r="W80" s="304"/>
      <c r="X80" s="165"/>
      <c r="Y80" s="63"/>
      <c r="Z80" s="63"/>
      <c r="AA80" s="89"/>
      <c r="AB80" s="334"/>
      <c r="AC80" s="334"/>
      <c r="AD80" s="303"/>
      <c r="AE80" s="344"/>
      <c r="AF80" s="345"/>
      <c r="AG80" s="99" t="str">
        <f t="shared" si="1"/>
        <v/>
      </c>
      <c r="AH80" s="353"/>
      <c r="AI80" s="308"/>
      <c r="AJ80" s="309"/>
      <c r="AK80" s="678"/>
      <c r="AL80" s="679"/>
      <c r="AM80" s="679"/>
      <c r="AN80" s="679"/>
      <c r="AO80" s="679"/>
      <c r="AP80" s="679"/>
      <c r="AQ80" s="679"/>
      <c r="AR80" s="679"/>
      <c r="AS80" s="679"/>
      <c r="AT80" s="680"/>
      <c r="AU80" s="15"/>
    </row>
    <row r="81" spans="1:54" x14ac:dyDescent="0.35">
      <c r="A81" s="71"/>
      <c r="B81" s="39" t="s">
        <v>59</v>
      </c>
      <c r="C81" s="162"/>
      <c r="D81" s="305"/>
      <c r="E81" s="306"/>
      <c r="F81" s="306"/>
      <c r="G81" s="306"/>
      <c r="H81" s="307"/>
      <c r="I81" s="32"/>
      <c r="J81" s="32"/>
      <c r="K81" s="32"/>
      <c r="L81" s="75"/>
      <c r="M81" s="166">
        <f>SUM(D81:L81)</f>
        <v>0</v>
      </c>
      <c r="N81" s="167"/>
      <c r="O81" s="168"/>
      <c r="P81" s="169"/>
      <c r="Q81" s="170"/>
      <c r="R81" s="308"/>
      <c r="S81" s="308"/>
      <c r="T81" s="308"/>
      <c r="U81" s="305"/>
      <c r="V81" s="308"/>
      <c r="W81" s="309"/>
      <c r="X81" s="143"/>
      <c r="Y81" s="306"/>
      <c r="Z81" s="308"/>
      <c r="AA81" s="309"/>
      <c r="AB81" s="334"/>
      <c r="AC81" s="334"/>
      <c r="AD81" s="303"/>
      <c r="AE81" s="331"/>
      <c r="AF81" s="346"/>
      <c r="AG81" s="99" t="str">
        <f t="shared" si="1"/>
        <v/>
      </c>
      <c r="AH81" s="353"/>
      <c r="AI81" s="308"/>
      <c r="AJ81" s="309"/>
      <c r="AK81" s="678"/>
      <c r="AL81" s="679"/>
      <c r="AM81" s="679"/>
      <c r="AN81" s="679"/>
      <c r="AO81" s="679"/>
      <c r="AP81" s="679"/>
      <c r="AQ81" s="679"/>
      <c r="AR81" s="679"/>
      <c r="AS81" s="679"/>
      <c r="AT81" s="680"/>
      <c r="AU81" s="15"/>
      <c r="BB81" s="1"/>
    </row>
    <row r="82" spans="1:54" x14ac:dyDescent="0.35">
      <c r="A82" s="71"/>
      <c r="B82" s="25" t="s">
        <v>70</v>
      </c>
      <c r="C82" s="162">
        <f>SUM(D82:L82)</f>
        <v>0</v>
      </c>
      <c r="D82" s="305"/>
      <c r="E82" s="308"/>
      <c r="F82" s="308"/>
      <c r="G82" s="308"/>
      <c r="H82" s="309"/>
      <c r="I82" s="9"/>
      <c r="J82" s="9"/>
      <c r="K82" s="9"/>
      <c r="L82" s="40"/>
      <c r="M82" s="162" t="e">
        <f>IF(SUM(D82:L82)&gt;($P80/'Template-657'!$P$15),($P80/'Template-657'!$P$15),SUM(D82:L82))</f>
        <v>#DIV/0!</v>
      </c>
      <c r="N82" s="167"/>
      <c r="O82" s="168"/>
      <c r="P82" s="169"/>
      <c r="Q82" s="170"/>
      <c r="R82" s="308"/>
      <c r="S82" s="308"/>
      <c r="T82" s="308"/>
      <c r="U82" s="305"/>
      <c r="V82" s="308"/>
      <c r="W82" s="309"/>
      <c r="X82" s="143"/>
      <c r="Y82" s="15"/>
      <c r="Z82" s="15"/>
      <c r="AA82" s="22"/>
      <c r="AB82" s="334"/>
      <c r="AC82" s="334"/>
      <c r="AD82" s="303"/>
      <c r="AE82" s="331"/>
      <c r="AF82" s="346"/>
      <c r="AG82" s="99" t="str">
        <f t="shared" si="1"/>
        <v/>
      </c>
      <c r="AH82" s="353"/>
      <c r="AI82" s="308"/>
      <c r="AJ82" s="309"/>
      <c r="AK82" s="678"/>
      <c r="AL82" s="679"/>
      <c r="AM82" s="679"/>
      <c r="AN82" s="679"/>
      <c r="AO82" s="679"/>
      <c r="AP82" s="679"/>
      <c r="AQ82" s="679"/>
      <c r="AR82" s="679"/>
      <c r="AS82" s="679"/>
      <c r="AT82" s="680"/>
      <c r="AU82" s="15"/>
      <c r="BB82" s="1"/>
    </row>
    <row r="83" spans="1:54" ht="15" thickBot="1" x14ac:dyDescent="0.4">
      <c r="A83" s="90"/>
      <c r="B83" s="26" t="s">
        <v>75</v>
      </c>
      <c r="C83" s="171">
        <f>SUM(D83:L83)</f>
        <v>0</v>
      </c>
      <c r="D83" s="310"/>
      <c r="E83" s="311"/>
      <c r="F83" s="311"/>
      <c r="G83" s="311"/>
      <c r="H83" s="312"/>
      <c r="I83" s="11"/>
      <c r="J83" s="11"/>
      <c r="K83" s="11"/>
      <c r="L83" s="47"/>
      <c r="M83" s="171" t="e">
        <f>IF(SUM(D83:L83)&gt;($P80/'Template-657'!$P$15),($P80/'Template-657'!$P$15),SUM(D83:L83))</f>
        <v>#DIV/0!</v>
      </c>
      <c r="N83" s="57"/>
      <c r="O83" s="172"/>
      <c r="P83" s="173"/>
      <c r="Q83" s="23"/>
      <c r="R83" s="311"/>
      <c r="S83" s="323"/>
      <c r="T83" s="323"/>
      <c r="U83" s="324"/>
      <c r="V83" s="325"/>
      <c r="W83" s="326"/>
      <c r="X83" s="57"/>
      <c r="Y83" s="10"/>
      <c r="Z83" s="10"/>
      <c r="AA83" s="23"/>
      <c r="AB83" s="339"/>
      <c r="AC83" s="339"/>
      <c r="AD83" s="340"/>
      <c r="AE83" s="347"/>
      <c r="AF83" s="348"/>
      <c r="AG83" s="233" t="str">
        <f t="shared" si="1"/>
        <v/>
      </c>
      <c r="AH83" s="354"/>
      <c r="AI83" s="311"/>
      <c r="AJ83" s="312"/>
      <c r="AK83" s="684"/>
      <c r="AL83" s="685"/>
      <c r="AM83" s="685"/>
      <c r="AN83" s="685"/>
      <c r="AO83" s="685"/>
      <c r="AP83" s="685"/>
      <c r="AQ83" s="685"/>
      <c r="AR83" s="685"/>
      <c r="AS83" s="685"/>
      <c r="AT83" s="686"/>
      <c r="AU83" s="15"/>
      <c r="BB83" s="1"/>
    </row>
    <row r="84" spans="1:54" x14ac:dyDescent="0.35">
      <c r="A84" s="33">
        <v>17</v>
      </c>
      <c r="B84" s="24" t="s">
        <v>35</v>
      </c>
      <c r="C84" s="156"/>
      <c r="D84" s="299"/>
      <c r="E84" s="300"/>
      <c r="F84" s="300"/>
      <c r="G84" s="300"/>
      <c r="H84" s="301"/>
      <c r="I84" s="14"/>
      <c r="J84" s="14"/>
      <c r="K84" s="14"/>
      <c r="L84" s="77"/>
      <c r="M84" s="317"/>
      <c r="N84" s="157">
        <f>SUM(D84:L84)</f>
        <v>0</v>
      </c>
      <c r="O84" s="158">
        <f>N84*'Template-657'!$P$16</f>
        <v>0</v>
      </c>
      <c r="P84" s="159"/>
      <c r="Q84" s="160"/>
      <c r="R84" s="320"/>
      <c r="S84" s="320"/>
      <c r="T84" s="300"/>
      <c r="U84" s="318"/>
      <c r="V84" s="320"/>
      <c r="W84" s="301"/>
      <c r="X84" s="174"/>
      <c r="Y84" s="64"/>
      <c r="Z84" s="64"/>
      <c r="AA84" s="79"/>
      <c r="AB84" s="334"/>
      <c r="AC84" s="334"/>
      <c r="AD84" s="303"/>
      <c r="AE84" s="344"/>
      <c r="AF84" s="345"/>
      <c r="AG84" s="99" t="str">
        <f t="shared" si="1"/>
        <v/>
      </c>
      <c r="AH84" s="353"/>
      <c r="AI84" s="308"/>
      <c r="AJ84" s="309"/>
      <c r="AK84" s="675"/>
      <c r="AL84" s="676"/>
      <c r="AM84" s="676"/>
      <c r="AN84" s="676"/>
      <c r="AO84" s="676"/>
      <c r="AP84" s="676"/>
      <c r="AQ84" s="676"/>
      <c r="AR84" s="676"/>
      <c r="AS84" s="676"/>
      <c r="AT84" s="677"/>
      <c r="AU84" s="15"/>
    </row>
    <row r="85" spans="1:54" x14ac:dyDescent="0.35">
      <c r="A85" s="71"/>
      <c r="B85" s="25" t="s">
        <v>53</v>
      </c>
      <c r="C85" s="162"/>
      <c r="D85" s="302"/>
      <c r="E85" s="303"/>
      <c r="F85" s="303"/>
      <c r="G85" s="303"/>
      <c r="H85" s="304"/>
      <c r="I85" s="17"/>
      <c r="J85" s="17"/>
      <c r="K85" s="17"/>
      <c r="L85" s="85"/>
      <c r="M85" s="162"/>
      <c r="N85" s="30" t="e">
        <f>IF(SUM(D85:L85)&gt;'Template-657'!$Z$4,'Template-657'!$Z$4,SUM(D85:L85))</f>
        <v>#DIV/0!</v>
      </c>
      <c r="O85" s="163" t="e">
        <f>N85*'Template-657'!$P$16</f>
        <v>#DIV/0!</v>
      </c>
      <c r="P85" s="164" t="e">
        <f>INDEX('Template-657'!$T$5:$Y$5, MATCH(O85, 'Template-657'!$T$3:$Y$3, 1))</f>
        <v>#DIV/0!</v>
      </c>
      <c r="Q85" s="22" t="e">
        <f>INDEX('Template-657'!$T$6:$Y$6, MATCH(O85, 'Template-657'!$T$3:$Y$3, 1))</f>
        <v>#DIV/0!</v>
      </c>
      <c r="R85" s="321"/>
      <c r="S85" s="321"/>
      <c r="T85" s="303"/>
      <c r="U85" s="322"/>
      <c r="V85" s="321"/>
      <c r="W85" s="304"/>
      <c r="X85" s="165"/>
      <c r="Y85" s="63"/>
      <c r="Z85" s="63"/>
      <c r="AA85" s="89"/>
      <c r="AB85" s="334"/>
      <c r="AC85" s="334"/>
      <c r="AD85" s="303"/>
      <c r="AE85" s="331"/>
      <c r="AF85" s="346"/>
      <c r="AG85" s="99" t="str">
        <f t="shared" si="1"/>
        <v/>
      </c>
      <c r="AH85" s="353"/>
      <c r="AI85" s="308"/>
      <c r="AJ85" s="309"/>
      <c r="AK85" s="678"/>
      <c r="AL85" s="679"/>
      <c r="AM85" s="679"/>
      <c r="AN85" s="679"/>
      <c r="AO85" s="679"/>
      <c r="AP85" s="679"/>
      <c r="AQ85" s="679"/>
      <c r="AR85" s="679"/>
      <c r="AS85" s="679"/>
      <c r="AT85" s="680"/>
      <c r="AU85" s="15"/>
    </row>
    <row r="86" spans="1:54" x14ac:dyDescent="0.35">
      <c r="A86" s="71"/>
      <c r="B86" s="39" t="s">
        <v>59</v>
      </c>
      <c r="C86" s="162"/>
      <c r="D86" s="305"/>
      <c r="E86" s="306"/>
      <c r="F86" s="306"/>
      <c r="G86" s="306"/>
      <c r="H86" s="307"/>
      <c r="I86" s="32"/>
      <c r="J86" s="32"/>
      <c r="K86" s="32"/>
      <c r="L86" s="75"/>
      <c r="M86" s="166">
        <f>SUM(D86:L86)</f>
        <v>0</v>
      </c>
      <c r="N86" s="167"/>
      <c r="O86" s="168"/>
      <c r="P86" s="169"/>
      <c r="Q86" s="170"/>
      <c r="R86" s="308"/>
      <c r="S86" s="308"/>
      <c r="T86" s="308"/>
      <c r="U86" s="305"/>
      <c r="V86" s="308"/>
      <c r="W86" s="309"/>
      <c r="X86" s="143"/>
      <c r="Y86" s="306"/>
      <c r="Z86" s="308"/>
      <c r="AA86" s="309"/>
      <c r="AB86" s="334"/>
      <c r="AC86" s="334"/>
      <c r="AD86" s="303"/>
      <c r="AE86" s="331"/>
      <c r="AF86" s="346"/>
      <c r="AG86" s="99" t="str">
        <f t="shared" si="1"/>
        <v/>
      </c>
      <c r="AH86" s="353"/>
      <c r="AI86" s="308"/>
      <c r="AJ86" s="309"/>
      <c r="AK86" s="678"/>
      <c r="AL86" s="679"/>
      <c r="AM86" s="679"/>
      <c r="AN86" s="679"/>
      <c r="AO86" s="679"/>
      <c r="AP86" s="679"/>
      <c r="AQ86" s="679"/>
      <c r="AR86" s="679"/>
      <c r="AS86" s="679"/>
      <c r="AT86" s="680"/>
      <c r="AU86" s="15"/>
      <c r="BB86" s="1"/>
    </row>
    <row r="87" spans="1:54" x14ac:dyDescent="0.35">
      <c r="A87" s="71"/>
      <c r="B87" s="25" t="s">
        <v>70</v>
      </c>
      <c r="C87" s="162">
        <f>SUM(D87:L87)</f>
        <v>0</v>
      </c>
      <c r="D87" s="305"/>
      <c r="E87" s="308"/>
      <c r="F87" s="308"/>
      <c r="G87" s="308"/>
      <c r="H87" s="309"/>
      <c r="I87" s="9"/>
      <c r="J87" s="9"/>
      <c r="K87" s="9"/>
      <c r="L87" s="40"/>
      <c r="M87" s="162" t="e">
        <f>IF(SUM(D87:L87)&gt;($P85/'Template-657'!$P$15),($P85/'Template-657'!$P$15),SUM(D87:L87))</f>
        <v>#DIV/0!</v>
      </c>
      <c r="N87" s="167"/>
      <c r="O87" s="168"/>
      <c r="P87" s="169"/>
      <c r="Q87" s="170"/>
      <c r="R87" s="308"/>
      <c r="S87" s="308"/>
      <c r="T87" s="308"/>
      <c r="U87" s="305"/>
      <c r="V87" s="308"/>
      <c r="W87" s="309"/>
      <c r="X87" s="143"/>
      <c r="Y87" s="15"/>
      <c r="Z87" s="15"/>
      <c r="AA87" s="22"/>
      <c r="AB87" s="334"/>
      <c r="AC87" s="334"/>
      <c r="AD87" s="303"/>
      <c r="AE87" s="331"/>
      <c r="AF87" s="346"/>
      <c r="AG87" s="99" t="str">
        <f t="shared" si="1"/>
        <v/>
      </c>
      <c r="AH87" s="353"/>
      <c r="AI87" s="308"/>
      <c r="AJ87" s="309"/>
      <c r="AK87" s="678"/>
      <c r="AL87" s="679"/>
      <c r="AM87" s="679"/>
      <c r="AN87" s="679"/>
      <c r="AO87" s="679"/>
      <c r="AP87" s="679"/>
      <c r="AQ87" s="679"/>
      <c r="AR87" s="679"/>
      <c r="AS87" s="679"/>
      <c r="AT87" s="680"/>
      <c r="AU87" s="15"/>
      <c r="BB87" s="1"/>
    </row>
    <row r="88" spans="1:54" ht="15" thickBot="1" x14ac:dyDescent="0.4">
      <c r="A88" s="90"/>
      <c r="B88" s="26" t="s">
        <v>75</v>
      </c>
      <c r="C88" s="171">
        <f>SUM(D88:L88)</f>
        <v>0</v>
      </c>
      <c r="D88" s="310"/>
      <c r="E88" s="308"/>
      <c r="F88" s="308"/>
      <c r="G88" s="308"/>
      <c r="H88" s="309"/>
      <c r="I88" s="9"/>
      <c r="J88" s="9"/>
      <c r="K88" s="9"/>
      <c r="L88" s="40"/>
      <c r="M88" s="171" t="e">
        <f>IF(SUM(D88:L88)&gt;($P85/'Template-657'!$P$15),($P85/'Template-657'!$P$15),SUM(D88:L88))</f>
        <v>#DIV/0!</v>
      </c>
      <c r="N88" s="57"/>
      <c r="O88" s="172"/>
      <c r="P88" s="173"/>
      <c r="Q88" s="23"/>
      <c r="R88" s="311"/>
      <c r="S88" s="327"/>
      <c r="T88" s="327"/>
      <c r="U88" s="328"/>
      <c r="V88" s="329"/>
      <c r="W88" s="330"/>
      <c r="X88" s="30"/>
      <c r="Y88" s="15"/>
      <c r="Z88" s="15"/>
      <c r="AA88" s="22"/>
      <c r="AB88" s="339"/>
      <c r="AC88" s="339"/>
      <c r="AD88" s="340"/>
      <c r="AE88" s="331"/>
      <c r="AF88" s="346"/>
      <c r="AG88" s="99" t="str">
        <f t="shared" si="1"/>
        <v/>
      </c>
      <c r="AH88" s="353"/>
      <c r="AI88" s="308"/>
      <c r="AJ88" s="309"/>
      <c r="AK88" s="684"/>
      <c r="AL88" s="685"/>
      <c r="AM88" s="685"/>
      <c r="AN88" s="685"/>
      <c r="AO88" s="685"/>
      <c r="AP88" s="685"/>
      <c r="AQ88" s="685"/>
      <c r="AR88" s="685"/>
      <c r="AS88" s="685"/>
      <c r="AT88" s="686"/>
      <c r="AU88" s="15"/>
      <c r="BB88" s="1"/>
    </row>
    <row r="89" spans="1:54" x14ac:dyDescent="0.35">
      <c r="A89" s="33">
        <v>18</v>
      </c>
      <c r="B89" s="24" t="s">
        <v>35</v>
      </c>
      <c r="C89" s="156"/>
      <c r="D89" s="299"/>
      <c r="E89" s="300"/>
      <c r="F89" s="300"/>
      <c r="G89" s="300"/>
      <c r="H89" s="301"/>
      <c r="I89" s="14"/>
      <c r="J89" s="14"/>
      <c r="K89" s="14"/>
      <c r="L89" s="77"/>
      <c r="M89" s="317"/>
      <c r="N89" s="157">
        <f>SUM(D89:L89)</f>
        <v>0</v>
      </c>
      <c r="O89" s="158">
        <f>N89*'Template-657'!$P$16</f>
        <v>0</v>
      </c>
      <c r="P89" s="159"/>
      <c r="Q89" s="160"/>
      <c r="R89" s="320"/>
      <c r="S89" s="320"/>
      <c r="T89" s="300"/>
      <c r="U89" s="318"/>
      <c r="V89" s="320"/>
      <c r="W89" s="301"/>
      <c r="X89" s="332"/>
      <c r="Y89" s="64"/>
      <c r="Z89" s="64"/>
      <c r="AA89" s="79"/>
      <c r="AB89" s="334"/>
      <c r="AC89" s="337"/>
      <c r="AD89" s="300"/>
      <c r="AE89" s="342"/>
      <c r="AF89" s="343"/>
      <c r="AG89" s="100" t="str">
        <f t="shared" si="1"/>
        <v/>
      </c>
      <c r="AH89" s="350"/>
      <c r="AI89" s="351"/>
      <c r="AJ89" s="352"/>
      <c r="AK89" s="675"/>
      <c r="AL89" s="676"/>
      <c r="AM89" s="676"/>
      <c r="AN89" s="676"/>
      <c r="AO89" s="676"/>
      <c r="AP89" s="676"/>
      <c r="AQ89" s="676"/>
      <c r="AR89" s="676"/>
      <c r="AS89" s="676"/>
      <c r="AT89" s="677"/>
      <c r="AU89" s="15"/>
    </row>
    <row r="90" spans="1:54" x14ac:dyDescent="0.35">
      <c r="A90" s="71"/>
      <c r="B90" s="25" t="s">
        <v>53</v>
      </c>
      <c r="C90" s="162"/>
      <c r="D90" s="302"/>
      <c r="E90" s="303"/>
      <c r="F90" s="303"/>
      <c r="G90" s="303"/>
      <c r="H90" s="304"/>
      <c r="I90" s="17"/>
      <c r="J90" s="17"/>
      <c r="K90" s="17"/>
      <c r="L90" s="85"/>
      <c r="M90" s="162"/>
      <c r="N90" s="30" t="e">
        <f>IF(SUM(D90:L90)&gt;'Template-657'!$Z$4,'Template-657'!$Z$4,SUM(D90:L90))</f>
        <v>#DIV/0!</v>
      </c>
      <c r="O90" s="163" t="e">
        <f>N90*'Template-657'!$P$16</f>
        <v>#DIV/0!</v>
      </c>
      <c r="P90" s="164" t="e">
        <f>INDEX('Template-657'!$T$5:$Y$5, MATCH(O90, 'Template-657'!$T$3:$Y$3, 1))</f>
        <v>#DIV/0!</v>
      </c>
      <c r="Q90" s="22" t="e">
        <f>INDEX('Template-657'!$T$6:$Y$6, MATCH(O90, 'Template-657'!$T$3:$Y$3, 1))</f>
        <v>#DIV/0!</v>
      </c>
      <c r="R90" s="321"/>
      <c r="S90" s="321"/>
      <c r="T90" s="303"/>
      <c r="U90" s="322"/>
      <c r="V90" s="321"/>
      <c r="W90" s="304"/>
      <c r="X90" s="165"/>
      <c r="Y90" s="63"/>
      <c r="Z90" s="63"/>
      <c r="AA90" s="89"/>
      <c r="AB90" s="335"/>
      <c r="AC90" s="334"/>
      <c r="AD90" s="303"/>
      <c r="AE90" s="344"/>
      <c r="AF90" s="345"/>
      <c r="AG90" s="99" t="str">
        <f t="shared" si="1"/>
        <v/>
      </c>
      <c r="AH90" s="353"/>
      <c r="AI90" s="308"/>
      <c r="AJ90" s="309"/>
      <c r="AK90" s="678"/>
      <c r="AL90" s="679"/>
      <c r="AM90" s="679"/>
      <c r="AN90" s="679"/>
      <c r="AO90" s="679"/>
      <c r="AP90" s="679"/>
      <c r="AQ90" s="679"/>
      <c r="AR90" s="679"/>
      <c r="AS90" s="679"/>
      <c r="AT90" s="680"/>
      <c r="AU90" s="15"/>
    </row>
    <row r="91" spans="1:54" x14ac:dyDescent="0.35">
      <c r="A91" s="71"/>
      <c r="B91" s="39" t="s">
        <v>59</v>
      </c>
      <c r="C91" s="162"/>
      <c r="D91" s="305"/>
      <c r="E91" s="306"/>
      <c r="F91" s="306"/>
      <c r="G91" s="306"/>
      <c r="H91" s="307"/>
      <c r="I91" s="32"/>
      <c r="J91" s="32"/>
      <c r="K91" s="32"/>
      <c r="L91" s="75"/>
      <c r="M91" s="166">
        <f>SUM(D91:L91)</f>
        <v>0</v>
      </c>
      <c r="N91" s="167"/>
      <c r="O91" s="168"/>
      <c r="P91" s="169"/>
      <c r="Q91" s="170"/>
      <c r="R91" s="308"/>
      <c r="S91" s="308"/>
      <c r="T91" s="308"/>
      <c r="U91" s="305"/>
      <c r="V91" s="308"/>
      <c r="W91" s="309"/>
      <c r="X91" s="331"/>
      <c r="Y91" s="306"/>
      <c r="Z91" s="308"/>
      <c r="AA91" s="309"/>
      <c r="AB91" s="335"/>
      <c r="AC91" s="334"/>
      <c r="AD91" s="303"/>
      <c r="AE91" s="331"/>
      <c r="AF91" s="346"/>
      <c r="AG91" s="99" t="str">
        <f t="shared" si="1"/>
        <v/>
      </c>
      <c r="AH91" s="353"/>
      <c r="AI91" s="308"/>
      <c r="AJ91" s="309"/>
      <c r="AK91" s="678"/>
      <c r="AL91" s="679"/>
      <c r="AM91" s="679"/>
      <c r="AN91" s="679"/>
      <c r="AO91" s="679"/>
      <c r="AP91" s="679"/>
      <c r="AQ91" s="679"/>
      <c r="AR91" s="679"/>
      <c r="AS91" s="679"/>
      <c r="AT91" s="680"/>
      <c r="AU91" s="15"/>
      <c r="BB91" s="1"/>
    </row>
    <row r="92" spans="1:54" x14ac:dyDescent="0.35">
      <c r="A92" s="71"/>
      <c r="B92" s="25" t="s">
        <v>70</v>
      </c>
      <c r="C92" s="162">
        <f>SUM(D92:L92)</f>
        <v>0</v>
      </c>
      <c r="D92" s="305"/>
      <c r="E92" s="308"/>
      <c r="F92" s="308"/>
      <c r="G92" s="308"/>
      <c r="H92" s="309"/>
      <c r="I92" s="9"/>
      <c r="J92" s="9"/>
      <c r="K92" s="9"/>
      <c r="L92" s="40"/>
      <c r="M92" s="162" t="e">
        <f>IF(SUM(D92:L92)&gt;($P90/'Template-657'!$P$15),($P90/'Template-657'!$P$15),SUM(D92:L92))</f>
        <v>#DIV/0!</v>
      </c>
      <c r="N92" s="167"/>
      <c r="O92" s="168"/>
      <c r="P92" s="169"/>
      <c r="Q92" s="170"/>
      <c r="R92" s="308"/>
      <c r="S92" s="308"/>
      <c r="T92" s="308"/>
      <c r="U92" s="305"/>
      <c r="V92" s="308"/>
      <c r="W92" s="309"/>
      <c r="X92" s="143"/>
      <c r="Y92" s="15"/>
      <c r="Z92" s="15"/>
      <c r="AA92" s="22"/>
      <c r="AB92" s="335"/>
      <c r="AC92" s="334"/>
      <c r="AD92" s="303"/>
      <c r="AE92" s="331"/>
      <c r="AF92" s="346"/>
      <c r="AG92" s="99" t="str">
        <f t="shared" si="1"/>
        <v/>
      </c>
      <c r="AH92" s="353"/>
      <c r="AI92" s="308"/>
      <c r="AJ92" s="309"/>
      <c r="AK92" s="678"/>
      <c r="AL92" s="679"/>
      <c r="AM92" s="679"/>
      <c r="AN92" s="679"/>
      <c r="AO92" s="679"/>
      <c r="AP92" s="679"/>
      <c r="AQ92" s="679"/>
      <c r="AR92" s="679"/>
      <c r="AS92" s="679"/>
      <c r="AT92" s="680"/>
      <c r="AU92" s="15"/>
      <c r="BB92" s="1"/>
    </row>
    <row r="93" spans="1:54" ht="15" thickBot="1" x14ac:dyDescent="0.4">
      <c r="A93" s="90"/>
      <c r="B93" s="26" t="s">
        <v>75</v>
      </c>
      <c r="C93" s="171">
        <f>SUM(D93:L93)</f>
        <v>0</v>
      </c>
      <c r="D93" s="310"/>
      <c r="E93" s="311"/>
      <c r="F93" s="311"/>
      <c r="G93" s="311"/>
      <c r="H93" s="312"/>
      <c r="I93" s="11"/>
      <c r="J93" s="11"/>
      <c r="K93" s="11"/>
      <c r="L93" s="47"/>
      <c r="M93" s="171" t="e">
        <f>IF(SUM(D93:L93)&gt;($P90/'Template-657'!$P$15),($P90/'Template-657'!$P$15),SUM(D93:L93))</f>
        <v>#DIV/0!</v>
      </c>
      <c r="N93" s="57"/>
      <c r="O93" s="172"/>
      <c r="P93" s="173"/>
      <c r="Q93" s="23"/>
      <c r="R93" s="311"/>
      <c r="S93" s="327"/>
      <c r="T93" s="327"/>
      <c r="U93" s="324"/>
      <c r="V93" s="325"/>
      <c r="W93" s="326"/>
      <c r="X93" s="57"/>
      <c r="Y93" s="10"/>
      <c r="Z93" s="10"/>
      <c r="AA93" s="23"/>
      <c r="AB93" s="338"/>
      <c r="AC93" s="339"/>
      <c r="AD93" s="340"/>
      <c r="AE93" s="347"/>
      <c r="AF93" s="348"/>
      <c r="AG93" s="233" t="str">
        <f t="shared" si="1"/>
        <v/>
      </c>
      <c r="AH93" s="354"/>
      <c r="AI93" s="311"/>
      <c r="AJ93" s="312"/>
      <c r="AK93" s="684"/>
      <c r="AL93" s="685"/>
      <c r="AM93" s="685"/>
      <c r="AN93" s="685"/>
      <c r="AO93" s="685"/>
      <c r="AP93" s="685"/>
      <c r="AQ93" s="685"/>
      <c r="AR93" s="685"/>
      <c r="AS93" s="685"/>
      <c r="AT93" s="686"/>
      <c r="AU93" s="15"/>
      <c r="BB93" s="1"/>
    </row>
    <row r="94" spans="1:54" x14ac:dyDescent="0.35">
      <c r="A94" s="33">
        <v>19</v>
      </c>
      <c r="B94" s="24" t="s">
        <v>35</v>
      </c>
      <c r="C94" s="156"/>
      <c r="D94" s="299"/>
      <c r="E94" s="300"/>
      <c r="F94" s="300"/>
      <c r="G94" s="300"/>
      <c r="H94" s="301"/>
      <c r="I94" s="14"/>
      <c r="J94" s="14"/>
      <c r="K94" s="14"/>
      <c r="L94" s="77"/>
      <c r="M94" s="317"/>
      <c r="N94" s="157">
        <f>SUM(D94:L94)</f>
        <v>0</v>
      </c>
      <c r="O94" s="158">
        <f>N94*'Template-657'!$P$16</f>
        <v>0</v>
      </c>
      <c r="P94" s="159"/>
      <c r="Q94" s="160"/>
      <c r="R94" s="320"/>
      <c r="S94" s="320"/>
      <c r="T94" s="300"/>
      <c r="U94" s="318"/>
      <c r="V94" s="320"/>
      <c r="W94" s="301"/>
      <c r="X94" s="174"/>
      <c r="Y94" s="64"/>
      <c r="Z94" s="64"/>
      <c r="AA94" s="79"/>
      <c r="AB94" s="337"/>
      <c r="AC94" s="337"/>
      <c r="AD94" s="300"/>
      <c r="AE94" s="344"/>
      <c r="AF94" s="345"/>
      <c r="AG94" s="99" t="str">
        <f t="shared" si="1"/>
        <v/>
      </c>
      <c r="AH94" s="353"/>
      <c r="AI94" s="308"/>
      <c r="AJ94" s="309"/>
      <c r="AK94" s="675"/>
      <c r="AL94" s="676"/>
      <c r="AM94" s="676"/>
      <c r="AN94" s="676"/>
      <c r="AO94" s="676"/>
      <c r="AP94" s="676"/>
      <c r="AQ94" s="676"/>
      <c r="AR94" s="676"/>
      <c r="AS94" s="676"/>
      <c r="AT94" s="677"/>
      <c r="AU94" s="15"/>
    </row>
    <row r="95" spans="1:54" x14ac:dyDescent="0.35">
      <c r="A95" s="71"/>
      <c r="B95" s="25" t="s">
        <v>53</v>
      </c>
      <c r="C95" s="162"/>
      <c r="D95" s="302"/>
      <c r="E95" s="303"/>
      <c r="F95" s="303"/>
      <c r="G95" s="303"/>
      <c r="H95" s="304"/>
      <c r="I95" s="17"/>
      <c r="J95" s="17"/>
      <c r="K95" s="17"/>
      <c r="L95" s="85"/>
      <c r="M95" s="162"/>
      <c r="N95" s="30" t="e">
        <f>IF(SUM(D95:L95)&gt;'Template-657'!$Z$4,'Template-657'!$Z$4,SUM(D95:L95))</f>
        <v>#DIV/0!</v>
      </c>
      <c r="O95" s="163" t="e">
        <f>N95*'Template-657'!$P$16</f>
        <v>#DIV/0!</v>
      </c>
      <c r="P95" s="164" t="e">
        <f>INDEX('Template-657'!$T$5:$Y$5, MATCH(O95, 'Template-657'!$T$3:$Y$3, 1))</f>
        <v>#DIV/0!</v>
      </c>
      <c r="Q95" s="22" t="e">
        <f>INDEX('Template-657'!$T$6:$Y$6, MATCH(O95, 'Template-657'!$T$3:$Y$3, 1))</f>
        <v>#DIV/0!</v>
      </c>
      <c r="R95" s="321"/>
      <c r="S95" s="321"/>
      <c r="T95" s="303"/>
      <c r="U95" s="322"/>
      <c r="V95" s="321"/>
      <c r="W95" s="304"/>
      <c r="X95" s="165"/>
      <c r="Y95" s="63"/>
      <c r="Z95" s="63"/>
      <c r="AA95" s="89"/>
      <c r="AB95" s="334"/>
      <c r="AC95" s="334"/>
      <c r="AD95" s="303"/>
      <c r="AE95" s="344"/>
      <c r="AF95" s="345"/>
      <c r="AG95" s="99" t="str">
        <f t="shared" si="1"/>
        <v/>
      </c>
      <c r="AH95" s="353"/>
      <c r="AI95" s="308"/>
      <c r="AJ95" s="309"/>
      <c r="AK95" s="678"/>
      <c r="AL95" s="679"/>
      <c r="AM95" s="679"/>
      <c r="AN95" s="679"/>
      <c r="AO95" s="679"/>
      <c r="AP95" s="679"/>
      <c r="AQ95" s="679"/>
      <c r="AR95" s="679"/>
      <c r="AS95" s="679"/>
      <c r="AT95" s="680"/>
      <c r="AU95" s="15"/>
    </row>
    <row r="96" spans="1:54" x14ac:dyDescent="0.35">
      <c r="A96" s="71"/>
      <c r="B96" s="39" t="s">
        <v>59</v>
      </c>
      <c r="C96" s="162"/>
      <c r="D96" s="305"/>
      <c r="E96" s="306"/>
      <c r="F96" s="306"/>
      <c r="G96" s="306"/>
      <c r="H96" s="307"/>
      <c r="I96" s="32"/>
      <c r="J96" s="32"/>
      <c r="K96" s="32"/>
      <c r="L96" s="75"/>
      <c r="M96" s="166">
        <f>SUM(D96:L96)</f>
        <v>0</v>
      </c>
      <c r="N96" s="167"/>
      <c r="O96" s="168"/>
      <c r="P96" s="169"/>
      <c r="Q96" s="170"/>
      <c r="R96" s="308"/>
      <c r="S96" s="308"/>
      <c r="T96" s="308"/>
      <c r="U96" s="305"/>
      <c r="V96" s="308"/>
      <c r="W96" s="309"/>
      <c r="X96" s="143"/>
      <c r="Y96" s="306"/>
      <c r="Z96" s="308"/>
      <c r="AA96" s="309"/>
      <c r="AB96" s="334"/>
      <c r="AC96" s="334"/>
      <c r="AD96" s="303"/>
      <c r="AE96" s="331"/>
      <c r="AF96" s="346"/>
      <c r="AG96" s="99" t="str">
        <f t="shared" si="1"/>
        <v/>
      </c>
      <c r="AH96" s="353"/>
      <c r="AI96" s="308"/>
      <c r="AJ96" s="309"/>
      <c r="AK96" s="678"/>
      <c r="AL96" s="679"/>
      <c r="AM96" s="679"/>
      <c r="AN96" s="679"/>
      <c r="AO96" s="679"/>
      <c r="AP96" s="679"/>
      <c r="AQ96" s="679"/>
      <c r="AR96" s="679"/>
      <c r="AS96" s="679"/>
      <c r="AT96" s="680"/>
      <c r="AU96" s="15"/>
      <c r="BB96" s="1"/>
    </row>
    <row r="97" spans="1:54" x14ac:dyDescent="0.35">
      <c r="A97" s="71"/>
      <c r="B97" s="25" t="s">
        <v>70</v>
      </c>
      <c r="C97" s="162">
        <f>SUM(D97:L97)</f>
        <v>0</v>
      </c>
      <c r="D97" s="305"/>
      <c r="E97" s="308"/>
      <c r="F97" s="308"/>
      <c r="G97" s="308"/>
      <c r="H97" s="309"/>
      <c r="I97" s="9"/>
      <c r="J97" s="9"/>
      <c r="K97" s="9"/>
      <c r="L97" s="40"/>
      <c r="M97" s="162" t="e">
        <f>IF(SUM(D97:L97)&gt;($P95/'Template-657'!$P$15),($P95/'Template-657'!$P$15),SUM(D97:L97))</f>
        <v>#DIV/0!</v>
      </c>
      <c r="N97" s="167"/>
      <c r="O97" s="168"/>
      <c r="P97" s="169"/>
      <c r="Q97" s="170"/>
      <c r="R97" s="308"/>
      <c r="S97" s="308"/>
      <c r="T97" s="308"/>
      <c r="U97" s="305"/>
      <c r="V97" s="308"/>
      <c r="W97" s="309"/>
      <c r="X97" s="143"/>
      <c r="Y97" s="15"/>
      <c r="Z97" s="15"/>
      <c r="AA97" s="22"/>
      <c r="AB97" s="334"/>
      <c r="AC97" s="334"/>
      <c r="AD97" s="303"/>
      <c r="AE97" s="331"/>
      <c r="AF97" s="346"/>
      <c r="AG97" s="99" t="str">
        <f t="shared" si="1"/>
        <v/>
      </c>
      <c r="AH97" s="353"/>
      <c r="AI97" s="308"/>
      <c r="AJ97" s="309"/>
      <c r="AK97" s="678"/>
      <c r="AL97" s="679"/>
      <c r="AM97" s="679"/>
      <c r="AN97" s="679"/>
      <c r="AO97" s="679"/>
      <c r="AP97" s="679"/>
      <c r="AQ97" s="679"/>
      <c r="AR97" s="679"/>
      <c r="AS97" s="679"/>
      <c r="AT97" s="680"/>
      <c r="AU97" s="15"/>
      <c r="BB97" s="1"/>
    </row>
    <row r="98" spans="1:54" ht="15" thickBot="1" x14ac:dyDescent="0.4">
      <c r="A98" s="90"/>
      <c r="B98" s="26" t="s">
        <v>75</v>
      </c>
      <c r="C98" s="171">
        <f>SUM(D98:L98)</f>
        <v>0</v>
      </c>
      <c r="D98" s="310"/>
      <c r="E98" s="311"/>
      <c r="F98" s="311"/>
      <c r="G98" s="311"/>
      <c r="H98" s="312"/>
      <c r="I98" s="11"/>
      <c r="J98" s="11"/>
      <c r="K98" s="11"/>
      <c r="L98" s="47"/>
      <c r="M98" s="171" t="e">
        <f>IF(SUM(D98:L98)&gt;($P95/'Template-657'!$P$15),($P95/'Template-657'!$P$15),SUM(D98:L98))</f>
        <v>#DIV/0!</v>
      </c>
      <c r="N98" s="57"/>
      <c r="O98" s="172"/>
      <c r="P98" s="173"/>
      <c r="Q98" s="23"/>
      <c r="R98" s="311"/>
      <c r="S98" s="323"/>
      <c r="T98" s="323"/>
      <c r="U98" s="324"/>
      <c r="V98" s="325"/>
      <c r="W98" s="326"/>
      <c r="X98" s="57"/>
      <c r="Y98" s="10"/>
      <c r="Z98" s="10"/>
      <c r="AA98" s="23"/>
      <c r="AB98" s="339"/>
      <c r="AC98" s="339"/>
      <c r="AD98" s="340"/>
      <c r="AE98" s="331"/>
      <c r="AF98" s="346"/>
      <c r="AG98" s="99" t="str">
        <f t="shared" si="1"/>
        <v/>
      </c>
      <c r="AH98" s="353"/>
      <c r="AI98" s="308"/>
      <c r="AJ98" s="309"/>
      <c r="AK98" s="684"/>
      <c r="AL98" s="685"/>
      <c r="AM98" s="685"/>
      <c r="AN98" s="685"/>
      <c r="AO98" s="685"/>
      <c r="AP98" s="685"/>
      <c r="AQ98" s="685"/>
      <c r="AR98" s="685"/>
      <c r="AS98" s="685"/>
      <c r="AT98" s="686"/>
      <c r="AU98" s="15"/>
      <c r="BB98" s="1"/>
    </row>
    <row r="99" spans="1:54" x14ac:dyDescent="0.35">
      <c r="A99" s="71">
        <v>20</v>
      </c>
      <c r="B99" s="25" t="s">
        <v>35</v>
      </c>
      <c r="C99" s="175"/>
      <c r="D99" s="299"/>
      <c r="E99" s="303"/>
      <c r="F99" s="303"/>
      <c r="G99" s="303"/>
      <c r="H99" s="304"/>
      <c r="I99" s="17"/>
      <c r="J99" s="17"/>
      <c r="K99" s="17"/>
      <c r="L99" s="85"/>
      <c r="M99" s="317"/>
      <c r="N99" s="157">
        <f>SUM(D99:L99)</f>
        <v>0</v>
      </c>
      <c r="O99" s="158">
        <f>N99*'Template-657'!$P$16</f>
        <v>0</v>
      </c>
      <c r="P99" s="159"/>
      <c r="Q99" s="160"/>
      <c r="R99" s="321"/>
      <c r="S99" s="321"/>
      <c r="T99" s="303"/>
      <c r="U99" s="322"/>
      <c r="V99" s="321"/>
      <c r="W99" s="304"/>
      <c r="X99" s="165"/>
      <c r="Y99" s="63"/>
      <c r="Z99" s="63"/>
      <c r="AA99" s="89"/>
      <c r="AB99" s="334"/>
      <c r="AC99" s="334"/>
      <c r="AD99" s="303"/>
      <c r="AE99" s="342"/>
      <c r="AF99" s="343"/>
      <c r="AG99" s="100" t="str">
        <f t="shared" si="1"/>
        <v/>
      </c>
      <c r="AH99" s="350"/>
      <c r="AI99" s="351"/>
      <c r="AJ99" s="352"/>
      <c r="AK99" s="687"/>
      <c r="AL99" s="688"/>
      <c r="AM99" s="688"/>
      <c r="AN99" s="688"/>
      <c r="AO99" s="688"/>
      <c r="AP99" s="688"/>
      <c r="AQ99" s="688"/>
      <c r="AR99" s="688"/>
      <c r="AS99" s="688"/>
      <c r="AT99" s="689"/>
      <c r="AU99" s="15"/>
    </row>
    <row r="100" spans="1:54" x14ac:dyDescent="0.35">
      <c r="A100" s="71"/>
      <c r="B100" s="25" t="s">
        <v>53</v>
      </c>
      <c r="C100" s="162"/>
      <c r="D100" s="302"/>
      <c r="E100" s="303"/>
      <c r="F100" s="303"/>
      <c r="G100" s="303"/>
      <c r="H100" s="304"/>
      <c r="I100" s="17"/>
      <c r="J100" s="17"/>
      <c r="K100" s="17"/>
      <c r="L100" s="85"/>
      <c r="M100" s="162"/>
      <c r="N100" s="30" t="e">
        <f>IF(SUM(D100:L100)&gt;'Template-657'!$Z$4,'Template-657'!$Z$4,SUM(D100:L100))</f>
        <v>#DIV/0!</v>
      </c>
      <c r="O100" s="163" t="e">
        <f>N100*'Template-657'!$P$16</f>
        <v>#DIV/0!</v>
      </c>
      <c r="P100" s="164" t="e">
        <f>INDEX('Template-657'!$T$5:$Y$5, MATCH(O100, 'Template-657'!$T$3:$Y$3, 1))</f>
        <v>#DIV/0!</v>
      </c>
      <c r="Q100" s="22" t="e">
        <f>INDEX('Template-657'!$T$6:$Y$6, MATCH(O100, 'Template-657'!$T$3:$Y$3, 1))</f>
        <v>#DIV/0!</v>
      </c>
      <c r="R100" s="321"/>
      <c r="S100" s="321"/>
      <c r="T100" s="303"/>
      <c r="U100" s="322"/>
      <c r="V100" s="321"/>
      <c r="W100" s="304"/>
      <c r="X100" s="165"/>
      <c r="Y100" s="63"/>
      <c r="Z100" s="63"/>
      <c r="AA100" s="89"/>
      <c r="AB100" s="334"/>
      <c r="AC100" s="334"/>
      <c r="AD100" s="303"/>
      <c r="AE100" s="344"/>
      <c r="AF100" s="345"/>
      <c r="AG100" s="99" t="str">
        <f t="shared" si="1"/>
        <v/>
      </c>
      <c r="AH100" s="353"/>
      <c r="AI100" s="308"/>
      <c r="AJ100" s="309"/>
      <c r="AK100" s="678"/>
      <c r="AL100" s="679"/>
      <c r="AM100" s="679"/>
      <c r="AN100" s="679"/>
      <c r="AO100" s="679"/>
      <c r="AP100" s="679"/>
      <c r="AQ100" s="679"/>
      <c r="AR100" s="679"/>
      <c r="AS100" s="679"/>
      <c r="AT100" s="680"/>
      <c r="AU100" s="15"/>
    </row>
    <row r="101" spans="1:54" x14ac:dyDescent="0.35">
      <c r="A101" s="71"/>
      <c r="B101" s="39" t="s">
        <v>59</v>
      </c>
      <c r="C101" s="162"/>
      <c r="D101" s="305"/>
      <c r="E101" s="306"/>
      <c r="F101" s="306"/>
      <c r="G101" s="306"/>
      <c r="H101" s="307"/>
      <c r="I101" s="32"/>
      <c r="J101" s="32"/>
      <c r="K101" s="32"/>
      <c r="L101" s="75"/>
      <c r="M101" s="166">
        <f>SUM(D101:L101)</f>
        <v>0</v>
      </c>
      <c r="N101" s="167"/>
      <c r="O101" s="168"/>
      <c r="P101" s="169"/>
      <c r="Q101" s="170"/>
      <c r="R101" s="308"/>
      <c r="S101" s="308"/>
      <c r="T101" s="308"/>
      <c r="U101" s="305"/>
      <c r="V101" s="308"/>
      <c r="W101" s="309"/>
      <c r="X101" s="143"/>
      <c r="Y101" s="306"/>
      <c r="Z101" s="308"/>
      <c r="AA101" s="309"/>
      <c r="AB101" s="334"/>
      <c r="AC101" s="334"/>
      <c r="AD101" s="303"/>
      <c r="AE101" s="331"/>
      <c r="AF101" s="346"/>
      <c r="AG101" s="99" t="str">
        <f t="shared" si="1"/>
        <v/>
      </c>
      <c r="AH101" s="353"/>
      <c r="AI101" s="308"/>
      <c r="AJ101" s="309"/>
      <c r="AK101" s="678"/>
      <c r="AL101" s="679"/>
      <c r="AM101" s="679"/>
      <c r="AN101" s="679"/>
      <c r="AO101" s="679"/>
      <c r="AP101" s="679"/>
      <c r="AQ101" s="679"/>
      <c r="AR101" s="679"/>
      <c r="AS101" s="679"/>
      <c r="AT101" s="680"/>
      <c r="AU101" s="15"/>
      <c r="BB101" s="1"/>
    </row>
    <row r="102" spans="1:54" x14ac:dyDescent="0.35">
      <c r="A102" s="71"/>
      <c r="B102" s="25" t="s">
        <v>70</v>
      </c>
      <c r="C102" s="162">
        <f>SUM(D102:L102)</f>
        <v>0</v>
      </c>
      <c r="D102" s="305"/>
      <c r="E102" s="308"/>
      <c r="F102" s="308"/>
      <c r="G102" s="308"/>
      <c r="H102" s="309"/>
      <c r="I102" s="9"/>
      <c r="J102" s="9"/>
      <c r="K102" s="9"/>
      <c r="L102" s="40"/>
      <c r="M102" s="162" t="e">
        <f>IF(SUM(D102:L102)&gt;($P100/'Template-657'!$P$15),($P100/'Template-657'!$P$15),SUM(D102:L102))</f>
        <v>#DIV/0!</v>
      </c>
      <c r="N102" s="167"/>
      <c r="O102" s="168"/>
      <c r="P102" s="169"/>
      <c r="Q102" s="170"/>
      <c r="R102" s="308"/>
      <c r="S102" s="308"/>
      <c r="T102" s="308"/>
      <c r="U102" s="305"/>
      <c r="V102" s="308"/>
      <c r="W102" s="309"/>
      <c r="X102" s="143"/>
      <c r="Y102" s="15"/>
      <c r="Z102" s="15"/>
      <c r="AA102" s="22"/>
      <c r="AB102" s="334"/>
      <c r="AC102" s="334"/>
      <c r="AD102" s="303"/>
      <c r="AE102" s="331"/>
      <c r="AF102" s="346"/>
      <c r="AG102" s="99" t="str">
        <f t="shared" si="1"/>
        <v/>
      </c>
      <c r="AH102" s="353"/>
      <c r="AI102" s="308"/>
      <c r="AJ102" s="309"/>
      <c r="AK102" s="678"/>
      <c r="AL102" s="679"/>
      <c r="AM102" s="679"/>
      <c r="AN102" s="679"/>
      <c r="AO102" s="679"/>
      <c r="AP102" s="679"/>
      <c r="AQ102" s="679"/>
      <c r="AR102" s="679"/>
      <c r="AS102" s="679"/>
      <c r="AT102" s="680"/>
      <c r="AU102" s="15"/>
      <c r="BB102" s="1"/>
    </row>
    <row r="103" spans="1:54" ht="15" thickBot="1" x14ac:dyDescent="0.4">
      <c r="A103" s="74"/>
      <c r="B103" s="25" t="s">
        <v>75</v>
      </c>
      <c r="C103" s="162">
        <f>SUM(D103:L103)</f>
        <v>0</v>
      </c>
      <c r="D103" s="310"/>
      <c r="E103" s="308"/>
      <c r="F103" s="308"/>
      <c r="G103" s="308"/>
      <c r="H103" s="309"/>
      <c r="I103" s="9"/>
      <c r="J103" s="9"/>
      <c r="K103" s="9"/>
      <c r="L103" s="40"/>
      <c r="M103" s="171" t="e">
        <f>IF(SUM(D103:L103)&gt;($P100/'Template-657'!$P$15),($P100/'Template-657'!$P$15),SUM(D103:L103))</f>
        <v>#DIV/0!</v>
      </c>
      <c r="N103" s="57"/>
      <c r="O103" s="172"/>
      <c r="P103" s="173"/>
      <c r="Q103" s="23"/>
      <c r="R103" s="308"/>
      <c r="S103" s="327"/>
      <c r="T103" s="327"/>
      <c r="U103" s="328"/>
      <c r="V103" s="329"/>
      <c r="W103" s="330"/>
      <c r="X103" s="30"/>
      <c r="Y103" s="15"/>
      <c r="Z103" s="15"/>
      <c r="AA103" s="22"/>
      <c r="AB103" s="334"/>
      <c r="AC103" s="334"/>
      <c r="AD103" s="303"/>
      <c r="AE103" s="347"/>
      <c r="AF103" s="348"/>
      <c r="AG103" s="233" t="str">
        <f t="shared" si="1"/>
        <v/>
      </c>
      <c r="AH103" s="354"/>
      <c r="AI103" s="311"/>
      <c r="AJ103" s="312"/>
      <c r="AK103" s="681"/>
      <c r="AL103" s="682"/>
      <c r="AM103" s="682"/>
      <c r="AN103" s="682"/>
      <c r="AO103" s="682"/>
      <c r="AP103" s="682"/>
      <c r="AQ103" s="682"/>
      <c r="AR103" s="682"/>
      <c r="AS103" s="682"/>
      <c r="AT103" s="683"/>
      <c r="AU103" s="15"/>
      <c r="BB103" s="1"/>
    </row>
    <row r="104" spans="1:54" x14ac:dyDescent="0.35">
      <c r="A104" s="33">
        <v>21</v>
      </c>
      <c r="B104" s="24" t="s">
        <v>35</v>
      </c>
      <c r="C104" s="156"/>
      <c r="D104" s="299"/>
      <c r="E104" s="300"/>
      <c r="F104" s="300"/>
      <c r="G104" s="300"/>
      <c r="H104" s="301"/>
      <c r="I104" s="14"/>
      <c r="J104" s="14"/>
      <c r="K104" s="14"/>
      <c r="L104" s="77"/>
      <c r="M104" s="317"/>
      <c r="N104" s="157">
        <f>SUM(D104:L104)</f>
        <v>0</v>
      </c>
      <c r="O104" s="158">
        <f>N104*'Template-657'!$P$16</f>
        <v>0</v>
      </c>
      <c r="P104" s="159"/>
      <c r="Q104" s="160"/>
      <c r="R104" s="320"/>
      <c r="S104" s="320"/>
      <c r="T104" s="300"/>
      <c r="U104" s="318"/>
      <c r="V104" s="320"/>
      <c r="W104" s="301"/>
      <c r="X104" s="174"/>
      <c r="Y104" s="64"/>
      <c r="Z104" s="64"/>
      <c r="AA104" s="79"/>
      <c r="AB104" s="337"/>
      <c r="AC104" s="337"/>
      <c r="AD104" s="300"/>
      <c r="AE104" s="344"/>
      <c r="AF104" s="345"/>
      <c r="AG104" s="99" t="str">
        <f t="shared" si="1"/>
        <v/>
      </c>
      <c r="AH104" s="353"/>
      <c r="AI104" s="308"/>
      <c r="AJ104" s="309"/>
      <c r="AK104" s="675"/>
      <c r="AL104" s="676"/>
      <c r="AM104" s="676"/>
      <c r="AN104" s="676"/>
      <c r="AO104" s="676"/>
      <c r="AP104" s="676"/>
      <c r="AQ104" s="676"/>
      <c r="AR104" s="676"/>
      <c r="AS104" s="676"/>
      <c r="AT104" s="677"/>
      <c r="AU104" s="15"/>
    </row>
    <row r="105" spans="1:54" x14ac:dyDescent="0.35">
      <c r="A105" s="71"/>
      <c r="B105" s="25" t="s">
        <v>53</v>
      </c>
      <c r="C105" s="162"/>
      <c r="D105" s="302"/>
      <c r="E105" s="303"/>
      <c r="F105" s="303"/>
      <c r="G105" s="303"/>
      <c r="H105" s="304"/>
      <c r="I105" s="17"/>
      <c r="J105" s="17"/>
      <c r="K105" s="17"/>
      <c r="L105" s="85"/>
      <c r="M105" s="162"/>
      <c r="N105" s="30" t="e">
        <f>IF(SUM(D105:L105)&gt;'Template-657'!$Z$4,'Template-657'!$Z$4,SUM(D105:L105))</f>
        <v>#DIV/0!</v>
      </c>
      <c r="O105" s="163" t="e">
        <f>N105*'Template-657'!$P$16</f>
        <v>#DIV/0!</v>
      </c>
      <c r="P105" s="164" t="e">
        <f>INDEX('Template-657'!$T$5:$Y$5, MATCH(O105, 'Template-657'!$T$3:$Y$3, 1))</f>
        <v>#DIV/0!</v>
      </c>
      <c r="Q105" s="22" t="e">
        <f>INDEX('Template-657'!$T$6:$Y$6, MATCH(O105, 'Template-657'!$T$3:$Y$3, 1))</f>
        <v>#DIV/0!</v>
      </c>
      <c r="R105" s="321"/>
      <c r="S105" s="321"/>
      <c r="T105" s="303"/>
      <c r="U105" s="322"/>
      <c r="V105" s="321"/>
      <c r="W105" s="304"/>
      <c r="X105" s="165"/>
      <c r="Y105" s="63"/>
      <c r="Z105" s="63"/>
      <c r="AA105" s="89"/>
      <c r="AB105" s="334"/>
      <c r="AC105" s="334"/>
      <c r="AD105" s="303"/>
      <c r="AE105" s="344"/>
      <c r="AF105" s="345"/>
      <c r="AG105" s="99" t="str">
        <f t="shared" si="1"/>
        <v/>
      </c>
      <c r="AH105" s="353"/>
      <c r="AI105" s="308"/>
      <c r="AJ105" s="309"/>
      <c r="AK105" s="678"/>
      <c r="AL105" s="679"/>
      <c r="AM105" s="679"/>
      <c r="AN105" s="679"/>
      <c r="AO105" s="679"/>
      <c r="AP105" s="679"/>
      <c r="AQ105" s="679"/>
      <c r="AR105" s="679"/>
      <c r="AS105" s="679"/>
      <c r="AT105" s="680"/>
      <c r="AU105" s="15"/>
    </row>
    <row r="106" spans="1:54" x14ac:dyDescent="0.35">
      <c r="A106" s="71"/>
      <c r="B106" s="39" t="s">
        <v>59</v>
      </c>
      <c r="C106" s="162"/>
      <c r="D106" s="305"/>
      <c r="E106" s="306"/>
      <c r="F106" s="306"/>
      <c r="G106" s="306"/>
      <c r="H106" s="307"/>
      <c r="I106" s="32"/>
      <c r="J106" s="32"/>
      <c r="K106" s="32"/>
      <c r="L106" s="75"/>
      <c r="M106" s="166">
        <f>SUM(D106:L106)</f>
        <v>0</v>
      </c>
      <c r="N106" s="167"/>
      <c r="O106" s="168"/>
      <c r="P106" s="169"/>
      <c r="Q106" s="170"/>
      <c r="R106" s="308"/>
      <c r="S106" s="308"/>
      <c r="T106" s="308"/>
      <c r="U106" s="305"/>
      <c r="V106" s="308"/>
      <c r="W106" s="309"/>
      <c r="X106" s="143"/>
      <c r="Y106" s="306"/>
      <c r="Z106" s="308"/>
      <c r="AA106" s="309"/>
      <c r="AB106" s="334"/>
      <c r="AC106" s="334"/>
      <c r="AD106" s="303"/>
      <c r="AE106" s="331"/>
      <c r="AF106" s="346"/>
      <c r="AG106" s="99" t="str">
        <f t="shared" si="1"/>
        <v/>
      </c>
      <c r="AH106" s="353"/>
      <c r="AI106" s="308"/>
      <c r="AJ106" s="309"/>
      <c r="AK106" s="678"/>
      <c r="AL106" s="679"/>
      <c r="AM106" s="679"/>
      <c r="AN106" s="679"/>
      <c r="AO106" s="679"/>
      <c r="AP106" s="679"/>
      <c r="AQ106" s="679"/>
      <c r="AR106" s="679"/>
      <c r="AS106" s="679"/>
      <c r="AT106" s="680"/>
      <c r="AU106" s="15"/>
      <c r="BB106" s="1"/>
    </row>
    <row r="107" spans="1:54" x14ac:dyDescent="0.35">
      <c r="A107" s="71"/>
      <c r="B107" s="25" t="s">
        <v>70</v>
      </c>
      <c r="C107" s="162">
        <f>SUM(D107:L107)</f>
        <v>0</v>
      </c>
      <c r="D107" s="305"/>
      <c r="E107" s="308"/>
      <c r="F107" s="308"/>
      <c r="G107" s="308"/>
      <c r="H107" s="309"/>
      <c r="I107" s="9"/>
      <c r="J107" s="9"/>
      <c r="K107" s="9"/>
      <c r="L107" s="40"/>
      <c r="M107" s="162" t="e">
        <f>IF(SUM(D107:L107)&gt;($P105/'Template-657'!$P$15),($P105/'Template-657'!$P$15),SUM(D107:L107))</f>
        <v>#DIV/0!</v>
      </c>
      <c r="N107" s="167"/>
      <c r="O107" s="168"/>
      <c r="P107" s="169"/>
      <c r="Q107" s="170"/>
      <c r="R107" s="308"/>
      <c r="S107" s="308"/>
      <c r="T107" s="308"/>
      <c r="U107" s="305"/>
      <c r="V107" s="308"/>
      <c r="W107" s="309"/>
      <c r="X107" s="143"/>
      <c r="Y107" s="15"/>
      <c r="Z107" s="15"/>
      <c r="AA107" s="22"/>
      <c r="AB107" s="334"/>
      <c r="AC107" s="334"/>
      <c r="AD107" s="303"/>
      <c r="AE107" s="331"/>
      <c r="AF107" s="346"/>
      <c r="AG107" s="99" t="str">
        <f t="shared" si="1"/>
        <v/>
      </c>
      <c r="AH107" s="353"/>
      <c r="AI107" s="308"/>
      <c r="AJ107" s="309"/>
      <c r="AK107" s="678"/>
      <c r="AL107" s="679"/>
      <c r="AM107" s="679"/>
      <c r="AN107" s="679"/>
      <c r="AO107" s="679"/>
      <c r="AP107" s="679"/>
      <c r="AQ107" s="679"/>
      <c r="AR107" s="679"/>
      <c r="AS107" s="679"/>
      <c r="AT107" s="680"/>
      <c r="AU107" s="15"/>
      <c r="BB107" s="1"/>
    </row>
    <row r="108" spans="1:54" ht="15" thickBot="1" x14ac:dyDescent="0.4">
      <c r="A108" s="90"/>
      <c r="B108" s="26" t="s">
        <v>75</v>
      </c>
      <c r="C108" s="171">
        <f>SUM(D108:L108)</f>
        <v>0</v>
      </c>
      <c r="D108" s="310"/>
      <c r="E108" s="311"/>
      <c r="F108" s="311"/>
      <c r="G108" s="311"/>
      <c r="H108" s="312"/>
      <c r="I108" s="11"/>
      <c r="J108" s="11"/>
      <c r="K108" s="11"/>
      <c r="L108" s="47"/>
      <c r="M108" s="171" t="e">
        <f>IF(SUM(D108:L108)&gt;($P105/'Template-657'!$P$15),($P105/'Template-657'!$P$15),SUM(D108:L108))</f>
        <v>#DIV/0!</v>
      </c>
      <c r="N108" s="57"/>
      <c r="O108" s="172"/>
      <c r="P108" s="173"/>
      <c r="Q108" s="23"/>
      <c r="R108" s="311"/>
      <c r="S108" s="323"/>
      <c r="T108" s="323"/>
      <c r="U108" s="324"/>
      <c r="V108" s="325"/>
      <c r="W108" s="326"/>
      <c r="X108" s="57"/>
      <c r="Y108" s="10"/>
      <c r="Z108" s="10"/>
      <c r="AA108" s="23"/>
      <c r="AB108" s="339"/>
      <c r="AC108" s="339"/>
      <c r="AD108" s="340"/>
      <c r="AE108" s="331"/>
      <c r="AF108" s="346"/>
      <c r="AG108" s="99" t="str">
        <f t="shared" si="1"/>
        <v/>
      </c>
      <c r="AH108" s="353"/>
      <c r="AI108" s="308"/>
      <c r="AJ108" s="309"/>
      <c r="AK108" s="684"/>
      <c r="AL108" s="685"/>
      <c r="AM108" s="685"/>
      <c r="AN108" s="685"/>
      <c r="AO108" s="685"/>
      <c r="AP108" s="685"/>
      <c r="AQ108" s="685"/>
      <c r="AR108" s="685"/>
      <c r="AS108" s="685"/>
      <c r="AT108" s="686"/>
      <c r="AU108" s="15"/>
      <c r="BB108" s="1"/>
    </row>
    <row r="109" spans="1:54" x14ac:dyDescent="0.35">
      <c r="A109" s="71">
        <v>22</v>
      </c>
      <c r="B109" s="25" t="s">
        <v>35</v>
      </c>
      <c r="C109" s="175"/>
      <c r="D109" s="299"/>
      <c r="E109" s="303"/>
      <c r="F109" s="303"/>
      <c r="G109" s="303"/>
      <c r="H109" s="304"/>
      <c r="I109" s="17"/>
      <c r="J109" s="17"/>
      <c r="K109" s="17"/>
      <c r="L109" s="85"/>
      <c r="M109" s="317"/>
      <c r="N109" s="157">
        <f>SUM(D109:L109)</f>
        <v>0</v>
      </c>
      <c r="O109" s="158">
        <f>N109*'Template-657'!$P$16</f>
        <v>0</v>
      </c>
      <c r="P109" s="159"/>
      <c r="Q109" s="160"/>
      <c r="R109" s="321"/>
      <c r="S109" s="321"/>
      <c r="T109" s="303"/>
      <c r="U109" s="322"/>
      <c r="V109" s="321"/>
      <c r="W109" s="304"/>
      <c r="X109" s="333"/>
      <c r="Y109" s="63"/>
      <c r="Z109" s="63"/>
      <c r="AA109" s="89"/>
      <c r="AB109" s="334"/>
      <c r="AC109" s="334"/>
      <c r="AD109" s="303"/>
      <c r="AE109" s="342"/>
      <c r="AF109" s="343"/>
      <c r="AG109" s="100" t="str">
        <f t="shared" si="1"/>
        <v/>
      </c>
      <c r="AH109" s="350"/>
      <c r="AI109" s="351"/>
      <c r="AJ109" s="352"/>
      <c r="AK109" s="687"/>
      <c r="AL109" s="688"/>
      <c r="AM109" s="688"/>
      <c r="AN109" s="688"/>
      <c r="AO109" s="688"/>
      <c r="AP109" s="688"/>
      <c r="AQ109" s="688"/>
      <c r="AR109" s="688"/>
      <c r="AS109" s="688"/>
      <c r="AT109" s="689"/>
      <c r="AU109" s="15"/>
    </row>
    <row r="110" spans="1:54" x14ac:dyDescent="0.35">
      <c r="A110" s="71"/>
      <c r="B110" s="25" t="s">
        <v>53</v>
      </c>
      <c r="C110" s="162"/>
      <c r="D110" s="302"/>
      <c r="E110" s="303"/>
      <c r="F110" s="303"/>
      <c r="G110" s="303"/>
      <c r="H110" s="304"/>
      <c r="I110" s="17"/>
      <c r="J110" s="17"/>
      <c r="K110" s="17"/>
      <c r="L110" s="85"/>
      <c r="M110" s="162"/>
      <c r="N110" s="30" t="e">
        <f>IF(SUM(D110:L110)&gt;'Template-657'!$Z$4,'Template-657'!$Z$4,SUM(D110:L110))</f>
        <v>#DIV/0!</v>
      </c>
      <c r="O110" s="163" t="e">
        <f>N110*'Template-657'!$P$16</f>
        <v>#DIV/0!</v>
      </c>
      <c r="P110" s="164" t="e">
        <f>INDEX('Template-657'!$T$5:$Y$5, MATCH(O110, 'Template-657'!$T$3:$Y$3, 1))</f>
        <v>#DIV/0!</v>
      </c>
      <c r="Q110" s="22" t="e">
        <f>INDEX('Template-657'!$T$6:$Y$6, MATCH(O110, 'Template-657'!$T$3:$Y$3, 1))</f>
        <v>#DIV/0!</v>
      </c>
      <c r="R110" s="321"/>
      <c r="S110" s="321"/>
      <c r="T110" s="303"/>
      <c r="U110" s="322"/>
      <c r="V110" s="321"/>
      <c r="W110" s="304"/>
      <c r="X110" s="165"/>
      <c r="Y110" s="63"/>
      <c r="Z110" s="63"/>
      <c r="AA110" s="89"/>
      <c r="AB110" s="334"/>
      <c r="AC110" s="334"/>
      <c r="AD110" s="303"/>
      <c r="AE110" s="344"/>
      <c r="AF110" s="345"/>
      <c r="AG110" s="99" t="str">
        <f t="shared" si="1"/>
        <v/>
      </c>
      <c r="AH110" s="353"/>
      <c r="AI110" s="308"/>
      <c r="AJ110" s="309"/>
      <c r="AK110" s="678"/>
      <c r="AL110" s="679"/>
      <c r="AM110" s="679"/>
      <c r="AN110" s="679"/>
      <c r="AO110" s="679"/>
      <c r="AP110" s="679"/>
      <c r="AQ110" s="679"/>
      <c r="AR110" s="679"/>
      <c r="AS110" s="679"/>
      <c r="AT110" s="680"/>
      <c r="AU110" s="15"/>
    </row>
    <row r="111" spans="1:54" x14ac:dyDescent="0.35">
      <c r="A111" s="71"/>
      <c r="B111" s="39" t="s">
        <v>59</v>
      </c>
      <c r="C111" s="162"/>
      <c r="D111" s="305"/>
      <c r="E111" s="306"/>
      <c r="F111" s="306"/>
      <c r="G111" s="306"/>
      <c r="H111" s="307"/>
      <c r="I111" s="32"/>
      <c r="J111" s="32"/>
      <c r="K111" s="32"/>
      <c r="L111" s="75"/>
      <c r="M111" s="166">
        <f>SUM(D111:L111)</f>
        <v>0</v>
      </c>
      <c r="N111" s="167"/>
      <c r="O111" s="168"/>
      <c r="P111" s="169"/>
      <c r="Q111" s="170"/>
      <c r="R111" s="308"/>
      <c r="S111" s="308"/>
      <c r="T111" s="308"/>
      <c r="U111" s="305"/>
      <c r="V111" s="308"/>
      <c r="W111" s="309"/>
      <c r="X111" s="331"/>
      <c r="Y111" s="306"/>
      <c r="Z111" s="308"/>
      <c r="AA111" s="309"/>
      <c r="AB111" s="334"/>
      <c r="AC111" s="334"/>
      <c r="AD111" s="303"/>
      <c r="AE111" s="331"/>
      <c r="AF111" s="346"/>
      <c r="AG111" s="99" t="str">
        <f t="shared" si="1"/>
        <v/>
      </c>
      <c r="AH111" s="353"/>
      <c r="AI111" s="308"/>
      <c r="AJ111" s="309"/>
      <c r="AK111" s="678"/>
      <c r="AL111" s="679"/>
      <c r="AM111" s="679"/>
      <c r="AN111" s="679"/>
      <c r="AO111" s="679"/>
      <c r="AP111" s="679"/>
      <c r="AQ111" s="679"/>
      <c r="AR111" s="679"/>
      <c r="AS111" s="679"/>
      <c r="AT111" s="680"/>
      <c r="AU111" s="15"/>
      <c r="BB111" s="1"/>
    </row>
    <row r="112" spans="1:54" x14ac:dyDescent="0.35">
      <c r="A112" s="71"/>
      <c r="B112" s="25" t="s">
        <v>70</v>
      </c>
      <c r="C112" s="162">
        <f>SUM(D112:L112)</f>
        <v>0</v>
      </c>
      <c r="D112" s="305"/>
      <c r="E112" s="308"/>
      <c r="F112" s="308"/>
      <c r="G112" s="308"/>
      <c r="H112" s="309"/>
      <c r="I112" s="9"/>
      <c r="J112" s="9"/>
      <c r="K112" s="9"/>
      <c r="L112" s="40"/>
      <c r="M112" s="162" t="e">
        <f>IF(SUM(D112:L112)&gt;($P110/'Template-657'!$P$15),($P110/'Template-657'!$P$15),SUM(D112:L112))</f>
        <v>#DIV/0!</v>
      </c>
      <c r="N112" s="167"/>
      <c r="O112" s="168"/>
      <c r="P112" s="169"/>
      <c r="Q112" s="170"/>
      <c r="R112" s="308"/>
      <c r="S112" s="308"/>
      <c r="T112" s="308"/>
      <c r="U112" s="305"/>
      <c r="V112" s="308"/>
      <c r="W112" s="309"/>
      <c r="X112" s="143"/>
      <c r="Y112" s="15"/>
      <c r="Z112" s="15"/>
      <c r="AA112" s="22"/>
      <c r="AB112" s="334"/>
      <c r="AC112" s="334"/>
      <c r="AD112" s="303"/>
      <c r="AE112" s="331"/>
      <c r="AF112" s="346"/>
      <c r="AG112" s="99" t="str">
        <f t="shared" si="1"/>
        <v/>
      </c>
      <c r="AH112" s="353"/>
      <c r="AI112" s="308"/>
      <c r="AJ112" s="309"/>
      <c r="AK112" s="678"/>
      <c r="AL112" s="679"/>
      <c r="AM112" s="679"/>
      <c r="AN112" s="679"/>
      <c r="AO112" s="679"/>
      <c r="AP112" s="679"/>
      <c r="AQ112" s="679"/>
      <c r="AR112" s="679"/>
      <c r="AS112" s="679"/>
      <c r="AT112" s="680"/>
      <c r="AU112" s="15"/>
      <c r="BB112" s="1"/>
    </row>
    <row r="113" spans="1:54" ht="15" thickBot="1" x14ac:dyDescent="0.4">
      <c r="A113" s="90"/>
      <c r="B113" s="26" t="s">
        <v>75</v>
      </c>
      <c r="C113" s="171">
        <f>SUM(D113:L113)</f>
        <v>0</v>
      </c>
      <c r="D113" s="310"/>
      <c r="E113" s="311"/>
      <c r="F113" s="311"/>
      <c r="G113" s="311"/>
      <c r="H113" s="312"/>
      <c r="I113" s="11"/>
      <c r="J113" s="11"/>
      <c r="K113" s="11"/>
      <c r="L113" s="47"/>
      <c r="M113" s="171" t="e">
        <f>IF(SUM(D113:L113)&gt;($P110/'Template-657'!$P$15),($P110/'Template-657'!$P$15),SUM(D113:L113))</f>
        <v>#DIV/0!</v>
      </c>
      <c r="N113" s="57"/>
      <c r="O113" s="172"/>
      <c r="P113" s="173"/>
      <c r="Q113" s="23"/>
      <c r="R113" s="311"/>
      <c r="S113" s="327"/>
      <c r="T113" s="327"/>
      <c r="U113" s="324"/>
      <c r="V113" s="325"/>
      <c r="W113" s="326"/>
      <c r="X113" s="57"/>
      <c r="Y113" s="10"/>
      <c r="Z113" s="10"/>
      <c r="AA113" s="23"/>
      <c r="AB113" s="339"/>
      <c r="AC113" s="339"/>
      <c r="AD113" s="340"/>
      <c r="AE113" s="347"/>
      <c r="AF113" s="348"/>
      <c r="AG113" s="233" t="str">
        <f t="shared" si="1"/>
        <v/>
      </c>
      <c r="AH113" s="354"/>
      <c r="AI113" s="311"/>
      <c r="AJ113" s="312"/>
      <c r="AK113" s="684"/>
      <c r="AL113" s="685"/>
      <c r="AM113" s="685"/>
      <c r="AN113" s="685"/>
      <c r="AO113" s="685"/>
      <c r="AP113" s="685"/>
      <c r="AQ113" s="685"/>
      <c r="AR113" s="685"/>
      <c r="AS113" s="685"/>
      <c r="AT113" s="686"/>
      <c r="AU113" s="15"/>
      <c r="BB113" s="1"/>
    </row>
    <row r="114" spans="1:54" x14ac:dyDescent="0.35">
      <c r="A114" s="33">
        <v>23</v>
      </c>
      <c r="B114" s="24" t="s">
        <v>35</v>
      </c>
      <c r="C114" s="156"/>
      <c r="D114" s="299"/>
      <c r="E114" s="300"/>
      <c r="F114" s="300"/>
      <c r="G114" s="300"/>
      <c r="H114" s="301"/>
      <c r="I114" s="14"/>
      <c r="J114" s="14"/>
      <c r="K114" s="14"/>
      <c r="L114" s="77"/>
      <c r="M114" s="317"/>
      <c r="N114" s="157">
        <f>SUM(D114:L114)</f>
        <v>0</v>
      </c>
      <c r="O114" s="158">
        <f>N114*'Template-657'!$P$16</f>
        <v>0</v>
      </c>
      <c r="P114" s="159"/>
      <c r="Q114" s="160"/>
      <c r="R114" s="320"/>
      <c r="S114" s="320"/>
      <c r="T114" s="300"/>
      <c r="U114" s="318"/>
      <c r="V114" s="320"/>
      <c r="W114" s="301"/>
      <c r="X114" s="174"/>
      <c r="Y114" s="64"/>
      <c r="Z114" s="64"/>
      <c r="AA114" s="79"/>
      <c r="AB114" s="334"/>
      <c r="AC114" s="334"/>
      <c r="AD114" s="303"/>
      <c r="AE114" s="344"/>
      <c r="AF114" s="345"/>
      <c r="AG114" s="99" t="str">
        <f t="shared" si="1"/>
        <v/>
      </c>
      <c r="AH114" s="353"/>
      <c r="AI114" s="308"/>
      <c r="AJ114" s="309"/>
      <c r="AK114" s="675"/>
      <c r="AL114" s="676"/>
      <c r="AM114" s="676"/>
      <c r="AN114" s="676"/>
      <c r="AO114" s="676"/>
      <c r="AP114" s="676"/>
      <c r="AQ114" s="676"/>
      <c r="AR114" s="676"/>
      <c r="AS114" s="676"/>
      <c r="AT114" s="677"/>
      <c r="AU114" s="15"/>
    </row>
    <row r="115" spans="1:54" x14ac:dyDescent="0.35">
      <c r="A115" s="71"/>
      <c r="B115" s="25" t="s">
        <v>53</v>
      </c>
      <c r="C115" s="162"/>
      <c r="D115" s="302"/>
      <c r="E115" s="303"/>
      <c r="F115" s="303"/>
      <c r="G115" s="303"/>
      <c r="H115" s="304"/>
      <c r="I115" s="17"/>
      <c r="J115" s="17"/>
      <c r="K115" s="17"/>
      <c r="L115" s="85"/>
      <c r="M115" s="162"/>
      <c r="N115" s="30" t="e">
        <f>IF(SUM(D115:L115)&gt;'Template-657'!$Z$4,'Template-657'!$Z$4,SUM(D115:L115))</f>
        <v>#DIV/0!</v>
      </c>
      <c r="O115" s="163" t="e">
        <f>N115*'Template-657'!$P$16</f>
        <v>#DIV/0!</v>
      </c>
      <c r="P115" s="164" t="e">
        <f>INDEX('Template-657'!$T$5:$Y$5, MATCH(O115, 'Template-657'!$T$3:$Y$3, 1))</f>
        <v>#DIV/0!</v>
      </c>
      <c r="Q115" s="22" t="e">
        <f>INDEX('Template-657'!$T$6:$Y$6, MATCH(O115, 'Template-657'!$T$3:$Y$3, 1))</f>
        <v>#DIV/0!</v>
      </c>
      <c r="R115" s="321"/>
      <c r="S115" s="321"/>
      <c r="T115" s="303"/>
      <c r="U115" s="322"/>
      <c r="V115" s="321"/>
      <c r="W115" s="304"/>
      <c r="X115" s="165"/>
      <c r="Y115" s="63"/>
      <c r="Z115" s="63"/>
      <c r="AA115" s="89"/>
      <c r="AB115" s="334"/>
      <c r="AC115" s="334"/>
      <c r="AD115" s="303"/>
      <c r="AE115" s="331"/>
      <c r="AF115" s="346"/>
      <c r="AG115" s="99" t="str">
        <f t="shared" si="1"/>
        <v/>
      </c>
      <c r="AH115" s="353"/>
      <c r="AI115" s="308"/>
      <c r="AJ115" s="309"/>
      <c r="AK115" s="678"/>
      <c r="AL115" s="679"/>
      <c r="AM115" s="679"/>
      <c r="AN115" s="679"/>
      <c r="AO115" s="679"/>
      <c r="AP115" s="679"/>
      <c r="AQ115" s="679"/>
      <c r="AR115" s="679"/>
      <c r="AS115" s="679"/>
      <c r="AT115" s="680"/>
      <c r="AU115" s="15"/>
    </row>
    <row r="116" spans="1:54" x14ac:dyDescent="0.35">
      <c r="A116" s="71"/>
      <c r="B116" s="39" t="s">
        <v>59</v>
      </c>
      <c r="C116" s="162"/>
      <c r="D116" s="305"/>
      <c r="E116" s="306"/>
      <c r="F116" s="306"/>
      <c r="G116" s="306"/>
      <c r="H116" s="307"/>
      <c r="I116" s="32"/>
      <c r="J116" s="32"/>
      <c r="K116" s="32"/>
      <c r="L116" s="75"/>
      <c r="M116" s="166">
        <f>SUM(D116:L116)</f>
        <v>0</v>
      </c>
      <c r="N116" s="167"/>
      <c r="O116" s="168"/>
      <c r="P116" s="169"/>
      <c r="Q116" s="170"/>
      <c r="R116" s="308"/>
      <c r="S116" s="308"/>
      <c r="T116" s="308"/>
      <c r="U116" s="305"/>
      <c r="V116" s="308"/>
      <c r="W116" s="309"/>
      <c r="X116" s="143"/>
      <c r="Y116" s="306"/>
      <c r="Z116" s="308"/>
      <c r="AA116" s="309"/>
      <c r="AB116" s="334"/>
      <c r="AC116" s="334"/>
      <c r="AD116" s="303"/>
      <c r="AE116" s="331"/>
      <c r="AF116" s="346"/>
      <c r="AG116" s="99" t="str">
        <f t="shared" si="1"/>
        <v/>
      </c>
      <c r="AH116" s="353"/>
      <c r="AI116" s="308"/>
      <c r="AJ116" s="309"/>
      <c r="AK116" s="678"/>
      <c r="AL116" s="679"/>
      <c r="AM116" s="679"/>
      <c r="AN116" s="679"/>
      <c r="AO116" s="679"/>
      <c r="AP116" s="679"/>
      <c r="AQ116" s="679"/>
      <c r="AR116" s="679"/>
      <c r="AS116" s="679"/>
      <c r="AT116" s="680"/>
      <c r="AU116" s="15"/>
      <c r="BB116" s="1"/>
    </row>
    <row r="117" spans="1:54" x14ac:dyDescent="0.35">
      <c r="A117" s="71"/>
      <c r="B117" s="25" t="s">
        <v>70</v>
      </c>
      <c r="C117" s="162">
        <f>SUM(D117:L117)</f>
        <v>0</v>
      </c>
      <c r="D117" s="305"/>
      <c r="E117" s="308"/>
      <c r="F117" s="308"/>
      <c r="G117" s="308"/>
      <c r="H117" s="309"/>
      <c r="I117" s="9"/>
      <c r="J117" s="9"/>
      <c r="K117" s="9"/>
      <c r="L117" s="40"/>
      <c r="M117" s="162" t="e">
        <f>IF(SUM(D117:L117)&gt;($P115/'Template-657'!$P$15),($P115/'Template-657'!$P$15),SUM(D117:L117))</f>
        <v>#DIV/0!</v>
      </c>
      <c r="N117" s="167"/>
      <c r="O117" s="168"/>
      <c r="P117" s="169"/>
      <c r="Q117" s="170"/>
      <c r="R117" s="308"/>
      <c r="S117" s="308"/>
      <c r="T117" s="308"/>
      <c r="U117" s="305"/>
      <c r="V117" s="308"/>
      <c r="W117" s="309"/>
      <c r="X117" s="143"/>
      <c r="Y117" s="15"/>
      <c r="Z117" s="15"/>
      <c r="AA117" s="22"/>
      <c r="AB117" s="334"/>
      <c r="AC117" s="334"/>
      <c r="AD117" s="303"/>
      <c r="AE117" s="331"/>
      <c r="AF117" s="346"/>
      <c r="AG117" s="99" t="str">
        <f t="shared" si="1"/>
        <v/>
      </c>
      <c r="AH117" s="353"/>
      <c r="AI117" s="308"/>
      <c r="AJ117" s="309"/>
      <c r="AK117" s="678"/>
      <c r="AL117" s="679"/>
      <c r="AM117" s="679"/>
      <c r="AN117" s="679"/>
      <c r="AO117" s="679"/>
      <c r="AP117" s="679"/>
      <c r="AQ117" s="679"/>
      <c r="AR117" s="679"/>
      <c r="AS117" s="679"/>
      <c r="AT117" s="680"/>
      <c r="AU117" s="15"/>
      <c r="BB117" s="1"/>
    </row>
    <row r="118" spans="1:54" ht="15" thickBot="1" x14ac:dyDescent="0.4">
      <c r="A118" s="90"/>
      <c r="B118" s="26" t="s">
        <v>75</v>
      </c>
      <c r="C118" s="171">
        <f>SUM(D118:L118)</f>
        <v>0</v>
      </c>
      <c r="D118" s="310"/>
      <c r="E118" s="308"/>
      <c r="F118" s="308"/>
      <c r="G118" s="308"/>
      <c r="H118" s="309"/>
      <c r="I118" s="9"/>
      <c r="J118" s="9"/>
      <c r="K118" s="9"/>
      <c r="L118" s="40"/>
      <c r="M118" s="171" t="e">
        <f>IF(SUM(D118:L118)&gt;($P115/'Template-657'!$P$15),($P115/'Template-657'!$P$15),SUM(D118:L118))</f>
        <v>#DIV/0!</v>
      </c>
      <c r="N118" s="57"/>
      <c r="O118" s="172"/>
      <c r="P118" s="173"/>
      <c r="Q118" s="23"/>
      <c r="R118" s="311"/>
      <c r="S118" s="327"/>
      <c r="T118" s="327"/>
      <c r="U118" s="328"/>
      <c r="V118" s="329"/>
      <c r="W118" s="330"/>
      <c r="X118" s="30"/>
      <c r="Y118" s="15"/>
      <c r="Z118" s="15"/>
      <c r="AA118" s="22"/>
      <c r="AB118" s="339"/>
      <c r="AC118" s="339"/>
      <c r="AD118" s="340"/>
      <c r="AE118" s="331"/>
      <c r="AF118" s="346"/>
      <c r="AG118" s="99" t="str">
        <f t="shared" si="1"/>
        <v/>
      </c>
      <c r="AH118" s="353"/>
      <c r="AI118" s="308"/>
      <c r="AJ118" s="309"/>
      <c r="AK118" s="684"/>
      <c r="AL118" s="685"/>
      <c r="AM118" s="685"/>
      <c r="AN118" s="685"/>
      <c r="AO118" s="685"/>
      <c r="AP118" s="685"/>
      <c r="AQ118" s="685"/>
      <c r="AR118" s="685"/>
      <c r="AS118" s="685"/>
      <c r="AT118" s="686"/>
      <c r="AU118" s="15"/>
      <c r="BB118" s="1"/>
    </row>
    <row r="119" spans="1:54" x14ac:dyDescent="0.35">
      <c r="A119" s="33">
        <v>24</v>
      </c>
      <c r="B119" s="24" t="s">
        <v>35</v>
      </c>
      <c r="C119" s="156"/>
      <c r="D119" s="299"/>
      <c r="E119" s="300"/>
      <c r="F119" s="300"/>
      <c r="G119" s="300"/>
      <c r="H119" s="301"/>
      <c r="I119" s="14"/>
      <c r="J119" s="14"/>
      <c r="K119" s="14"/>
      <c r="L119" s="77"/>
      <c r="M119" s="317"/>
      <c r="N119" s="157">
        <f>SUM(D119:L119)</f>
        <v>0</v>
      </c>
      <c r="O119" s="158">
        <f>N119*'Template-657'!$P$16</f>
        <v>0</v>
      </c>
      <c r="P119" s="159"/>
      <c r="Q119" s="160"/>
      <c r="R119" s="320"/>
      <c r="S119" s="320"/>
      <c r="T119" s="300"/>
      <c r="U119" s="318"/>
      <c r="V119" s="320"/>
      <c r="W119" s="301"/>
      <c r="X119" s="174"/>
      <c r="Y119" s="64"/>
      <c r="Z119" s="64"/>
      <c r="AA119" s="79"/>
      <c r="AB119" s="336"/>
      <c r="AC119" s="337"/>
      <c r="AD119" s="300"/>
      <c r="AE119" s="342"/>
      <c r="AF119" s="343"/>
      <c r="AG119" s="100" t="str">
        <f t="shared" si="1"/>
        <v/>
      </c>
      <c r="AH119" s="350"/>
      <c r="AI119" s="351"/>
      <c r="AJ119" s="352"/>
      <c r="AK119" s="675"/>
      <c r="AL119" s="676"/>
      <c r="AM119" s="676"/>
      <c r="AN119" s="676"/>
      <c r="AO119" s="676"/>
      <c r="AP119" s="676"/>
      <c r="AQ119" s="676"/>
      <c r="AR119" s="676"/>
      <c r="AS119" s="676"/>
      <c r="AT119" s="677"/>
      <c r="AU119" s="15"/>
    </row>
    <row r="120" spans="1:54" x14ac:dyDescent="0.35">
      <c r="A120" s="71"/>
      <c r="B120" s="25" t="s">
        <v>53</v>
      </c>
      <c r="C120" s="162"/>
      <c r="D120" s="302"/>
      <c r="E120" s="303"/>
      <c r="F120" s="303"/>
      <c r="G120" s="303"/>
      <c r="H120" s="304"/>
      <c r="I120" s="17"/>
      <c r="J120" s="17"/>
      <c r="K120" s="17"/>
      <c r="L120" s="85"/>
      <c r="M120" s="162"/>
      <c r="N120" s="30" t="e">
        <f>IF(SUM(D120:L120)&gt;'Template-657'!$Z$4,'Template-657'!$Z$4,SUM(D120:L120))</f>
        <v>#DIV/0!</v>
      </c>
      <c r="O120" s="163" t="e">
        <f>N120*'Template-657'!$P$16</f>
        <v>#DIV/0!</v>
      </c>
      <c r="P120" s="164" t="e">
        <f>INDEX('Template-657'!$T$5:$Y$5, MATCH(O120, 'Template-657'!$T$3:$Y$3, 1))</f>
        <v>#DIV/0!</v>
      </c>
      <c r="Q120" s="22" t="e">
        <f>INDEX('Template-657'!$T$6:$Y$6, MATCH(O120, 'Template-657'!$T$3:$Y$3, 1))</f>
        <v>#DIV/0!</v>
      </c>
      <c r="R120" s="321"/>
      <c r="S120" s="321"/>
      <c r="T120" s="303"/>
      <c r="U120" s="322"/>
      <c r="V120" s="321"/>
      <c r="W120" s="304"/>
      <c r="X120" s="165"/>
      <c r="Y120" s="63"/>
      <c r="Z120" s="63"/>
      <c r="AA120" s="89"/>
      <c r="AB120" s="335"/>
      <c r="AC120" s="334"/>
      <c r="AD120" s="303"/>
      <c r="AE120" s="344"/>
      <c r="AF120" s="345"/>
      <c r="AG120" s="99" t="str">
        <f t="shared" si="1"/>
        <v/>
      </c>
      <c r="AH120" s="353"/>
      <c r="AI120" s="308"/>
      <c r="AJ120" s="309"/>
      <c r="AK120" s="678"/>
      <c r="AL120" s="679"/>
      <c r="AM120" s="679"/>
      <c r="AN120" s="679"/>
      <c r="AO120" s="679"/>
      <c r="AP120" s="679"/>
      <c r="AQ120" s="679"/>
      <c r="AR120" s="679"/>
      <c r="AS120" s="679"/>
      <c r="AT120" s="680"/>
      <c r="AU120" s="15"/>
    </row>
    <row r="121" spans="1:54" x14ac:dyDescent="0.35">
      <c r="A121" s="71"/>
      <c r="B121" s="39" t="s">
        <v>59</v>
      </c>
      <c r="C121" s="162"/>
      <c r="D121" s="305"/>
      <c r="E121" s="306"/>
      <c r="F121" s="306"/>
      <c r="G121" s="306"/>
      <c r="H121" s="307"/>
      <c r="I121" s="32"/>
      <c r="J121" s="32"/>
      <c r="K121" s="32"/>
      <c r="L121" s="75"/>
      <c r="M121" s="166">
        <f>SUM(D121:L121)</f>
        <v>0</v>
      </c>
      <c r="N121" s="167"/>
      <c r="O121" s="168"/>
      <c r="P121" s="169"/>
      <c r="Q121" s="170"/>
      <c r="R121" s="308"/>
      <c r="S121" s="308"/>
      <c r="T121" s="308"/>
      <c r="U121" s="305"/>
      <c r="V121" s="308"/>
      <c r="W121" s="309"/>
      <c r="X121" s="143"/>
      <c r="Y121" s="306"/>
      <c r="Z121" s="308"/>
      <c r="AA121" s="309"/>
      <c r="AB121" s="335"/>
      <c r="AC121" s="334"/>
      <c r="AD121" s="303"/>
      <c r="AE121" s="331"/>
      <c r="AF121" s="346"/>
      <c r="AG121" s="99" t="str">
        <f t="shared" si="1"/>
        <v/>
      </c>
      <c r="AH121" s="353"/>
      <c r="AI121" s="308"/>
      <c r="AJ121" s="309"/>
      <c r="AK121" s="678"/>
      <c r="AL121" s="679"/>
      <c r="AM121" s="679"/>
      <c r="AN121" s="679"/>
      <c r="AO121" s="679"/>
      <c r="AP121" s="679"/>
      <c r="AQ121" s="679"/>
      <c r="AR121" s="679"/>
      <c r="AS121" s="679"/>
      <c r="AT121" s="680"/>
      <c r="AU121" s="15"/>
      <c r="BB121" s="1"/>
    </row>
    <row r="122" spans="1:54" x14ac:dyDescent="0.35">
      <c r="A122" s="71"/>
      <c r="B122" s="25" t="s">
        <v>70</v>
      </c>
      <c r="C122" s="162">
        <f>SUM(D122:L122)</f>
        <v>0</v>
      </c>
      <c r="D122" s="305"/>
      <c r="E122" s="308"/>
      <c r="F122" s="308"/>
      <c r="G122" s="308"/>
      <c r="H122" s="309"/>
      <c r="I122" s="9"/>
      <c r="J122" s="9"/>
      <c r="K122" s="9"/>
      <c r="L122" s="40"/>
      <c r="M122" s="162" t="e">
        <f>IF(SUM(D122:L122)&gt;($P120/'Template-657'!$P$15),($P120/'Template-657'!$P$15),SUM(D122:L122))</f>
        <v>#DIV/0!</v>
      </c>
      <c r="N122" s="167"/>
      <c r="O122" s="168"/>
      <c r="P122" s="169"/>
      <c r="Q122" s="170"/>
      <c r="R122" s="308"/>
      <c r="S122" s="308"/>
      <c r="T122" s="308"/>
      <c r="U122" s="305"/>
      <c r="V122" s="308"/>
      <c r="W122" s="309"/>
      <c r="X122" s="143"/>
      <c r="Y122" s="15"/>
      <c r="Z122" s="15"/>
      <c r="AA122" s="22"/>
      <c r="AB122" s="335"/>
      <c r="AC122" s="334"/>
      <c r="AD122" s="303"/>
      <c r="AE122" s="331"/>
      <c r="AF122" s="346"/>
      <c r="AG122" s="99" t="str">
        <f t="shared" si="1"/>
        <v/>
      </c>
      <c r="AH122" s="353"/>
      <c r="AI122" s="308"/>
      <c r="AJ122" s="309"/>
      <c r="AK122" s="678"/>
      <c r="AL122" s="679"/>
      <c r="AM122" s="679"/>
      <c r="AN122" s="679"/>
      <c r="AO122" s="679"/>
      <c r="AP122" s="679"/>
      <c r="AQ122" s="679"/>
      <c r="AR122" s="679"/>
      <c r="AS122" s="679"/>
      <c r="AT122" s="680"/>
      <c r="AU122" s="15"/>
      <c r="BB122" s="1"/>
    </row>
    <row r="123" spans="1:54" ht="15" thickBot="1" x14ac:dyDescent="0.4">
      <c r="A123" s="90"/>
      <c r="B123" s="26" t="s">
        <v>75</v>
      </c>
      <c r="C123" s="171">
        <f>SUM(D123:L123)</f>
        <v>0</v>
      </c>
      <c r="D123" s="310"/>
      <c r="E123" s="311"/>
      <c r="F123" s="311"/>
      <c r="G123" s="311"/>
      <c r="H123" s="312"/>
      <c r="I123" s="11"/>
      <c r="J123" s="11"/>
      <c r="K123" s="11"/>
      <c r="L123" s="47"/>
      <c r="M123" s="171" t="e">
        <f>IF(SUM(D123:L123)&gt;($P120/'Template-657'!$P$15),($P120/'Template-657'!$P$15),SUM(D123:L123))</f>
        <v>#DIV/0!</v>
      </c>
      <c r="N123" s="57"/>
      <c r="O123" s="172"/>
      <c r="P123" s="173"/>
      <c r="Q123" s="23"/>
      <c r="R123" s="308"/>
      <c r="S123" s="327"/>
      <c r="T123" s="327"/>
      <c r="U123" s="324"/>
      <c r="V123" s="325"/>
      <c r="W123" s="326"/>
      <c r="X123" s="57"/>
      <c r="Y123" s="10"/>
      <c r="Z123" s="10"/>
      <c r="AA123" s="23"/>
      <c r="AB123" s="338"/>
      <c r="AC123" s="339"/>
      <c r="AD123" s="340"/>
      <c r="AE123" s="347"/>
      <c r="AF123" s="348"/>
      <c r="AG123" s="233" t="str">
        <f t="shared" si="1"/>
        <v/>
      </c>
      <c r="AH123" s="354"/>
      <c r="AI123" s="311"/>
      <c r="AJ123" s="312"/>
      <c r="AK123" s="684"/>
      <c r="AL123" s="685"/>
      <c r="AM123" s="685"/>
      <c r="AN123" s="685"/>
      <c r="AO123" s="685"/>
      <c r="AP123" s="685"/>
      <c r="AQ123" s="685"/>
      <c r="AR123" s="685"/>
      <c r="AS123" s="685"/>
      <c r="AT123" s="686"/>
      <c r="AU123" s="15"/>
      <c r="BB123" s="1"/>
    </row>
    <row r="124" spans="1:54" x14ac:dyDescent="0.35">
      <c r="A124" s="33">
        <v>25</v>
      </c>
      <c r="B124" s="24" t="s">
        <v>35</v>
      </c>
      <c r="C124" s="156"/>
      <c r="D124" s="299"/>
      <c r="E124" s="300"/>
      <c r="F124" s="300"/>
      <c r="G124" s="300"/>
      <c r="H124" s="301"/>
      <c r="I124" s="14"/>
      <c r="J124" s="14"/>
      <c r="K124" s="14"/>
      <c r="L124" s="77"/>
      <c r="M124" s="317"/>
      <c r="N124" s="157">
        <f>SUM(D124:L124)</f>
        <v>0</v>
      </c>
      <c r="O124" s="158">
        <f>N124*'Template-657'!$P$16</f>
        <v>0</v>
      </c>
      <c r="P124" s="159"/>
      <c r="Q124" s="160"/>
      <c r="R124" s="320"/>
      <c r="S124" s="320"/>
      <c r="T124" s="300"/>
      <c r="U124" s="318"/>
      <c r="V124" s="320"/>
      <c r="W124" s="301"/>
      <c r="X124" s="174"/>
      <c r="Y124" s="64"/>
      <c r="Z124" s="64"/>
      <c r="AA124" s="79"/>
      <c r="AB124" s="334"/>
      <c r="AC124" s="337"/>
      <c r="AD124" s="300"/>
      <c r="AE124" s="344"/>
      <c r="AF124" s="345"/>
      <c r="AG124" s="99" t="str">
        <f t="shared" si="1"/>
        <v/>
      </c>
      <c r="AH124" s="353"/>
      <c r="AI124" s="308"/>
      <c r="AJ124" s="309"/>
      <c r="AK124" s="675"/>
      <c r="AL124" s="676"/>
      <c r="AM124" s="676"/>
      <c r="AN124" s="676"/>
      <c r="AO124" s="676"/>
      <c r="AP124" s="676"/>
      <c r="AQ124" s="676"/>
      <c r="AR124" s="676"/>
      <c r="AS124" s="676"/>
      <c r="AT124" s="677"/>
      <c r="AU124" s="15"/>
    </row>
    <row r="125" spans="1:54" x14ac:dyDescent="0.35">
      <c r="A125" s="71"/>
      <c r="B125" s="25" t="s">
        <v>53</v>
      </c>
      <c r="C125" s="162"/>
      <c r="D125" s="302"/>
      <c r="E125" s="303"/>
      <c r="F125" s="303"/>
      <c r="G125" s="303"/>
      <c r="H125" s="304"/>
      <c r="I125" s="17"/>
      <c r="J125" s="17"/>
      <c r="K125" s="17"/>
      <c r="L125" s="85"/>
      <c r="M125" s="162"/>
      <c r="N125" s="30" t="e">
        <f>IF(SUM(D125:L125)&gt;'Template-657'!$Z$4,'Template-657'!$Z$4,SUM(D125:L125))</f>
        <v>#DIV/0!</v>
      </c>
      <c r="O125" s="163" t="e">
        <f>N125*'Template-657'!$P$16</f>
        <v>#DIV/0!</v>
      </c>
      <c r="P125" s="164" t="e">
        <f>INDEX('Template-657'!$T$5:$Y$5, MATCH(O125, 'Template-657'!$T$3:$Y$3, 1))</f>
        <v>#DIV/0!</v>
      </c>
      <c r="Q125" s="22" t="e">
        <f>INDEX('Template-657'!$T$6:$Y$6, MATCH(O125, 'Template-657'!$T$3:$Y$3, 1))</f>
        <v>#DIV/0!</v>
      </c>
      <c r="R125" s="321"/>
      <c r="S125" s="321"/>
      <c r="T125" s="303"/>
      <c r="U125" s="322"/>
      <c r="V125" s="321"/>
      <c r="W125" s="304"/>
      <c r="X125" s="165"/>
      <c r="Y125" s="63"/>
      <c r="Z125" s="63"/>
      <c r="AA125" s="89"/>
      <c r="AB125" s="334"/>
      <c r="AC125" s="334"/>
      <c r="AD125" s="303"/>
      <c r="AE125" s="344"/>
      <c r="AF125" s="345"/>
      <c r="AG125" s="99" t="str">
        <f t="shared" si="1"/>
        <v/>
      </c>
      <c r="AH125" s="353"/>
      <c r="AI125" s="308"/>
      <c r="AJ125" s="309"/>
      <c r="AK125" s="678"/>
      <c r="AL125" s="679"/>
      <c r="AM125" s="679"/>
      <c r="AN125" s="679"/>
      <c r="AO125" s="679"/>
      <c r="AP125" s="679"/>
      <c r="AQ125" s="679"/>
      <c r="AR125" s="679"/>
      <c r="AS125" s="679"/>
      <c r="AT125" s="680"/>
      <c r="AU125" s="15"/>
    </row>
    <row r="126" spans="1:54" x14ac:dyDescent="0.35">
      <c r="A126" s="71"/>
      <c r="B126" s="39" t="s">
        <v>59</v>
      </c>
      <c r="C126" s="162"/>
      <c r="D126" s="305"/>
      <c r="E126" s="306"/>
      <c r="F126" s="306"/>
      <c r="G126" s="306"/>
      <c r="H126" s="307"/>
      <c r="I126" s="32"/>
      <c r="J126" s="32"/>
      <c r="K126" s="32"/>
      <c r="L126" s="75"/>
      <c r="M126" s="166">
        <f>SUM(D126:L126)</f>
        <v>0</v>
      </c>
      <c r="N126" s="167"/>
      <c r="O126" s="168"/>
      <c r="P126" s="169"/>
      <c r="Q126" s="170"/>
      <c r="R126" s="308"/>
      <c r="S126" s="308"/>
      <c r="T126" s="308"/>
      <c r="U126" s="305"/>
      <c r="V126" s="308"/>
      <c r="W126" s="309"/>
      <c r="X126" s="143"/>
      <c r="Y126" s="306"/>
      <c r="Z126" s="308"/>
      <c r="AA126" s="309"/>
      <c r="AB126" s="334"/>
      <c r="AC126" s="334"/>
      <c r="AD126" s="303"/>
      <c r="AE126" s="331"/>
      <c r="AF126" s="346"/>
      <c r="AG126" s="99" t="str">
        <f t="shared" si="1"/>
        <v/>
      </c>
      <c r="AH126" s="353"/>
      <c r="AI126" s="308"/>
      <c r="AJ126" s="309"/>
      <c r="AK126" s="678"/>
      <c r="AL126" s="679"/>
      <c r="AM126" s="679"/>
      <c r="AN126" s="679"/>
      <c r="AO126" s="679"/>
      <c r="AP126" s="679"/>
      <c r="AQ126" s="679"/>
      <c r="AR126" s="679"/>
      <c r="AS126" s="679"/>
      <c r="AT126" s="680"/>
      <c r="AU126" s="15"/>
      <c r="BB126" s="1"/>
    </row>
    <row r="127" spans="1:54" x14ac:dyDescent="0.35">
      <c r="A127" s="71"/>
      <c r="B127" s="25" t="s">
        <v>70</v>
      </c>
      <c r="C127" s="162">
        <f>SUM(D127:L127)</f>
        <v>0</v>
      </c>
      <c r="D127" s="305"/>
      <c r="E127" s="308"/>
      <c r="F127" s="308"/>
      <c r="G127" s="308"/>
      <c r="H127" s="309"/>
      <c r="I127" s="9"/>
      <c r="J127" s="9"/>
      <c r="K127" s="9"/>
      <c r="L127" s="40"/>
      <c r="M127" s="162" t="e">
        <f>IF(SUM(D127:L127)&gt;($P125/'Template-657'!$P$15),($P125/'Template-657'!$P$15),SUM(D127:L127))</f>
        <v>#DIV/0!</v>
      </c>
      <c r="N127" s="167"/>
      <c r="O127" s="168"/>
      <c r="P127" s="169"/>
      <c r="Q127" s="170"/>
      <c r="R127" s="308"/>
      <c r="S127" s="308"/>
      <c r="T127" s="308"/>
      <c r="U127" s="305"/>
      <c r="V127" s="308"/>
      <c r="W127" s="309"/>
      <c r="X127" s="143"/>
      <c r="Y127" s="15"/>
      <c r="Z127" s="15"/>
      <c r="AA127" s="22"/>
      <c r="AB127" s="334"/>
      <c r="AC127" s="334"/>
      <c r="AD127" s="303"/>
      <c r="AE127" s="331"/>
      <c r="AF127" s="346"/>
      <c r="AG127" s="99" t="str">
        <f t="shared" si="1"/>
        <v/>
      </c>
      <c r="AH127" s="353"/>
      <c r="AI127" s="308"/>
      <c r="AJ127" s="309"/>
      <c r="AK127" s="678"/>
      <c r="AL127" s="679"/>
      <c r="AM127" s="679"/>
      <c r="AN127" s="679"/>
      <c r="AO127" s="679"/>
      <c r="AP127" s="679"/>
      <c r="AQ127" s="679"/>
      <c r="AR127" s="679"/>
      <c r="AS127" s="679"/>
      <c r="AT127" s="680"/>
      <c r="AU127" s="15"/>
      <c r="BB127" s="1"/>
    </row>
    <row r="128" spans="1:54" ht="15" thickBot="1" x14ac:dyDescent="0.4">
      <c r="A128" s="74"/>
      <c r="B128" s="25" t="s">
        <v>75</v>
      </c>
      <c r="C128" s="162">
        <f>SUM(D128:L128)</f>
        <v>0</v>
      </c>
      <c r="D128" s="310"/>
      <c r="E128" s="308"/>
      <c r="F128" s="308"/>
      <c r="G128" s="308"/>
      <c r="H128" s="309"/>
      <c r="I128" s="9"/>
      <c r="J128" s="9"/>
      <c r="K128" s="9"/>
      <c r="L128" s="40"/>
      <c r="M128" s="171" t="e">
        <f>IF(SUM(D128:L128)&gt;($P125/'Template-657'!$P$15),($P125/'Template-657'!$P$15),SUM(D128:L128))</f>
        <v>#DIV/0!</v>
      </c>
      <c r="N128" s="57"/>
      <c r="O128" s="172"/>
      <c r="P128" s="173"/>
      <c r="Q128" s="23"/>
      <c r="R128" s="308"/>
      <c r="S128" s="327"/>
      <c r="T128" s="327"/>
      <c r="U128" s="328"/>
      <c r="V128" s="329"/>
      <c r="W128" s="330"/>
      <c r="X128" s="30"/>
      <c r="Y128" s="15"/>
      <c r="Z128" s="15"/>
      <c r="AA128" s="22"/>
      <c r="AB128" s="334"/>
      <c r="AC128" s="334"/>
      <c r="AD128" s="303"/>
      <c r="AE128" s="331"/>
      <c r="AF128" s="346"/>
      <c r="AG128" s="99" t="str">
        <f t="shared" si="1"/>
        <v/>
      </c>
      <c r="AH128" s="353"/>
      <c r="AI128" s="308"/>
      <c r="AJ128" s="309"/>
      <c r="AK128" s="681"/>
      <c r="AL128" s="682"/>
      <c r="AM128" s="682"/>
      <c r="AN128" s="682"/>
      <c r="AO128" s="682"/>
      <c r="AP128" s="682"/>
      <c r="AQ128" s="682"/>
      <c r="AR128" s="682"/>
      <c r="AS128" s="682"/>
      <c r="AT128" s="683"/>
      <c r="AU128" s="15"/>
      <c r="BB128" s="1"/>
    </row>
    <row r="129" spans="1:54" x14ac:dyDescent="0.35">
      <c r="A129" s="33">
        <v>26</v>
      </c>
      <c r="B129" s="24" t="s">
        <v>35</v>
      </c>
      <c r="C129" s="156"/>
      <c r="D129" s="299"/>
      <c r="E129" s="300"/>
      <c r="F129" s="300"/>
      <c r="G129" s="300"/>
      <c r="H129" s="301"/>
      <c r="I129" s="14"/>
      <c r="J129" s="14"/>
      <c r="K129" s="14"/>
      <c r="L129" s="77"/>
      <c r="M129" s="317"/>
      <c r="N129" s="157">
        <f>SUM(D129:L129)</f>
        <v>0</v>
      </c>
      <c r="O129" s="158">
        <f>N129*'Template-657'!$P$16</f>
        <v>0</v>
      </c>
      <c r="P129" s="159"/>
      <c r="Q129" s="160"/>
      <c r="R129" s="320"/>
      <c r="S129" s="320"/>
      <c r="T129" s="300"/>
      <c r="U129" s="318"/>
      <c r="V129" s="320"/>
      <c r="W129" s="301"/>
      <c r="X129" s="332"/>
      <c r="Y129" s="64"/>
      <c r="Z129" s="64"/>
      <c r="AA129" s="79"/>
      <c r="AB129" s="336"/>
      <c r="AC129" s="337"/>
      <c r="AD129" s="301"/>
      <c r="AE129" s="342"/>
      <c r="AF129" s="343"/>
      <c r="AG129" s="100" t="str">
        <f t="shared" si="1"/>
        <v/>
      </c>
      <c r="AH129" s="350"/>
      <c r="AI129" s="351"/>
      <c r="AJ129" s="352"/>
      <c r="AK129" s="675"/>
      <c r="AL129" s="676"/>
      <c r="AM129" s="676"/>
      <c r="AN129" s="676"/>
      <c r="AO129" s="676"/>
      <c r="AP129" s="676"/>
      <c r="AQ129" s="676"/>
      <c r="AR129" s="676"/>
      <c r="AS129" s="676"/>
      <c r="AT129" s="677"/>
      <c r="AU129" s="15"/>
    </row>
    <row r="130" spans="1:54" x14ac:dyDescent="0.35">
      <c r="A130" s="71"/>
      <c r="B130" s="25" t="s">
        <v>53</v>
      </c>
      <c r="C130" s="162"/>
      <c r="D130" s="302"/>
      <c r="E130" s="303"/>
      <c r="F130" s="303"/>
      <c r="G130" s="303"/>
      <c r="H130" s="304"/>
      <c r="I130" s="17"/>
      <c r="J130" s="17"/>
      <c r="K130" s="17"/>
      <c r="L130" s="85"/>
      <c r="M130" s="162"/>
      <c r="N130" s="30" t="e">
        <f>IF(SUM(D130:L130)&gt;'Template-657'!$Z$4,'Template-657'!$Z$4,SUM(D130:L130))</f>
        <v>#DIV/0!</v>
      </c>
      <c r="O130" s="163" t="e">
        <f>N130*'Template-657'!$P$16</f>
        <v>#DIV/0!</v>
      </c>
      <c r="P130" s="164" t="e">
        <f>INDEX('Template-657'!$T$5:$Y$5, MATCH(O130, 'Template-657'!$T$3:$Y$3, 1))</f>
        <v>#DIV/0!</v>
      </c>
      <c r="Q130" s="22" t="e">
        <f>INDEX('Template-657'!$T$6:$Y$6, MATCH(O130, 'Template-657'!$T$3:$Y$3, 1))</f>
        <v>#DIV/0!</v>
      </c>
      <c r="R130" s="321"/>
      <c r="S130" s="321"/>
      <c r="T130" s="303"/>
      <c r="U130" s="322"/>
      <c r="V130" s="321"/>
      <c r="W130" s="304"/>
      <c r="X130" s="165"/>
      <c r="Y130" s="63"/>
      <c r="Z130" s="63"/>
      <c r="AA130" s="89"/>
      <c r="AB130" s="335"/>
      <c r="AC130" s="334"/>
      <c r="AD130" s="304"/>
      <c r="AE130" s="344"/>
      <c r="AF130" s="345"/>
      <c r="AG130" s="99" t="str">
        <f t="shared" si="1"/>
        <v/>
      </c>
      <c r="AH130" s="353"/>
      <c r="AI130" s="308"/>
      <c r="AJ130" s="309"/>
      <c r="AK130" s="678"/>
      <c r="AL130" s="679"/>
      <c r="AM130" s="679"/>
      <c r="AN130" s="679"/>
      <c r="AO130" s="679"/>
      <c r="AP130" s="679"/>
      <c r="AQ130" s="679"/>
      <c r="AR130" s="679"/>
      <c r="AS130" s="679"/>
      <c r="AT130" s="680"/>
      <c r="AU130" s="15"/>
    </row>
    <row r="131" spans="1:54" x14ac:dyDescent="0.35">
      <c r="A131" s="71"/>
      <c r="B131" s="39" t="s">
        <v>59</v>
      </c>
      <c r="C131" s="162"/>
      <c r="D131" s="305"/>
      <c r="E131" s="306"/>
      <c r="F131" s="306"/>
      <c r="G131" s="306"/>
      <c r="H131" s="307"/>
      <c r="I131" s="32"/>
      <c r="J131" s="32"/>
      <c r="K131" s="32"/>
      <c r="L131" s="75"/>
      <c r="M131" s="166">
        <f>SUM(D131:L131)</f>
        <v>0</v>
      </c>
      <c r="N131" s="167"/>
      <c r="O131" s="168"/>
      <c r="P131" s="169"/>
      <c r="Q131" s="170"/>
      <c r="R131" s="308"/>
      <c r="S131" s="308"/>
      <c r="T131" s="308"/>
      <c r="U131" s="305"/>
      <c r="V131" s="308"/>
      <c r="W131" s="309"/>
      <c r="X131" s="331"/>
      <c r="Y131" s="306"/>
      <c r="Z131" s="308"/>
      <c r="AA131" s="309"/>
      <c r="AB131" s="335"/>
      <c r="AC131" s="334"/>
      <c r="AD131" s="304"/>
      <c r="AE131" s="331"/>
      <c r="AF131" s="346"/>
      <c r="AG131" s="99" t="str">
        <f t="shared" si="1"/>
        <v/>
      </c>
      <c r="AH131" s="353"/>
      <c r="AI131" s="308"/>
      <c r="AJ131" s="309"/>
      <c r="AK131" s="678"/>
      <c r="AL131" s="679"/>
      <c r="AM131" s="679"/>
      <c r="AN131" s="679"/>
      <c r="AO131" s="679"/>
      <c r="AP131" s="679"/>
      <c r="AQ131" s="679"/>
      <c r="AR131" s="679"/>
      <c r="AS131" s="679"/>
      <c r="AT131" s="680"/>
      <c r="AU131" s="15"/>
      <c r="BB131" s="1"/>
    </row>
    <row r="132" spans="1:54" x14ac:dyDescent="0.35">
      <c r="A132" s="71"/>
      <c r="B132" s="25" t="s">
        <v>70</v>
      </c>
      <c r="C132" s="162">
        <f>SUM(D132:L132)</f>
        <v>0</v>
      </c>
      <c r="D132" s="305"/>
      <c r="E132" s="308"/>
      <c r="F132" s="308"/>
      <c r="G132" s="308"/>
      <c r="H132" s="309"/>
      <c r="I132" s="9"/>
      <c r="J132" s="9"/>
      <c r="K132" s="9"/>
      <c r="L132" s="40"/>
      <c r="M132" s="162" t="e">
        <f>IF(SUM(D132:L132)&gt;($P130/'Template-657'!$P$15),($P130/'Template-657'!$P$15),SUM(D132:L132))</f>
        <v>#DIV/0!</v>
      </c>
      <c r="N132" s="167"/>
      <c r="O132" s="168"/>
      <c r="P132" s="169"/>
      <c r="Q132" s="170"/>
      <c r="R132" s="308"/>
      <c r="S132" s="308"/>
      <c r="T132" s="308"/>
      <c r="U132" s="305"/>
      <c r="V132" s="308"/>
      <c r="W132" s="309"/>
      <c r="X132" s="143"/>
      <c r="Y132" s="15"/>
      <c r="Z132" s="15"/>
      <c r="AA132" s="22"/>
      <c r="AB132" s="335"/>
      <c r="AC132" s="334"/>
      <c r="AD132" s="304"/>
      <c r="AE132" s="331"/>
      <c r="AF132" s="346"/>
      <c r="AG132" s="99" t="str">
        <f t="shared" si="1"/>
        <v/>
      </c>
      <c r="AH132" s="353"/>
      <c r="AI132" s="308"/>
      <c r="AJ132" s="309"/>
      <c r="AK132" s="678"/>
      <c r="AL132" s="679"/>
      <c r="AM132" s="679"/>
      <c r="AN132" s="679"/>
      <c r="AO132" s="679"/>
      <c r="AP132" s="679"/>
      <c r="AQ132" s="679"/>
      <c r="AR132" s="679"/>
      <c r="AS132" s="679"/>
      <c r="AT132" s="680"/>
      <c r="AU132" s="15"/>
      <c r="BB132" s="1"/>
    </row>
    <row r="133" spans="1:54" ht="15" thickBot="1" x14ac:dyDescent="0.4">
      <c r="A133" s="90"/>
      <c r="B133" s="26" t="s">
        <v>75</v>
      </c>
      <c r="C133" s="171">
        <f>SUM(D133:L133)</f>
        <v>0</v>
      </c>
      <c r="D133" s="310"/>
      <c r="E133" s="311"/>
      <c r="F133" s="311"/>
      <c r="G133" s="311"/>
      <c r="H133" s="312"/>
      <c r="I133" s="11"/>
      <c r="J133" s="11"/>
      <c r="K133" s="11"/>
      <c r="L133" s="47"/>
      <c r="M133" s="171" t="e">
        <f>IF(SUM(D133:L133)&gt;($P130/'Template-657'!$P$15),($P130/'Template-657'!$P$15),SUM(D133:L133))</f>
        <v>#DIV/0!</v>
      </c>
      <c r="N133" s="57"/>
      <c r="O133" s="172"/>
      <c r="P133" s="173"/>
      <c r="Q133" s="23"/>
      <c r="R133" s="311"/>
      <c r="S133" s="323"/>
      <c r="T133" s="323"/>
      <c r="U133" s="324"/>
      <c r="V133" s="325"/>
      <c r="W133" s="326"/>
      <c r="X133" s="57"/>
      <c r="Y133" s="10"/>
      <c r="Z133" s="10"/>
      <c r="AA133" s="23"/>
      <c r="AB133" s="338"/>
      <c r="AC133" s="339"/>
      <c r="AD133" s="341"/>
      <c r="AE133" s="347"/>
      <c r="AF133" s="348"/>
      <c r="AG133" s="233" t="str">
        <f t="shared" ref="AG133:AG196" si="2">IF(AND(AE133&lt;&gt;"", AF133&lt;&gt;"", AH133&lt;&gt;""), AE133 &amp; "-" &amp; AF133 &amp; " - " &amp; TRIM(AH133), "")</f>
        <v/>
      </c>
      <c r="AH133" s="354"/>
      <c r="AI133" s="311"/>
      <c r="AJ133" s="312"/>
      <c r="AK133" s="684"/>
      <c r="AL133" s="685"/>
      <c r="AM133" s="685"/>
      <c r="AN133" s="685"/>
      <c r="AO133" s="685"/>
      <c r="AP133" s="685"/>
      <c r="AQ133" s="685"/>
      <c r="AR133" s="685"/>
      <c r="AS133" s="685"/>
      <c r="AT133" s="686"/>
      <c r="AU133" s="15"/>
      <c r="BB133" s="1"/>
    </row>
    <row r="134" spans="1:54" x14ac:dyDescent="0.35">
      <c r="A134" s="33">
        <v>27</v>
      </c>
      <c r="B134" s="24" t="s">
        <v>35</v>
      </c>
      <c r="C134" s="156"/>
      <c r="D134" s="299"/>
      <c r="E134" s="300"/>
      <c r="F134" s="300"/>
      <c r="G134" s="300"/>
      <c r="H134" s="301"/>
      <c r="I134" s="14"/>
      <c r="J134" s="14"/>
      <c r="K134" s="14"/>
      <c r="L134" s="77"/>
      <c r="M134" s="317"/>
      <c r="N134" s="157">
        <f>SUM(D134:L134)</f>
        <v>0</v>
      </c>
      <c r="O134" s="158">
        <f>N134*'Template-657'!$P$16</f>
        <v>0</v>
      </c>
      <c r="P134" s="159"/>
      <c r="Q134" s="160"/>
      <c r="R134" s="320"/>
      <c r="S134" s="320"/>
      <c r="T134" s="300"/>
      <c r="U134" s="318"/>
      <c r="V134" s="320"/>
      <c r="W134" s="301"/>
      <c r="X134" s="174"/>
      <c r="Y134" s="64"/>
      <c r="Z134" s="64"/>
      <c r="AA134" s="79"/>
      <c r="AB134" s="334"/>
      <c r="AC134" s="334"/>
      <c r="AD134" s="303"/>
      <c r="AE134" s="344"/>
      <c r="AF134" s="345"/>
      <c r="AG134" s="99" t="str">
        <f t="shared" si="2"/>
        <v/>
      </c>
      <c r="AH134" s="353"/>
      <c r="AI134" s="308"/>
      <c r="AJ134" s="309"/>
      <c r="AK134" s="675"/>
      <c r="AL134" s="676"/>
      <c r="AM134" s="676"/>
      <c r="AN134" s="676"/>
      <c r="AO134" s="676"/>
      <c r="AP134" s="676"/>
      <c r="AQ134" s="676"/>
      <c r="AR134" s="676"/>
      <c r="AS134" s="676"/>
      <c r="AT134" s="677"/>
      <c r="AU134" s="15"/>
    </row>
    <row r="135" spans="1:54" x14ac:dyDescent="0.35">
      <c r="A135" s="71"/>
      <c r="B135" s="25" t="s">
        <v>53</v>
      </c>
      <c r="C135" s="162"/>
      <c r="D135" s="302"/>
      <c r="E135" s="303"/>
      <c r="F135" s="303"/>
      <c r="G135" s="303"/>
      <c r="H135" s="304"/>
      <c r="I135" s="17"/>
      <c r="J135" s="17"/>
      <c r="K135" s="17"/>
      <c r="L135" s="85"/>
      <c r="M135" s="162"/>
      <c r="N135" s="30" t="e">
        <f>IF(SUM(D135:L135)&gt;'Template-657'!$Z$4,'Template-657'!$Z$4,SUM(D135:L135))</f>
        <v>#DIV/0!</v>
      </c>
      <c r="O135" s="163" t="e">
        <f>N135*'Template-657'!$P$16</f>
        <v>#DIV/0!</v>
      </c>
      <c r="P135" s="164" t="e">
        <f>INDEX('Template-657'!$T$5:$Y$5, MATCH(O135, 'Template-657'!$T$3:$Y$3, 1))</f>
        <v>#DIV/0!</v>
      </c>
      <c r="Q135" s="22" t="e">
        <f>INDEX('Template-657'!$T$6:$Y$6, MATCH(O135, 'Template-657'!$T$3:$Y$3, 1))</f>
        <v>#DIV/0!</v>
      </c>
      <c r="R135" s="321"/>
      <c r="S135" s="321"/>
      <c r="T135" s="303"/>
      <c r="U135" s="322"/>
      <c r="V135" s="321"/>
      <c r="W135" s="304"/>
      <c r="X135" s="165"/>
      <c r="Y135" s="63"/>
      <c r="Z135" s="63"/>
      <c r="AA135" s="89"/>
      <c r="AB135" s="334"/>
      <c r="AC135" s="334"/>
      <c r="AD135" s="303"/>
      <c r="AE135" s="331"/>
      <c r="AF135" s="346"/>
      <c r="AG135" s="99" t="str">
        <f t="shared" si="2"/>
        <v/>
      </c>
      <c r="AH135" s="353"/>
      <c r="AI135" s="308"/>
      <c r="AJ135" s="309"/>
      <c r="AK135" s="678"/>
      <c r="AL135" s="679"/>
      <c r="AM135" s="679"/>
      <c r="AN135" s="679"/>
      <c r="AO135" s="679"/>
      <c r="AP135" s="679"/>
      <c r="AQ135" s="679"/>
      <c r="AR135" s="679"/>
      <c r="AS135" s="679"/>
      <c r="AT135" s="680"/>
      <c r="AU135" s="15"/>
    </row>
    <row r="136" spans="1:54" x14ac:dyDescent="0.35">
      <c r="A136" s="71"/>
      <c r="B136" s="39" t="s">
        <v>59</v>
      </c>
      <c r="C136" s="162"/>
      <c r="D136" s="305"/>
      <c r="E136" s="306"/>
      <c r="F136" s="306"/>
      <c r="G136" s="306"/>
      <c r="H136" s="307"/>
      <c r="I136" s="32"/>
      <c r="J136" s="32"/>
      <c r="K136" s="32"/>
      <c r="L136" s="75"/>
      <c r="M136" s="166">
        <f>SUM(D136:L136)</f>
        <v>0</v>
      </c>
      <c r="N136" s="167"/>
      <c r="O136" s="168"/>
      <c r="P136" s="169"/>
      <c r="Q136" s="170"/>
      <c r="R136" s="308"/>
      <c r="S136" s="308"/>
      <c r="T136" s="308"/>
      <c r="U136" s="305"/>
      <c r="V136" s="308"/>
      <c r="W136" s="309"/>
      <c r="X136" s="143"/>
      <c r="Y136" s="306"/>
      <c r="Z136" s="308"/>
      <c r="AA136" s="309"/>
      <c r="AB136" s="334"/>
      <c r="AC136" s="334"/>
      <c r="AD136" s="303"/>
      <c r="AE136" s="331"/>
      <c r="AF136" s="346"/>
      <c r="AG136" s="99" t="str">
        <f t="shared" si="2"/>
        <v/>
      </c>
      <c r="AH136" s="353"/>
      <c r="AI136" s="308"/>
      <c r="AJ136" s="309"/>
      <c r="AK136" s="678"/>
      <c r="AL136" s="679"/>
      <c r="AM136" s="679"/>
      <c r="AN136" s="679"/>
      <c r="AO136" s="679"/>
      <c r="AP136" s="679"/>
      <c r="AQ136" s="679"/>
      <c r="AR136" s="679"/>
      <c r="AS136" s="679"/>
      <c r="AT136" s="680"/>
      <c r="AU136" s="15"/>
      <c r="BB136" s="1"/>
    </row>
    <row r="137" spans="1:54" x14ac:dyDescent="0.35">
      <c r="A137" s="71"/>
      <c r="B137" s="25" t="s">
        <v>70</v>
      </c>
      <c r="C137" s="162">
        <f>SUM(D137:L137)</f>
        <v>0</v>
      </c>
      <c r="D137" s="305"/>
      <c r="E137" s="308"/>
      <c r="F137" s="308"/>
      <c r="G137" s="308"/>
      <c r="H137" s="309"/>
      <c r="I137" s="9"/>
      <c r="J137" s="9"/>
      <c r="K137" s="9"/>
      <c r="L137" s="40"/>
      <c r="M137" s="162" t="e">
        <f>IF(SUM(D137:L137)&gt;($P135/'Template-657'!$P$15),($P135/'Template-657'!$P$15),SUM(D137:L137))</f>
        <v>#DIV/0!</v>
      </c>
      <c r="N137" s="167"/>
      <c r="O137" s="168"/>
      <c r="P137" s="169"/>
      <c r="Q137" s="170"/>
      <c r="R137" s="308"/>
      <c r="S137" s="308"/>
      <c r="T137" s="308"/>
      <c r="U137" s="305"/>
      <c r="V137" s="308"/>
      <c r="W137" s="309"/>
      <c r="X137" s="143"/>
      <c r="Y137" s="15"/>
      <c r="Z137" s="15"/>
      <c r="AA137" s="22"/>
      <c r="AB137" s="334"/>
      <c r="AC137" s="334"/>
      <c r="AD137" s="303"/>
      <c r="AE137" s="331"/>
      <c r="AF137" s="346"/>
      <c r="AG137" s="99" t="str">
        <f t="shared" si="2"/>
        <v/>
      </c>
      <c r="AH137" s="353"/>
      <c r="AI137" s="308"/>
      <c r="AJ137" s="309"/>
      <c r="AK137" s="678"/>
      <c r="AL137" s="679"/>
      <c r="AM137" s="679"/>
      <c r="AN137" s="679"/>
      <c r="AO137" s="679"/>
      <c r="AP137" s="679"/>
      <c r="AQ137" s="679"/>
      <c r="AR137" s="679"/>
      <c r="AS137" s="679"/>
      <c r="AT137" s="680"/>
      <c r="AU137" s="15"/>
      <c r="BB137" s="1"/>
    </row>
    <row r="138" spans="1:54" ht="15" thickBot="1" x14ac:dyDescent="0.4">
      <c r="A138" s="90"/>
      <c r="B138" s="26" t="s">
        <v>75</v>
      </c>
      <c r="C138" s="171">
        <f>SUM(D138:L138)</f>
        <v>0</v>
      </c>
      <c r="D138" s="310"/>
      <c r="E138" s="308"/>
      <c r="F138" s="308"/>
      <c r="G138" s="308"/>
      <c r="H138" s="309"/>
      <c r="I138" s="9"/>
      <c r="J138" s="9"/>
      <c r="K138" s="9"/>
      <c r="L138" s="40"/>
      <c r="M138" s="171" t="e">
        <f>IF(SUM(D138:L138)&gt;($P135/'Template-657'!$P$15),($P135/'Template-657'!$P$15),SUM(D138:L138))</f>
        <v>#DIV/0!</v>
      </c>
      <c r="N138" s="57"/>
      <c r="O138" s="172"/>
      <c r="P138" s="173"/>
      <c r="Q138" s="23"/>
      <c r="R138" s="311"/>
      <c r="S138" s="327"/>
      <c r="T138" s="327"/>
      <c r="U138" s="328"/>
      <c r="V138" s="329"/>
      <c r="W138" s="330"/>
      <c r="X138" s="30"/>
      <c r="Y138" s="15"/>
      <c r="Z138" s="15"/>
      <c r="AA138" s="22"/>
      <c r="AB138" s="339"/>
      <c r="AC138" s="339"/>
      <c r="AD138" s="340"/>
      <c r="AE138" s="331"/>
      <c r="AF138" s="346"/>
      <c r="AG138" s="99" t="str">
        <f t="shared" si="2"/>
        <v/>
      </c>
      <c r="AH138" s="353"/>
      <c r="AI138" s="308"/>
      <c r="AJ138" s="309"/>
      <c r="AK138" s="684"/>
      <c r="AL138" s="685"/>
      <c r="AM138" s="685"/>
      <c r="AN138" s="685"/>
      <c r="AO138" s="685"/>
      <c r="AP138" s="685"/>
      <c r="AQ138" s="685"/>
      <c r="AR138" s="685"/>
      <c r="AS138" s="685"/>
      <c r="AT138" s="686"/>
      <c r="AU138" s="15"/>
      <c r="BB138" s="1"/>
    </row>
    <row r="139" spans="1:54" x14ac:dyDescent="0.35">
      <c r="A139" s="33">
        <v>28</v>
      </c>
      <c r="B139" s="24" t="s">
        <v>35</v>
      </c>
      <c r="C139" s="156"/>
      <c r="D139" s="299"/>
      <c r="E139" s="300"/>
      <c r="F139" s="300"/>
      <c r="G139" s="300"/>
      <c r="H139" s="301"/>
      <c r="I139" s="14"/>
      <c r="J139" s="14"/>
      <c r="K139" s="14"/>
      <c r="L139" s="77"/>
      <c r="M139" s="317"/>
      <c r="N139" s="157">
        <f>SUM(D139:L139)</f>
        <v>0</v>
      </c>
      <c r="O139" s="158">
        <f>N139*'Template-657'!$P$16</f>
        <v>0</v>
      </c>
      <c r="P139" s="159"/>
      <c r="Q139" s="160"/>
      <c r="R139" s="320"/>
      <c r="S139" s="320"/>
      <c r="T139" s="300"/>
      <c r="U139" s="318"/>
      <c r="V139" s="320"/>
      <c r="W139" s="301"/>
      <c r="X139" s="174"/>
      <c r="Y139" s="64"/>
      <c r="Z139" s="64"/>
      <c r="AA139" s="79"/>
      <c r="AB139" s="334"/>
      <c r="AC139" s="334"/>
      <c r="AD139" s="303"/>
      <c r="AE139" s="342"/>
      <c r="AF139" s="343"/>
      <c r="AG139" s="100" t="str">
        <f t="shared" si="2"/>
        <v/>
      </c>
      <c r="AH139" s="350"/>
      <c r="AI139" s="351"/>
      <c r="AJ139" s="352"/>
      <c r="AK139" s="675"/>
      <c r="AL139" s="676"/>
      <c r="AM139" s="676"/>
      <c r="AN139" s="676"/>
      <c r="AO139" s="676"/>
      <c r="AP139" s="676"/>
      <c r="AQ139" s="676"/>
      <c r="AR139" s="676"/>
      <c r="AS139" s="676"/>
      <c r="AT139" s="677"/>
      <c r="AU139" s="15"/>
    </row>
    <row r="140" spans="1:54" x14ac:dyDescent="0.35">
      <c r="A140" s="71"/>
      <c r="B140" s="25" t="s">
        <v>53</v>
      </c>
      <c r="C140" s="162"/>
      <c r="D140" s="302"/>
      <c r="E140" s="303"/>
      <c r="F140" s="303"/>
      <c r="G140" s="303"/>
      <c r="H140" s="304"/>
      <c r="I140" s="17"/>
      <c r="J140" s="17"/>
      <c r="K140" s="17"/>
      <c r="L140" s="85"/>
      <c r="M140" s="162"/>
      <c r="N140" s="30" t="e">
        <f>IF(SUM(D140:L140)&gt;'Template-657'!$Z$4,'Template-657'!$Z$4,SUM(D140:L140))</f>
        <v>#DIV/0!</v>
      </c>
      <c r="O140" s="163" t="e">
        <f>N140*'Template-657'!$P$16</f>
        <v>#DIV/0!</v>
      </c>
      <c r="P140" s="164" t="e">
        <f>INDEX('Template-657'!$T$5:$Y$5, MATCH(O140, 'Template-657'!$T$3:$Y$3, 1))</f>
        <v>#DIV/0!</v>
      </c>
      <c r="Q140" s="22" t="e">
        <f>INDEX('Template-657'!$T$6:$Y$6, MATCH(O140, 'Template-657'!$T$3:$Y$3, 1))</f>
        <v>#DIV/0!</v>
      </c>
      <c r="R140" s="321"/>
      <c r="S140" s="321"/>
      <c r="T140" s="303"/>
      <c r="U140" s="322"/>
      <c r="V140" s="321"/>
      <c r="W140" s="304"/>
      <c r="X140" s="165"/>
      <c r="Y140" s="63"/>
      <c r="Z140" s="63"/>
      <c r="AA140" s="89"/>
      <c r="AB140" s="334"/>
      <c r="AC140" s="334"/>
      <c r="AD140" s="303"/>
      <c r="AE140" s="331"/>
      <c r="AF140" s="346"/>
      <c r="AG140" s="99" t="str">
        <f t="shared" si="2"/>
        <v/>
      </c>
      <c r="AH140" s="353"/>
      <c r="AI140" s="308"/>
      <c r="AJ140" s="309"/>
      <c r="AK140" s="678"/>
      <c r="AL140" s="679"/>
      <c r="AM140" s="679"/>
      <c r="AN140" s="679"/>
      <c r="AO140" s="679"/>
      <c r="AP140" s="679"/>
      <c r="AQ140" s="679"/>
      <c r="AR140" s="679"/>
      <c r="AS140" s="679"/>
      <c r="AT140" s="680"/>
      <c r="AU140" s="15"/>
    </row>
    <row r="141" spans="1:54" x14ac:dyDescent="0.35">
      <c r="A141" s="71"/>
      <c r="B141" s="39" t="s">
        <v>59</v>
      </c>
      <c r="C141" s="162"/>
      <c r="D141" s="305"/>
      <c r="E141" s="306"/>
      <c r="F141" s="306"/>
      <c r="G141" s="306"/>
      <c r="H141" s="307"/>
      <c r="I141" s="32"/>
      <c r="J141" s="32"/>
      <c r="K141" s="32"/>
      <c r="L141" s="75"/>
      <c r="M141" s="166">
        <f>SUM(D141:L141)</f>
        <v>0</v>
      </c>
      <c r="N141" s="167"/>
      <c r="O141" s="168"/>
      <c r="P141" s="169"/>
      <c r="Q141" s="170"/>
      <c r="R141" s="308"/>
      <c r="S141" s="308"/>
      <c r="T141" s="308"/>
      <c r="U141" s="305"/>
      <c r="V141" s="308"/>
      <c r="W141" s="309"/>
      <c r="X141" s="143"/>
      <c r="Y141" s="306"/>
      <c r="Z141" s="308"/>
      <c r="AA141" s="309"/>
      <c r="AB141" s="334"/>
      <c r="AC141" s="334"/>
      <c r="AD141" s="303"/>
      <c r="AE141" s="331"/>
      <c r="AF141" s="346"/>
      <c r="AG141" s="99" t="str">
        <f t="shared" si="2"/>
        <v/>
      </c>
      <c r="AH141" s="353"/>
      <c r="AI141" s="308"/>
      <c r="AJ141" s="309"/>
      <c r="AK141" s="678"/>
      <c r="AL141" s="679"/>
      <c r="AM141" s="679"/>
      <c r="AN141" s="679"/>
      <c r="AO141" s="679"/>
      <c r="AP141" s="679"/>
      <c r="AQ141" s="679"/>
      <c r="AR141" s="679"/>
      <c r="AS141" s="679"/>
      <c r="AT141" s="680"/>
      <c r="AU141" s="15"/>
      <c r="BB141" s="1"/>
    </row>
    <row r="142" spans="1:54" x14ac:dyDescent="0.35">
      <c r="A142" s="71"/>
      <c r="B142" s="25" t="s">
        <v>70</v>
      </c>
      <c r="C142" s="162">
        <f>SUM(D142:L142)</f>
        <v>0</v>
      </c>
      <c r="D142" s="305"/>
      <c r="E142" s="308"/>
      <c r="F142" s="308"/>
      <c r="G142" s="308"/>
      <c r="H142" s="309"/>
      <c r="I142" s="9"/>
      <c r="J142" s="9"/>
      <c r="K142" s="9"/>
      <c r="L142" s="40"/>
      <c r="M142" s="162" t="e">
        <f>IF(SUM(D142:L142)&gt;($P140/'Template-657'!$P$15),($P140/'Template-657'!$P$15),SUM(D142:L142))</f>
        <v>#DIV/0!</v>
      </c>
      <c r="N142" s="167"/>
      <c r="O142" s="168"/>
      <c r="P142" s="169"/>
      <c r="Q142" s="170"/>
      <c r="R142" s="308"/>
      <c r="S142" s="308"/>
      <c r="T142" s="308"/>
      <c r="U142" s="305"/>
      <c r="V142" s="308"/>
      <c r="W142" s="309"/>
      <c r="X142" s="143"/>
      <c r="Y142" s="15"/>
      <c r="Z142" s="15"/>
      <c r="AA142" s="22"/>
      <c r="AB142" s="334"/>
      <c r="AC142" s="334"/>
      <c r="AD142" s="303"/>
      <c r="AE142" s="331"/>
      <c r="AF142" s="346"/>
      <c r="AG142" s="99" t="str">
        <f t="shared" si="2"/>
        <v/>
      </c>
      <c r="AH142" s="353"/>
      <c r="AI142" s="308"/>
      <c r="AJ142" s="309"/>
      <c r="AK142" s="678"/>
      <c r="AL142" s="679"/>
      <c r="AM142" s="679"/>
      <c r="AN142" s="679"/>
      <c r="AO142" s="679"/>
      <c r="AP142" s="679"/>
      <c r="AQ142" s="679"/>
      <c r="AR142" s="679"/>
      <c r="AS142" s="679"/>
      <c r="AT142" s="680"/>
      <c r="AU142" s="15"/>
      <c r="BB142" s="1"/>
    </row>
    <row r="143" spans="1:54" ht="15" thickBot="1" x14ac:dyDescent="0.4">
      <c r="A143" s="90"/>
      <c r="B143" s="26" t="s">
        <v>75</v>
      </c>
      <c r="C143" s="171">
        <f>SUM(D143:L143)</f>
        <v>0</v>
      </c>
      <c r="D143" s="310"/>
      <c r="E143" s="308"/>
      <c r="F143" s="308"/>
      <c r="G143" s="308"/>
      <c r="H143" s="309"/>
      <c r="I143" s="9"/>
      <c r="J143" s="9"/>
      <c r="K143" s="9"/>
      <c r="L143" s="40"/>
      <c r="M143" s="171" t="e">
        <f>IF(SUM(D143:L143)&gt;($P140/'Template-657'!$P$15),($P140/'Template-657'!$P$15),SUM(D143:L143))</f>
        <v>#DIV/0!</v>
      </c>
      <c r="N143" s="57"/>
      <c r="O143" s="172"/>
      <c r="P143" s="173"/>
      <c r="Q143" s="23"/>
      <c r="R143" s="311"/>
      <c r="S143" s="327"/>
      <c r="T143" s="327"/>
      <c r="U143" s="328"/>
      <c r="V143" s="329"/>
      <c r="W143" s="330"/>
      <c r="X143" s="30"/>
      <c r="Y143" s="15"/>
      <c r="Z143" s="15"/>
      <c r="AA143" s="22"/>
      <c r="AB143" s="339"/>
      <c r="AC143" s="339"/>
      <c r="AD143" s="340"/>
      <c r="AE143" s="347"/>
      <c r="AF143" s="348"/>
      <c r="AG143" s="233" t="str">
        <f t="shared" si="2"/>
        <v/>
      </c>
      <c r="AH143" s="354"/>
      <c r="AI143" s="311"/>
      <c r="AJ143" s="312"/>
      <c r="AK143" s="684"/>
      <c r="AL143" s="685"/>
      <c r="AM143" s="685"/>
      <c r="AN143" s="685"/>
      <c r="AO143" s="685"/>
      <c r="AP143" s="685"/>
      <c r="AQ143" s="685"/>
      <c r="AR143" s="685"/>
      <c r="AS143" s="685"/>
      <c r="AT143" s="686"/>
      <c r="AU143" s="15"/>
      <c r="BB143" s="1"/>
    </row>
    <row r="144" spans="1:54" x14ac:dyDescent="0.35">
      <c r="A144" s="33">
        <v>29</v>
      </c>
      <c r="B144" s="24" t="s">
        <v>35</v>
      </c>
      <c r="C144" s="156"/>
      <c r="D144" s="299"/>
      <c r="E144" s="300"/>
      <c r="F144" s="300"/>
      <c r="G144" s="300"/>
      <c r="H144" s="301"/>
      <c r="I144" s="14"/>
      <c r="J144" s="14"/>
      <c r="K144" s="14"/>
      <c r="L144" s="77"/>
      <c r="M144" s="317"/>
      <c r="N144" s="157">
        <f>SUM(D144:L144)</f>
        <v>0</v>
      </c>
      <c r="O144" s="158">
        <f>N144*'Template-657'!$P$16</f>
        <v>0</v>
      </c>
      <c r="P144" s="159"/>
      <c r="Q144" s="160"/>
      <c r="R144" s="320"/>
      <c r="S144" s="320"/>
      <c r="T144" s="300"/>
      <c r="U144" s="318"/>
      <c r="V144" s="320"/>
      <c r="W144" s="301"/>
      <c r="X144" s="174"/>
      <c r="Y144" s="64"/>
      <c r="Z144" s="64"/>
      <c r="AA144" s="79"/>
      <c r="AB144" s="336"/>
      <c r="AC144" s="337"/>
      <c r="AD144" s="300"/>
      <c r="AE144" s="344"/>
      <c r="AF144" s="345"/>
      <c r="AG144" s="99" t="str">
        <f t="shared" si="2"/>
        <v/>
      </c>
      <c r="AH144" s="353"/>
      <c r="AI144" s="308"/>
      <c r="AJ144" s="309"/>
      <c r="AK144" s="675"/>
      <c r="AL144" s="676"/>
      <c r="AM144" s="676"/>
      <c r="AN144" s="676"/>
      <c r="AO144" s="676"/>
      <c r="AP144" s="676"/>
      <c r="AQ144" s="676"/>
      <c r="AR144" s="676"/>
      <c r="AS144" s="676"/>
      <c r="AT144" s="677"/>
      <c r="AU144" s="15"/>
    </row>
    <row r="145" spans="1:54" x14ac:dyDescent="0.35">
      <c r="A145" s="71"/>
      <c r="B145" s="25" t="s">
        <v>53</v>
      </c>
      <c r="C145" s="162"/>
      <c r="D145" s="302"/>
      <c r="E145" s="303"/>
      <c r="F145" s="303"/>
      <c r="G145" s="303"/>
      <c r="H145" s="304"/>
      <c r="I145" s="17"/>
      <c r="J145" s="17"/>
      <c r="K145" s="17"/>
      <c r="L145" s="85"/>
      <c r="M145" s="162"/>
      <c r="N145" s="30" t="e">
        <f>IF(SUM(D145:L145)&gt;'Template-657'!$Z$4,'Template-657'!$Z$4,SUM(D145:L145))</f>
        <v>#DIV/0!</v>
      </c>
      <c r="O145" s="163" t="e">
        <f>N145*'Template-657'!$P$16</f>
        <v>#DIV/0!</v>
      </c>
      <c r="P145" s="164" t="e">
        <f>INDEX('Template-657'!$T$5:$Y$5, MATCH(O145, 'Template-657'!$T$3:$Y$3, 1))</f>
        <v>#DIV/0!</v>
      </c>
      <c r="Q145" s="22" t="e">
        <f>INDEX('Template-657'!$T$6:$Y$6, MATCH(O145, 'Template-657'!$T$3:$Y$3, 1))</f>
        <v>#DIV/0!</v>
      </c>
      <c r="R145" s="321"/>
      <c r="S145" s="321"/>
      <c r="T145" s="303"/>
      <c r="U145" s="322"/>
      <c r="V145" s="321"/>
      <c r="W145" s="304"/>
      <c r="X145" s="165"/>
      <c r="Y145" s="63"/>
      <c r="Z145" s="63"/>
      <c r="AA145" s="89"/>
      <c r="AB145" s="335"/>
      <c r="AC145" s="334"/>
      <c r="AD145" s="303"/>
      <c r="AE145" s="344"/>
      <c r="AF145" s="345"/>
      <c r="AG145" s="99" t="str">
        <f t="shared" si="2"/>
        <v/>
      </c>
      <c r="AH145" s="353"/>
      <c r="AI145" s="308"/>
      <c r="AJ145" s="309"/>
      <c r="AK145" s="678"/>
      <c r="AL145" s="679"/>
      <c r="AM145" s="679"/>
      <c r="AN145" s="679"/>
      <c r="AO145" s="679"/>
      <c r="AP145" s="679"/>
      <c r="AQ145" s="679"/>
      <c r="AR145" s="679"/>
      <c r="AS145" s="679"/>
      <c r="AT145" s="680"/>
      <c r="AU145" s="15"/>
    </row>
    <row r="146" spans="1:54" x14ac:dyDescent="0.35">
      <c r="A146" s="71"/>
      <c r="B146" s="39" t="s">
        <v>59</v>
      </c>
      <c r="C146" s="162"/>
      <c r="D146" s="305"/>
      <c r="E146" s="306"/>
      <c r="F146" s="306"/>
      <c r="G146" s="306"/>
      <c r="H146" s="307"/>
      <c r="I146" s="32"/>
      <c r="J146" s="32"/>
      <c r="K146" s="32"/>
      <c r="L146" s="75"/>
      <c r="M146" s="166">
        <f>SUM(D146:L146)</f>
        <v>0</v>
      </c>
      <c r="N146" s="167"/>
      <c r="O146" s="168"/>
      <c r="P146" s="169"/>
      <c r="Q146" s="170"/>
      <c r="R146" s="308"/>
      <c r="S146" s="308"/>
      <c r="T146" s="308"/>
      <c r="U146" s="305"/>
      <c r="V146" s="308"/>
      <c r="W146" s="309"/>
      <c r="X146" s="143"/>
      <c r="Y146" s="306"/>
      <c r="Z146" s="308"/>
      <c r="AA146" s="309"/>
      <c r="AB146" s="335"/>
      <c r="AC146" s="334"/>
      <c r="AD146" s="303"/>
      <c r="AE146" s="331"/>
      <c r="AF146" s="346"/>
      <c r="AG146" s="99" t="str">
        <f t="shared" si="2"/>
        <v/>
      </c>
      <c r="AH146" s="353"/>
      <c r="AI146" s="308"/>
      <c r="AJ146" s="309"/>
      <c r="AK146" s="678"/>
      <c r="AL146" s="679"/>
      <c r="AM146" s="679"/>
      <c r="AN146" s="679"/>
      <c r="AO146" s="679"/>
      <c r="AP146" s="679"/>
      <c r="AQ146" s="679"/>
      <c r="AR146" s="679"/>
      <c r="AS146" s="679"/>
      <c r="AT146" s="680"/>
      <c r="AU146" s="15"/>
      <c r="BB146" s="1"/>
    </row>
    <row r="147" spans="1:54" x14ac:dyDescent="0.35">
      <c r="A147" s="71"/>
      <c r="B147" s="25" t="s">
        <v>70</v>
      </c>
      <c r="C147" s="162">
        <f>SUM(D147:L147)</f>
        <v>0</v>
      </c>
      <c r="D147" s="305"/>
      <c r="E147" s="308"/>
      <c r="F147" s="308"/>
      <c r="G147" s="308"/>
      <c r="H147" s="309"/>
      <c r="I147" s="9"/>
      <c r="J147" s="9"/>
      <c r="K147" s="9"/>
      <c r="L147" s="40"/>
      <c r="M147" s="162" t="e">
        <f>IF(SUM(D147:L147)&gt;($P145/'Template-657'!$P$15),($P145/'Template-657'!$P$15),SUM(D147:L147))</f>
        <v>#DIV/0!</v>
      </c>
      <c r="N147" s="167"/>
      <c r="O147" s="168"/>
      <c r="P147" s="169"/>
      <c r="Q147" s="170"/>
      <c r="R147" s="308"/>
      <c r="S147" s="308"/>
      <c r="T147" s="308"/>
      <c r="U147" s="305"/>
      <c r="V147" s="308"/>
      <c r="W147" s="309"/>
      <c r="X147" s="143"/>
      <c r="Y147" s="15"/>
      <c r="Z147" s="15"/>
      <c r="AA147" s="22"/>
      <c r="AB147" s="335"/>
      <c r="AC147" s="334"/>
      <c r="AD147" s="303"/>
      <c r="AE147" s="331"/>
      <c r="AF147" s="346"/>
      <c r="AG147" s="99" t="str">
        <f t="shared" si="2"/>
        <v/>
      </c>
      <c r="AH147" s="353"/>
      <c r="AI147" s="308"/>
      <c r="AJ147" s="309"/>
      <c r="AK147" s="678"/>
      <c r="AL147" s="679"/>
      <c r="AM147" s="679"/>
      <c r="AN147" s="679"/>
      <c r="AO147" s="679"/>
      <c r="AP147" s="679"/>
      <c r="AQ147" s="679"/>
      <c r="AR147" s="679"/>
      <c r="AS147" s="679"/>
      <c r="AT147" s="680"/>
      <c r="AU147" s="15"/>
      <c r="BB147" s="1"/>
    </row>
    <row r="148" spans="1:54" ht="15" thickBot="1" x14ac:dyDescent="0.4">
      <c r="A148" s="90"/>
      <c r="B148" s="26" t="s">
        <v>75</v>
      </c>
      <c r="C148" s="171">
        <f>SUM(D148:L148)</f>
        <v>0</v>
      </c>
      <c r="D148" s="310"/>
      <c r="E148" s="311"/>
      <c r="F148" s="311"/>
      <c r="G148" s="311"/>
      <c r="H148" s="312"/>
      <c r="I148" s="11"/>
      <c r="J148" s="11"/>
      <c r="K148" s="11"/>
      <c r="L148" s="47"/>
      <c r="M148" s="171" t="e">
        <f>IF(SUM(D148:L148)&gt;($P145/'Template-657'!$P$15),($P145/'Template-657'!$P$15),SUM(D148:L148))</f>
        <v>#DIV/0!</v>
      </c>
      <c r="N148" s="57"/>
      <c r="O148" s="172"/>
      <c r="P148" s="173"/>
      <c r="Q148" s="23"/>
      <c r="R148" s="308"/>
      <c r="S148" s="327"/>
      <c r="T148" s="327"/>
      <c r="U148" s="324"/>
      <c r="V148" s="325"/>
      <c r="W148" s="326"/>
      <c r="X148" s="57"/>
      <c r="Y148" s="10"/>
      <c r="Z148" s="10"/>
      <c r="AA148" s="23"/>
      <c r="AB148" s="338"/>
      <c r="AC148" s="339"/>
      <c r="AD148" s="340"/>
      <c r="AE148" s="331"/>
      <c r="AF148" s="346"/>
      <c r="AG148" s="99" t="str">
        <f t="shared" si="2"/>
        <v/>
      </c>
      <c r="AH148" s="353"/>
      <c r="AI148" s="308"/>
      <c r="AJ148" s="309"/>
      <c r="AK148" s="684"/>
      <c r="AL148" s="685"/>
      <c r="AM148" s="685"/>
      <c r="AN148" s="685"/>
      <c r="AO148" s="685"/>
      <c r="AP148" s="685"/>
      <c r="AQ148" s="685"/>
      <c r="AR148" s="685"/>
      <c r="AS148" s="685"/>
      <c r="AT148" s="686"/>
      <c r="AU148" s="15"/>
      <c r="BB148" s="1"/>
    </row>
    <row r="149" spans="1:54" x14ac:dyDescent="0.35">
      <c r="A149" s="33">
        <v>30</v>
      </c>
      <c r="B149" s="24" t="s">
        <v>35</v>
      </c>
      <c r="C149" s="156"/>
      <c r="D149" s="299"/>
      <c r="E149" s="300"/>
      <c r="F149" s="300"/>
      <c r="G149" s="300"/>
      <c r="H149" s="301"/>
      <c r="I149" s="14"/>
      <c r="J149" s="14"/>
      <c r="K149" s="14"/>
      <c r="L149" s="77"/>
      <c r="M149" s="317"/>
      <c r="N149" s="157">
        <f>SUM(D149:L149)</f>
        <v>0</v>
      </c>
      <c r="O149" s="158">
        <f>N149*'Template-657'!$P$16</f>
        <v>0</v>
      </c>
      <c r="P149" s="159"/>
      <c r="Q149" s="160"/>
      <c r="R149" s="320"/>
      <c r="S149" s="320"/>
      <c r="T149" s="300"/>
      <c r="U149" s="318"/>
      <c r="V149" s="320"/>
      <c r="W149" s="301"/>
      <c r="X149" s="332"/>
      <c r="Y149" s="64"/>
      <c r="Z149" s="64"/>
      <c r="AA149" s="79"/>
      <c r="AB149" s="334"/>
      <c r="AC149" s="337"/>
      <c r="AD149" s="300"/>
      <c r="AE149" s="342"/>
      <c r="AF149" s="343"/>
      <c r="AG149" s="100" t="str">
        <f t="shared" si="2"/>
        <v/>
      </c>
      <c r="AH149" s="350"/>
      <c r="AI149" s="351"/>
      <c r="AJ149" s="352"/>
      <c r="AK149" s="675"/>
      <c r="AL149" s="676"/>
      <c r="AM149" s="676"/>
      <c r="AN149" s="676"/>
      <c r="AO149" s="676"/>
      <c r="AP149" s="676"/>
      <c r="AQ149" s="676"/>
      <c r="AR149" s="676"/>
      <c r="AS149" s="676"/>
      <c r="AT149" s="677"/>
      <c r="AU149" s="15"/>
    </row>
    <row r="150" spans="1:54" x14ac:dyDescent="0.35">
      <c r="A150" s="71"/>
      <c r="B150" s="25" t="s">
        <v>53</v>
      </c>
      <c r="C150" s="162"/>
      <c r="D150" s="302"/>
      <c r="E150" s="303"/>
      <c r="F150" s="303"/>
      <c r="G150" s="303"/>
      <c r="H150" s="304"/>
      <c r="I150" s="17"/>
      <c r="J150" s="17"/>
      <c r="K150" s="17"/>
      <c r="L150" s="85"/>
      <c r="M150" s="162"/>
      <c r="N150" s="30" t="e">
        <f>IF(SUM(D150:L150)&gt;'Template-657'!$Z$4,'Template-657'!$Z$4,SUM(D150:L150))</f>
        <v>#DIV/0!</v>
      </c>
      <c r="O150" s="163" t="e">
        <f>N150*'Template-657'!$P$16</f>
        <v>#DIV/0!</v>
      </c>
      <c r="P150" s="164" t="e">
        <f>INDEX('Template-657'!$T$5:$Y$5, MATCH(O150, 'Template-657'!$T$3:$Y$3, 1))</f>
        <v>#DIV/0!</v>
      </c>
      <c r="Q150" s="22" t="e">
        <f>INDEX('Template-657'!$T$6:$Y$6, MATCH(O150, 'Template-657'!$T$3:$Y$3, 1))</f>
        <v>#DIV/0!</v>
      </c>
      <c r="R150" s="321"/>
      <c r="S150" s="321"/>
      <c r="T150" s="303"/>
      <c r="U150" s="322"/>
      <c r="V150" s="321"/>
      <c r="W150" s="304"/>
      <c r="X150" s="165"/>
      <c r="Y150" s="63"/>
      <c r="Z150" s="63"/>
      <c r="AA150" s="89"/>
      <c r="AB150" s="334"/>
      <c r="AC150" s="334"/>
      <c r="AD150" s="303"/>
      <c r="AE150" s="344"/>
      <c r="AF150" s="349"/>
      <c r="AG150" s="99" t="str">
        <f t="shared" si="2"/>
        <v/>
      </c>
      <c r="AH150" s="353"/>
      <c r="AI150" s="308"/>
      <c r="AJ150" s="309"/>
      <c r="AK150" s="678"/>
      <c r="AL150" s="679"/>
      <c r="AM150" s="679"/>
      <c r="AN150" s="679"/>
      <c r="AO150" s="679"/>
      <c r="AP150" s="679"/>
      <c r="AQ150" s="679"/>
      <c r="AR150" s="679"/>
      <c r="AS150" s="679"/>
      <c r="AT150" s="680"/>
      <c r="AU150" s="15"/>
    </row>
    <row r="151" spans="1:54" x14ac:dyDescent="0.35">
      <c r="A151" s="71"/>
      <c r="B151" s="39" t="s">
        <v>59</v>
      </c>
      <c r="C151" s="162"/>
      <c r="D151" s="305"/>
      <c r="E151" s="306"/>
      <c r="F151" s="306"/>
      <c r="G151" s="306"/>
      <c r="H151" s="307"/>
      <c r="I151" s="32"/>
      <c r="J151" s="32"/>
      <c r="K151" s="32"/>
      <c r="L151" s="75"/>
      <c r="M151" s="166">
        <f>SUM(D151:L151)</f>
        <v>0</v>
      </c>
      <c r="N151" s="167"/>
      <c r="O151" s="168"/>
      <c r="P151" s="169"/>
      <c r="Q151" s="170"/>
      <c r="R151" s="308"/>
      <c r="S151" s="308"/>
      <c r="T151" s="308"/>
      <c r="U151" s="305"/>
      <c r="V151" s="308"/>
      <c r="W151" s="309"/>
      <c r="X151" s="331"/>
      <c r="Y151" s="306"/>
      <c r="Z151" s="308"/>
      <c r="AA151" s="309"/>
      <c r="AB151" s="334"/>
      <c r="AC151" s="334"/>
      <c r="AD151" s="303"/>
      <c r="AE151" s="331"/>
      <c r="AF151" s="346"/>
      <c r="AG151" s="99" t="str">
        <f t="shared" si="2"/>
        <v/>
      </c>
      <c r="AH151" s="353"/>
      <c r="AI151" s="308"/>
      <c r="AJ151" s="309"/>
      <c r="AK151" s="678"/>
      <c r="AL151" s="679"/>
      <c r="AM151" s="679"/>
      <c r="AN151" s="679"/>
      <c r="AO151" s="679"/>
      <c r="AP151" s="679"/>
      <c r="AQ151" s="679"/>
      <c r="AR151" s="679"/>
      <c r="AS151" s="679"/>
      <c r="AT151" s="680"/>
      <c r="AU151" s="15"/>
      <c r="BB151" s="1"/>
    </row>
    <row r="152" spans="1:54" x14ac:dyDescent="0.35">
      <c r="A152" s="71"/>
      <c r="B152" s="25" t="s">
        <v>70</v>
      </c>
      <c r="C152" s="162">
        <f>SUM(D152:L152)</f>
        <v>0</v>
      </c>
      <c r="D152" s="305"/>
      <c r="E152" s="308"/>
      <c r="F152" s="308"/>
      <c r="G152" s="308"/>
      <c r="H152" s="309"/>
      <c r="I152" s="9"/>
      <c r="J152" s="9"/>
      <c r="K152" s="9"/>
      <c r="L152" s="40"/>
      <c r="M152" s="162" t="e">
        <f>IF(SUM(D152:L152)&gt;($P150/'Template-657'!$P$15),($P150/'Template-657'!$P$15),SUM(D152:L152))</f>
        <v>#DIV/0!</v>
      </c>
      <c r="N152" s="167"/>
      <c r="O152" s="168"/>
      <c r="P152" s="169"/>
      <c r="Q152" s="170"/>
      <c r="R152" s="308"/>
      <c r="S152" s="308"/>
      <c r="T152" s="308"/>
      <c r="U152" s="305"/>
      <c r="V152" s="308"/>
      <c r="W152" s="309"/>
      <c r="X152" s="143"/>
      <c r="Y152" s="15"/>
      <c r="Z152" s="15"/>
      <c r="AA152" s="22"/>
      <c r="AB152" s="334"/>
      <c r="AC152" s="334"/>
      <c r="AD152" s="303"/>
      <c r="AE152" s="331"/>
      <c r="AF152" s="346"/>
      <c r="AG152" s="99" t="str">
        <f t="shared" si="2"/>
        <v/>
      </c>
      <c r="AH152" s="353"/>
      <c r="AI152" s="308"/>
      <c r="AJ152" s="309"/>
      <c r="AK152" s="678"/>
      <c r="AL152" s="679"/>
      <c r="AM152" s="679"/>
      <c r="AN152" s="679"/>
      <c r="AO152" s="679"/>
      <c r="AP152" s="679"/>
      <c r="AQ152" s="679"/>
      <c r="AR152" s="679"/>
      <c r="AS152" s="679"/>
      <c r="AT152" s="680"/>
      <c r="AU152" s="15"/>
      <c r="BB152" s="1"/>
    </row>
    <row r="153" spans="1:54" ht="15" thickBot="1" x14ac:dyDescent="0.4">
      <c r="A153" s="74"/>
      <c r="B153" s="25" t="s">
        <v>75</v>
      </c>
      <c r="C153" s="162">
        <f>SUM(D153:L153)</f>
        <v>0</v>
      </c>
      <c r="D153" s="310"/>
      <c r="E153" s="308"/>
      <c r="F153" s="308"/>
      <c r="G153" s="308"/>
      <c r="H153" s="309"/>
      <c r="I153" s="9"/>
      <c r="J153" s="9"/>
      <c r="K153" s="9"/>
      <c r="L153" s="40"/>
      <c r="M153" s="171" t="e">
        <f>IF(SUM(D153:L153)&gt;($P150/'Template-657'!$P$15),($P150/'Template-657'!$P$15),SUM(D153:L153))</f>
        <v>#DIV/0!</v>
      </c>
      <c r="N153" s="57"/>
      <c r="O153" s="172"/>
      <c r="P153" s="173"/>
      <c r="Q153" s="23"/>
      <c r="R153" s="308"/>
      <c r="S153" s="327"/>
      <c r="T153" s="327"/>
      <c r="U153" s="328"/>
      <c r="V153" s="329"/>
      <c r="W153" s="330"/>
      <c r="X153" s="30"/>
      <c r="Y153" s="15"/>
      <c r="Z153" s="15"/>
      <c r="AA153" s="22"/>
      <c r="AB153" s="334"/>
      <c r="AC153" s="334"/>
      <c r="AD153" s="303"/>
      <c r="AE153" s="347"/>
      <c r="AF153" s="348"/>
      <c r="AG153" s="233" t="str">
        <f t="shared" si="2"/>
        <v/>
      </c>
      <c r="AH153" s="354"/>
      <c r="AI153" s="311"/>
      <c r="AJ153" s="312"/>
      <c r="AK153" s="681"/>
      <c r="AL153" s="682"/>
      <c r="AM153" s="682"/>
      <c r="AN153" s="682"/>
      <c r="AO153" s="682"/>
      <c r="AP153" s="682"/>
      <c r="AQ153" s="682"/>
      <c r="AR153" s="682"/>
      <c r="AS153" s="682"/>
      <c r="AT153" s="683"/>
      <c r="AU153" s="15"/>
      <c r="BB153" s="1"/>
    </row>
    <row r="154" spans="1:54" x14ac:dyDescent="0.35">
      <c r="A154" s="33">
        <v>31</v>
      </c>
      <c r="B154" s="24" t="s">
        <v>35</v>
      </c>
      <c r="C154" s="156"/>
      <c r="D154" s="299"/>
      <c r="E154" s="300"/>
      <c r="F154" s="300"/>
      <c r="G154" s="300"/>
      <c r="H154" s="301"/>
      <c r="I154" s="14"/>
      <c r="J154" s="14"/>
      <c r="K154" s="14"/>
      <c r="L154" s="77"/>
      <c r="M154" s="317"/>
      <c r="N154" s="157">
        <f>SUM(D154:L154)</f>
        <v>0</v>
      </c>
      <c r="O154" s="158">
        <f>N154*'Template-657'!$P$16</f>
        <v>0</v>
      </c>
      <c r="P154" s="159"/>
      <c r="Q154" s="160"/>
      <c r="R154" s="320"/>
      <c r="S154" s="320"/>
      <c r="T154" s="300"/>
      <c r="U154" s="318"/>
      <c r="V154" s="320"/>
      <c r="W154" s="301"/>
      <c r="X154" s="174"/>
      <c r="Y154" s="64"/>
      <c r="Z154" s="64"/>
      <c r="AA154" s="79"/>
      <c r="AB154" s="337"/>
      <c r="AC154" s="337"/>
      <c r="AD154" s="300"/>
      <c r="AE154" s="344"/>
      <c r="AF154" s="345"/>
      <c r="AG154" s="99" t="str">
        <f t="shared" si="2"/>
        <v/>
      </c>
      <c r="AH154" s="353"/>
      <c r="AI154" s="308"/>
      <c r="AJ154" s="309"/>
      <c r="AK154" s="675"/>
      <c r="AL154" s="676"/>
      <c r="AM154" s="676"/>
      <c r="AN154" s="676"/>
      <c r="AO154" s="676"/>
      <c r="AP154" s="676"/>
      <c r="AQ154" s="676"/>
      <c r="AR154" s="676"/>
      <c r="AS154" s="676"/>
      <c r="AT154" s="677"/>
      <c r="AU154" s="15"/>
    </row>
    <row r="155" spans="1:54" x14ac:dyDescent="0.35">
      <c r="A155" s="71"/>
      <c r="B155" s="25" t="s">
        <v>53</v>
      </c>
      <c r="C155" s="162"/>
      <c r="D155" s="302"/>
      <c r="E155" s="303"/>
      <c r="F155" s="303"/>
      <c r="G155" s="303"/>
      <c r="H155" s="304"/>
      <c r="I155" s="17"/>
      <c r="J155" s="17"/>
      <c r="K155" s="17"/>
      <c r="L155" s="85"/>
      <c r="M155" s="162"/>
      <c r="N155" s="30" t="e">
        <f>IF(SUM(D155:L155)&gt;'Template-657'!$Z$4,'Template-657'!$Z$4,SUM(D155:L155))</f>
        <v>#DIV/0!</v>
      </c>
      <c r="O155" s="163" t="e">
        <f>N155*'Template-657'!$P$16</f>
        <v>#DIV/0!</v>
      </c>
      <c r="P155" s="164" t="e">
        <f>INDEX('Template-657'!$T$5:$Y$5, MATCH(O155, 'Template-657'!$T$3:$Y$3, 1))</f>
        <v>#DIV/0!</v>
      </c>
      <c r="Q155" s="22" t="e">
        <f>INDEX('Template-657'!$T$6:$Y$6, MATCH(O155, 'Template-657'!$T$3:$Y$3, 1))</f>
        <v>#DIV/0!</v>
      </c>
      <c r="R155" s="321"/>
      <c r="S155" s="321"/>
      <c r="T155" s="303"/>
      <c r="U155" s="322"/>
      <c r="V155" s="321"/>
      <c r="W155" s="304"/>
      <c r="X155" s="165"/>
      <c r="Y155" s="63"/>
      <c r="Z155" s="63"/>
      <c r="AA155" s="89"/>
      <c r="AB155" s="334"/>
      <c r="AC155" s="334"/>
      <c r="AD155" s="303"/>
      <c r="AE155" s="344"/>
      <c r="AF155" s="345"/>
      <c r="AG155" s="99" t="str">
        <f t="shared" si="2"/>
        <v/>
      </c>
      <c r="AH155" s="353"/>
      <c r="AI155" s="308"/>
      <c r="AJ155" s="309"/>
      <c r="AK155" s="678"/>
      <c r="AL155" s="679"/>
      <c r="AM155" s="679"/>
      <c r="AN155" s="679"/>
      <c r="AO155" s="679"/>
      <c r="AP155" s="679"/>
      <c r="AQ155" s="679"/>
      <c r="AR155" s="679"/>
      <c r="AS155" s="679"/>
      <c r="AT155" s="680"/>
      <c r="AU155" s="15"/>
    </row>
    <row r="156" spans="1:54" x14ac:dyDescent="0.35">
      <c r="A156" s="71"/>
      <c r="B156" s="39" t="s">
        <v>59</v>
      </c>
      <c r="C156" s="162"/>
      <c r="D156" s="305"/>
      <c r="E156" s="306"/>
      <c r="F156" s="306"/>
      <c r="G156" s="306"/>
      <c r="H156" s="307"/>
      <c r="I156" s="32"/>
      <c r="J156" s="32"/>
      <c r="K156" s="32"/>
      <c r="L156" s="75"/>
      <c r="M156" s="166">
        <f>SUM(D156:L156)</f>
        <v>0</v>
      </c>
      <c r="N156" s="167"/>
      <c r="O156" s="168"/>
      <c r="P156" s="169"/>
      <c r="Q156" s="170"/>
      <c r="R156" s="308"/>
      <c r="S156" s="308"/>
      <c r="T156" s="308"/>
      <c r="U156" s="305"/>
      <c r="V156" s="308"/>
      <c r="W156" s="309"/>
      <c r="X156" s="143"/>
      <c r="Y156" s="306"/>
      <c r="Z156" s="308"/>
      <c r="AA156" s="309"/>
      <c r="AB156" s="334"/>
      <c r="AC156" s="334"/>
      <c r="AD156" s="303"/>
      <c r="AE156" s="331"/>
      <c r="AF156" s="346"/>
      <c r="AG156" s="99" t="str">
        <f t="shared" si="2"/>
        <v/>
      </c>
      <c r="AH156" s="353"/>
      <c r="AI156" s="308"/>
      <c r="AJ156" s="309"/>
      <c r="AK156" s="678"/>
      <c r="AL156" s="679"/>
      <c r="AM156" s="679"/>
      <c r="AN156" s="679"/>
      <c r="AO156" s="679"/>
      <c r="AP156" s="679"/>
      <c r="AQ156" s="679"/>
      <c r="AR156" s="679"/>
      <c r="AS156" s="679"/>
      <c r="AT156" s="680"/>
      <c r="AU156" s="15"/>
      <c r="BB156" s="1"/>
    </row>
    <row r="157" spans="1:54" x14ac:dyDescent="0.35">
      <c r="A157" s="71"/>
      <c r="B157" s="25" t="s">
        <v>70</v>
      </c>
      <c r="C157" s="162">
        <f>SUM(D157:L157)</f>
        <v>0</v>
      </c>
      <c r="D157" s="305"/>
      <c r="E157" s="308"/>
      <c r="F157" s="308"/>
      <c r="G157" s="308"/>
      <c r="H157" s="309"/>
      <c r="I157" s="9"/>
      <c r="J157" s="9"/>
      <c r="K157" s="9"/>
      <c r="L157" s="40"/>
      <c r="M157" s="162" t="e">
        <f>IF(SUM(D157:L157)&gt;($P155/'Template-657'!$P$15),($P155/'Template-657'!$P$15),SUM(D157:L157))</f>
        <v>#DIV/0!</v>
      </c>
      <c r="N157" s="167"/>
      <c r="O157" s="168"/>
      <c r="P157" s="169"/>
      <c r="Q157" s="170"/>
      <c r="R157" s="308"/>
      <c r="S157" s="308"/>
      <c r="T157" s="308"/>
      <c r="U157" s="305"/>
      <c r="V157" s="308"/>
      <c r="W157" s="309"/>
      <c r="X157" s="143"/>
      <c r="Y157" s="15"/>
      <c r="Z157" s="15"/>
      <c r="AA157" s="22"/>
      <c r="AB157" s="334"/>
      <c r="AC157" s="334"/>
      <c r="AD157" s="303"/>
      <c r="AE157" s="331"/>
      <c r="AF157" s="346"/>
      <c r="AG157" s="99" t="str">
        <f t="shared" si="2"/>
        <v/>
      </c>
      <c r="AH157" s="353"/>
      <c r="AI157" s="308"/>
      <c r="AJ157" s="309"/>
      <c r="AK157" s="678"/>
      <c r="AL157" s="679"/>
      <c r="AM157" s="679"/>
      <c r="AN157" s="679"/>
      <c r="AO157" s="679"/>
      <c r="AP157" s="679"/>
      <c r="AQ157" s="679"/>
      <c r="AR157" s="679"/>
      <c r="AS157" s="679"/>
      <c r="AT157" s="680"/>
      <c r="AU157" s="15"/>
      <c r="BB157" s="1"/>
    </row>
    <row r="158" spans="1:54" ht="15" thickBot="1" x14ac:dyDescent="0.4">
      <c r="A158" s="90"/>
      <c r="B158" s="26" t="s">
        <v>75</v>
      </c>
      <c r="C158" s="171">
        <f>SUM(D158:L158)</f>
        <v>0</v>
      </c>
      <c r="D158" s="310"/>
      <c r="E158" s="311"/>
      <c r="F158" s="311"/>
      <c r="G158" s="311"/>
      <c r="H158" s="312"/>
      <c r="I158" s="11"/>
      <c r="J158" s="11"/>
      <c r="K158" s="11"/>
      <c r="L158" s="47"/>
      <c r="M158" s="171" t="e">
        <f>IF(SUM(D158:L158)&gt;($P155/'Template-657'!$P$15),($P155/'Template-657'!$P$15),SUM(D158:L158))</f>
        <v>#DIV/0!</v>
      </c>
      <c r="N158" s="57"/>
      <c r="O158" s="172"/>
      <c r="P158" s="173"/>
      <c r="Q158" s="23"/>
      <c r="R158" s="311"/>
      <c r="S158" s="323"/>
      <c r="T158" s="323"/>
      <c r="U158" s="324"/>
      <c r="V158" s="325"/>
      <c r="W158" s="326"/>
      <c r="X158" s="57"/>
      <c r="Y158" s="10"/>
      <c r="Z158" s="10"/>
      <c r="AA158" s="23"/>
      <c r="AB158" s="339"/>
      <c r="AC158" s="339"/>
      <c r="AD158" s="340"/>
      <c r="AE158" s="331"/>
      <c r="AF158" s="346"/>
      <c r="AG158" s="99" t="str">
        <f t="shared" si="2"/>
        <v/>
      </c>
      <c r="AH158" s="353"/>
      <c r="AI158" s="308"/>
      <c r="AJ158" s="309"/>
      <c r="AK158" s="684"/>
      <c r="AL158" s="685"/>
      <c r="AM158" s="685"/>
      <c r="AN158" s="685"/>
      <c r="AO158" s="685"/>
      <c r="AP158" s="685"/>
      <c r="AQ158" s="685"/>
      <c r="AR158" s="685"/>
      <c r="AS158" s="685"/>
      <c r="AT158" s="686"/>
      <c r="AU158" s="15"/>
      <c r="BB158" s="1"/>
    </row>
    <row r="159" spans="1:54" x14ac:dyDescent="0.35">
      <c r="A159" s="71">
        <v>32</v>
      </c>
      <c r="B159" s="25" t="s">
        <v>35</v>
      </c>
      <c r="C159" s="175"/>
      <c r="D159" s="299"/>
      <c r="E159" s="303"/>
      <c r="F159" s="303"/>
      <c r="G159" s="303"/>
      <c r="H159" s="304"/>
      <c r="I159" s="17"/>
      <c r="J159" s="17"/>
      <c r="K159" s="17"/>
      <c r="L159" s="85"/>
      <c r="M159" s="317"/>
      <c r="N159" s="157">
        <f>SUM(D159:L159)</f>
        <v>0</v>
      </c>
      <c r="O159" s="158">
        <f>N159*'Template-657'!$P$16</f>
        <v>0</v>
      </c>
      <c r="P159" s="159"/>
      <c r="Q159" s="160"/>
      <c r="R159" s="321"/>
      <c r="S159" s="321"/>
      <c r="T159" s="303"/>
      <c r="U159" s="322"/>
      <c r="V159" s="321"/>
      <c r="W159" s="304"/>
      <c r="X159" s="165"/>
      <c r="Y159" s="63"/>
      <c r="Z159" s="63"/>
      <c r="AA159" s="89"/>
      <c r="AB159" s="334"/>
      <c r="AC159" s="334"/>
      <c r="AD159" s="303"/>
      <c r="AE159" s="342"/>
      <c r="AF159" s="343"/>
      <c r="AG159" s="100" t="str">
        <f t="shared" si="2"/>
        <v/>
      </c>
      <c r="AH159" s="350"/>
      <c r="AI159" s="351"/>
      <c r="AJ159" s="352"/>
      <c r="AK159" s="687"/>
      <c r="AL159" s="688"/>
      <c r="AM159" s="688"/>
      <c r="AN159" s="688"/>
      <c r="AO159" s="688"/>
      <c r="AP159" s="688"/>
      <c r="AQ159" s="688"/>
      <c r="AR159" s="688"/>
      <c r="AS159" s="688"/>
      <c r="AT159" s="689"/>
      <c r="AU159" s="15"/>
    </row>
    <row r="160" spans="1:54" x14ac:dyDescent="0.35">
      <c r="A160" s="71"/>
      <c r="B160" s="25" t="s">
        <v>53</v>
      </c>
      <c r="C160" s="162"/>
      <c r="D160" s="302"/>
      <c r="E160" s="303"/>
      <c r="F160" s="303"/>
      <c r="G160" s="303"/>
      <c r="H160" s="304"/>
      <c r="I160" s="17"/>
      <c r="J160" s="17"/>
      <c r="K160" s="17"/>
      <c r="L160" s="85"/>
      <c r="M160" s="162"/>
      <c r="N160" s="30" t="e">
        <f>IF(SUM(D160:L160)&gt;'Template-657'!$Z$4,'Template-657'!$Z$4,SUM(D160:L160))</f>
        <v>#DIV/0!</v>
      </c>
      <c r="O160" s="163" t="e">
        <f>N160*'Template-657'!$P$16</f>
        <v>#DIV/0!</v>
      </c>
      <c r="P160" s="164" t="e">
        <f>INDEX('Template-657'!$T$5:$Y$5, MATCH(O160, 'Template-657'!$T$3:$Y$3, 1))</f>
        <v>#DIV/0!</v>
      </c>
      <c r="Q160" s="22" t="e">
        <f>INDEX('Template-657'!$T$6:$Y$6, MATCH(O160, 'Template-657'!$T$3:$Y$3, 1))</f>
        <v>#DIV/0!</v>
      </c>
      <c r="R160" s="321"/>
      <c r="S160" s="321"/>
      <c r="T160" s="303"/>
      <c r="U160" s="322"/>
      <c r="V160" s="321"/>
      <c r="W160" s="304"/>
      <c r="X160" s="165"/>
      <c r="Y160" s="63"/>
      <c r="Z160" s="63"/>
      <c r="AA160" s="89"/>
      <c r="AB160" s="334"/>
      <c r="AC160" s="334"/>
      <c r="AD160" s="303"/>
      <c r="AE160" s="344"/>
      <c r="AF160" s="345"/>
      <c r="AG160" s="99" t="str">
        <f t="shared" si="2"/>
        <v/>
      </c>
      <c r="AH160" s="353"/>
      <c r="AI160" s="308"/>
      <c r="AJ160" s="309"/>
      <c r="AK160" s="678"/>
      <c r="AL160" s="679"/>
      <c r="AM160" s="679"/>
      <c r="AN160" s="679"/>
      <c r="AO160" s="679"/>
      <c r="AP160" s="679"/>
      <c r="AQ160" s="679"/>
      <c r="AR160" s="679"/>
      <c r="AS160" s="679"/>
      <c r="AT160" s="680"/>
      <c r="AU160" s="15"/>
    </row>
    <row r="161" spans="1:54" x14ac:dyDescent="0.35">
      <c r="A161" s="71"/>
      <c r="B161" s="39" t="s">
        <v>59</v>
      </c>
      <c r="C161" s="162"/>
      <c r="D161" s="305"/>
      <c r="E161" s="306"/>
      <c r="F161" s="306"/>
      <c r="G161" s="306"/>
      <c r="H161" s="307"/>
      <c r="I161" s="32"/>
      <c r="J161" s="32"/>
      <c r="K161" s="32"/>
      <c r="L161" s="75"/>
      <c r="M161" s="166">
        <f>SUM(D161:L161)</f>
        <v>0</v>
      </c>
      <c r="N161" s="167"/>
      <c r="O161" s="168"/>
      <c r="P161" s="169"/>
      <c r="Q161" s="170"/>
      <c r="R161" s="308"/>
      <c r="S161" s="308"/>
      <c r="T161" s="308"/>
      <c r="U161" s="305"/>
      <c r="V161" s="308"/>
      <c r="W161" s="309"/>
      <c r="X161" s="143"/>
      <c r="Y161" s="306"/>
      <c r="Z161" s="308"/>
      <c r="AA161" s="309"/>
      <c r="AB161" s="334"/>
      <c r="AC161" s="334"/>
      <c r="AD161" s="303"/>
      <c r="AE161" s="331"/>
      <c r="AF161" s="346"/>
      <c r="AG161" s="99" t="str">
        <f t="shared" si="2"/>
        <v/>
      </c>
      <c r="AH161" s="353"/>
      <c r="AI161" s="308"/>
      <c r="AJ161" s="309"/>
      <c r="AK161" s="678"/>
      <c r="AL161" s="679"/>
      <c r="AM161" s="679"/>
      <c r="AN161" s="679"/>
      <c r="AO161" s="679"/>
      <c r="AP161" s="679"/>
      <c r="AQ161" s="679"/>
      <c r="AR161" s="679"/>
      <c r="AS161" s="679"/>
      <c r="AT161" s="680"/>
      <c r="AU161" s="15"/>
      <c r="BB161" s="1"/>
    </row>
    <row r="162" spans="1:54" x14ac:dyDescent="0.35">
      <c r="A162" s="71"/>
      <c r="B162" s="25" t="s">
        <v>70</v>
      </c>
      <c r="C162" s="162">
        <f>SUM(D162:L162)</f>
        <v>0</v>
      </c>
      <c r="D162" s="305"/>
      <c r="E162" s="308"/>
      <c r="F162" s="308"/>
      <c r="G162" s="308"/>
      <c r="H162" s="309"/>
      <c r="I162" s="9"/>
      <c r="J162" s="9"/>
      <c r="K162" s="9"/>
      <c r="L162" s="40"/>
      <c r="M162" s="162" t="e">
        <f>IF(SUM(D162:L162)&gt;($P160/'Template-657'!$P$15),($P160/'Template-657'!$P$15),SUM(D162:L162))</f>
        <v>#DIV/0!</v>
      </c>
      <c r="N162" s="167"/>
      <c r="O162" s="168"/>
      <c r="P162" s="169"/>
      <c r="Q162" s="170"/>
      <c r="R162" s="308"/>
      <c r="S162" s="308"/>
      <c r="T162" s="308"/>
      <c r="U162" s="305"/>
      <c r="V162" s="308"/>
      <c r="W162" s="309"/>
      <c r="X162" s="143"/>
      <c r="Y162" s="15"/>
      <c r="Z162" s="15"/>
      <c r="AA162" s="22"/>
      <c r="AB162" s="334"/>
      <c r="AC162" s="334"/>
      <c r="AD162" s="303"/>
      <c r="AE162" s="331"/>
      <c r="AF162" s="346"/>
      <c r="AG162" s="99" t="str">
        <f t="shared" si="2"/>
        <v/>
      </c>
      <c r="AH162" s="353"/>
      <c r="AI162" s="308"/>
      <c r="AJ162" s="309"/>
      <c r="AK162" s="678"/>
      <c r="AL162" s="679"/>
      <c r="AM162" s="679"/>
      <c r="AN162" s="679"/>
      <c r="AO162" s="679"/>
      <c r="AP162" s="679"/>
      <c r="AQ162" s="679"/>
      <c r="AR162" s="679"/>
      <c r="AS162" s="679"/>
      <c r="AT162" s="680"/>
      <c r="AU162" s="15"/>
      <c r="BB162" s="1"/>
    </row>
    <row r="163" spans="1:54" ht="15" thickBot="1" x14ac:dyDescent="0.4">
      <c r="A163" s="74"/>
      <c r="B163" s="25" t="s">
        <v>75</v>
      </c>
      <c r="C163" s="162">
        <f>SUM(D163:L163)</f>
        <v>0</v>
      </c>
      <c r="D163" s="310"/>
      <c r="E163" s="308"/>
      <c r="F163" s="308"/>
      <c r="G163" s="308"/>
      <c r="H163" s="309"/>
      <c r="I163" s="9"/>
      <c r="J163" s="9"/>
      <c r="K163" s="9"/>
      <c r="L163" s="40"/>
      <c r="M163" s="171" t="e">
        <f>IF(SUM(D163:L163)&gt;($P160/'Template-657'!$P$15),($P160/'Template-657'!$P$15),SUM(D163:L163))</f>
        <v>#DIV/0!</v>
      </c>
      <c r="N163" s="57"/>
      <c r="O163" s="172"/>
      <c r="P163" s="173"/>
      <c r="Q163" s="23"/>
      <c r="R163" s="308"/>
      <c r="S163" s="327"/>
      <c r="T163" s="327"/>
      <c r="U163" s="328"/>
      <c r="V163" s="329"/>
      <c r="W163" s="330"/>
      <c r="X163" s="30"/>
      <c r="Y163" s="15"/>
      <c r="Z163" s="15"/>
      <c r="AA163" s="22"/>
      <c r="AB163" s="334"/>
      <c r="AC163" s="334"/>
      <c r="AD163" s="303"/>
      <c r="AE163" s="347"/>
      <c r="AF163" s="348"/>
      <c r="AG163" s="233" t="str">
        <f t="shared" si="2"/>
        <v/>
      </c>
      <c r="AH163" s="354"/>
      <c r="AI163" s="311"/>
      <c r="AJ163" s="312"/>
      <c r="AK163" s="681"/>
      <c r="AL163" s="682"/>
      <c r="AM163" s="682"/>
      <c r="AN163" s="682"/>
      <c r="AO163" s="682"/>
      <c r="AP163" s="682"/>
      <c r="AQ163" s="682"/>
      <c r="AR163" s="682"/>
      <c r="AS163" s="682"/>
      <c r="AT163" s="683"/>
      <c r="AU163" s="15"/>
      <c r="BB163" s="1"/>
    </row>
    <row r="164" spans="1:54" x14ac:dyDescent="0.35">
      <c r="A164" s="33">
        <v>33</v>
      </c>
      <c r="B164" s="24" t="s">
        <v>35</v>
      </c>
      <c r="C164" s="156"/>
      <c r="D164" s="299"/>
      <c r="E164" s="300"/>
      <c r="F164" s="300"/>
      <c r="G164" s="300"/>
      <c r="H164" s="301"/>
      <c r="I164" s="14"/>
      <c r="J164" s="14"/>
      <c r="K164" s="14"/>
      <c r="L164" s="77"/>
      <c r="M164" s="317"/>
      <c r="N164" s="157">
        <f>SUM(D164:L164)</f>
        <v>0</v>
      </c>
      <c r="O164" s="158">
        <f>N164*'Template-657'!$P$16</f>
        <v>0</v>
      </c>
      <c r="P164" s="159"/>
      <c r="Q164" s="160"/>
      <c r="R164" s="320"/>
      <c r="S164" s="320"/>
      <c r="T164" s="300"/>
      <c r="U164" s="318"/>
      <c r="V164" s="320"/>
      <c r="W164" s="301"/>
      <c r="X164" s="174"/>
      <c r="Y164" s="64"/>
      <c r="Z164" s="64"/>
      <c r="AA164" s="79"/>
      <c r="AB164" s="337"/>
      <c r="AC164" s="337"/>
      <c r="AD164" s="300"/>
      <c r="AE164" s="344"/>
      <c r="AF164" s="345"/>
      <c r="AG164" s="99" t="str">
        <f t="shared" si="2"/>
        <v/>
      </c>
      <c r="AH164" s="353"/>
      <c r="AI164" s="308"/>
      <c r="AJ164" s="309"/>
      <c r="AK164" s="675"/>
      <c r="AL164" s="676"/>
      <c r="AM164" s="676"/>
      <c r="AN164" s="676"/>
      <c r="AO164" s="676"/>
      <c r="AP164" s="676"/>
      <c r="AQ164" s="676"/>
      <c r="AR164" s="676"/>
      <c r="AS164" s="676"/>
      <c r="AT164" s="677"/>
      <c r="AU164" s="15"/>
    </row>
    <row r="165" spans="1:54" x14ac:dyDescent="0.35">
      <c r="A165" s="71"/>
      <c r="B165" s="25" t="s">
        <v>53</v>
      </c>
      <c r="C165" s="162"/>
      <c r="D165" s="302"/>
      <c r="E165" s="303"/>
      <c r="F165" s="303"/>
      <c r="G165" s="303"/>
      <c r="H165" s="304"/>
      <c r="I165" s="17"/>
      <c r="J165" s="17"/>
      <c r="K165" s="17"/>
      <c r="L165" s="85"/>
      <c r="M165" s="162"/>
      <c r="N165" s="30" t="e">
        <f>IF(SUM(D165:L165)&gt;'Template-657'!$Z$4,'Template-657'!$Z$4,SUM(D165:L165))</f>
        <v>#DIV/0!</v>
      </c>
      <c r="O165" s="163" t="e">
        <f>N165*'Template-657'!$P$16</f>
        <v>#DIV/0!</v>
      </c>
      <c r="P165" s="164" t="e">
        <f>INDEX('Template-657'!$T$5:$Y$5, MATCH(O165, 'Template-657'!$T$3:$Y$3, 1))</f>
        <v>#DIV/0!</v>
      </c>
      <c r="Q165" s="22" t="e">
        <f>INDEX('Template-657'!$T$6:$Y$6, MATCH(O165, 'Template-657'!$T$3:$Y$3, 1))</f>
        <v>#DIV/0!</v>
      </c>
      <c r="R165" s="321"/>
      <c r="S165" s="321"/>
      <c r="T165" s="303"/>
      <c r="U165" s="322"/>
      <c r="V165" s="321"/>
      <c r="W165" s="304"/>
      <c r="X165" s="165"/>
      <c r="Y165" s="63"/>
      <c r="Z165" s="63"/>
      <c r="AA165" s="89"/>
      <c r="AB165" s="334"/>
      <c r="AC165" s="334"/>
      <c r="AD165" s="303"/>
      <c r="AE165" s="344"/>
      <c r="AF165" s="345"/>
      <c r="AG165" s="99" t="str">
        <f t="shared" si="2"/>
        <v/>
      </c>
      <c r="AH165" s="353"/>
      <c r="AI165" s="308"/>
      <c r="AJ165" s="309"/>
      <c r="AK165" s="678"/>
      <c r="AL165" s="679"/>
      <c r="AM165" s="679"/>
      <c r="AN165" s="679"/>
      <c r="AO165" s="679"/>
      <c r="AP165" s="679"/>
      <c r="AQ165" s="679"/>
      <c r="AR165" s="679"/>
      <c r="AS165" s="679"/>
      <c r="AT165" s="680"/>
      <c r="AU165" s="15"/>
    </row>
    <row r="166" spans="1:54" x14ac:dyDescent="0.35">
      <c r="A166" s="71"/>
      <c r="B166" s="39" t="s">
        <v>59</v>
      </c>
      <c r="C166" s="162"/>
      <c r="D166" s="305"/>
      <c r="E166" s="306"/>
      <c r="F166" s="306"/>
      <c r="G166" s="306"/>
      <c r="H166" s="307"/>
      <c r="I166" s="32"/>
      <c r="J166" s="32"/>
      <c r="K166" s="32"/>
      <c r="L166" s="75"/>
      <c r="M166" s="166">
        <f>SUM(D166:L166)</f>
        <v>0</v>
      </c>
      <c r="N166" s="167"/>
      <c r="O166" s="168"/>
      <c r="P166" s="169"/>
      <c r="Q166" s="170"/>
      <c r="R166" s="308"/>
      <c r="S166" s="308"/>
      <c r="T166" s="308"/>
      <c r="U166" s="305"/>
      <c r="V166" s="308"/>
      <c r="W166" s="309"/>
      <c r="X166" s="143"/>
      <c r="Y166" s="306"/>
      <c r="Z166" s="308"/>
      <c r="AA166" s="309"/>
      <c r="AB166" s="334"/>
      <c r="AC166" s="334"/>
      <c r="AD166" s="303"/>
      <c r="AE166" s="331"/>
      <c r="AF166" s="346"/>
      <c r="AG166" s="99" t="str">
        <f t="shared" si="2"/>
        <v/>
      </c>
      <c r="AH166" s="353"/>
      <c r="AI166" s="308"/>
      <c r="AJ166" s="309"/>
      <c r="AK166" s="678"/>
      <c r="AL166" s="679"/>
      <c r="AM166" s="679"/>
      <c r="AN166" s="679"/>
      <c r="AO166" s="679"/>
      <c r="AP166" s="679"/>
      <c r="AQ166" s="679"/>
      <c r="AR166" s="679"/>
      <c r="AS166" s="679"/>
      <c r="AT166" s="680"/>
      <c r="AU166" s="15"/>
      <c r="BB166" s="1"/>
    </row>
    <row r="167" spans="1:54" x14ac:dyDescent="0.35">
      <c r="A167" s="71"/>
      <c r="B167" s="25" t="s">
        <v>70</v>
      </c>
      <c r="C167" s="162">
        <f>SUM(D167:L167)</f>
        <v>0</v>
      </c>
      <c r="D167" s="305"/>
      <c r="E167" s="308"/>
      <c r="F167" s="308"/>
      <c r="G167" s="308"/>
      <c r="H167" s="309"/>
      <c r="I167" s="9"/>
      <c r="J167" s="9"/>
      <c r="K167" s="9"/>
      <c r="L167" s="40"/>
      <c r="M167" s="162" t="e">
        <f>IF(SUM(D167:L167)&gt;($P165/'Template-657'!$P$15),($P165/'Template-657'!$P$15),SUM(D167:L167))</f>
        <v>#DIV/0!</v>
      </c>
      <c r="N167" s="167"/>
      <c r="O167" s="168"/>
      <c r="P167" s="169"/>
      <c r="Q167" s="170"/>
      <c r="R167" s="308"/>
      <c r="S167" s="308"/>
      <c r="T167" s="308"/>
      <c r="U167" s="305"/>
      <c r="V167" s="308"/>
      <c r="W167" s="309"/>
      <c r="X167" s="143"/>
      <c r="Y167" s="15"/>
      <c r="Z167" s="15"/>
      <c r="AA167" s="22"/>
      <c r="AB167" s="334"/>
      <c r="AC167" s="334"/>
      <c r="AD167" s="303"/>
      <c r="AE167" s="331"/>
      <c r="AF167" s="346"/>
      <c r="AG167" s="99" t="str">
        <f t="shared" si="2"/>
        <v/>
      </c>
      <c r="AH167" s="353"/>
      <c r="AI167" s="308"/>
      <c r="AJ167" s="309"/>
      <c r="AK167" s="678"/>
      <c r="AL167" s="679"/>
      <c r="AM167" s="679"/>
      <c r="AN167" s="679"/>
      <c r="AO167" s="679"/>
      <c r="AP167" s="679"/>
      <c r="AQ167" s="679"/>
      <c r="AR167" s="679"/>
      <c r="AS167" s="679"/>
      <c r="AT167" s="680"/>
      <c r="AU167" s="15"/>
      <c r="BB167" s="1"/>
    </row>
    <row r="168" spans="1:54" ht="15" thickBot="1" x14ac:dyDescent="0.4">
      <c r="A168" s="90"/>
      <c r="B168" s="26" t="s">
        <v>75</v>
      </c>
      <c r="C168" s="171">
        <f>SUM(D168:L168)</f>
        <v>0</v>
      </c>
      <c r="D168" s="310"/>
      <c r="E168" s="311"/>
      <c r="F168" s="311"/>
      <c r="G168" s="311"/>
      <c r="H168" s="312"/>
      <c r="I168" s="11"/>
      <c r="J168" s="11"/>
      <c r="K168" s="11"/>
      <c r="L168" s="47"/>
      <c r="M168" s="171" t="e">
        <f>IF(SUM(D168:L168)&gt;($P165/'Template-657'!$P$15),($P165/'Template-657'!$P$15),SUM(D168:L168))</f>
        <v>#DIV/0!</v>
      </c>
      <c r="N168" s="57"/>
      <c r="O168" s="172"/>
      <c r="P168" s="173"/>
      <c r="Q168" s="23"/>
      <c r="R168" s="311"/>
      <c r="S168" s="323"/>
      <c r="T168" s="323"/>
      <c r="U168" s="324"/>
      <c r="V168" s="325"/>
      <c r="W168" s="326"/>
      <c r="X168" s="57"/>
      <c r="Y168" s="10"/>
      <c r="Z168" s="10"/>
      <c r="AA168" s="23"/>
      <c r="AB168" s="339"/>
      <c r="AC168" s="339"/>
      <c r="AD168" s="340"/>
      <c r="AE168" s="331"/>
      <c r="AF168" s="346"/>
      <c r="AG168" s="99" t="str">
        <f t="shared" si="2"/>
        <v/>
      </c>
      <c r="AH168" s="353"/>
      <c r="AI168" s="308"/>
      <c r="AJ168" s="309"/>
      <c r="AK168" s="684"/>
      <c r="AL168" s="685"/>
      <c r="AM168" s="685"/>
      <c r="AN168" s="685"/>
      <c r="AO168" s="685"/>
      <c r="AP168" s="685"/>
      <c r="AQ168" s="685"/>
      <c r="AR168" s="685"/>
      <c r="AS168" s="685"/>
      <c r="AT168" s="686"/>
      <c r="AU168" s="15"/>
      <c r="BB168" s="1"/>
    </row>
    <row r="169" spans="1:54" x14ac:dyDescent="0.35">
      <c r="A169" s="33">
        <v>34</v>
      </c>
      <c r="B169" s="24" t="s">
        <v>35</v>
      </c>
      <c r="C169" s="156"/>
      <c r="D169" s="299"/>
      <c r="E169" s="300"/>
      <c r="F169" s="300"/>
      <c r="G169" s="300"/>
      <c r="H169" s="301"/>
      <c r="I169" s="14"/>
      <c r="J169" s="14"/>
      <c r="K169" s="14"/>
      <c r="L169" s="77"/>
      <c r="M169" s="317"/>
      <c r="N169" s="157">
        <f>SUM(D169:L169)</f>
        <v>0</v>
      </c>
      <c r="O169" s="158">
        <f>N169*'Template-657'!$P$16</f>
        <v>0</v>
      </c>
      <c r="P169" s="159"/>
      <c r="Q169" s="160"/>
      <c r="R169" s="320"/>
      <c r="S169" s="320"/>
      <c r="T169" s="300"/>
      <c r="U169" s="318"/>
      <c r="V169" s="320"/>
      <c r="W169" s="301"/>
      <c r="X169" s="332"/>
      <c r="Y169" s="64"/>
      <c r="Z169" s="64"/>
      <c r="AA169" s="79"/>
      <c r="AB169" s="334"/>
      <c r="AC169" s="334"/>
      <c r="AD169" s="303"/>
      <c r="AE169" s="342"/>
      <c r="AF169" s="343"/>
      <c r="AG169" s="100" t="str">
        <f t="shared" si="2"/>
        <v/>
      </c>
      <c r="AH169" s="350"/>
      <c r="AI169" s="351"/>
      <c r="AJ169" s="352"/>
      <c r="AK169" s="675"/>
      <c r="AL169" s="676"/>
      <c r="AM169" s="676"/>
      <c r="AN169" s="676"/>
      <c r="AO169" s="676"/>
      <c r="AP169" s="676"/>
      <c r="AQ169" s="676"/>
      <c r="AR169" s="676"/>
      <c r="AS169" s="676"/>
      <c r="AT169" s="677"/>
      <c r="AU169" s="15"/>
    </row>
    <row r="170" spans="1:54" x14ac:dyDescent="0.35">
      <c r="A170" s="71"/>
      <c r="B170" s="25" t="s">
        <v>53</v>
      </c>
      <c r="C170" s="162"/>
      <c r="D170" s="302"/>
      <c r="E170" s="303"/>
      <c r="F170" s="303"/>
      <c r="G170" s="303"/>
      <c r="H170" s="304"/>
      <c r="I170" s="17"/>
      <c r="J170" s="17"/>
      <c r="K170" s="17"/>
      <c r="L170" s="85"/>
      <c r="M170" s="162"/>
      <c r="N170" s="30" t="e">
        <f>IF(SUM(D170:L170)&gt;'Template-657'!$Z$4,'Template-657'!$Z$4,SUM(D170:L170))</f>
        <v>#DIV/0!</v>
      </c>
      <c r="O170" s="163" t="e">
        <f>N170*'Template-657'!$P$16</f>
        <v>#DIV/0!</v>
      </c>
      <c r="P170" s="164" t="e">
        <f>INDEX('Template-657'!$T$5:$Y$5, MATCH(O170, 'Template-657'!$T$3:$Y$3, 1))</f>
        <v>#DIV/0!</v>
      </c>
      <c r="Q170" s="22" t="e">
        <f>INDEX('Template-657'!$T$6:$Y$6, MATCH(O170, 'Template-657'!$T$3:$Y$3, 1))</f>
        <v>#DIV/0!</v>
      </c>
      <c r="R170" s="321"/>
      <c r="S170" s="321"/>
      <c r="T170" s="303"/>
      <c r="U170" s="322"/>
      <c r="V170" s="321"/>
      <c r="W170" s="304"/>
      <c r="X170" s="165"/>
      <c r="Y170" s="63"/>
      <c r="Z170" s="63"/>
      <c r="AA170" s="89"/>
      <c r="AB170" s="334"/>
      <c r="AC170" s="334"/>
      <c r="AD170" s="303"/>
      <c r="AE170" s="331"/>
      <c r="AF170" s="346"/>
      <c r="AG170" s="99" t="str">
        <f t="shared" si="2"/>
        <v/>
      </c>
      <c r="AH170" s="353"/>
      <c r="AI170" s="308"/>
      <c r="AJ170" s="309"/>
      <c r="AK170" s="678"/>
      <c r="AL170" s="679"/>
      <c r="AM170" s="679"/>
      <c r="AN170" s="679"/>
      <c r="AO170" s="679"/>
      <c r="AP170" s="679"/>
      <c r="AQ170" s="679"/>
      <c r="AR170" s="679"/>
      <c r="AS170" s="679"/>
      <c r="AT170" s="680"/>
      <c r="AU170" s="15"/>
    </row>
    <row r="171" spans="1:54" x14ac:dyDescent="0.35">
      <c r="A171" s="71"/>
      <c r="B171" s="39" t="s">
        <v>59</v>
      </c>
      <c r="C171" s="162"/>
      <c r="D171" s="305"/>
      <c r="E171" s="306"/>
      <c r="F171" s="306"/>
      <c r="G171" s="306"/>
      <c r="H171" s="307"/>
      <c r="I171" s="32"/>
      <c r="J171" s="32"/>
      <c r="K171" s="32"/>
      <c r="L171" s="75"/>
      <c r="M171" s="166">
        <f>SUM(D171:L171)</f>
        <v>0</v>
      </c>
      <c r="N171" s="167"/>
      <c r="O171" s="168"/>
      <c r="P171" s="169"/>
      <c r="Q171" s="170"/>
      <c r="R171" s="308"/>
      <c r="S171" s="308"/>
      <c r="T171" s="308"/>
      <c r="U171" s="305"/>
      <c r="V171" s="308"/>
      <c r="W171" s="309"/>
      <c r="X171" s="331"/>
      <c r="Y171" s="306"/>
      <c r="Z171" s="308"/>
      <c r="AA171" s="309"/>
      <c r="AB171" s="334"/>
      <c r="AC171" s="334"/>
      <c r="AD171" s="303"/>
      <c r="AE171" s="331"/>
      <c r="AF171" s="346"/>
      <c r="AG171" s="99" t="str">
        <f t="shared" si="2"/>
        <v/>
      </c>
      <c r="AH171" s="353"/>
      <c r="AI171" s="308"/>
      <c r="AJ171" s="309"/>
      <c r="AK171" s="678"/>
      <c r="AL171" s="679"/>
      <c r="AM171" s="679"/>
      <c r="AN171" s="679"/>
      <c r="AO171" s="679"/>
      <c r="AP171" s="679"/>
      <c r="AQ171" s="679"/>
      <c r="AR171" s="679"/>
      <c r="AS171" s="679"/>
      <c r="AT171" s="680"/>
      <c r="AU171" s="15"/>
      <c r="BB171" s="1"/>
    </row>
    <row r="172" spans="1:54" x14ac:dyDescent="0.35">
      <c r="A172" s="71"/>
      <c r="B172" s="25" t="s">
        <v>70</v>
      </c>
      <c r="C172" s="162">
        <f>SUM(D172:L172)</f>
        <v>0</v>
      </c>
      <c r="D172" s="305"/>
      <c r="E172" s="308"/>
      <c r="F172" s="308"/>
      <c r="G172" s="308"/>
      <c r="H172" s="309"/>
      <c r="I172" s="9"/>
      <c r="J172" s="9"/>
      <c r="K172" s="9"/>
      <c r="L172" s="40"/>
      <c r="M172" s="162" t="e">
        <f>IF(SUM(D172:L172)&gt;($P170/'Template-657'!$P$15),($P170/'Template-657'!$P$15),SUM(D172:L172))</f>
        <v>#DIV/0!</v>
      </c>
      <c r="N172" s="167"/>
      <c r="O172" s="168"/>
      <c r="P172" s="169"/>
      <c r="Q172" s="170"/>
      <c r="R172" s="308"/>
      <c r="S172" s="308"/>
      <c r="T172" s="308"/>
      <c r="U172" s="305"/>
      <c r="V172" s="308"/>
      <c r="W172" s="309"/>
      <c r="X172" s="143"/>
      <c r="Y172" s="15"/>
      <c r="Z172" s="15"/>
      <c r="AA172" s="22"/>
      <c r="AB172" s="334"/>
      <c r="AC172" s="334"/>
      <c r="AD172" s="303"/>
      <c r="AE172" s="331"/>
      <c r="AF172" s="346"/>
      <c r="AG172" s="99" t="str">
        <f t="shared" si="2"/>
        <v/>
      </c>
      <c r="AH172" s="353"/>
      <c r="AI172" s="308"/>
      <c r="AJ172" s="309"/>
      <c r="AK172" s="678"/>
      <c r="AL172" s="679"/>
      <c r="AM172" s="679"/>
      <c r="AN172" s="679"/>
      <c r="AO172" s="679"/>
      <c r="AP172" s="679"/>
      <c r="AQ172" s="679"/>
      <c r="AR172" s="679"/>
      <c r="AS172" s="679"/>
      <c r="AT172" s="680"/>
      <c r="AU172" s="15"/>
      <c r="BB172" s="1"/>
    </row>
    <row r="173" spans="1:54" ht="15" thickBot="1" x14ac:dyDescent="0.4">
      <c r="A173" s="90"/>
      <c r="B173" s="26" t="s">
        <v>75</v>
      </c>
      <c r="C173" s="171">
        <f>SUM(D173:L173)</f>
        <v>0</v>
      </c>
      <c r="D173" s="310"/>
      <c r="E173" s="308"/>
      <c r="F173" s="308"/>
      <c r="G173" s="308"/>
      <c r="H173" s="309"/>
      <c r="I173" s="9"/>
      <c r="J173" s="9"/>
      <c r="K173" s="9"/>
      <c r="L173" s="40"/>
      <c r="M173" s="171" t="e">
        <f>IF(SUM(D173:L173)&gt;($P170/'Template-657'!$P$15),($P170/'Template-657'!$P$15),SUM(D173:L173))</f>
        <v>#DIV/0!</v>
      </c>
      <c r="N173" s="57"/>
      <c r="O173" s="172"/>
      <c r="P173" s="173"/>
      <c r="Q173" s="23"/>
      <c r="R173" s="311"/>
      <c r="S173" s="327"/>
      <c r="T173" s="327"/>
      <c r="U173" s="328"/>
      <c r="V173" s="329"/>
      <c r="W173" s="330"/>
      <c r="X173" s="30"/>
      <c r="Y173" s="15"/>
      <c r="Z173" s="15"/>
      <c r="AA173" s="22"/>
      <c r="AB173" s="339"/>
      <c r="AC173" s="339"/>
      <c r="AD173" s="340"/>
      <c r="AE173" s="347"/>
      <c r="AF173" s="348"/>
      <c r="AG173" s="233" t="str">
        <f t="shared" si="2"/>
        <v/>
      </c>
      <c r="AH173" s="354"/>
      <c r="AI173" s="311"/>
      <c r="AJ173" s="312"/>
      <c r="AK173" s="684"/>
      <c r="AL173" s="685"/>
      <c r="AM173" s="685"/>
      <c r="AN173" s="685"/>
      <c r="AO173" s="685"/>
      <c r="AP173" s="685"/>
      <c r="AQ173" s="685"/>
      <c r="AR173" s="685"/>
      <c r="AS173" s="685"/>
      <c r="AT173" s="686"/>
      <c r="AU173" s="15"/>
      <c r="BB173" s="1"/>
    </row>
    <row r="174" spans="1:54" x14ac:dyDescent="0.35">
      <c r="A174" s="33">
        <v>35</v>
      </c>
      <c r="B174" s="24" t="s">
        <v>35</v>
      </c>
      <c r="C174" s="156"/>
      <c r="D174" s="299"/>
      <c r="E174" s="300"/>
      <c r="F174" s="300"/>
      <c r="G174" s="300"/>
      <c r="H174" s="301"/>
      <c r="I174" s="14"/>
      <c r="J174" s="14"/>
      <c r="K174" s="14"/>
      <c r="L174" s="77"/>
      <c r="M174" s="317"/>
      <c r="N174" s="157">
        <f>SUM(D174:L174)</f>
        <v>0</v>
      </c>
      <c r="O174" s="158">
        <f>N174*'Template-657'!$P$16</f>
        <v>0</v>
      </c>
      <c r="P174" s="159"/>
      <c r="Q174" s="160"/>
      <c r="R174" s="320"/>
      <c r="S174" s="320"/>
      <c r="T174" s="300"/>
      <c r="U174" s="318"/>
      <c r="V174" s="320"/>
      <c r="W174" s="301"/>
      <c r="X174" s="174"/>
      <c r="Y174" s="64"/>
      <c r="Z174" s="64"/>
      <c r="AA174" s="79"/>
      <c r="AB174" s="336"/>
      <c r="AC174" s="337"/>
      <c r="AD174" s="300"/>
      <c r="AE174" s="344"/>
      <c r="AF174" s="345"/>
      <c r="AG174" s="99" t="str">
        <f t="shared" si="2"/>
        <v/>
      </c>
      <c r="AH174" s="353"/>
      <c r="AI174" s="308"/>
      <c r="AJ174" s="309"/>
      <c r="AK174" s="675"/>
      <c r="AL174" s="676"/>
      <c r="AM174" s="676"/>
      <c r="AN174" s="676"/>
      <c r="AO174" s="676"/>
      <c r="AP174" s="676"/>
      <c r="AQ174" s="676"/>
      <c r="AR174" s="676"/>
      <c r="AS174" s="676"/>
      <c r="AT174" s="677"/>
      <c r="AU174" s="15"/>
    </row>
    <row r="175" spans="1:54" x14ac:dyDescent="0.35">
      <c r="A175" s="71"/>
      <c r="B175" s="25" t="s">
        <v>53</v>
      </c>
      <c r="C175" s="162"/>
      <c r="D175" s="302"/>
      <c r="E175" s="303"/>
      <c r="F175" s="303"/>
      <c r="G175" s="303"/>
      <c r="H175" s="304"/>
      <c r="I175" s="17"/>
      <c r="J175" s="17"/>
      <c r="K175" s="17"/>
      <c r="L175" s="85"/>
      <c r="M175" s="162"/>
      <c r="N175" s="30" t="e">
        <f>IF(SUM(D175:L175)&gt;'Template-657'!$Z$4,'Template-657'!$Z$4,SUM(D175:L175))</f>
        <v>#DIV/0!</v>
      </c>
      <c r="O175" s="163" t="e">
        <f>N175*'Template-657'!$P$16</f>
        <v>#DIV/0!</v>
      </c>
      <c r="P175" s="164" t="e">
        <f>INDEX('Template-657'!$T$5:$Y$5, MATCH(O175, 'Template-657'!$T$3:$Y$3, 1))</f>
        <v>#DIV/0!</v>
      </c>
      <c r="Q175" s="22" t="e">
        <f>INDEX('Template-657'!$T$6:$Y$6, MATCH(O175, 'Template-657'!$T$3:$Y$3, 1))</f>
        <v>#DIV/0!</v>
      </c>
      <c r="R175" s="321"/>
      <c r="S175" s="321"/>
      <c r="T175" s="303"/>
      <c r="U175" s="322"/>
      <c r="V175" s="321"/>
      <c r="W175" s="304"/>
      <c r="X175" s="165"/>
      <c r="Y175" s="63"/>
      <c r="Z175" s="63"/>
      <c r="AA175" s="89"/>
      <c r="AB175" s="335"/>
      <c r="AC175" s="334"/>
      <c r="AD175" s="303"/>
      <c r="AE175" s="344"/>
      <c r="AF175" s="345"/>
      <c r="AG175" s="99" t="str">
        <f t="shared" si="2"/>
        <v/>
      </c>
      <c r="AH175" s="353"/>
      <c r="AI175" s="308"/>
      <c r="AJ175" s="309"/>
      <c r="AK175" s="678"/>
      <c r="AL175" s="679"/>
      <c r="AM175" s="679"/>
      <c r="AN175" s="679"/>
      <c r="AO175" s="679"/>
      <c r="AP175" s="679"/>
      <c r="AQ175" s="679"/>
      <c r="AR175" s="679"/>
      <c r="AS175" s="679"/>
      <c r="AT175" s="680"/>
      <c r="AU175" s="15"/>
    </row>
    <row r="176" spans="1:54" x14ac:dyDescent="0.35">
      <c r="A176" s="71"/>
      <c r="B176" s="39" t="s">
        <v>59</v>
      </c>
      <c r="C176" s="162"/>
      <c r="D176" s="305"/>
      <c r="E176" s="306"/>
      <c r="F176" s="306"/>
      <c r="G176" s="306"/>
      <c r="H176" s="307"/>
      <c r="I176" s="32"/>
      <c r="J176" s="32"/>
      <c r="K176" s="32"/>
      <c r="L176" s="75"/>
      <c r="M176" s="166">
        <f>SUM(D176:L176)</f>
        <v>0</v>
      </c>
      <c r="N176" s="167"/>
      <c r="O176" s="168"/>
      <c r="P176" s="169"/>
      <c r="Q176" s="170"/>
      <c r="R176" s="308"/>
      <c r="S176" s="308"/>
      <c r="T176" s="308"/>
      <c r="U176" s="305"/>
      <c r="V176" s="308"/>
      <c r="W176" s="309"/>
      <c r="X176" s="143"/>
      <c r="Y176" s="306"/>
      <c r="Z176" s="308"/>
      <c r="AA176" s="309"/>
      <c r="AB176" s="335"/>
      <c r="AC176" s="334"/>
      <c r="AD176" s="303"/>
      <c r="AE176" s="331"/>
      <c r="AF176" s="346"/>
      <c r="AG176" s="99" t="str">
        <f t="shared" si="2"/>
        <v/>
      </c>
      <c r="AH176" s="353"/>
      <c r="AI176" s="308"/>
      <c r="AJ176" s="309"/>
      <c r="AK176" s="678"/>
      <c r="AL176" s="679"/>
      <c r="AM176" s="679"/>
      <c r="AN176" s="679"/>
      <c r="AO176" s="679"/>
      <c r="AP176" s="679"/>
      <c r="AQ176" s="679"/>
      <c r="AR176" s="679"/>
      <c r="AS176" s="679"/>
      <c r="AT176" s="680"/>
      <c r="AU176" s="15"/>
      <c r="BB176" s="1"/>
    </row>
    <row r="177" spans="1:54" x14ac:dyDescent="0.35">
      <c r="A177" s="71"/>
      <c r="B177" s="25" t="s">
        <v>70</v>
      </c>
      <c r="C177" s="162">
        <f>SUM(D177:L177)</f>
        <v>0</v>
      </c>
      <c r="D177" s="305"/>
      <c r="E177" s="308"/>
      <c r="F177" s="308"/>
      <c r="G177" s="308"/>
      <c r="H177" s="309"/>
      <c r="I177" s="9"/>
      <c r="J177" s="9"/>
      <c r="K177" s="9"/>
      <c r="L177" s="40"/>
      <c r="M177" s="162" t="e">
        <f>IF(SUM(D177:L177)&gt;($P175/'Template-657'!$P$15),($P175/'Template-657'!$P$15),SUM(D177:L177))</f>
        <v>#DIV/0!</v>
      </c>
      <c r="N177" s="167"/>
      <c r="O177" s="168"/>
      <c r="P177" s="169"/>
      <c r="Q177" s="170"/>
      <c r="R177" s="308"/>
      <c r="S177" s="308"/>
      <c r="T177" s="308"/>
      <c r="U177" s="305"/>
      <c r="V177" s="308"/>
      <c r="W177" s="309"/>
      <c r="X177" s="143"/>
      <c r="Y177" s="15"/>
      <c r="Z177" s="15"/>
      <c r="AA177" s="22"/>
      <c r="AB177" s="335"/>
      <c r="AC177" s="334"/>
      <c r="AD177" s="303"/>
      <c r="AE177" s="331"/>
      <c r="AF177" s="346"/>
      <c r="AG177" s="99" t="str">
        <f t="shared" si="2"/>
        <v/>
      </c>
      <c r="AH177" s="353"/>
      <c r="AI177" s="308"/>
      <c r="AJ177" s="309"/>
      <c r="AK177" s="678"/>
      <c r="AL177" s="679"/>
      <c r="AM177" s="679"/>
      <c r="AN177" s="679"/>
      <c r="AO177" s="679"/>
      <c r="AP177" s="679"/>
      <c r="AQ177" s="679"/>
      <c r="AR177" s="679"/>
      <c r="AS177" s="679"/>
      <c r="AT177" s="680"/>
      <c r="AU177" s="15"/>
      <c r="BB177" s="1"/>
    </row>
    <row r="178" spans="1:54" ht="15" thickBot="1" x14ac:dyDescent="0.4">
      <c r="A178" s="90"/>
      <c r="B178" s="26" t="s">
        <v>75</v>
      </c>
      <c r="C178" s="171">
        <f>SUM(D178:L178)</f>
        <v>0</v>
      </c>
      <c r="D178" s="310"/>
      <c r="E178" s="311"/>
      <c r="F178" s="311"/>
      <c r="G178" s="311"/>
      <c r="H178" s="312"/>
      <c r="I178" s="11"/>
      <c r="J178" s="11"/>
      <c r="K178" s="11"/>
      <c r="L178" s="47"/>
      <c r="M178" s="171" t="e">
        <f>IF(SUM(D178:L178)&gt;($P175/'Template-657'!$P$15),($P175/'Template-657'!$P$15),SUM(D178:L178))</f>
        <v>#DIV/0!</v>
      </c>
      <c r="N178" s="57"/>
      <c r="O178" s="172"/>
      <c r="P178" s="173"/>
      <c r="Q178" s="23"/>
      <c r="R178" s="308"/>
      <c r="S178" s="327"/>
      <c r="T178" s="327"/>
      <c r="U178" s="324"/>
      <c r="V178" s="325"/>
      <c r="W178" s="326"/>
      <c r="X178" s="57"/>
      <c r="Y178" s="10"/>
      <c r="Z178" s="10"/>
      <c r="AA178" s="23"/>
      <c r="AB178" s="338"/>
      <c r="AC178" s="339"/>
      <c r="AD178" s="340"/>
      <c r="AE178" s="331"/>
      <c r="AF178" s="346"/>
      <c r="AG178" s="99" t="str">
        <f t="shared" si="2"/>
        <v/>
      </c>
      <c r="AH178" s="353"/>
      <c r="AI178" s="308"/>
      <c r="AJ178" s="309"/>
      <c r="AK178" s="684"/>
      <c r="AL178" s="685"/>
      <c r="AM178" s="685"/>
      <c r="AN178" s="685"/>
      <c r="AO178" s="685"/>
      <c r="AP178" s="685"/>
      <c r="AQ178" s="685"/>
      <c r="AR178" s="685"/>
      <c r="AS178" s="685"/>
      <c r="AT178" s="686"/>
      <c r="AU178" s="15"/>
      <c r="BB178" s="1"/>
    </row>
    <row r="179" spans="1:54" x14ac:dyDescent="0.35">
      <c r="A179" s="33">
        <v>36</v>
      </c>
      <c r="B179" s="24" t="s">
        <v>35</v>
      </c>
      <c r="C179" s="156"/>
      <c r="D179" s="299"/>
      <c r="E179" s="300"/>
      <c r="F179" s="300"/>
      <c r="G179" s="300"/>
      <c r="H179" s="301"/>
      <c r="I179" s="14"/>
      <c r="J179" s="14"/>
      <c r="K179" s="14"/>
      <c r="L179" s="77"/>
      <c r="M179" s="317"/>
      <c r="N179" s="157">
        <f>SUM(D179:L179)</f>
        <v>0</v>
      </c>
      <c r="O179" s="158">
        <f>N179*'Template-657'!$P$16</f>
        <v>0</v>
      </c>
      <c r="P179" s="159"/>
      <c r="Q179" s="160"/>
      <c r="R179" s="320"/>
      <c r="S179" s="320"/>
      <c r="T179" s="300"/>
      <c r="U179" s="318"/>
      <c r="V179" s="320"/>
      <c r="W179" s="301"/>
      <c r="X179" s="174"/>
      <c r="Y179" s="64"/>
      <c r="Z179" s="64"/>
      <c r="AA179" s="79"/>
      <c r="AB179" s="337"/>
      <c r="AC179" s="337"/>
      <c r="AD179" s="300"/>
      <c r="AE179" s="342"/>
      <c r="AF179" s="343"/>
      <c r="AG179" s="100" t="str">
        <f t="shared" si="2"/>
        <v/>
      </c>
      <c r="AH179" s="350"/>
      <c r="AI179" s="351"/>
      <c r="AJ179" s="352"/>
      <c r="AK179" s="675"/>
      <c r="AL179" s="676"/>
      <c r="AM179" s="676"/>
      <c r="AN179" s="676"/>
      <c r="AO179" s="676"/>
      <c r="AP179" s="676"/>
      <c r="AQ179" s="676"/>
      <c r="AR179" s="676"/>
      <c r="AS179" s="676"/>
      <c r="AT179" s="677"/>
      <c r="AU179" s="15"/>
    </row>
    <row r="180" spans="1:54" x14ac:dyDescent="0.35">
      <c r="A180" s="71"/>
      <c r="B180" s="25" t="s">
        <v>53</v>
      </c>
      <c r="C180" s="162"/>
      <c r="D180" s="302"/>
      <c r="E180" s="303"/>
      <c r="F180" s="303"/>
      <c r="G180" s="303"/>
      <c r="H180" s="304"/>
      <c r="I180" s="17"/>
      <c r="J180" s="17"/>
      <c r="K180" s="17"/>
      <c r="L180" s="85"/>
      <c r="M180" s="162"/>
      <c r="N180" s="30" t="e">
        <f>IF(SUM(D180:L180)&gt;'Template-657'!$Z$4,'Template-657'!$Z$4,SUM(D180:L180))</f>
        <v>#DIV/0!</v>
      </c>
      <c r="O180" s="163" t="e">
        <f>N180*'Template-657'!$P$16</f>
        <v>#DIV/0!</v>
      </c>
      <c r="P180" s="164" t="e">
        <f>INDEX('Template-657'!$T$5:$Y$5, MATCH(O180, 'Template-657'!$T$3:$Y$3, 1))</f>
        <v>#DIV/0!</v>
      </c>
      <c r="Q180" s="22" t="e">
        <f>INDEX('Template-657'!$T$6:$Y$6, MATCH(O180, 'Template-657'!$T$3:$Y$3, 1))</f>
        <v>#DIV/0!</v>
      </c>
      <c r="R180" s="321"/>
      <c r="S180" s="321"/>
      <c r="T180" s="303"/>
      <c r="U180" s="322"/>
      <c r="V180" s="321"/>
      <c r="W180" s="304"/>
      <c r="X180" s="165"/>
      <c r="Y180" s="63"/>
      <c r="Z180" s="63"/>
      <c r="AA180" s="89"/>
      <c r="AB180" s="334"/>
      <c r="AC180" s="334"/>
      <c r="AD180" s="303"/>
      <c r="AE180" s="344"/>
      <c r="AF180" s="345"/>
      <c r="AG180" s="99" t="str">
        <f t="shared" si="2"/>
        <v/>
      </c>
      <c r="AH180" s="353"/>
      <c r="AI180" s="308"/>
      <c r="AJ180" s="309"/>
      <c r="AK180" s="678"/>
      <c r="AL180" s="679"/>
      <c r="AM180" s="679"/>
      <c r="AN180" s="679"/>
      <c r="AO180" s="679"/>
      <c r="AP180" s="679"/>
      <c r="AQ180" s="679"/>
      <c r="AR180" s="679"/>
      <c r="AS180" s="679"/>
      <c r="AT180" s="680"/>
      <c r="AU180" s="15"/>
    </row>
    <row r="181" spans="1:54" x14ac:dyDescent="0.35">
      <c r="A181" s="71"/>
      <c r="B181" s="39" t="s">
        <v>59</v>
      </c>
      <c r="C181" s="162"/>
      <c r="D181" s="305"/>
      <c r="E181" s="306"/>
      <c r="F181" s="306"/>
      <c r="G181" s="306"/>
      <c r="H181" s="307"/>
      <c r="I181" s="32"/>
      <c r="J181" s="32"/>
      <c r="K181" s="32"/>
      <c r="L181" s="75"/>
      <c r="M181" s="166">
        <f>SUM(D181:L181)</f>
        <v>0</v>
      </c>
      <c r="N181" s="167"/>
      <c r="O181" s="168"/>
      <c r="P181" s="169"/>
      <c r="Q181" s="170"/>
      <c r="R181" s="308"/>
      <c r="S181" s="308"/>
      <c r="T181" s="308"/>
      <c r="U181" s="305"/>
      <c r="V181" s="308"/>
      <c r="W181" s="309"/>
      <c r="X181" s="143"/>
      <c r="Y181" s="306"/>
      <c r="Z181" s="308"/>
      <c r="AA181" s="309"/>
      <c r="AB181" s="334"/>
      <c r="AC181" s="334"/>
      <c r="AD181" s="303"/>
      <c r="AE181" s="331"/>
      <c r="AF181" s="346"/>
      <c r="AG181" s="99" t="str">
        <f t="shared" si="2"/>
        <v/>
      </c>
      <c r="AH181" s="353"/>
      <c r="AI181" s="308"/>
      <c r="AJ181" s="309"/>
      <c r="AK181" s="678"/>
      <c r="AL181" s="679"/>
      <c r="AM181" s="679"/>
      <c r="AN181" s="679"/>
      <c r="AO181" s="679"/>
      <c r="AP181" s="679"/>
      <c r="AQ181" s="679"/>
      <c r="AR181" s="679"/>
      <c r="AS181" s="679"/>
      <c r="AT181" s="680"/>
      <c r="AU181" s="15"/>
      <c r="BB181" s="1"/>
    </row>
    <row r="182" spans="1:54" x14ac:dyDescent="0.35">
      <c r="A182" s="71"/>
      <c r="B182" s="25" t="s">
        <v>70</v>
      </c>
      <c r="C182" s="162">
        <f>SUM(D182:L182)</f>
        <v>0</v>
      </c>
      <c r="D182" s="305"/>
      <c r="E182" s="308"/>
      <c r="F182" s="308"/>
      <c r="G182" s="308"/>
      <c r="H182" s="309"/>
      <c r="I182" s="9"/>
      <c r="J182" s="9"/>
      <c r="K182" s="9"/>
      <c r="L182" s="40"/>
      <c r="M182" s="162" t="e">
        <f>IF(SUM(D182:L182)&gt;($P180/'Template-657'!$P$15),($P180/'Template-657'!$P$15),SUM(D182:L182))</f>
        <v>#DIV/0!</v>
      </c>
      <c r="N182" s="167"/>
      <c r="O182" s="168"/>
      <c r="P182" s="169"/>
      <c r="Q182" s="170"/>
      <c r="R182" s="308"/>
      <c r="S182" s="308"/>
      <c r="T182" s="308"/>
      <c r="U182" s="305"/>
      <c r="V182" s="308"/>
      <c r="W182" s="309"/>
      <c r="X182" s="143"/>
      <c r="Y182" s="15"/>
      <c r="Z182" s="15"/>
      <c r="AA182" s="22"/>
      <c r="AB182" s="334"/>
      <c r="AC182" s="334"/>
      <c r="AD182" s="303"/>
      <c r="AE182" s="331"/>
      <c r="AF182" s="346"/>
      <c r="AG182" s="99" t="str">
        <f t="shared" si="2"/>
        <v/>
      </c>
      <c r="AH182" s="353"/>
      <c r="AI182" s="308"/>
      <c r="AJ182" s="309"/>
      <c r="AK182" s="678"/>
      <c r="AL182" s="679"/>
      <c r="AM182" s="679"/>
      <c r="AN182" s="679"/>
      <c r="AO182" s="679"/>
      <c r="AP182" s="679"/>
      <c r="AQ182" s="679"/>
      <c r="AR182" s="679"/>
      <c r="AS182" s="679"/>
      <c r="AT182" s="680"/>
      <c r="AU182" s="15"/>
      <c r="BB182" s="1"/>
    </row>
    <row r="183" spans="1:54" ht="15" thickBot="1" x14ac:dyDescent="0.4">
      <c r="A183" s="90"/>
      <c r="B183" s="26" t="s">
        <v>75</v>
      </c>
      <c r="C183" s="171">
        <f>SUM(D183:L183)</f>
        <v>0</v>
      </c>
      <c r="D183" s="310"/>
      <c r="E183" s="311"/>
      <c r="F183" s="311"/>
      <c r="G183" s="311"/>
      <c r="H183" s="312"/>
      <c r="I183" s="11"/>
      <c r="J183" s="11"/>
      <c r="K183" s="11"/>
      <c r="L183" s="47"/>
      <c r="M183" s="171" t="e">
        <f>IF(SUM(D183:L183)&gt;($P180/'Template-657'!$P$15),($P180/'Template-657'!$P$15),SUM(D183:L183))</f>
        <v>#DIV/0!</v>
      </c>
      <c r="N183" s="57"/>
      <c r="O183" s="172"/>
      <c r="P183" s="173"/>
      <c r="Q183" s="23"/>
      <c r="R183" s="311"/>
      <c r="S183" s="323"/>
      <c r="T183" s="323"/>
      <c r="U183" s="324"/>
      <c r="V183" s="325"/>
      <c r="W183" s="326"/>
      <c r="X183" s="57"/>
      <c r="Y183" s="10"/>
      <c r="Z183" s="10"/>
      <c r="AA183" s="23"/>
      <c r="AB183" s="339"/>
      <c r="AC183" s="339"/>
      <c r="AD183" s="340"/>
      <c r="AE183" s="347"/>
      <c r="AF183" s="348"/>
      <c r="AG183" s="233" t="str">
        <f t="shared" si="2"/>
        <v/>
      </c>
      <c r="AH183" s="354"/>
      <c r="AI183" s="311"/>
      <c r="AJ183" s="312"/>
      <c r="AK183" s="684"/>
      <c r="AL183" s="685"/>
      <c r="AM183" s="685"/>
      <c r="AN183" s="685"/>
      <c r="AO183" s="685"/>
      <c r="AP183" s="685"/>
      <c r="AQ183" s="685"/>
      <c r="AR183" s="685"/>
      <c r="AS183" s="685"/>
      <c r="AT183" s="686"/>
      <c r="AU183" s="15"/>
      <c r="BB183" s="1"/>
    </row>
    <row r="184" spans="1:54" x14ac:dyDescent="0.35">
      <c r="A184" s="71">
        <v>37</v>
      </c>
      <c r="B184" s="25" t="s">
        <v>35</v>
      </c>
      <c r="C184" s="175"/>
      <c r="D184" s="299"/>
      <c r="E184" s="303"/>
      <c r="F184" s="303"/>
      <c r="G184" s="303"/>
      <c r="H184" s="304"/>
      <c r="I184" s="17"/>
      <c r="J184" s="17"/>
      <c r="K184" s="17"/>
      <c r="L184" s="85"/>
      <c r="M184" s="317"/>
      <c r="N184" s="157">
        <f>SUM(D184:L184)</f>
        <v>0</v>
      </c>
      <c r="O184" s="158">
        <f>N184*'Template-657'!$P$16</f>
        <v>0</v>
      </c>
      <c r="P184" s="159"/>
      <c r="Q184" s="160"/>
      <c r="R184" s="321"/>
      <c r="S184" s="321"/>
      <c r="T184" s="303"/>
      <c r="U184" s="322"/>
      <c r="V184" s="321"/>
      <c r="W184" s="304"/>
      <c r="X184" s="165"/>
      <c r="Y184" s="63"/>
      <c r="Z184" s="63"/>
      <c r="AA184" s="89"/>
      <c r="AB184" s="334"/>
      <c r="AC184" s="334"/>
      <c r="AD184" s="303"/>
      <c r="AE184" s="344"/>
      <c r="AF184" s="345"/>
      <c r="AG184" s="99" t="str">
        <f t="shared" si="2"/>
        <v/>
      </c>
      <c r="AH184" s="353"/>
      <c r="AI184" s="308"/>
      <c r="AJ184" s="309"/>
      <c r="AK184" s="687"/>
      <c r="AL184" s="688"/>
      <c r="AM184" s="688"/>
      <c r="AN184" s="688"/>
      <c r="AO184" s="688"/>
      <c r="AP184" s="688"/>
      <c r="AQ184" s="688"/>
      <c r="AR184" s="688"/>
      <c r="AS184" s="688"/>
      <c r="AT184" s="689"/>
      <c r="AU184" s="15"/>
    </row>
    <row r="185" spans="1:54" x14ac:dyDescent="0.35">
      <c r="A185" s="71"/>
      <c r="B185" s="25" t="s">
        <v>53</v>
      </c>
      <c r="C185" s="162"/>
      <c r="D185" s="302"/>
      <c r="E185" s="303"/>
      <c r="F185" s="303"/>
      <c r="G185" s="303"/>
      <c r="H185" s="304"/>
      <c r="I185" s="17"/>
      <c r="J185" s="17"/>
      <c r="K185" s="17"/>
      <c r="L185" s="85"/>
      <c r="M185" s="162"/>
      <c r="N185" s="30" t="e">
        <f>IF(SUM(D185:L185)&gt;'Template-657'!$Z$4,'Template-657'!$Z$4,SUM(D185:L185))</f>
        <v>#DIV/0!</v>
      </c>
      <c r="O185" s="163" t="e">
        <f>N185*'Template-657'!$P$16</f>
        <v>#DIV/0!</v>
      </c>
      <c r="P185" s="164" t="e">
        <f>INDEX('Template-657'!$T$5:$Y$5, MATCH(O185, 'Template-657'!$T$3:$Y$3, 1))</f>
        <v>#DIV/0!</v>
      </c>
      <c r="Q185" s="22" t="e">
        <f>INDEX('Template-657'!$T$6:$Y$6, MATCH(O185, 'Template-657'!$T$3:$Y$3, 1))</f>
        <v>#DIV/0!</v>
      </c>
      <c r="R185" s="321"/>
      <c r="S185" s="321"/>
      <c r="T185" s="303"/>
      <c r="U185" s="322"/>
      <c r="V185" s="321"/>
      <c r="W185" s="304"/>
      <c r="X185" s="165"/>
      <c r="Y185" s="63"/>
      <c r="Z185" s="63"/>
      <c r="AA185" s="89"/>
      <c r="AB185" s="334"/>
      <c r="AC185" s="334"/>
      <c r="AD185" s="303"/>
      <c r="AE185" s="344"/>
      <c r="AF185" s="345"/>
      <c r="AG185" s="99" t="str">
        <f t="shared" si="2"/>
        <v/>
      </c>
      <c r="AH185" s="353"/>
      <c r="AI185" s="308"/>
      <c r="AJ185" s="309"/>
      <c r="AK185" s="678"/>
      <c r="AL185" s="679"/>
      <c r="AM185" s="679"/>
      <c r="AN185" s="679"/>
      <c r="AO185" s="679"/>
      <c r="AP185" s="679"/>
      <c r="AQ185" s="679"/>
      <c r="AR185" s="679"/>
      <c r="AS185" s="679"/>
      <c r="AT185" s="680"/>
      <c r="AU185" s="15"/>
    </row>
    <row r="186" spans="1:54" x14ac:dyDescent="0.35">
      <c r="A186" s="71"/>
      <c r="B186" s="39" t="s">
        <v>59</v>
      </c>
      <c r="C186" s="162"/>
      <c r="D186" s="305"/>
      <c r="E186" s="306"/>
      <c r="F186" s="306"/>
      <c r="G186" s="306"/>
      <c r="H186" s="307"/>
      <c r="I186" s="32"/>
      <c r="J186" s="32"/>
      <c r="K186" s="32"/>
      <c r="L186" s="75"/>
      <c r="M186" s="166">
        <f>SUM(D186:L186)</f>
        <v>0</v>
      </c>
      <c r="N186" s="167"/>
      <c r="O186" s="168"/>
      <c r="P186" s="169"/>
      <c r="Q186" s="170"/>
      <c r="R186" s="308"/>
      <c r="S186" s="308"/>
      <c r="T186" s="308"/>
      <c r="U186" s="305"/>
      <c r="V186" s="308"/>
      <c r="W186" s="309"/>
      <c r="X186" s="143"/>
      <c r="Y186" s="306"/>
      <c r="Z186" s="308"/>
      <c r="AA186" s="309"/>
      <c r="AB186" s="334"/>
      <c r="AC186" s="334"/>
      <c r="AD186" s="303"/>
      <c r="AE186" s="331"/>
      <c r="AF186" s="346"/>
      <c r="AG186" s="99" t="str">
        <f t="shared" si="2"/>
        <v/>
      </c>
      <c r="AH186" s="353"/>
      <c r="AI186" s="308"/>
      <c r="AJ186" s="309"/>
      <c r="AK186" s="678"/>
      <c r="AL186" s="679"/>
      <c r="AM186" s="679"/>
      <c r="AN186" s="679"/>
      <c r="AO186" s="679"/>
      <c r="AP186" s="679"/>
      <c r="AQ186" s="679"/>
      <c r="AR186" s="679"/>
      <c r="AS186" s="679"/>
      <c r="AT186" s="680"/>
      <c r="AU186" s="15"/>
      <c r="BB186" s="1"/>
    </row>
    <row r="187" spans="1:54" x14ac:dyDescent="0.35">
      <c r="A187" s="71"/>
      <c r="B187" s="25" t="s">
        <v>70</v>
      </c>
      <c r="C187" s="162">
        <f>SUM(D187:L187)</f>
        <v>0</v>
      </c>
      <c r="D187" s="305"/>
      <c r="E187" s="308"/>
      <c r="F187" s="308"/>
      <c r="G187" s="308"/>
      <c r="H187" s="309"/>
      <c r="I187" s="9"/>
      <c r="J187" s="9"/>
      <c r="K187" s="9"/>
      <c r="L187" s="40"/>
      <c r="M187" s="162" t="e">
        <f>IF(SUM(D187:L187)&gt;($P185/'Template-657'!$P$15),($P185/'Template-657'!$P$15),SUM(D187:L187))</f>
        <v>#DIV/0!</v>
      </c>
      <c r="N187" s="167"/>
      <c r="O187" s="168"/>
      <c r="P187" s="169"/>
      <c r="Q187" s="170"/>
      <c r="R187" s="308"/>
      <c r="S187" s="308"/>
      <c r="T187" s="308"/>
      <c r="U187" s="305"/>
      <c r="V187" s="308"/>
      <c r="W187" s="309"/>
      <c r="X187" s="143"/>
      <c r="Y187" s="15"/>
      <c r="Z187" s="15"/>
      <c r="AA187" s="22"/>
      <c r="AB187" s="334"/>
      <c r="AC187" s="334"/>
      <c r="AD187" s="303"/>
      <c r="AE187" s="331"/>
      <c r="AF187" s="346"/>
      <c r="AG187" s="99" t="str">
        <f t="shared" si="2"/>
        <v/>
      </c>
      <c r="AH187" s="353"/>
      <c r="AI187" s="308"/>
      <c r="AJ187" s="309"/>
      <c r="AK187" s="678"/>
      <c r="AL187" s="679"/>
      <c r="AM187" s="679"/>
      <c r="AN187" s="679"/>
      <c r="AO187" s="679"/>
      <c r="AP187" s="679"/>
      <c r="AQ187" s="679"/>
      <c r="AR187" s="679"/>
      <c r="AS187" s="679"/>
      <c r="AT187" s="680"/>
      <c r="AU187" s="15"/>
      <c r="BB187" s="1"/>
    </row>
    <row r="188" spans="1:54" ht="15" thickBot="1" x14ac:dyDescent="0.4">
      <c r="A188" s="90"/>
      <c r="B188" s="26" t="s">
        <v>75</v>
      </c>
      <c r="C188" s="171">
        <f>SUM(D188:L188)</f>
        <v>0</v>
      </c>
      <c r="D188" s="310"/>
      <c r="E188" s="311"/>
      <c r="F188" s="311"/>
      <c r="G188" s="311"/>
      <c r="H188" s="312"/>
      <c r="I188" s="11"/>
      <c r="J188" s="11"/>
      <c r="K188" s="11"/>
      <c r="L188" s="47"/>
      <c r="M188" s="171" t="e">
        <f>IF(SUM(D188:L188)&gt;($P185/'Template-657'!$P$15),($P185/'Template-657'!$P$15),SUM(D188:L188))</f>
        <v>#DIV/0!</v>
      </c>
      <c r="N188" s="57"/>
      <c r="O188" s="172"/>
      <c r="P188" s="173"/>
      <c r="Q188" s="23"/>
      <c r="R188" s="311"/>
      <c r="S188" s="323"/>
      <c r="T188" s="323"/>
      <c r="U188" s="324"/>
      <c r="V188" s="325"/>
      <c r="W188" s="326"/>
      <c r="X188" s="57"/>
      <c r="Y188" s="10"/>
      <c r="Z188" s="10"/>
      <c r="AA188" s="23"/>
      <c r="AB188" s="339"/>
      <c r="AC188" s="339"/>
      <c r="AD188" s="340"/>
      <c r="AE188" s="331"/>
      <c r="AF188" s="346"/>
      <c r="AG188" s="99" t="str">
        <f t="shared" si="2"/>
        <v/>
      </c>
      <c r="AH188" s="353"/>
      <c r="AI188" s="308"/>
      <c r="AJ188" s="309"/>
      <c r="AK188" s="684"/>
      <c r="AL188" s="685"/>
      <c r="AM188" s="685"/>
      <c r="AN188" s="685"/>
      <c r="AO188" s="685"/>
      <c r="AP188" s="685"/>
      <c r="AQ188" s="685"/>
      <c r="AR188" s="685"/>
      <c r="AS188" s="685"/>
      <c r="AT188" s="686"/>
      <c r="AU188" s="15"/>
      <c r="BB188" s="1"/>
    </row>
    <row r="189" spans="1:54" x14ac:dyDescent="0.35">
      <c r="A189" s="33">
        <v>38</v>
      </c>
      <c r="B189" s="24" t="s">
        <v>35</v>
      </c>
      <c r="C189" s="156"/>
      <c r="D189" s="299"/>
      <c r="E189" s="300"/>
      <c r="F189" s="300"/>
      <c r="G189" s="300"/>
      <c r="H189" s="301"/>
      <c r="I189" s="14"/>
      <c r="J189" s="14"/>
      <c r="K189" s="14"/>
      <c r="L189" s="77"/>
      <c r="M189" s="317"/>
      <c r="N189" s="157">
        <f>SUM(D189:L189)</f>
        <v>0</v>
      </c>
      <c r="O189" s="158">
        <f>N189*'Template-657'!$P$16</f>
        <v>0</v>
      </c>
      <c r="P189" s="159"/>
      <c r="Q189" s="160"/>
      <c r="R189" s="320"/>
      <c r="S189" s="320"/>
      <c r="T189" s="300"/>
      <c r="U189" s="318"/>
      <c r="V189" s="320"/>
      <c r="W189" s="301"/>
      <c r="X189" s="332"/>
      <c r="Y189" s="64"/>
      <c r="Z189" s="64"/>
      <c r="AA189" s="79"/>
      <c r="AB189" s="337"/>
      <c r="AC189" s="337"/>
      <c r="AD189" s="300"/>
      <c r="AE189" s="342"/>
      <c r="AF189" s="343"/>
      <c r="AG189" s="100" t="str">
        <f t="shared" si="2"/>
        <v/>
      </c>
      <c r="AH189" s="350"/>
      <c r="AI189" s="351"/>
      <c r="AJ189" s="352"/>
      <c r="AK189" s="675"/>
      <c r="AL189" s="676"/>
      <c r="AM189" s="676"/>
      <c r="AN189" s="676"/>
      <c r="AO189" s="676"/>
      <c r="AP189" s="676"/>
      <c r="AQ189" s="676"/>
      <c r="AR189" s="676"/>
      <c r="AS189" s="676"/>
      <c r="AT189" s="677"/>
      <c r="AU189" s="15"/>
    </row>
    <row r="190" spans="1:54" x14ac:dyDescent="0.35">
      <c r="A190" s="71"/>
      <c r="B190" s="25" t="s">
        <v>53</v>
      </c>
      <c r="C190" s="162"/>
      <c r="D190" s="302"/>
      <c r="E190" s="303"/>
      <c r="F190" s="303"/>
      <c r="G190" s="303"/>
      <c r="H190" s="304"/>
      <c r="I190" s="17"/>
      <c r="J190" s="17"/>
      <c r="K190" s="17"/>
      <c r="L190" s="85"/>
      <c r="M190" s="162"/>
      <c r="N190" s="30" t="e">
        <f>IF(SUM(D190:L190)&gt;'Template-657'!$Z$4,'Template-657'!$Z$4,SUM(D190:L190))</f>
        <v>#DIV/0!</v>
      </c>
      <c r="O190" s="163" t="e">
        <f>N190*'Template-657'!$P$16</f>
        <v>#DIV/0!</v>
      </c>
      <c r="P190" s="164" t="e">
        <f>INDEX('Template-657'!$T$5:$Y$5, MATCH(O190, 'Template-657'!$T$3:$Y$3, 1))</f>
        <v>#DIV/0!</v>
      </c>
      <c r="Q190" s="22" t="e">
        <f>INDEX('Template-657'!$T$6:$Y$6, MATCH(O190, 'Template-657'!$T$3:$Y$3, 1))</f>
        <v>#DIV/0!</v>
      </c>
      <c r="R190" s="321"/>
      <c r="S190" s="321"/>
      <c r="T190" s="303"/>
      <c r="U190" s="322"/>
      <c r="V190" s="321"/>
      <c r="W190" s="304"/>
      <c r="X190" s="165"/>
      <c r="Y190" s="63"/>
      <c r="Z190" s="63"/>
      <c r="AA190" s="89"/>
      <c r="AB190" s="335"/>
      <c r="AC190" s="334"/>
      <c r="AD190" s="303"/>
      <c r="AE190" s="331"/>
      <c r="AF190" s="346"/>
      <c r="AG190" s="99" t="str">
        <f t="shared" si="2"/>
        <v/>
      </c>
      <c r="AH190" s="353"/>
      <c r="AI190" s="308"/>
      <c r="AJ190" s="309"/>
      <c r="AK190" s="678"/>
      <c r="AL190" s="679"/>
      <c r="AM190" s="679"/>
      <c r="AN190" s="679"/>
      <c r="AO190" s="679"/>
      <c r="AP190" s="679"/>
      <c r="AQ190" s="679"/>
      <c r="AR190" s="679"/>
      <c r="AS190" s="679"/>
      <c r="AT190" s="680"/>
      <c r="AU190" s="15"/>
    </row>
    <row r="191" spans="1:54" x14ac:dyDescent="0.35">
      <c r="A191" s="71"/>
      <c r="B191" s="39" t="s">
        <v>59</v>
      </c>
      <c r="C191" s="162"/>
      <c r="D191" s="305"/>
      <c r="E191" s="306"/>
      <c r="F191" s="306"/>
      <c r="G191" s="306"/>
      <c r="H191" s="307"/>
      <c r="I191" s="32"/>
      <c r="J191" s="32"/>
      <c r="K191" s="32"/>
      <c r="L191" s="75"/>
      <c r="M191" s="166">
        <f>SUM(D191:L191)</f>
        <v>0</v>
      </c>
      <c r="N191" s="167"/>
      <c r="O191" s="168"/>
      <c r="P191" s="169"/>
      <c r="Q191" s="170"/>
      <c r="R191" s="308"/>
      <c r="S191" s="308"/>
      <c r="T191" s="308"/>
      <c r="U191" s="305"/>
      <c r="V191" s="308"/>
      <c r="W191" s="309"/>
      <c r="X191" s="331"/>
      <c r="Y191" s="306"/>
      <c r="Z191" s="308"/>
      <c r="AA191" s="309"/>
      <c r="AB191" s="334"/>
      <c r="AC191" s="334"/>
      <c r="AD191" s="303"/>
      <c r="AE191" s="331"/>
      <c r="AF191" s="346"/>
      <c r="AG191" s="99" t="str">
        <f t="shared" si="2"/>
        <v/>
      </c>
      <c r="AH191" s="353"/>
      <c r="AI191" s="308"/>
      <c r="AJ191" s="309"/>
      <c r="AK191" s="678"/>
      <c r="AL191" s="679"/>
      <c r="AM191" s="679"/>
      <c r="AN191" s="679"/>
      <c r="AO191" s="679"/>
      <c r="AP191" s="679"/>
      <c r="AQ191" s="679"/>
      <c r="AR191" s="679"/>
      <c r="AS191" s="679"/>
      <c r="AT191" s="680"/>
      <c r="AU191" s="15"/>
      <c r="BB191" s="1"/>
    </row>
    <row r="192" spans="1:54" x14ac:dyDescent="0.35">
      <c r="A192" s="71"/>
      <c r="B192" s="25" t="s">
        <v>70</v>
      </c>
      <c r="C192" s="162">
        <f>SUM(D192:L192)</f>
        <v>0</v>
      </c>
      <c r="D192" s="305"/>
      <c r="E192" s="308"/>
      <c r="F192" s="308"/>
      <c r="G192" s="308"/>
      <c r="H192" s="309"/>
      <c r="I192" s="9"/>
      <c r="J192" s="9"/>
      <c r="K192" s="9"/>
      <c r="L192" s="40"/>
      <c r="M192" s="162" t="e">
        <f>IF(SUM(D192:L192)&gt;($P190/'Template-657'!$P$15),($P190/'Template-657'!$P$15),SUM(D192:L192))</f>
        <v>#DIV/0!</v>
      </c>
      <c r="N192" s="167"/>
      <c r="O192" s="168"/>
      <c r="P192" s="169"/>
      <c r="Q192" s="170"/>
      <c r="R192" s="308"/>
      <c r="S192" s="308"/>
      <c r="T192" s="308"/>
      <c r="U192" s="305"/>
      <c r="V192" s="308"/>
      <c r="W192" s="309"/>
      <c r="X192" s="143"/>
      <c r="Y192" s="15"/>
      <c r="Z192" s="15"/>
      <c r="AA192" s="22"/>
      <c r="AB192" s="334"/>
      <c r="AC192" s="334"/>
      <c r="AD192" s="303"/>
      <c r="AE192" s="331"/>
      <c r="AF192" s="346"/>
      <c r="AG192" s="99" t="str">
        <f t="shared" si="2"/>
        <v/>
      </c>
      <c r="AH192" s="353"/>
      <c r="AI192" s="308"/>
      <c r="AJ192" s="309"/>
      <c r="AK192" s="678"/>
      <c r="AL192" s="679"/>
      <c r="AM192" s="679"/>
      <c r="AN192" s="679"/>
      <c r="AO192" s="679"/>
      <c r="AP192" s="679"/>
      <c r="AQ192" s="679"/>
      <c r="AR192" s="679"/>
      <c r="AS192" s="679"/>
      <c r="AT192" s="680"/>
      <c r="AU192" s="15"/>
      <c r="BB192" s="1"/>
    </row>
    <row r="193" spans="1:59" ht="15" thickBot="1" x14ac:dyDescent="0.4">
      <c r="A193" s="90"/>
      <c r="B193" s="26" t="s">
        <v>75</v>
      </c>
      <c r="C193" s="171">
        <f>SUM(D193:L193)</f>
        <v>0</v>
      </c>
      <c r="D193" s="310"/>
      <c r="E193" s="311"/>
      <c r="F193" s="311"/>
      <c r="G193" s="311"/>
      <c r="H193" s="312"/>
      <c r="I193" s="11"/>
      <c r="J193" s="11"/>
      <c r="K193" s="11"/>
      <c r="L193" s="47"/>
      <c r="M193" s="171" t="e">
        <f>IF(SUM(D193:L193)&gt;($P190/'Template-657'!$P$15),($P190/'Template-657'!$P$15),SUM(D193:L193))</f>
        <v>#DIV/0!</v>
      </c>
      <c r="N193" s="57"/>
      <c r="O193" s="172"/>
      <c r="P193" s="173"/>
      <c r="Q193" s="23"/>
      <c r="R193" s="311"/>
      <c r="S193" s="323"/>
      <c r="T193" s="323"/>
      <c r="U193" s="324"/>
      <c r="V193" s="325"/>
      <c r="W193" s="326"/>
      <c r="X193" s="57"/>
      <c r="Y193" s="10"/>
      <c r="Z193" s="10"/>
      <c r="AA193" s="23"/>
      <c r="AB193" s="339"/>
      <c r="AC193" s="339"/>
      <c r="AD193" s="340"/>
      <c r="AE193" s="347"/>
      <c r="AF193" s="348"/>
      <c r="AG193" s="233" t="str">
        <f t="shared" si="2"/>
        <v/>
      </c>
      <c r="AH193" s="354"/>
      <c r="AI193" s="311"/>
      <c r="AJ193" s="312"/>
      <c r="AK193" s="684"/>
      <c r="AL193" s="685"/>
      <c r="AM193" s="685"/>
      <c r="AN193" s="685"/>
      <c r="AO193" s="685"/>
      <c r="AP193" s="685"/>
      <c r="AQ193" s="685"/>
      <c r="AR193" s="685"/>
      <c r="AS193" s="685"/>
      <c r="AT193" s="686"/>
      <c r="AU193" s="15"/>
      <c r="BB193" s="1"/>
    </row>
    <row r="194" spans="1:59" x14ac:dyDescent="0.35">
      <c r="A194" s="33">
        <v>39</v>
      </c>
      <c r="B194" s="24" t="s">
        <v>35</v>
      </c>
      <c r="C194" s="156"/>
      <c r="D194" s="299"/>
      <c r="E194" s="300"/>
      <c r="F194" s="300"/>
      <c r="G194" s="300"/>
      <c r="H194" s="301"/>
      <c r="I194" s="14"/>
      <c r="J194" s="14"/>
      <c r="K194" s="14"/>
      <c r="L194" s="77"/>
      <c r="M194" s="317"/>
      <c r="N194" s="157">
        <f>SUM(D194:L194)</f>
        <v>0</v>
      </c>
      <c r="O194" s="158">
        <f>N194*'Template-657'!$P$16</f>
        <v>0</v>
      </c>
      <c r="P194" s="159"/>
      <c r="Q194" s="160"/>
      <c r="R194" s="320"/>
      <c r="S194" s="320"/>
      <c r="T194" s="300"/>
      <c r="U194" s="318"/>
      <c r="V194" s="320"/>
      <c r="W194" s="301"/>
      <c r="X194" s="174"/>
      <c r="Y194" s="64"/>
      <c r="Z194" s="64"/>
      <c r="AA194" s="79"/>
      <c r="AB194" s="337"/>
      <c r="AC194" s="337"/>
      <c r="AD194" s="300"/>
      <c r="AE194" s="344"/>
      <c r="AF194" s="345"/>
      <c r="AG194" s="99" t="str">
        <f t="shared" si="2"/>
        <v/>
      </c>
      <c r="AH194" s="353"/>
      <c r="AI194" s="308"/>
      <c r="AJ194" s="309"/>
      <c r="AK194" s="675"/>
      <c r="AL194" s="676"/>
      <c r="AM194" s="676"/>
      <c r="AN194" s="676"/>
      <c r="AO194" s="676"/>
      <c r="AP194" s="676"/>
      <c r="AQ194" s="676"/>
      <c r="AR194" s="676"/>
      <c r="AS194" s="676"/>
      <c r="AT194" s="677"/>
      <c r="AU194" s="15"/>
    </row>
    <row r="195" spans="1:59" x14ac:dyDescent="0.35">
      <c r="A195" s="71"/>
      <c r="B195" s="25" t="s">
        <v>53</v>
      </c>
      <c r="C195" s="162"/>
      <c r="D195" s="302"/>
      <c r="E195" s="303"/>
      <c r="F195" s="303"/>
      <c r="G195" s="303"/>
      <c r="H195" s="304"/>
      <c r="I195" s="17"/>
      <c r="J195" s="17"/>
      <c r="K195" s="17"/>
      <c r="L195" s="85"/>
      <c r="M195" s="162"/>
      <c r="N195" s="30" t="e">
        <f>IF(SUM(D195:L195)&gt;'Template-657'!$Z$4,'Template-657'!$Z$4,SUM(D195:L195))</f>
        <v>#DIV/0!</v>
      </c>
      <c r="O195" s="163" t="e">
        <f>N195*'Template-657'!$P$16</f>
        <v>#DIV/0!</v>
      </c>
      <c r="P195" s="164" t="e">
        <f>INDEX('Template-657'!$T$5:$Y$5, MATCH(O195, 'Template-657'!$T$3:$Y$3, 1))</f>
        <v>#DIV/0!</v>
      </c>
      <c r="Q195" s="22" t="e">
        <f>INDEX('Template-657'!$T$6:$Y$6, MATCH(O195, 'Template-657'!$T$3:$Y$3, 1))</f>
        <v>#DIV/0!</v>
      </c>
      <c r="R195" s="321"/>
      <c r="S195" s="321"/>
      <c r="T195" s="303"/>
      <c r="U195" s="322"/>
      <c r="V195" s="321"/>
      <c r="W195" s="304"/>
      <c r="X195" s="165"/>
      <c r="Y195" s="63"/>
      <c r="Z195" s="63"/>
      <c r="AA195" s="89"/>
      <c r="AB195" s="334"/>
      <c r="AC195" s="334"/>
      <c r="AD195" s="303"/>
      <c r="AE195" s="344"/>
      <c r="AF195" s="345"/>
      <c r="AG195" s="99" t="str">
        <f t="shared" si="2"/>
        <v/>
      </c>
      <c r="AH195" s="353"/>
      <c r="AI195" s="308"/>
      <c r="AJ195" s="309"/>
      <c r="AK195" s="678"/>
      <c r="AL195" s="679"/>
      <c r="AM195" s="679"/>
      <c r="AN195" s="679"/>
      <c r="AO195" s="679"/>
      <c r="AP195" s="679"/>
      <c r="AQ195" s="679"/>
      <c r="AR195" s="679"/>
      <c r="AS195" s="679"/>
      <c r="AT195" s="680"/>
      <c r="AU195" s="15"/>
    </row>
    <row r="196" spans="1:59" x14ac:dyDescent="0.35">
      <c r="A196" s="71"/>
      <c r="B196" s="39" t="s">
        <v>59</v>
      </c>
      <c r="C196" s="162"/>
      <c r="D196" s="305"/>
      <c r="E196" s="306"/>
      <c r="F196" s="306"/>
      <c r="G196" s="306"/>
      <c r="H196" s="307"/>
      <c r="I196" s="32"/>
      <c r="J196" s="32"/>
      <c r="K196" s="32"/>
      <c r="L196" s="75"/>
      <c r="M196" s="166">
        <f>SUM(D196:L196)</f>
        <v>0</v>
      </c>
      <c r="N196" s="167"/>
      <c r="O196" s="168"/>
      <c r="P196" s="169"/>
      <c r="Q196" s="170"/>
      <c r="R196" s="308"/>
      <c r="S196" s="308"/>
      <c r="T196" s="308"/>
      <c r="U196" s="305"/>
      <c r="V196" s="308"/>
      <c r="W196" s="309"/>
      <c r="X196" s="143"/>
      <c r="Y196" s="306"/>
      <c r="Z196" s="308"/>
      <c r="AA196" s="309"/>
      <c r="AB196" s="334"/>
      <c r="AC196" s="334"/>
      <c r="AD196" s="303"/>
      <c r="AE196" s="331"/>
      <c r="AF196" s="346"/>
      <c r="AG196" s="99" t="str">
        <f t="shared" si="2"/>
        <v/>
      </c>
      <c r="AH196" s="353"/>
      <c r="AI196" s="308"/>
      <c r="AJ196" s="309"/>
      <c r="AK196" s="678"/>
      <c r="AL196" s="679"/>
      <c r="AM196" s="679"/>
      <c r="AN196" s="679"/>
      <c r="AO196" s="679"/>
      <c r="AP196" s="679"/>
      <c r="AQ196" s="679"/>
      <c r="AR196" s="679"/>
      <c r="AS196" s="679"/>
      <c r="AT196" s="680"/>
      <c r="AU196" s="15"/>
      <c r="BB196" s="1"/>
    </row>
    <row r="197" spans="1:59" x14ac:dyDescent="0.35">
      <c r="A197" s="71"/>
      <c r="B197" s="25" t="s">
        <v>70</v>
      </c>
      <c r="C197" s="162">
        <f>SUM(D197:L197)</f>
        <v>0</v>
      </c>
      <c r="D197" s="305"/>
      <c r="E197" s="308"/>
      <c r="F197" s="308"/>
      <c r="G197" s="308"/>
      <c r="H197" s="309"/>
      <c r="I197" s="9"/>
      <c r="J197" s="9"/>
      <c r="K197" s="9"/>
      <c r="L197" s="40"/>
      <c r="M197" s="162" t="e">
        <f>IF(SUM(D197:L197)&gt;($P195/'Template-657'!$P$15),($P195/'Template-657'!$P$15),SUM(D197:L197))</f>
        <v>#DIV/0!</v>
      </c>
      <c r="N197" s="167"/>
      <c r="O197" s="168"/>
      <c r="P197" s="169"/>
      <c r="Q197" s="170"/>
      <c r="R197" s="308"/>
      <c r="S197" s="308"/>
      <c r="T197" s="308"/>
      <c r="U197" s="305"/>
      <c r="V197" s="308"/>
      <c r="W197" s="309"/>
      <c r="X197" s="143"/>
      <c r="Y197" s="15"/>
      <c r="Z197" s="15"/>
      <c r="AA197" s="22"/>
      <c r="AB197" s="334"/>
      <c r="AC197" s="334"/>
      <c r="AD197" s="303"/>
      <c r="AE197" s="331"/>
      <c r="AF197" s="346"/>
      <c r="AG197" s="99" t="str">
        <f t="shared" ref="AG197:AG203" si="3">IF(AND(AE197&lt;&gt;"", AF197&lt;&gt;"", AH197&lt;&gt;""), AE197 &amp; "-" &amp; AF197 &amp; " - " &amp; TRIM(AH197), "")</f>
        <v/>
      </c>
      <c r="AH197" s="353"/>
      <c r="AI197" s="308"/>
      <c r="AJ197" s="309"/>
      <c r="AK197" s="678"/>
      <c r="AL197" s="679"/>
      <c r="AM197" s="679"/>
      <c r="AN197" s="679"/>
      <c r="AO197" s="679"/>
      <c r="AP197" s="679"/>
      <c r="AQ197" s="679"/>
      <c r="AR197" s="679"/>
      <c r="AS197" s="679"/>
      <c r="AT197" s="680"/>
      <c r="AU197" s="15"/>
      <c r="BB197" s="1"/>
    </row>
    <row r="198" spans="1:59" ht="15" thickBot="1" x14ac:dyDescent="0.4">
      <c r="A198" s="90"/>
      <c r="B198" s="26" t="s">
        <v>75</v>
      </c>
      <c r="C198" s="171">
        <f>SUM(D198:L198)</f>
        <v>0</v>
      </c>
      <c r="D198" s="310"/>
      <c r="E198" s="311"/>
      <c r="F198" s="311"/>
      <c r="G198" s="311"/>
      <c r="H198" s="312"/>
      <c r="I198" s="11"/>
      <c r="J198" s="11"/>
      <c r="K198" s="11"/>
      <c r="L198" s="47"/>
      <c r="M198" s="171" t="e">
        <f>IF(SUM(D198:L198)&gt;($P195/'Template-657'!$P$15),($P195/'Template-657'!$P$15),SUM(D198:L198))</f>
        <v>#DIV/0!</v>
      </c>
      <c r="N198" s="57"/>
      <c r="O198" s="172"/>
      <c r="P198" s="173"/>
      <c r="Q198" s="23"/>
      <c r="R198" s="311"/>
      <c r="S198" s="323"/>
      <c r="T198" s="323"/>
      <c r="U198" s="324"/>
      <c r="V198" s="325"/>
      <c r="W198" s="326"/>
      <c r="X198" s="57"/>
      <c r="Y198" s="10"/>
      <c r="Z198" s="10"/>
      <c r="AA198" s="23"/>
      <c r="AB198" s="339"/>
      <c r="AC198" s="339"/>
      <c r="AD198" s="340"/>
      <c r="AE198" s="331"/>
      <c r="AF198" s="346"/>
      <c r="AG198" s="99" t="str">
        <f t="shared" si="3"/>
        <v/>
      </c>
      <c r="AH198" s="353"/>
      <c r="AI198" s="308"/>
      <c r="AJ198" s="309"/>
      <c r="AK198" s="684"/>
      <c r="AL198" s="685"/>
      <c r="AM198" s="685"/>
      <c r="AN198" s="685"/>
      <c r="AO198" s="685"/>
      <c r="AP198" s="685"/>
      <c r="AQ198" s="685"/>
      <c r="AR198" s="685"/>
      <c r="AS198" s="685"/>
      <c r="AT198" s="686"/>
      <c r="AU198" s="15"/>
      <c r="BB198" s="1"/>
    </row>
    <row r="199" spans="1:59" x14ac:dyDescent="0.35">
      <c r="A199" s="71">
        <v>40</v>
      </c>
      <c r="B199" s="25" t="s">
        <v>35</v>
      </c>
      <c r="C199" s="175"/>
      <c r="D199" s="299"/>
      <c r="E199" s="303"/>
      <c r="F199" s="303"/>
      <c r="G199" s="303"/>
      <c r="H199" s="304"/>
      <c r="I199" s="17"/>
      <c r="J199" s="17"/>
      <c r="K199" s="17"/>
      <c r="L199" s="85"/>
      <c r="M199" s="317"/>
      <c r="N199" s="157">
        <f>SUM(D199:L199)</f>
        <v>0</v>
      </c>
      <c r="O199" s="158">
        <f>N199*'Template-657'!$P$16</f>
        <v>0</v>
      </c>
      <c r="P199" s="159"/>
      <c r="Q199" s="160"/>
      <c r="R199" s="321"/>
      <c r="S199" s="321"/>
      <c r="T199" s="303"/>
      <c r="U199" s="322"/>
      <c r="V199" s="321"/>
      <c r="W199" s="304"/>
      <c r="X199" s="165"/>
      <c r="Y199" s="63"/>
      <c r="Z199" s="63"/>
      <c r="AA199" s="89"/>
      <c r="AB199" s="334"/>
      <c r="AC199" s="334"/>
      <c r="AD199" s="303"/>
      <c r="AE199" s="342"/>
      <c r="AF199" s="343"/>
      <c r="AG199" s="100" t="str">
        <f t="shared" si="3"/>
        <v/>
      </c>
      <c r="AH199" s="350"/>
      <c r="AI199" s="351"/>
      <c r="AJ199" s="352"/>
      <c r="AK199" s="687"/>
      <c r="AL199" s="688"/>
      <c r="AM199" s="688"/>
      <c r="AN199" s="688"/>
      <c r="AO199" s="688"/>
      <c r="AP199" s="688"/>
      <c r="AQ199" s="688"/>
      <c r="AR199" s="688"/>
      <c r="AS199" s="688"/>
      <c r="AT199" s="689"/>
      <c r="AU199" s="15"/>
    </row>
    <row r="200" spans="1:59" x14ac:dyDescent="0.35">
      <c r="A200" s="71"/>
      <c r="B200" s="25" t="s">
        <v>53</v>
      </c>
      <c r="C200" s="162"/>
      <c r="D200" s="302"/>
      <c r="E200" s="303"/>
      <c r="F200" s="303"/>
      <c r="G200" s="303"/>
      <c r="H200" s="304"/>
      <c r="I200" s="17"/>
      <c r="J200" s="17"/>
      <c r="K200" s="17"/>
      <c r="L200" s="85"/>
      <c r="M200" s="162"/>
      <c r="N200" s="30" t="e">
        <f>IF(SUM(D200:L200)&gt;'Template-657'!$Z$4,'Template-657'!$Z$4,SUM(D200:L200))</f>
        <v>#DIV/0!</v>
      </c>
      <c r="O200" s="163" t="e">
        <f>N200*'Template-657'!$P$16</f>
        <v>#DIV/0!</v>
      </c>
      <c r="P200" s="164" t="e">
        <f>INDEX('Template-657'!$T$5:$Y$5, MATCH(O200, 'Template-657'!$T$3:$Y$3, 1))</f>
        <v>#DIV/0!</v>
      </c>
      <c r="Q200" s="22" t="e">
        <f>INDEX('Template-657'!$T$6:$Y$6, MATCH(O200, 'Template-657'!$T$3:$Y$3, 1))</f>
        <v>#DIV/0!</v>
      </c>
      <c r="R200" s="321"/>
      <c r="S200" s="321"/>
      <c r="T200" s="303"/>
      <c r="U200" s="322"/>
      <c r="V200" s="321"/>
      <c r="W200" s="304"/>
      <c r="X200" s="165"/>
      <c r="Y200" s="63"/>
      <c r="Z200" s="63"/>
      <c r="AA200" s="89"/>
      <c r="AB200" s="334"/>
      <c r="AC200" s="334"/>
      <c r="AD200" s="303"/>
      <c r="AE200" s="344"/>
      <c r="AF200" s="345"/>
      <c r="AG200" s="99" t="str">
        <f t="shared" si="3"/>
        <v/>
      </c>
      <c r="AH200" s="353"/>
      <c r="AI200" s="308"/>
      <c r="AJ200" s="309"/>
      <c r="AK200" s="678"/>
      <c r="AL200" s="679"/>
      <c r="AM200" s="679"/>
      <c r="AN200" s="679"/>
      <c r="AO200" s="679"/>
      <c r="AP200" s="679"/>
      <c r="AQ200" s="679"/>
      <c r="AR200" s="679"/>
      <c r="AS200" s="679"/>
      <c r="AT200" s="680"/>
      <c r="AU200" s="15"/>
    </row>
    <row r="201" spans="1:59" x14ac:dyDescent="0.35">
      <c r="A201" s="71"/>
      <c r="B201" s="39" t="s">
        <v>59</v>
      </c>
      <c r="C201" s="162"/>
      <c r="D201" s="305"/>
      <c r="E201" s="306"/>
      <c r="F201" s="306"/>
      <c r="G201" s="306"/>
      <c r="H201" s="307"/>
      <c r="I201" s="32"/>
      <c r="J201" s="32"/>
      <c r="K201" s="32"/>
      <c r="L201" s="75"/>
      <c r="M201" s="166">
        <f>SUM(D201:L201)</f>
        <v>0</v>
      </c>
      <c r="N201" s="167"/>
      <c r="O201" s="168"/>
      <c r="P201" s="169"/>
      <c r="Q201" s="170"/>
      <c r="R201" s="308"/>
      <c r="S201" s="308"/>
      <c r="T201" s="308"/>
      <c r="U201" s="305"/>
      <c r="V201" s="308"/>
      <c r="W201" s="309"/>
      <c r="X201" s="143"/>
      <c r="Y201" s="306"/>
      <c r="Z201" s="308"/>
      <c r="AA201" s="309"/>
      <c r="AB201" s="334"/>
      <c r="AC201" s="334"/>
      <c r="AD201" s="303"/>
      <c r="AE201" s="331"/>
      <c r="AF201" s="346"/>
      <c r="AG201" s="99" t="str">
        <f t="shared" si="3"/>
        <v/>
      </c>
      <c r="AH201" s="353"/>
      <c r="AI201" s="308"/>
      <c r="AJ201" s="309"/>
      <c r="AK201" s="678"/>
      <c r="AL201" s="679"/>
      <c r="AM201" s="679"/>
      <c r="AN201" s="679"/>
      <c r="AO201" s="679"/>
      <c r="AP201" s="679"/>
      <c r="AQ201" s="679"/>
      <c r="AR201" s="679"/>
      <c r="AS201" s="679"/>
      <c r="AT201" s="680"/>
      <c r="AU201" s="15"/>
      <c r="BB201" s="1"/>
    </row>
    <row r="202" spans="1:59" x14ac:dyDescent="0.35">
      <c r="A202" s="71"/>
      <c r="B202" s="25" t="s">
        <v>70</v>
      </c>
      <c r="C202" s="162">
        <f t="shared" ref="C202:C203" si="4">SUM(D202:L202)</f>
        <v>0</v>
      </c>
      <c r="D202" s="305"/>
      <c r="E202" s="308"/>
      <c r="F202" s="308"/>
      <c r="G202" s="308"/>
      <c r="H202" s="309"/>
      <c r="I202" s="9"/>
      <c r="J202" s="9"/>
      <c r="K202" s="9"/>
      <c r="L202" s="40"/>
      <c r="M202" s="162" t="e">
        <f>IF(SUM(D202:L202)&gt;($P200/'Template-657'!$P$15),($P200/'Template-657'!$P$15),SUM(D202:L202))</f>
        <v>#DIV/0!</v>
      </c>
      <c r="N202" s="167"/>
      <c r="O202" s="168"/>
      <c r="P202" s="169"/>
      <c r="Q202" s="170"/>
      <c r="R202" s="308"/>
      <c r="S202" s="308"/>
      <c r="T202" s="308"/>
      <c r="U202" s="305"/>
      <c r="V202" s="308"/>
      <c r="W202" s="309"/>
      <c r="X202" s="143"/>
      <c r="Y202" s="15"/>
      <c r="Z202" s="15"/>
      <c r="AA202" s="22"/>
      <c r="AB202" s="334"/>
      <c r="AC202" s="334"/>
      <c r="AD202" s="303"/>
      <c r="AE202" s="331"/>
      <c r="AF202" s="346"/>
      <c r="AG202" s="99" t="str">
        <f t="shared" si="3"/>
        <v/>
      </c>
      <c r="AH202" s="353"/>
      <c r="AI202" s="308"/>
      <c r="AJ202" s="309"/>
      <c r="AK202" s="678"/>
      <c r="AL202" s="679"/>
      <c r="AM202" s="679"/>
      <c r="AN202" s="679"/>
      <c r="AO202" s="679"/>
      <c r="AP202" s="679"/>
      <c r="AQ202" s="679"/>
      <c r="AR202" s="679"/>
      <c r="AS202" s="679"/>
      <c r="AT202" s="680"/>
      <c r="AU202" s="15"/>
      <c r="BB202" s="1"/>
    </row>
    <row r="203" spans="1:59" ht="15" thickBot="1" x14ac:dyDescent="0.4">
      <c r="A203" s="90"/>
      <c r="B203" s="26" t="s">
        <v>75</v>
      </c>
      <c r="C203" s="162">
        <f t="shared" si="4"/>
        <v>0</v>
      </c>
      <c r="D203" s="310"/>
      <c r="E203" s="308"/>
      <c r="F203" s="308"/>
      <c r="G203" s="308"/>
      <c r="H203" s="309"/>
      <c r="I203" s="9"/>
      <c r="J203" s="9"/>
      <c r="K203" s="9"/>
      <c r="L203" s="40"/>
      <c r="M203" s="171" t="e">
        <f>IF(SUM(D203:L203)&gt;($P200/'Template-657'!$P$15),($P200/'Template-657'!$P$15),SUM(D203:L203))</f>
        <v>#DIV/0!</v>
      </c>
      <c r="N203" s="57"/>
      <c r="O203" s="172"/>
      <c r="P203" s="173"/>
      <c r="Q203" s="23"/>
      <c r="R203" s="308"/>
      <c r="S203" s="327"/>
      <c r="T203" s="327"/>
      <c r="U203" s="328"/>
      <c r="V203" s="329"/>
      <c r="W203" s="330"/>
      <c r="X203" s="30"/>
      <c r="Y203" s="15"/>
      <c r="Z203" s="15"/>
      <c r="AA203" s="22"/>
      <c r="AB203" s="339"/>
      <c r="AC203" s="339"/>
      <c r="AD203" s="340"/>
      <c r="AE203" s="347"/>
      <c r="AF203" s="348"/>
      <c r="AG203" s="233" t="str">
        <f t="shared" si="3"/>
        <v/>
      </c>
      <c r="AH203" s="354"/>
      <c r="AI203" s="311"/>
      <c r="AJ203" s="312"/>
      <c r="AK203" s="684"/>
      <c r="AL203" s="685"/>
      <c r="AM203" s="685"/>
      <c r="AN203" s="685"/>
      <c r="AO203" s="685"/>
      <c r="AP203" s="685"/>
      <c r="AQ203" s="685"/>
      <c r="AR203" s="685"/>
      <c r="AS203" s="685"/>
      <c r="AT203" s="686"/>
      <c r="AU203" s="15"/>
      <c r="BB203" s="1"/>
    </row>
    <row r="204" spans="1:59" ht="29.5" customHeight="1" thickBot="1" x14ac:dyDescent="0.4">
      <c r="A204" s="619" t="s">
        <v>80</v>
      </c>
      <c r="B204" s="25" t="s">
        <v>35</v>
      </c>
      <c r="C204" s="157">
        <f>SUM(D204:L204)</f>
        <v>0</v>
      </c>
      <c r="D204" s="157">
        <f>SUM(D199,D194,D189,D184,D179,D174,D169,D164,D159,D154,D149,D144,D139,D134,D129,D124,D119,D114,D109,D99,D104,D94,D89,D84,D79,D74,D69,D64,D59,D54,D49,D44,D39,D34,D29,D24,D19,D14,D9,D4)</f>
        <v>0</v>
      </c>
      <c r="E204" s="21">
        <f>SUM(E199,E194,E189,E184,E179,E174,E169,E164,E159,E154,E149,E144,E139,E134,E129,E124,E119,E114,E109,E99,E104,E94,E89,E84,E79,E74,E69,E64,E59,E54,E49,E44,E39,E34,E29,E24,E19,E14,E9,E4)</f>
        <v>0</v>
      </c>
      <c r="F204" s="21">
        <f t="shared" ref="F204:H204" si="5">SUM(F199,F194,F189,F184,F179,F174,F169,F164,F159,F154,F149,F144,F139,F134,F129,F124,F119,F114,F109,F99,F104,F94,F89,F84,F79,F74,F69,F64,F59,F54,F49,F44,F39,F34,F29,F24,F19,F14,F9,F4)</f>
        <v>0</v>
      </c>
      <c r="G204" s="21">
        <f t="shared" si="5"/>
        <v>0</v>
      </c>
      <c r="H204" s="160">
        <f t="shared" si="5"/>
        <v>0</v>
      </c>
      <c r="I204" s="21">
        <f t="shared" ref="I204:L206" si="6">SUM(I199,I194,I189,I184,I179,I174,I169,I164,I159,I154,I149,I144,I139,I134,I129,I124,I119,I114,I109,I99,I104,I94,I89,I84,I79,I74,I69,I64,I59,I54,I49,I44,I34,I29,I24,I19,I14,I9,I4)</f>
        <v>0</v>
      </c>
      <c r="J204" s="21">
        <f t="shared" si="6"/>
        <v>0</v>
      </c>
      <c r="K204" s="21">
        <f t="shared" si="6"/>
        <v>0</v>
      </c>
      <c r="L204" s="160">
        <f t="shared" si="6"/>
        <v>0</v>
      </c>
      <c r="M204" s="157">
        <f>SUM(M189,M184,M179,M169,M164,M159,M154,M149,M144,M139,M134,M129,M124,M119,M114,M109,M104,M99,M94,M199,M194,M174,M4,M89,M84,M79,M74,M69,M64,M59,M54,M49,M44,M39,M34,M29,M24,M19,M14,M9)</f>
        <v>0</v>
      </c>
      <c r="N204" s="177">
        <f>SUM(N189,N199,N194,N174,N4,N184,N179,N169,N164,N159,N154,N149,N144,N139,N129,N124,N119,N114,N109,N104,N99,N134,N94,N89,N84,N79,N74,N69,N64,N59,N54,N49,N44,N39,N34,N29,N24,N19,N14,N9)</f>
        <v>0</v>
      </c>
      <c r="O204" s="178" t="e">
        <f>SUM(O189,O184,O179,O169,O164,O159,O154,O149,O144,O139,O134,O129,O124,O119,O114,O109,O104,O99,O94,O89,O84,O79,O69,O64,O59,O49,O44,O199,O194,O174,O4,O54,O34,O29,O24,O19,O14,O9,O74)/'Template-657'!$P$17</f>
        <v>#DIV/0!</v>
      </c>
      <c r="P204" s="3"/>
      <c r="Q204" s="129" t="s">
        <v>35</v>
      </c>
      <c r="R204" s="318"/>
      <c r="S204" s="21" t="e">
        <f>AVERAGE(S189,S184,S179,S169,S164,S159,S154,S149,S144,S139,S134,S129,S124,S119,S114,S109,S104,S99,S94,S199,S194,S174,S4,S89,S84,S79,S74,S69,S64,S59,S54,S49,S44,S39,S34,S29,S24,S19,S14,S9)</f>
        <v>#DIV/0!</v>
      </c>
      <c r="T204" s="160" t="e">
        <f>AVERAGE(T189,T184,T179,T169,T164,T159,T154,T149,T144,T139,T134,T129,T124,T119,T114,T109,T104,T99,T94,T199,T194,T174,T4,T89,T84,T79,T74,T69,T64,T59,T54,T49,T44,T39,T34,T29,T24,T19,T14,T9)</f>
        <v>#DIV/0!</v>
      </c>
      <c r="U204" s="351"/>
      <c r="V204" s="21" t="e">
        <f>AVERAGE(V189,V184,V179,V169,V164,V159,V154,V149,V144,V139,V134,V129,V124,V119,V114,V109,V104,V99,V94,V199,V194,V174,V4,V89,V84,V79,V74,V69,V64,V59,V54,V49,V44,V39,V34,V29,V24,V19,V14,V9)</f>
        <v>#DIV/0!</v>
      </c>
      <c r="W204" s="160" t="e">
        <f>AVERAGE(W189,W184,W179,W169,W164,W159,W154,W149,W144,W139,W134,W129,W124,W119,W114,W109,W104,W99,W94,W199,W194,W174,W4,W89,W84,W79,W74,W69,W64,W59,W54,W49,W44,W39,W34,W29,W24,W19,W14,W9)</f>
        <v>#DIV/0!</v>
      </c>
      <c r="X204" s="371" t="e">
        <f>AVERAGE(X189,X184,X179,X169,X164,X159,X154,X149,X144,X139,X134,X129,X124,X119,X114,X109,X104,X99,X94,X199,X194,X174,X4,X89,X84,X79,X74,X69,X64,X59,X54,X49,X44,X39,X34,X29,X24,X19,X14,X9)</f>
        <v>#DIV/0!</v>
      </c>
      <c r="Y204" s="21"/>
      <c r="Z204" s="21"/>
      <c r="AA204" s="21"/>
      <c r="AB204" s="33" t="s">
        <v>27</v>
      </c>
      <c r="AC204" s="34" t="s">
        <v>28</v>
      </c>
      <c r="AD204" s="35" t="s">
        <v>29</v>
      </c>
      <c r="AE204" s="216"/>
      <c r="AF204" s="216"/>
      <c r="AG204" s="217"/>
      <c r="AH204" s="2"/>
      <c r="AI204" s="2"/>
      <c r="AJ204" s="138"/>
      <c r="AU204" s="59" t="s">
        <v>216</v>
      </c>
      <c r="AV204" s="221" t="s">
        <v>132</v>
      </c>
      <c r="AW204" s="221" t="s">
        <v>13</v>
      </c>
      <c r="AX204" s="221" t="s">
        <v>217</v>
      </c>
      <c r="AY204" s="221" t="s">
        <v>218</v>
      </c>
      <c r="AZ204" s="221" t="s">
        <v>219</v>
      </c>
      <c r="BA204" s="221" t="s">
        <v>207</v>
      </c>
      <c r="BB204" s="222"/>
      <c r="BC204" s="221" t="s">
        <v>220</v>
      </c>
      <c r="BD204" s="223" t="s">
        <v>221</v>
      </c>
      <c r="BE204" s="229" t="s">
        <v>133</v>
      </c>
      <c r="BF204" s="229" t="s">
        <v>132</v>
      </c>
      <c r="BG204" s="230" t="s">
        <v>30</v>
      </c>
    </row>
    <row r="205" spans="1:59" ht="15" thickBot="1" x14ac:dyDescent="0.4">
      <c r="A205" s="620"/>
      <c r="B205" s="25" t="s">
        <v>53</v>
      </c>
      <c r="C205" s="30">
        <f>SUM(D205:L205)</f>
        <v>0</v>
      </c>
      <c r="D205" s="293">
        <f>SUM(D200,D195,D190,D185,D180,D175,D170,D165,D160,D155,D150,D145,D140,D135,D130,D125,D120,D115,D110,D100,D105,D95,D90,D85,D80,D75,D70,D65,D60,D55,D50,D45,D40,D35,D30,D25,D20,D15,D10,D5)</f>
        <v>0</v>
      </c>
      <c r="E205" s="134">
        <f t="shared" ref="E205:L208" si="7">SUM(E200,E195,E190,E185,E180,E175,E170,E165,E160,E155,E150,E145,E140,E135,E130,E125,E120,E115,E110,E100,E105,E95,E90,E85,E80,E75,E70,E65,E60,E55,E50,E45,E40,E35,E30,E25,E20,E15,E10,E5)</f>
        <v>0</v>
      </c>
      <c r="F205" s="134">
        <f t="shared" si="7"/>
        <v>0</v>
      </c>
      <c r="G205" s="134">
        <f t="shared" si="7"/>
        <v>0</v>
      </c>
      <c r="H205" s="292">
        <f t="shared" si="7"/>
        <v>0</v>
      </c>
      <c r="I205" s="15">
        <f t="shared" si="6"/>
        <v>0</v>
      </c>
      <c r="J205" s="15">
        <f t="shared" si="6"/>
        <v>0</v>
      </c>
      <c r="K205" s="15">
        <f t="shared" si="6"/>
        <v>0</v>
      </c>
      <c r="L205" s="22">
        <f t="shared" si="6"/>
        <v>0</v>
      </c>
      <c r="M205" s="57"/>
      <c r="N205" s="179" t="e">
        <f>SUM(N190,N200,N195,N175,N5,N185,N180,N170,N165,N160,N155,N150,N145,N140,N130,N125,N120,N115,N110,N105,N100,N135,N95,N90,N85,N80,N75,N70,N65,N60,N55,N50,N45,N40,N35,N30,N25,N20,N15,N10)</f>
        <v>#DIV/0!</v>
      </c>
      <c r="O205" s="180" t="e">
        <f>SUM(O190,O185,O180,O170,O165,O160,O155,O150,O145,O140,O135,O130,O125,O120,O115,O110,O105,O100,O95,O90,O85,O80,O70,O65,O60,O50,O45,O200,O195,O175,O5,O55,O35,O30,O25,O20,O15,O10,O75)/'Template-657'!$P$17</f>
        <v>#DIV/0!</v>
      </c>
      <c r="P205" s="3"/>
      <c r="Q205" s="39" t="s">
        <v>53</v>
      </c>
      <c r="R205" s="319"/>
      <c r="S205" s="134" t="e">
        <f t="shared" ref="S205:T207" si="8">AVERAGE(S190,S185,S180,S170,S165,S160,S155,S150,S145,S140,S135,S130,S125,S120,S115,S110,S105,S100,S95,S200,S195,S175,S5,S90,S85,S80,S75,S70,S65,S60,S55,S50,S45,S40,S35,S30,S25,S20,S15,S10)</f>
        <v>#DIV/0!</v>
      </c>
      <c r="T205" s="292" t="e">
        <f t="shared" si="8"/>
        <v>#DIV/0!</v>
      </c>
      <c r="U205" s="361"/>
      <c r="V205" s="134" t="e">
        <f t="shared" ref="V205:W208" si="9">AVERAGE(V190,V185,V180,V170,V165,V160,V155,V150,V145,V140,V135,V130,V125,V120,V115,V110,V105,V100,V95,V200,V195,V175,V5,V90,V85,V80,V75,V70,V65,V60,V55,V50,V45,V40,V35,V30,V25,V20,V15,V10)</f>
        <v>#DIV/0!</v>
      </c>
      <c r="W205" s="292" t="e">
        <f t="shared" si="9"/>
        <v>#DIV/0!</v>
      </c>
      <c r="X205" s="194"/>
      <c r="Y205" s="134"/>
      <c r="Z205" s="134"/>
      <c r="AA205" s="134"/>
      <c r="AB205" s="153" t="e" cm="1" vm="1">
        <f t="array" ref="AB205">_xlfn.UNIQUE(_xlfn._xlws.FILTER(AB$4:AB$203,AB$4:AB$203&lt;&gt;""))</f>
        <v>#VALUE!</v>
      </c>
      <c r="AC205" s="200" t="e">
        <f>AVERAGEIF(AB$4:AB$203,AB205,AC$4:AC$203)</f>
        <v>#DIV/0!</v>
      </c>
      <c r="AD205" s="226" t="e">
        <f>AVERAGEIF(AB$4:AB$203,AB205,AD$4:AD$203)</f>
        <v>#DIV/0!</v>
      </c>
      <c r="AE205" s="62"/>
      <c r="AF205" s="115"/>
      <c r="AG205" s="115"/>
      <c r="AH205" s="15"/>
      <c r="AI205" s="15"/>
      <c r="AJ205" s="218"/>
      <c r="AU205" s="367" t="e" cm="1" vm="1">
        <f t="array" ref="AU205">_xlfn.UNIQUE(_xlfn._xlws.FILTER($AG4:$AG203, $AG4:$AG203&lt;&gt;""))</f>
        <v>#VALUE!</v>
      </c>
      <c r="AV205" s="146" t="e" vm="2">
        <f>IF(AU205&lt;&gt;"",MID(AU205, FIND("-",AU205)+1,1),"")</f>
        <v>#VALUE!</v>
      </c>
      <c r="AW205" s="146" t="e" vm="2">
        <f>IF(AU205&lt;&gt;"",TRIM(RIGHT(AU205, LEN(AU205) - FIND(" - ", AU205, FIND("-", AU205)) - 2)),"")</f>
        <v>#VALUE!</v>
      </c>
      <c r="AX205" s="21" t="e" vm="2">
        <f>IF(AU205="","",SUMIFS(AI$4:AI$203, AG$4:AG$203, AU205))</f>
        <v>#VALUE!</v>
      </c>
      <c r="AY205" s="21" t="e" vm="2">
        <f>IF(AU205="","",SUMIFS(AJ$4:AJ$203, AG$4:AG$203, AU205))</f>
        <v>#VALUE!</v>
      </c>
      <c r="AZ205" s="185" t="str">
        <f t="shared" ref="AZ205:AZ225" si="10">IFERROR(IF($AV205="O",INDEX($D$209:$L$209, MATCH($AW205, $D$2:$L$2, 0)),INDEX($D$211:$L$211, MATCH($AW205, $D$2:$L$2, 0))),"")</f>
        <v/>
      </c>
      <c r="BA205" s="146" t="e" vm="2">
        <f>IF(AU205&lt;&gt;"",LEFT(AU205, FIND(" -", AU205)-1),"")</f>
        <v>#VALUE!</v>
      </c>
      <c r="BB205" s="146"/>
      <c r="BC205" s="146" t="e" cm="1" vm="2">
        <f t="array" ref="BC205">_xlfn.UNIQUE(_xlfn._xlws.FILTER(BA205:BA225, (BA205:BA225&lt;&gt;"") * ISNUMBER(MATCH(BA205:BA225,BA205:BA225, 0))))</f>
        <v>#VALUE!</v>
      </c>
      <c r="BD205" s="368" t="e" vm="2">
        <f>IF(BC205="", "", SUMIFS(AZ$205:AZ$230, BA$205:BA$230, BC205))</f>
        <v>#VALUE!</v>
      </c>
      <c r="BE205" s="368" t="e" vm="2">
        <f t="shared" ref="BE205:BE224" si="11">_xlfn.LET(_xlpm.CodeLayer, BC205, _xlpm.HostComp, BD205 / 100, _xlpm.Layer, BF205, _xlpm.LiveRange, $AX$205:$AX$225, _xlpm.DeadRange, $AY$205:$AY$225, _xlpm.MatchRange, $BA$205:$BA$225, _xlpm.LiveAffected, SUMIFS(_xlpm.LiveRange, _xlpm.MatchRange, _xlpm.CodeLayer), _xlpm.DeadAffected, SUMIFS(_xlpm.DeadRange, _xlpm.MatchRange, _xlpm.CodeLayer), _xlpm.TotalTrees, IF(_xlpm.Layer="O", $C$204, IF(_xlpm.Layer="U", $M$206, 0)), _xlpm.Denominator, (_xlpm.HostComp * _xlpm.TotalTrees) + _xlpm.DeadAffected, _xlpm.Numerator, _xlpm.LiveAffected + _xlpm.DeadAffected, IF(_xlpm.CodeLayer="", "", IF(_xlpm.Denominator=0, "", (_xlpm.Numerator / _xlpm.Denominator) * 100)))</f>
        <v>#VALUE!</v>
      </c>
      <c r="BF205" s="146" t="e" vm="2">
        <f>IF(BC205&lt;&gt;"",MID(BC205, FIND("-",BC205)+1,1),"")</f>
        <v>#VALUE!</v>
      </c>
      <c r="BG205" s="273" t="e" vm="2">
        <f>IF(BC205="", "", IFERROR(LEFT(BC205, FIND("-", BC205) - 1), ""))</f>
        <v>#VALUE!</v>
      </c>
    </row>
    <row r="206" spans="1:59" x14ac:dyDescent="0.35">
      <c r="A206" s="620"/>
      <c r="B206" s="94" t="s">
        <v>59</v>
      </c>
      <c r="C206" s="181">
        <f>SUM(D206:L206)</f>
        <v>0</v>
      </c>
      <c r="D206" s="30">
        <f>SUM(D201,D196,D191,D186,D181,D176,D171,D166,D161,D156,D151,D146,D141,D136,D131,D126,D121,D116,D111,D101,D106,D96,D91,D86,D81,D76,D71,D66,D61,D56,D51,D46,D41,D36,D31,D26,D21,D16,D11,D6)</f>
        <v>0</v>
      </c>
      <c r="E206" s="15">
        <f t="shared" si="7"/>
        <v>0</v>
      </c>
      <c r="F206" s="15">
        <f t="shared" si="7"/>
        <v>0</v>
      </c>
      <c r="G206" s="15">
        <f t="shared" si="7"/>
        <v>0</v>
      </c>
      <c r="H206" s="22">
        <f t="shared" si="7"/>
        <v>0</v>
      </c>
      <c r="I206" s="182">
        <f t="shared" si="6"/>
        <v>0</v>
      </c>
      <c r="J206" s="182">
        <f t="shared" si="6"/>
        <v>0</v>
      </c>
      <c r="K206" s="182">
        <f t="shared" si="6"/>
        <v>0</v>
      </c>
      <c r="L206" s="182">
        <f t="shared" si="6"/>
        <v>0</v>
      </c>
      <c r="M206" s="183">
        <f>SUM(M201,M196,M176,M6,M191,M186,M181,M171,M166,M161,M156,M151,M146,M141,M136,M131,M126,M121,M116,M111,M106,M101,M96,M91,M86,M81,M76,M71,M66,M61,M56,M51,M46,M41,M36,M31,M26,M21,M16,M11)</f>
        <v>0</v>
      </c>
      <c r="N206" s="115"/>
      <c r="O206" s="115"/>
      <c r="P206" s="3"/>
      <c r="Q206" s="94" t="s">
        <v>59</v>
      </c>
      <c r="R206" s="305"/>
      <c r="S206" s="15" t="e">
        <f t="shared" si="8"/>
        <v>#DIV/0!</v>
      </c>
      <c r="T206" s="22" t="e">
        <f t="shared" si="8"/>
        <v>#DIV/0!</v>
      </c>
      <c r="U206" s="308"/>
      <c r="V206" s="15" t="e">
        <f t="shared" si="9"/>
        <v>#DIV/0!</v>
      </c>
      <c r="W206" s="22" t="e">
        <f t="shared" si="9"/>
        <v>#DIV/0!</v>
      </c>
      <c r="X206" s="143" t="e">
        <f>AVERAGE(X191,X186,X181,X171,X166,X161,X156,X151,X146,X141,X136,X131,X126,X121,X116,X111,X106,X101,X96,X201,X196,X176,X6,X91,X86,X81,X76,X71,X66,X61,X56,X51,X46,X41,X36,X31,X26,X21,X16,X11)</f>
        <v>#DIV/0!</v>
      </c>
      <c r="Y206" s="197" t="e">
        <f>SUM(Y191,Y186,Y181,Y171,Y166,Y161,Y156,Y151,Y146,Y141,Y136,Y131,Y126,Y121,Y116,Y111,Y106,Y101,Y96,Y201,Y196,Y176,Y6,Y91,Y86,Y81,Y76,Y71,Y66,Y61,Y56,Y51,Y46,Y41,Y36,Y31,Y26,Y21,Y16,Y11)*'Template-657'!$P$15/'Template-657'!$P$17</f>
        <v>#DIV/0!</v>
      </c>
      <c r="Z206" s="197" t="e">
        <f>SUM(Z191,Z186,Z181,Z171,Z166,Z161,Z156,Z151,Z146,Z141,Z136,Z131,Z126,Z121,Z116,Z111,Z106,Z101,Z96,Z201,Z196,Z176,Z6,Z91,Z86,Z81,Z76,Z71,Z66,Z61,Z56,Z51,Z46,Z41,Z36,Z31,Z26,Z21,Z16,Z11)*'Template-657'!$B$15/'Template-657'!$B$17</f>
        <v>#DIV/0!</v>
      </c>
      <c r="AA206" s="197" t="e">
        <f>SUM(AA191,AA186,AA181,AA171,AA166,AA161,AA156,AA151,AA146,AA141,AA136,AA131,AA126,AA121,AA116,AA111,AA106,AA101,AA96,AA201,AA196,AA176,AA6,AA91,AA86,AA81,AA76,AA71,AA66,AA61,AA56,AA51,AA46,AA41,AA36,AA31,AA26,AA21,AA16,AA11)*'Template-657'!$P$15/'Template-657'!$P$17</f>
        <v>#DIV/0!</v>
      </c>
      <c r="AB206" s="154"/>
      <c r="AC206" s="201" t="e">
        <f>AVERAGEIF(AB$4:AB$203,AB206,AC$4:AC$203)</f>
        <v>#DIV/0!</v>
      </c>
      <c r="AD206" s="227" t="e">
        <f>AVERAGEIF(AB$4:AB$203,AB206,AD$4:AD$203)</f>
        <v>#DIV/0!</v>
      </c>
      <c r="AE206" s="15"/>
      <c r="AF206" s="115"/>
      <c r="AG206" s="115"/>
      <c r="AH206" s="15"/>
      <c r="AI206" s="15"/>
      <c r="AJ206" s="218"/>
      <c r="AU206" s="224"/>
      <c r="AV206" t="str">
        <f t="shared" ref="AV206:AV224" si="12">IF(AU206&lt;&gt;"",MID(AU206, FIND("-",AU206)+1,1),"")</f>
        <v/>
      </c>
      <c r="AW206" t="str">
        <f t="shared" ref="AW206:AW225" si="13">IF(AU206&lt;&gt;"",TRIM(RIGHT(AU206, LEN(AU206) - FIND(" - ", AU206, FIND("-", AU206)) - 2)),"")</f>
        <v/>
      </c>
      <c r="AX206" s="15" t="str">
        <f t="shared" ref="AX206:AX224" si="14">IF(AU206="","",SUMIFS(AI$4:AI$203, AG$4:AG$203, AU206))</f>
        <v/>
      </c>
      <c r="AY206" s="15" t="str">
        <f t="shared" ref="AY206:AY224" si="15">IF(AU206="","",SUMIFS(AJ$4:AJ$203, AG$4:AG$203, AU206))</f>
        <v/>
      </c>
      <c r="AZ206" s="115" t="str">
        <f t="shared" si="10"/>
        <v/>
      </c>
      <c r="BA206" t="str">
        <f t="shared" ref="BA206:BA224" si="16">IF(AU206&lt;&gt;"",LEFT(AU206, FIND(" -", AU206)-1),"")</f>
        <v/>
      </c>
      <c r="BC206"/>
      <c r="BD206" s="131" t="str">
        <f t="shared" ref="BD206:BD224" si="17">IF(BC206="", "", SUMIFS(AZ$205:AZ$230, BA$205:BA$230, BC206))</f>
        <v/>
      </c>
      <c r="BE206" s="131" t="str">
        <f t="shared" si="11"/>
        <v/>
      </c>
      <c r="BF206" t="str">
        <f t="shared" ref="BF206:BF224" si="18">IF(BC206&lt;&gt;"",MID(BC206, FIND("-",BC206)+1,1),"")</f>
        <v/>
      </c>
      <c r="BG206" s="125" t="str">
        <f t="shared" ref="BG206:BG224" si="19">IF(BC206="", "", IFERROR(LEFT(BC206, FIND("-", BC206) - 1), ""))</f>
        <v/>
      </c>
    </row>
    <row r="207" spans="1:59" x14ac:dyDescent="0.35">
      <c r="A207" s="620"/>
      <c r="B207" s="39" t="s">
        <v>93</v>
      </c>
      <c r="C207" s="30">
        <f>SUM(D207:L207)</f>
        <v>0</v>
      </c>
      <c r="D207" s="30">
        <f>SUM(D202,D197,D192,D187,D182,D177,D172,D167,D162,D157,D152,D147,D142,D137,D132,D127,D122,D117,D112,D102,D107,D97,D92,D87,D82,D77,D72,D67,D62,D57,D52,D47,D42,D37,D32,D27,D22,D17,D12,D7)</f>
        <v>0</v>
      </c>
      <c r="E207" s="15">
        <f t="shared" si="7"/>
        <v>0</v>
      </c>
      <c r="F207" s="15">
        <f t="shared" si="7"/>
        <v>0</v>
      </c>
      <c r="G207" s="15">
        <f t="shared" si="7"/>
        <v>0</v>
      </c>
      <c r="H207" s="22">
        <f t="shared" si="7"/>
        <v>0</v>
      </c>
      <c r="I207" s="182">
        <f t="shared" si="7"/>
        <v>0</v>
      </c>
      <c r="J207" s="181">
        <f t="shared" si="7"/>
        <v>0</v>
      </c>
      <c r="K207" s="181">
        <f t="shared" si="7"/>
        <v>0</v>
      </c>
      <c r="L207" s="181">
        <f t="shared" si="7"/>
        <v>0</v>
      </c>
      <c r="M207" s="166" t="e">
        <f>SUM(M202,M197,M177,M7,M192,M187,M182,M172,M167,M162,M157,M152,M147,M142,M137,M132,M127,M122,M117,M112,M107,M102,M97,M92,M87,M82,M77,M72,M67,M62,M57,M52,M47,M42,M37,M32,M27,M22,M17,M12)</f>
        <v>#DIV/0!</v>
      </c>
      <c r="N207" s="15"/>
      <c r="O207" s="15"/>
      <c r="P207" s="2"/>
      <c r="Q207" s="39" t="s">
        <v>93</v>
      </c>
      <c r="R207" s="305"/>
      <c r="S207" s="15" t="e">
        <f t="shared" si="8"/>
        <v>#DIV/0!</v>
      </c>
      <c r="T207" s="22" t="e">
        <f t="shared" si="8"/>
        <v>#DIV/0!</v>
      </c>
      <c r="U207" s="362"/>
      <c r="V207" s="15" t="e">
        <f t="shared" si="9"/>
        <v>#DIV/0!</v>
      </c>
      <c r="W207" s="22" t="e">
        <f t="shared" si="9"/>
        <v>#DIV/0!</v>
      </c>
      <c r="X207" s="145"/>
      <c r="Y207"/>
      <c r="Z207"/>
      <c r="AA207"/>
      <c r="AB207" s="154"/>
      <c r="AC207" s="201" t="e">
        <f>AVERAGEIF(AB$4:AB$203,AB207,AC$4:AC$203)</f>
        <v>#DIV/0!</v>
      </c>
      <c r="AD207" s="227" t="e">
        <f>AVERAGEIF(AB$4:AB$203,AB207,AD$4:AD$203)</f>
        <v>#DIV/0!</v>
      </c>
      <c r="AE207" s="15"/>
      <c r="AF207" s="115"/>
      <c r="AG207" s="115"/>
      <c r="AH207" s="15"/>
      <c r="AI207" s="15"/>
      <c r="AJ207" s="218"/>
      <c r="AU207" s="224"/>
      <c r="AV207" t="str">
        <f t="shared" si="12"/>
        <v/>
      </c>
      <c r="AW207" t="str">
        <f t="shared" si="13"/>
        <v/>
      </c>
      <c r="AX207" s="15" t="str">
        <f t="shared" si="14"/>
        <v/>
      </c>
      <c r="AY207" s="15" t="str">
        <f t="shared" si="15"/>
        <v/>
      </c>
      <c r="AZ207" s="115" t="str">
        <f t="shared" si="10"/>
        <v/>
      </c>
      <c r="BA207" t="str">
        <f t="shared" si="16"/>
        <v/>
      </c>
      <c r="BC207"/>
      <c r="BD207" s="131" t="str">
        <f t="shared" si="17"/>
        <v/>
      </c>
      <c r="BE207" s="131" t="str">
        <f t="shared" si="11"/>
        <v/>
      </c>
      <c r="BF207" t="str">
        <f t="shared" si="18"/>
        <v/>
      </c>
      <c r="BG207" s="125" t="str">
        <f t="shared" si="19"/>
        <v/>
      </c>
    </row>
    <row r="208" spans="1:59" ht="15" thickBot="1" x14ac:dyDescent="0.4">
      <c r="A208" s="621"/>
      <c r="B208" s="61" t="s">
        <v>96</v>
      </c>
      <c r="C208" s="57">
        <f>SUM(D208:L208)</f>
        <v>0</v>
      </c>
      <c r="D208" s="57">
        <f>SUM(D203,D198,D193,D188,D183,D178,D173,D168,D163,D158,D153,D148,D143,D138,D133,D128,D123,D118,D113,D103,D108,D98,D93,D88,D83,D78,D73,D68,D63,D58,D53,D48,D43,D38,D33,D28,D23,D18,D13,D8)</f>
        <v>0</v>
      </c>
      <c r="E208" s="10">
        <f t="shared" si="7"/>
        <v>0</v>
      </c>
      <c r="F208" s="10">
        <f t="shared" si="7"/>
        <v>0</v>
      </c>
      <c r="G208" s="10">
        <f t="shared" si="7"/>
        <v>0</v>
      </c>
      <c r="H208" s="23">
        <f t="shared" si="7"/>
        <v>0</v>
      </c>
      <c r="I208" s="15">
        <f t="shared" ref="I208:L208" si="20">SUM(I203,I198,I193,I188,I183,I178,I173,I168,I163,I158,I153,I148,I143,I138,I133,I128,I123,I118,I113,I103,I108,I98,I93,I88,I83,I78,I73,I68,I63,I58,I53,I48,I38,I33,I28,I23,I18,I13,I8)</f>
        <v>0</v>
      </c>
      <c r="J208" s="15">
        <f t="shared" si="20"/>
        <v>0</v>
      </c>
      <c r="K208" s="15">
        <f t="shared" si="20"/>
        <v>0</v>
      </c>
      <c r="L208" s="15">
        <f t="shared" si="20"/>
        <v>0</v>
      </c>
      <c r="M208" s="184" t="e">
        <f>SUM(M203,M198,M178,M8,M193,M188,M183,M173,M168,M163,M158,M153,M148,M143,M138,M133,M128,M123,M118,M113,M108,M103,M98,M93,M88,M83,M78,M73,M68,M63,M58,M53,M48,M43,M38,M33,M28,M23,M18,M13)</f>
        <v>#DIV/0!</v>
      </c>
      <c r="N208" s="15"/>
      <c r="O208" s="15"/>
      <c r="P208" s="2"/>
      <c r="Q208" s="61" t="s">
        <v>96</v>
      </c>
      <c r="R208" s="310"/>
      <c r="S208" s="10" t="e">
        <f>AVERAGE(S193,S188,S183,S173,S168,S163,S158,S153,S148,S143,S138,S133,S128,S123,S118,S113,S108,S103,S98,S203,S198,S178,S8,S93,S88,S83,S78,S73,S68,S63,S58,S53,S48,S43,S38,S33,S28,S23,S18,S13)</f>
        <v>#DIV/0!</v>
      </c>
      <c r="T208" s="23" t="e">
        <f>AVERAGE(T193,T188,T183,T173,T168,T163,T158,T153,T148,T143,T138,T133,T128,T123,T118,T113,T108,T103,T98,T203,T198,T178,T8,T93,T88,T83,T78,T73,T68,T63,T58,T53,T48,T43,T38,T33,T28,T23,T18,T13)</f>
        <v>#DIV/0!</v>
      </c>
      <c r="U208" s="311"/>
      <c r="V208" s="10" t="e">
        <f t="shared" si="9"/>
        <v>#DIV/0!</v>
      </c>
      <c r="W208" s="23" t="e">
        <f t="shared" si="9"/>
        <v>#DIV/0!</v>
      </c>
      <c r="X208" s="147"/>
      <c r="Y208" s="126"/>
      <c r="Z208" s="126"/>
      <c r="AA208" s="126"/>
      <c r="AB208" s="154"/>
      <c r="AC208" s="201" t="e">
        <f>AVERAGEIF(AB$4:AB$203,AB208,AC$4:AC$203)</f>
        <v>#DIV/0!</v>
      </c>
      <c r="AD208" s="227" t="e">
        <f>AVERAGEIF(AB$4:AB$203,AB208,AD$4:AD$203)</f>
        <v>#DIV/0!</v>
      </c>
      <c r="AE208" s="15"/>
      <c r="AF208" s="115"/>
      <c r="AG208" s="115"/>
      <c r="AH208" s="15"/>
      <c r="AI208" s="15"/>
      <c r="AJ208" s="218"/>
      <c r="AU208" s="224"/>
      <c r="AV208" t="str">
        <f t="shared" si="12"/>
        <v/>
      </c>
      <c r="AW208" t="str">
        <f t="shared" si="13"/>
        <v/>
      </c>
      <c r="AX208" s="15" t="str">
        <f t="shared" si="14"/>
        <v/>
      </c>
      <c r="AY208" s="15" t="str">
        <f t="shared" si="15"/>
        <v/>
      </c>
      <c r="AZ208" s="115" t="str">
        <f t="shared" si="10"/>
        <v/>
      </c>
      <c r="BA208" t="str">
        <f t="shared" si="16"/>
        <v/>
      </c>
      <c r="BC208"/>
      <c r="BD208" s="131" t="str">
        <f t="shared" si="17"/>
        <v/>
      </c>
      <c r="BE208" s="131" t="str">
        <f t="shared" si="11"/>
        <v/>
      </c>
      <c r="BF208" t="str">
        <f t="shared" si="18"/>
        <v/>
      </c>
      <c r="BG208" s="125" t="str">
        <f t="shared" si="19"/>
        <v/>
      </c>
    </row>
    <row r="209" spans="1:59" ht="15" thickBot="1" x14ac:dyDescent="0.4">
      <c r="A209" s="619" t="s">
        <v>99</v>
      </c>
      <c r="B209" s="25" t="s">
        <v>35</v>
      </c>
      <c r="C209" s="15"/>
      <c r="D209" s="167" t="e">
        <f>D204/$N$204*100</f>
        <v>#DIV/0!</v>
      </c>
      <c r="E209" s="115" t="e">
        <f>E204/$N$204*100</f>
        <v>#DIV/0!</v>
      </c>
      <c r="F209" s="115" t="e">
        <f>F204/$N$204*100</f>
        <v>#DIV/0!</v>
      </c>
      <c r="G209" s="115" t="e">
        <f>G204/$N$204*100</f>
        <v>#DIV/0!</v>
      </c>
      <c r="H209" s="170" t="e">
        <f>H204/$N$204*100</f>
        <v>#DIV/0!</v>
      </c>
      <c r="I209" s="185" t="e">
        <f t="shared" ref="I209:L209" si="21">I204/$N$204*100</f>
        <v>#DIV/0!</v>
      </c>
      <c r="J209" s="185" t="e">
        <f t="shared" si="21"/>
        <v>#DIV/0!</v>
      </c>
      <c r="K209" s="185" t="e">
        <f t="shared" si="21"/>
        <v>#DIV/0!</v>
      </c>
      <c r="L209" s="185" t="e">
        <f t="shared" si="21"/>
        <v>#DIV/0!</v>
      </c>
      <c r="M209" s="183" t="e">
        <f>SUM(D209:L209)</f>
        <v>#DIV/0!</v>
      </c>
      <c r="N209" s="15"/>
      <c r="O209" s="15"/>
      <c r="P209" s="2"/>
      <c r="Q209" s="2"/>
      <c r="R209" s="2"/>
      <c r="S209" s="7"/>
      <c r="T209" s="2"/>
      <c r="U209" s="2"/>
      <c r="V209" s="7"/>
      <c r="W209" s="3"/>
      <c r="AB209" s="155"/>
      <c r="AC209" s="202" t="e">
        <f>AVERAGEIF(AB$4:AB$203,AB209,AC$4:AC$203)</f>
        <v>#DIV/0!</v>
      </c>
      <c r="AD209" s="228" t="e">
        <f>AVERAGEIF(AB$4:AB$203,AB209,AD$4:AD$203)</f>
        <v>#DIV/0!</v>
      </c>
      <c r="AE209" s="15"/>
      <c r="AF209" s="115"/>
      <c r="AG209" s="115"/>
      <c r="AH209" s="15"/>
      <c r="AI209" s="15"/>
      <c r="AJ209" s="218"/>
      <c r="AU209" s="224"/>
      <c r="AV209" t="str">
        <f t="shared" si="12"/>
        <v/>
      </c>
      <c r="AW209" t="str">
        <f t="shared" si="13"/>
        <v/>
      </c>
      <c r="AX209" s="15" t="str">
        <f t="shared" si="14"/>
        <v/>
      </c>
      <c r="AY209" s="15" t="str">
        <f t="shared" si="15"/>
        <v/>
      </c>
      <c r="AZ209" s="115" t="str">
        <f t="shared" si="10"/>
        <v/>
      </c>
      <c r="BA209" t="str">
        <f t="shared" si="16"/>
        <v/>
      </c>
      <c r="BC209"/>
      <c r="BD209" s="131" t="str">
        <f t="shared" si="17"/>
        <v/>
      </c>
      <c r="BE209" s="131" t="str">
        <f t="shared" si="11"/>
        <v/>
      </c>
      <c r="BF209" t="str">
        <f t="shared" si="18"/>
        <v/>
      </c>
      <c r="BG209" s="125" t="str">
        <f t="shared" si="19"/>
        <v/>
      </c>
    </row>
    <row r="210" spans="1:59" x14ac:dyDescent="0.35">
      <c r="A210" s="620"/>
      <c r="B210" s="25" t="s">
        <v>53</v>
      </c>
      <c r="C210" s="15"/>
      <c r="D210" s="167" t="e">
        <f>D205/$C$205*100</f>
        <v>#DIV/0!</v>
      </c>
      <c r="E210" s="115" t="e">
        <f t="shared" ref="E210:L210" si="22">E205/$C$205*100</f>
        <v>#DIV/0!</v>
      </c>
      <c r="F210" s="115" t="e">
        <f t="shared" si="22"/>
        <v>#DIV/0!</v>
      </c>
      <c r="G210" s="115" t="e">
        <f t="shared" si="22"/>
        <v>#DIV/0!</v>
      </c>
      <c r="H210" s="170" t="e">
        <f t="shared" si="22"/>
        <v>#DIV/0!</v>
      </c>
      <c r="I210" s="115" t="e">
        <f t="shared" si="22"/>
        <v>#DIV/0!</v>
      </c>
      <c r="J210" s="115" t="e">
        <f t="shared" si="22"/>
        <v>#DIV/0!</v>
      </c>
      <c r="K210" s="115" t="e">
        <f t="shared" si="22"/>
        <v>#DIV/0!</v>
      </c>
      <c r="L210" s="115" t="e">
        <f t="shared" si="22"/>
        <v>#DIV/0!</v>
      </c>
      <c r="M210" s="186" t="e">
        <f>SUM(D210:L210)</f>
        <v>#DIV/0!</v>
      </c>
      <c r="N210" s="15"/>
      <c r="O210" s="15"/>
      <c r="P210" s="2"/>
      <c r="Q210" s="2"/>
      <c r="R210" s="2"/>
      <c r="S210" s="7"/>
      <c r="T210" s="2"/>
      <c r="U210" s="2"/>
      <c r="V210" s="7"/>
      <c r="W210" s="3"/>
      <c r="AB210" s="62"/>
      <c r="AC210" s="97"/>
      <c r="AD210" s="98"/>
      <c r="AE210" s="15"/>
      <c r="AF210" s="115"/>
      <c r="AG210" s="115"/>
      <c r="AH210" s="15"/>
      <c r="AI210" s="15"/>
      <c r="AJ210" s="218"/>
      <c r="AK210" s="1" t="str">
        <f t="shared" ref="AK210:AK218" si="23">IF(AE210&lt;&gt;"",MID(AE210, FIND("-",AE210)+1,1),"")</f>
        <v/>
      </c>
      <c r="AL210" s="1" t="str">
        <f t="shared" ref="AL210:AL218" si="24">IF(AE210&lt;&gt;"",TRIM(RIGHT(AE210, LEN(AE210) - FIND(" - ", AE210, FIND("-", AE210)) - 2)),"")</f>
        <v/>
      </c>
      <c r="AM210" s="1" t="str">
        <f t="shared" ref="AM210:AM218" si="25">IF(AE210&lt;&gt;"",LEFT(AE210, FIND(" -", AE210)-1),"")</f>
        <v/>
      </c>
      <c r="AN210" s="1" t="str" cm="1">
        <f t="array" ref="AN210">IFERROR(SUM(_xlfn.UNIQUE(_xlfn._xlws.FILTER(AF$205:AF$600,(AL$205:AL$600 = AJ237) * (AM$205:AM$600 &lt;&gt; "")))),"")</f>
        <v/>
      </c>
      <c r="AU210" s="6"/>
      <c r="AV210" t="str">
        <f t="shared" si="12"/>
        <v/>
      </c>
      <c r="AW210" t="str">
        <f t="shared" si="13"/>
        <v/>
      </c>
      <c r="AX210" s="15" t="str">
        <f t="shared" si="14"/>
        <v/>
      </c>
      <c r="AY210" s="15" t="str">
        <f t="shared" si="15"/>
        <v/>
      </c>
      <c r="AZ210" s="115" t="str">
        <f t="shared" si="10"/>
        <v/>
      </c>
      <c r="BA210" t="str">
        <f t="shared" si="16"/>
        <v/>
      </c>
      <c r="BC210"/>
      <c r="BD210" s="131" t="str">
        <f t="shared" si="17"/>
        <v/>
      </c>
      <c r="BE210" s="131" t="str">
        <f t="shared" si="11"/>
        <v/>
      </c>
      <c r="BF210" t="str">
        <f t="shared" si="18"/>
        <v/>
      </c>
      <c r="BG210" s="125" t="str">
        <f t="shared" si="19"/>
        <v/>
      </c>
    </row>
    <row r="211" spans="1:59" x14ac:dyDescent="0.35">
      <c r="A211" s="620"/>
      <c r="B211" s="94" t="s">
        <v>59</v>
      </c>
      <c r="C211" s="15"/>
      <c r="D211" s="187" t="e">
        <f>D206/$M$206*100</f>
        <v>#DIV/0!</v>
      </c>
      <c r="E211" s="188" t="e">
        <f>E206/$M$206*100</f>
        <v>#DIV/0!</v>
      </c>
      <c r="F211" s="188" t="e">
        <f>F206/$M$206*100</f>
        <v>#DIV/0!</v>
      </c>
      <c r="G211" s="188" t="e">
        <f>G206/$M$206*100</f>
        <v>#DIV/0!</v>
      </c>
      <c r="H211" s="294" t="e">
        <f>H206/$M$206*100</f>
        <v>#DIV/0!</v>
      </c>
      <c r="I211" s="188" t="e">
        <f t="shared" ref="I211:L211" si="26">I206/$M$206*100</f>
        <v>#DIV/0!</v>
      </c>
      <c r="J211" s="188" t="e">
        <f t="shared" si="26"/>
        <v>#DIV/0!</v>
      </c>
      <c r="K211" s="188" t="e">
        <f t="shared" si="26"/>
        <v>#DIV/0!</v>
      </c>
      <c r="L211" s="188" t="e">
        <f t="shared" si="26"/>
        <v>#DIV/0!</v>
      </c>
      <c r="M211" s="166" t="e">
        <f>SUM(D211:L211)</f>
        <v>#DIV/0!</v>
      </c>
      <c r="N211" s="115"/>
      <c r="O211" s="115"/>
      <c r="P211" s="615"/>
      <c r="Q211" s="615"/>
      <c r="R211" s="615"/>
      <c r="S211" s="615"/>
      <c r="T211" s="2"/>
      <c r="U211" s="2"/>
      <c r="V211" s="7"/>
      <c r="W211" s="3"/>
      <c r="AH211" s="15"/>
      <c r="AI211" s="15"/>
      <c r="AJ211" s="219"/>
      <c r="AK211" s="1" t="str">
        <f t="shared" si="23"/>
        <v/>
      </c>
      <c r="AL211" s="1" t="str">
        <f t="shared" si="24"/>
        <v/>
      </c>
      <c r="AM211" s="1" t="str">
        <f t="shared" si="25"/>
        <v/>
      </c>
      <c r="AN211" s="1" t="str" cm="1">
        <f t="array" ref="AN211">IFERROR(SUM(_xlfn.UNIQUE(_xlfn._xlws.FILTER(AF$205:AF$600,(AL$205:AL$600 = AJ238) * (AM$205:AM$600 &lt;&gt; "")))),"")</f>
        <v/>
      </c>
      <c r="AU211" s="6"/>
      <c r="AV211" t="str">
        <f t="shared" si="12"/>
        <v/>
      </c>
      <c r="AW211" t="str">
        <f t="shared" si="13"/>
        <v/>
      </c>
      <c r="AX211" s="15" t="str">
        <f t="shared" si="14"/>
        <v/>
      </c>
      <c r="AY211" s="15" t="str">
        <f t="shared" si="15"/>
        <v/>
      </c>
      <c r="AZ211" s="115" t="str">
        <f t="shared" si="10"/>
        <v/>
      </c>
      <c r="BA211" t="str">
        <f t="shared" si="16"/>
        <v/>
      </c>
      <c r="BC211"/>
      <c r="BD211" s="131" t="str">
        <f t="shared" si="17"/>
        <v/>
      </c>
      <c r="BE211" s="131" t="str">
        <f t="shared" si="11"/>
        <v/>
      </c>
      <c r="BF211" t="str">
        <f t="shared" si="18"/>
        <v/>
      </c>
      <c r="BG211" s="125" t="str">
        <f t="shared" si="19"/>
        <v/>
      </c>
    </row>
    <row r="212" spans="1:59" x14ac:dyDescent="0.35">
      <c r="A212" s="620"/>
      <c r="B212" s="39" t="s">
        <v>93</v>
      </c>
      <c r="C212" s="15"/>
      <c r="D212" s="167" t="e">
        <f>D207/$C$207*100</f>
        <v>#DIV/0!</v>
      </c>
      <c r="E212" s="115" t="e">
        <f t="shared" ref="E212:L212" si="27">E207/$C$207*100</f>
        <v>#DIV/0!</v>
      </c>
      <c r="F212" s="115" t="e">
        <f t="shared" si="27"/>
        <v>#DIV/0!</v>
      </c>
      <c r="G212" s="115" t="e">
        <f t="shared" si="27"/>
        <v>#DIV/0!</v>
      </c>
      <c r="H212" s="170" t="e">
        <f t="shared" si="27"/>
        <v>#DIV/0!</v>
      </c>
      <c r="I212" s="115" t="e">
        <f t="shared" si="27"/>
        <v>#DIV/0!</v>
      </c>
      <c r="J212" s="115" t="e">
        <f t="shared" si="27"/>
        <v>#DIV/0!</v>
      </c>
      <c r="K212" s="115" t="e">
        <f t="shared" si="27"/>
        <v>#DIV/0!</v>
      </c>
      <c r="L212" s="115" t="e">
        <f t="shared" si="27"/>
        <v>#DIV/0!</v>
      </c>
      <c r="M212" s="166" t="e">
        <f>SUM(D212:L212)</f>
        <v>#DIV/0!</v>
      </c>
      <c r="N212" s="115"/>
      <c r="O212" s="115"/>
      <c r="P212" s="3"/>
      <c r="Q212" s="3"/>
      <c r="R212" s="2"/>
      <c r="S212" s="7"/>
      <c r="T212" s="2"/>
      <c r="U212" s="2"/>
      <c r="V212" s="7"/>
      <c r="W212" s="3"/>
      <c r="AH212" s="15"/>
      <c r="AI212" s="15"/>
      <c r="AJ212" s="219"/>
      <c r="AK212" s="1" t="str">
        <f t="shared" si="23"/>
        <v/>
      </c>
      <c r="AL212" s="1" t="str">
        <f t="shared" si="24"/>
        <v/>
      </c>
      <c r="AM212" s="1" t="str">
        <f t="shared" si="25"/>
        <v/>
      </c>
      <c r="AN212" s="1" t="str" cm="1">
        <f t="array" ref="AN212">IFERROR(SUM(_xlfn.UNIQUE(_xlfn._xlws.FILTER(AF$205:AF$600,(AL$205:AL$600 = AJ239) * (AM$205:AM$600 &lt;&gt; "")))),"")</f>
        <v/>
      </c>
      <c r="AU212" s="6"/>
      <c r="AV212" t="str">
        <f t="shared" si="12"/>
        <v/>
      </c>
      <c r="AW212" t="str">
        <f t="shared" si="13"/>
        <v/>
      </c>
      <c r="AX212" s="15" t="str">
        <f t="shared" si="14"/>
        <v/>
      </c>
      <c r="AY212" s="15" t="str">
        <f t="shared" si="15"/>
        <v/>
      </c>
      <c r="AZ212" s="115" t="str">
        <f t="shared" si="10"/>
        <v/>
      </c>
      <c r="BA212" t="str">
        <f t="shared" si="16"/>
        <v/>
      </c>
      <c r="BC212"/>
      <c r="BD212" s="131" t="str">
        <f t="shared" si="17"/>
        <v/>
      </c>
      <c r="BE212" s="131" t="str">
        <f t="shared" si="11"/>
        <v/>
      </c>
      <c r="BF212" t="str">
        <f t="shared" si="18"/>
        <v/>
      </c>
      <c r="BG212" s="125" t="str">
        <f t="shared" si="19"/>
        <v/>
      </c>
    </row>
    <row r="213" spans="1:59" ht="15" thickBot="1" x14ac:dyDescent="0.4">
      <c r="A213" s="621"/>
      <c r="B213" s="61" t="s">
        <v>96</v>
      </c>
      <c r="C213" s="15"/>
      <c r="D213" s="179" t="e">
        <f>D208/$C$208*100</f>
        <v>#DIV/0!</v>
      </c>
      <c r="E213" s="189" t="e">
        <f t="shared" ref="E213:L213" si="28">E208/$C$208*100</f>
        <v>#DIV/0!</v>
      </c>
      <c r="F213" s="189" t="e">
        <f t="shared" si="28"/>
        <v>#DIV/0!</v>
      </c>
      <c r="G213" s="189" t="e">
        <f t="shared" si="28"/>
        <v>#DIV/0!</v>
      </c>
      <c r="H213" s="199" t="e">
        <f t="shared" si="28"/>
        <v>#DIV/0!</v>
      </c>
      <c r="I213" s="189" t="e">
        <f t="shared" si="28"/>
        <v>#DIV/0!</v>
      </c>
      <c r="J213" s="189" t="e">
        <f t="shared" si="28"/>
        <v>#DIV/0!</v>
      </c>
      <c r="K213" s="189" t="e">
        <f t="shared" si="28"/>
        <v>#DIV/0!</v>
      </c>
      <c r="L213" s="189" t="e">
        <f t="shared" si="28"/>
        <v>#DIV/0!</v>
      </c>
      <c r="M213" s="184" t="e">
        <f>SUM(D213:L213)</f>
        <v>#DIV/0!</v>
      </c>
      <c r="N213" s="115"/>
      <c r="O213" s="115"/>
      <c r="P213" s="3"/>
      <c r="Q213" s="3"/>
      <c r="R213" s="2"/>
      <c r="S213" s="7"/>
      <c r="T213" s="2"/>
      <c r="U213" s="2"/>
      <c r="V213" s="7"/>
      <c r="W213" s="3"/>
      <c r="AB213" s="62"/>
      <c r="AC213" s="97"/>
      <c r="AD213" s="98"/>
      <c r="AE213" s="15"/>
      <c r="AF213" s="115"/>
      <c r="AG213" s="115"/>
      <c r="AH213" s="15"/>
      <c r="AI213" s="15"/>
      <c r="AJ213" s="220"/>
      <c r="AK213" s="1" t="str">
        <f t="shared" si="23"/>
        <v/>
      </c>
      <c r="AL213" s="1" t="str">
        <f t="shared" si="24"/>
        <v/>
      </c>
      <c r="AM213" s="1" t="str">
        <f t="shared" si="25"/>
        <v/>
      </c>
      <c r="AN213" s="1" t="str" cm="1">
        <f t="array" ref="AN213">IFERROR(SUM(_xlfn.UNIQUE(_xlfn._xlws.FILTER(AF$205:AF$600,(AL$205:AL$600 = AJ240) * (AM$205:AM$600 &lt;&gt; "")))),"")</f>
        <v/>
      </c>
      <c r="AU213" s="6"/>
      <c r="AV213" t="str">
        <f t="shared" si="12"/>
        <v/>
      </c>
      <c r="AW213" t="str">
        <f t="shared" si="13"/>
        <v/>
      </c>
      <c r="AX213" s="15" t="str">
        <f t="shared" si="14"/>
        <v/>
      </c>
      <c r="AY213" s="15" t="str">
        <f t="shared" si="15"/>
        <v/>
      </c>
      <c r="AZ213" s="115" t="str">
        <f t="shared" si="10"/>
        <v/>
      </c>
      <c r="BA213" t="str">
        <f t="shared" si="16"/>
        <v/>
      </c>
      <c r="BC213"/>
      <c r="BD213" s="131" t="str">
        <f t="shared" si="17"/>
        <v/>
      </c>
      <c r="BE213" s="131" t="str">
        <f t="shared" si="11"/>
        <v/>
      </c>
      <c r="BF213" t="str">
        <f t="shared" si="18"/>
        <v/>
      </c>
      <c r="BG213" s="125" t="str">
        <f t="shared" si="19"/>
        <v/>
      </c>
    </row>
    <row r="214" spans="1:59" x14ac:dyDescent="0.3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7"/>
      <c r="T214" s="2"/>
      <c r="U214" s="2"/>
      <c r="V214" s="7"/>
      <c r="W214" s="3"/>
      <c r="AH214" s="15"/>
      <c r="AI214" s="15"/>
      <c r="AJ214" s="219"/>
      <c r="AK214" s="1" t="str">
        <f t="shared" si="23"/>
        <v/>
      </c>
      <c r="AL214" s="1" t="str">
        <f t="shared" si="24"/>
        <v/>
      </c>
      <c r="AM214" s="1" t="str">
        <f t="shared" si="25"/>
        <v/>
      </c>
      <c r="AN214" s="1" t="str" cm="1">
        <f t="array" ref="AN214">IFERROR(SUM(_xlfn.UNIQUE(_xlfn._xlws.FILTER(AF$205:AF$600,(AL$205:AL$600 = AJ241) * (AM$205:AM$600 &lt;&gt; "")))),"")</f>
        <v/>
      </c>
      <c r="AU214" s="6"/>
      <c r="AV214" t="str">
        <f t="shared" si="12"/>
        <v/>
      </c>
      <c r="AW214" t="str">
        <f t="shared" si="13"/>
        <v/>
      </c>
      <c r="AX214" s="15" t="str">
        <f t="shared" si="14"/>
        <v/>
      </c>
      <c r="AY214" s="15" t="str">
        <f t="shared" si="15"/>
        <v/>
      </c>
      <c r="AZ214" s="115" t="str">
        <f t="shared" si="10"/>
        <v/>
      </c>
      <c r="BA214" t="str">
        <f t="shared" si="16"/>
        <v/>
      </c>
      <c r="BC214"/>
      <c r="BD214" s="131" t="str">
        <f t="shared" si="17"/>
        <v/>
      </c>
      <c r="BE214" s="131" t="str">
        <f t="shared" si="11"/>
        <v/>
      </c>
      <c r="BF214" t="str">
        <f t="shared" si="18"/>
        <v/>
      </c>
      <c r="BG214" s="125" t="str">
        <f t="shared" si="19"/>
        <v/>
      </c>
    </row>
    <row r="215" spans="1:59" ht="15" thickBot="1" x14ac:dyDescent="0.4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7"/>
      <c r="T215" s="2"/>
      <c r="U215" s="2"/>
      <c r="V215" s="7"/>
      <c r="W215" s="3"/>
      <c r="AH215" s="15"/>
      <c r="AI215" s="15"/>
      <c r="AJ215" s="219"/>
      <c r="AK215" s="1" t="str">
        <f t="shared" si="23"/>
        <v/>
      </c>
      <c r="AL215" s="1" t="str">
        <f t="shared" si="24"/>
        <v/>
      </c>
      <c r="AM215" s="1" t="str">
        <f t="shared" si="25"/>
        <v/>
      </c>
      <c r="AN215" s="1" t="str" cm="1">
        <f t="array" ref="AN215">IFERROR(SUM(_xlfn.UNIQUE(_xlfn._xlws.FILTER(AF$205:AF$600,(AL$205:AL$600 = AJ242) * (AM$205:AM$600 &lt;&gt; "")))),"")</f>
        <v/>
      </c>
      <c r="AU215" s="6"/>
      <c r="AV215" t="str">
        <f t="shared" si="12"/>
        <v/>
      </c>
      <c r="AW215" t="str">
        <f t="shared" si="13"/>
        <v/>
      </c>
      <c r="AX215" s="15" t="str">
        <f t="shared" si="14"/>
        <v/>
      </c>
      <c r="AY215" s="15" t="str">
        <f t="shared" si="15"/>
        <v/>
      </c>
      <c r="AZ215" s="115" t="str">
        <f t="shared" si="10"/>
        <v/>
      </c>
      <c r="BA215" t="str">
        <f t="shared" si="16"/>
        <v/>
      </c>
      <c r="BC215"/>
      <c r="BD215" s="131" t="str">
        <f t="shared" si="17"/>
        <v/>
      </c>
      <c r="BE215" s="131" t="str">
        <f t="shared" si="11"/>
        <v/>
      </c>
      <c r="BF215" t="str">
        <f t="shared" si="18"/>
        <v/>
      </c>
      <c r="BG215" s="125" t="str">
        <f t="shared" si="19"/>
        <v/>
      </c>
    </row>
    <row r="216" spans="1:59" ht="15" thickBot="1" x14ac:dyDescent="0.4">
      <c r="A216" s="622" t="s">
        <v>105</v>
      </c>
      <c r="B216" s="623"/>
      <c r="C216" s="624"/>
      <c r="F216" s="52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4"/>
      <c r="AH216" s="15"/>
      <c r="AI216" s="15"/>
      <c r="AJ216" s="219"/>
      <c r="AK216" s="1" t="str">
        <f t="shared" si="23"/>
        <v/>
      </c>
      <c r="AL216" s="1" t="str">
        <f t="shared" si="24"/>
        <v/>
      </c>
      <c r="AM216" s="1" t="str">
        <f t="shared" si="25"/>
        <v/>
      </c>
      <c r="AN216" s="1" t="str" cm="1">
        <f t="array" ref="AN216">IFERROR(SUM(_xlfn.UNIQUE(_xlfn._xlws.FILTER(AF$205:AF$600,(AL$205:AL$600 = AJ243) * (AM$205:AM$600 &lt;&gt; "")))),"")</f>
        <v/>
      </c>
      <c r="AU216" s="6"/>
      <c r="AV216" t="str">
        <f t="shared" si="12"/>
        <v/>
      </c>
      <c r="AW216" t="str">
        <f t="shared" si="13"/>
        <v/>
      </c>
      <c r="AX216" s="15" t="str">
        <f t="shared" si="14"/>
        <v/>
      </c>
      <c r="AY216" s="15" t="str">
        <f t="shared" si="15"/>
        <v/>
      </c>
      <c r="AZ216" s="115" t="str">
        <f t="shared" si="10"/>
        <v/>
      </c>
      <c r="BA216" t="str">
        <f t="shared" si="16"/>
        <v/>
      </c>
      <c r="BC216"/>
      <c r="BD216" s="131" t="str">
        <f t="shared" si="17"/>
        <v/>
      </c>
      <c r="BE216" s="131" t="str">
        <f t="shared" si="11"/>
        <v/>
      </c>
      <c r="BF216" t="str">
        <f t="shared" si="18"/>
        <v/>
      </c>
      <c r="BG216" s="125" t="str">
        <f t="shared" si="19"/>
        <v/>
      </c>
    </row>
    <row r="217" spans="1:59" ht="21.5" thickBot="1" x14ac:dyDescent="0.55000000000000004">
      <c r="A217" s="56"/>
      <c r="B217" s="51" t="s">
        <v>106</v>
      </c>
      <c r="C217" s="150" t="s">
        <v>107</v>
      </c>
      <c r="F217" s="141" t="s">
        <v>108</v>
      </c>
      <c r="S217" s="55"/>
      <c r="AH217" s="15"/>
      <c r="AI217" s="15"/>
      <c r="AJ217" s="219"/>
      <c r="AK217" s="1" t="str">
        <f t="shared" si="23"/>
        <v/>
      </c>
      <c r="AL217" s="1" t="str">
        <f t="shared" si="24"/>
        <v/>
      </c>
      <c r="AM217" s="1" t="str">
        <f t="shared" si="25"/>
        <v/>
      </c>
      <c r="AN217" s="1" t="str" cm="1">
        <f t="array" ref="AN217">IFERROR(SUM(_xlfn.UNIQUE(_xlfn._xlws.FILTER(AF$205:AF$600,(AL$205:AL$600 = AJ244) * (AM$205:AM$600 &lt;&gt; "")))),"")</f>
        <v/>
      </c>
      <c r="AU217" s="6"/>
      <c r="AV217" t="str">
        <f t="shared" si="12"/>
        <v/>
      </c>
      <c r="AW217" t="str">
        <f t="shared" si="13"/>
        <v/>
      </c>
      <c r="AX217" s="15" t="str">
        <f t="shared" si="14"/>
        <v/>
      </c>
      <c r="AY217" s="15" t="str">
        <f t="shared" si="15"/>
        <v/>
      </c>
      <c r="AZ217" s="115" t="str">
        <f t="shared" si="10"/>
        <v/>
      </c>
      <c r="BA217" t="str">
        <f t="shared" si="16"/>
        <v/>
      </c>
      <c r="BC217"/>
      <c r="BD217" s="131" t="str">
        <f t="shared" si="17"/>
        <v/>
      </c>
      <c r="BE217" s="131" t="str">
        <f t="shared" si="11"/>
        <v/>
      </c>
      <c r="BF217" t="str">
        <f t="shared" si="18"/>
        <v/>
      </c>
      <c r="BG217" s="125" t="str">
        <f t="shared" si="19"/>
        <v/>
      </c>
    </row>
    <row r="218" spans="1:59" ht="15" thickBot="1" x14ac:dyDescent="0.4">
      <c r="A218" s="52" t="s">
        <v>109</v>
      </c>
      <c r="B218" s="130" t="e">
        <f>M204*'Template-657'!P15/'Template-657'!P17</f>
        <v>#DIV/0!</v>
      </c>
      <c r="C218" s="130" t="e">
        <f>M206*'Template-657'!P15/'Template-657'!P17</f>
        <v>#DIV/0!</v>
      </c>
      <c r="F218" s="6"/>
      <c r="S218" s="55"/>
      <c r="AH218" s="15"/>
      <c r="AI218" s="15"/>
      <c r="AJ218" s="219"/>
      <c r="AK218" s="1" t="str">
        <f t="shared" si="23"/>
        <v/>
      </c>
      <c r="AL218" s="1" t="str">
        <f t="shared" si="24"/>
        <v/>
      </c>
      <c r="AM218" s="1" t="str">
        <f t="shared" si="25"/>
        <v/>
      </c>
      <c r="AN218" s="1" t="str" cm="1">
        <f t="array" ref="AN218">IFERROR(SUM(_xlfn.UNIQUE(_xlfn._xlws.FILTER(AF$205:AF$600,(AL$205:AL$600 = AJ245) * (AM$205:AM$600 &lt;&gt; "")))),"")</f>
        <v/>
      </c>
      <c r="AU218" s="6"/>
      <c r="AV218" t="str">
        <f t="shared" si="12"/>
        <v/>
      </c>
      <c r="AW218" t="str">
        <f t="shared" si="13"/>
        <v/>
      </c>
      <c r="AX218" s="15" t="str">
        <f t="shared" si="14"/>
        <v/>
      </c>
      <c r="AY218" s="15" t="str">
        <f t="shared" si="15"/>
        <v/>
      </c>
      <c r="AZ218" s="115" t="str">
        <f t="shared" si="10"/>
        <v/>
      </c>
      <c r="BA218" t="str">
        <f t="shared" si="16"/>
        <v/>
      </c>
      <c r="BC218"/>
      <c r="BD218" s="131" t="str">
        <f t="shared" si="17"/>
        <v/>
      </c>
      <c r="BE218" s="131" t="str">
        <f t="shared" si="11"/>
        <v/>
      </c>
      <c r="BF218" t="str">
        <f t="shared" si="18"/>
        <v/>
      </c>
      <c r="BG218" s="125" t="str">
        <f t="shared" si="19"/>
        <v/>
      </c>
    </row>
    <row r="219" spans="1:59" x14ac:dyDescent="0.35">
      <c r="A219" s="6" t="s">
        <v>112</v>
      </c>
      <c r="B219" s="96" t="e">
        <f>O204</f>
        <v>#DIV/0!</v>
      </c>
      <c r="C219" s="105" t="s">
        <v>222</v>
      </c>
      <c r="F219" s="52" t="s">
        <v>113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4"/>
      <c r="S219" s="55"/>
      <c r="AB219" s="42"/>
      <c r="AC219" s="42"/>
      <c r="AD219" s="42"/>
      <c r="AE219" s="113"/>
      <c r="AF219" s="137"/>
      <c r="AG219" s="137"/>
      <c r="AH219" s="2"/>
      <c r="AI219" s="2"/>
      <c r="AJ219" s="138"/>
      <c r="AU219" s="6"/>
      <c r="AV219" t="str">
        <f t="shared" si="12"/>
        <v/>
      </c>
      <c r="AW219" t="str">
        <f t="shared" si="13"/>
        <v/>
      </c>
      <c r="AX219" s="15" t="str">
        <f t="shared" si="14"/>
        <v/>
      </c>
      <c r="AY219" s="15" t="str">
        <f t="shared" si="15"/>
        <v/>
      </c>
      <c r="AZ219" s="115" t="str">
        <f t="shared" si="10"/>
        <v/>
      </c>
      <c r="BA219" t="str">
        <f t="shared" si="16"/>
        <v/>
      </c>
      <c r="BC219"/>
      <c r="BD219" s="131" t="str">
        <f t="shared" si="17"/>
        <v/>
      </c>
      <c r="BE219" s="131" t="str">
        <f t="shared" si="11"/>
        <v/>
      </c>
      <c r="BF219" t="str">
        <f t="shared" si="18"/>
        <v/>
      </c>
      <c r="BG219" s="125" t="str">
        <f t="shared" si="19"/>
        <v/>
      </c>
    </row>
    <row r="220" spans="1:59" x14ac:dyDescent="0.35">
      <c r="A220" s="6" t="s">
        <v>114</v>
      </c>
      <c r="B220" s="96" t="e">
        <f>O205</f>
        <v>#DIV/0!</v>
      </c>
      <c r="C220" s="105" t="s">
        <v>222</v>
      </c>
      <c r="F220" s="314"/>
      <c r="G220" s="114"/>
      <c r="H220" s="114"/>
      <c r="I220" s="114"/>
      <c r="J220" s="114"/>
      <c r="K220" s="114"/>
      <c r="L220" s="114"/>
      <c r="M220" s="114"/>
      <c r="N220" s="114"/>
      <c r="O220" s="114"/>
      <c r="P220" s="114"/>
      <c r="Q220" s="114"/>
      <c r="R220" s="66"/>
      <c r="S220" s="55"/>
      <c r="AB220" s="726"/>
      <c r="AC220" s="726"/>
      <c r="AD220" s="726"/>
      <c r="AE220" s="726"/>
      <c r="AF220" s="726"/>
      <c r="AG220" s="726"/>
      <c r="AH220" s="726"/>
      <c r="AI220" s="726"/>
      <c r="AJ220" s="726"/>
      <c r="AU220" s="6"/>
      <c r="AV220" t="str">
        <f t="shared" si="12"/>
        <v/>
      </c>
      <c r="AW220" t="str">
        <f t="shared" si="13"/>
        <v/>
      </c>
      <c r="AX220" s="15" t="str">
        <f t="shared" si="14"/>
        <v/>
      </c>
      <c r="AY220" s="15" t="str">
        <f t="shared" si="15"/>
        <v/>
      </c>
      <c r="AZ220" s="115" t="str">
        <f t="shared" si="10"/>
        <v/>
      </c>
      <c r="BA220" t="str">
        <f t="shared" si="16"/>
        <v/>
      </c>
      <c r="BC220"/>
      <c r="BD220" s="131" t="str">
        <f t="shared" si="17"/>
        <v/>
      </c>
      <c r="BE220" s="131" t="str">
        <f t="shared" si="11"/>
        <v/>
      </c>
      <c r="BF220" t="str">
        <f t="shared" si="18"/>
        <v/>
      </c>
      <c r="BG220" s="125" t="str">
        <f t="shared" si="19"/>
        <v/>
      </c>
    </row>
    <row r="221" spans="1:59" x14ac:dyDescent="0.35">
      <c r="A221" s="95" t="s">
        <v>116</v>
      </c>
      <c r="B221" s="105" t="s">
        <v>222</v>
      </c>
      <c r="C221" s="360" t="e">
        <f>C207*'Template-657'!$P$15/'Template-657'!$P$17</f>
        <v>#DIV/0!</v>
      </c>
      <c r="D221" s="93"/>
      <c r="F221" s="6"/>
      <c r="R221" s="55"/>
      <c r="S221" s="55"/>
      <c r="AB221" s="726"/>
      <c r="AC221" s="726"/>
      <c r="AD221" s="726"/>
      <c r="AE221" s="726"/>
      <c r="AF221" s="726"/>
      <c r="AG221" s="726"/>
      <c r="AH221" s="726"/>
      <c r="AI221" s="726"/>
      <c r="AJ221" s="726"/>
      <c r="AU221" s="6"/>
      <c r="AV221" t="str">
        <f t="shared" si="12"/>
        <v/>
      </c>
      <c r="AW221" t="str">
        <f t="shared" si="13"/>
        <v/>
      </c>
      <c r="AX221" s="15" t="str">
        <f t="shared" si="14"/>
        <v/>
      </c>
      <c r="AY221" s="15" t="str">
        <f t="shared" si="15"/>
        <v/>
      </c>
      <c r="AZ221" s="115" t="str">
        <f t="shared" si="10"/>
        <v/>
      </c>
      <c r="BA221" t="str">
        <f t="shared" si="16"/>
        <v/>
      </c>
      <c r="BC221"/>
      <c r="BD221" s="131" t="str">
        <f t="shared" si="17"/>
        <v/>
      </c>
      <c r="BE221" s="131" t="str">
        <f t="shared" si="11"/>
        <v/>
      </c>
      <c r="BF221" t="str">
        <f t="shared" si="18"/>
        <v/>
      </c>
      <c r="BG221" s="125" t="str">
        <f t="shared" si="19"/>
        <v/>
      </c>
    </row>
    <row r="222" spans="1:59" x14ac:dyDescent="0.35">
      <c r="A222" s="95" t="s">
        <v>117</v>
      </c>
      <c r="B222" s="105" t="s">
        <v>222</v>
      </c>
      <c r="C222" s="360" t="e">
        <f>M207*'Template-657'!$P$15/'Template-657'!$P$17</f>
        <v>#DIV/0!</v>
      </c>
      <c r="F222" s="6" t="s">
        <v>119</v>
      </c>
      <c r="R222" s="55"/>
      <c r="S222" s="55"/>
      <c r="AB222" s="62"/>
      <c r="AC222" s="97"/>
      <c r="AD222" s="98"/>
      <c r="AE222" s="15"/>
      <c r="AF222" s="115"/>
      <c r="AG222" s="115"/>
      <c r="AH222" s="15"/>
      <c r="AI222" s="15"/>
      <c r="AJ222" s="139"/>
      <c r="AU222" s="6"/>
      <c r="AV222" t="str">
        <f t="shared" si="12"/>
        <v/>
      </c>
      <c r="AW222" t="str">
        <f t="shared" si="13"/>
        <v/>
      </c>
      <c r="AX222" s="15" t="str">
        <f t="shared" si="14"/>
        <v/>
      </c>
      <c r="AY222" s="15" t="str">
        <f t="shared" si="15"/>
        <v/>
      </c>
      <c r="AZ222" s="115" t="str">
        <f t="shared" si="10"/>
        <v/>
      </c>
      <c r="BA222" t="str">
        <f t="shared" si="16"/>
        <v/>
      </c>
      <c r="BC222"/>
      <c r="BD222" s="131" t="str">
        <f t="shared" si="17"/>
        <v/>
      </c>
      <c r="BE222" s="131" t="str">
        <f t="shared" si="11"/>
        <v/>
      </c>
      <c r="BF222" t="str">
        <f t="shared" si="18"/>
        <v/>
      </c>
      <c r="BG222" s="125" t="str">
        <f t="shared" si="19"/>
        <v/>
      </c>
    </row>
    <row r="223" spans="1:59" ht="15" thickBot="1" x14ac:dyDescent="0.4">
      <c r="A223" s="95" t="s">
        <v>120</v>
      </c>
      <c r="B223" s="58" t="s">
        <v>222</v>
      </c>
      <c r="C223" s="39" t="e">
        <f>C222*((SUMIFS(D212:L212,D3:L3,"P")/100)+(SUMIFS(D212:L212,D3:L3,"R-P")/100))</f>
        <v>#DIV/0!</v>
      </c>
      <c r="F223" s="315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8"/>
      <c r="S223" s="55"/>
      <c r="AB223" s="62"/>
      <c r="AC223" s="97"/>
      <c r="AD223" s="98"/>
      <c r="AE223" s="15"/>
      <c r="AF223" s="115"/>
      <c r="AG223" s="115"/>
      <c r="AH223" s="15"/>
      <c r="AI223" s="15"/>
      <c r="AJ223" s="140"/>
      <c r="AU223" s="6"/>
      <c r="AV223" t="str">
        <f t="shared" si="12"/>
        <v/>
      </c>
      <c r="AW223" t="str">
        <f t="shared" si="13"/>
        <v/>
      </c>
      <c r="AX223" s="15" t="str">
        <f t="shared" si="14"/>
        <v/>
      </c>
      <c r="AY223" s="15" t="str">
        <f t="shared" si="15"/>
        <v/>
      </c>
      <c r="AZ223" s="115" t="str">
        <f t="shared" si="10"/>
        <v/>
      </c>
      <c r="BA223" t="str">
        <f t="shared" si="16"/>
        <v/>
      </c>
      <c r="BC223"/>
      <c r="BD223" s="131" t="str">
        <f t="shared" si="17"/>
        <v/>
      </c>
      <c r="BE223" s="131" t="str">
        <f t="shared" si="11"/>
        <v/>
      </c>
      <c r="BF223" t="str">
        <f t="shared" si="18"/>
        <v/>
      </c>
      <c r="BG223" s="125" t="str">
        <f t="shared" si="19"/>
        <v/>
      </c>
    </row>
    <row r="224" spans="1:59" ht="15" thickBot="1" x14ac:dyDescent="0.4">
      <c r="A224" s="6" t="s">
        <v>121</v>
      </c>
      <c r="B224" s="58" t="s">
        <v>222</v>
      </c>
      <c r="C224" s="96" t="e">
        <f>M208*'Template-657'!$P$15/'Template-657'!$P$17</f>
        <v>#DIV/0!</v>
      </c>
      <c r="F224" s="6"/>
      <c r="S224" s="55"/>
      <c r="AU224" s="56"/>
      <c r="AV224" s="126" t="str">
        <f t="shared" si="12"/>
        <v/>
      </c>
      <c r="AW224" s="126" t="str">
        <f t="shared" si="13"/>
        <v/>
      </c>
      <c r="AX224" s="10" t="str">
        <f t="shared" si="14"/>
        <v/>
      </c>
      <c r="AY224" s="10" t="str">
        <f t="shared" si="15"/>
        <v/>
      </c>
      <c r="AZ224" s="189" t="str">
        <f t="shared" si="10"/>
        <v/>
      </c>
      <c r="BA224" s="126" t="str">
        <f t="shared" si="16"/>
        <v/>
      </c>
      <c r="BB224" s="126"/>
      <c r="BC224" s="126"/>
      <c r="BD224" s="225" t="str">
        <f t="shared" si="17"/>
        <v/>
      </c>
      <c r="BE224" s="225" t="str">
        <f t="shared" si="11"/>
        <v/>
      </c>
      <c r="BF224" s="126" t="str">
        <f t="shared" si="18"/>
        <v/>
      </c>
      <c r="BG224" s="127" t="str">
        <f t="shared" si="19"/>
        <v/>
      </c>
    </row>
    <row r="225" spans="1:57" ht="15" thickBot="1" x14ac:dyDescent="0.4">
      <c r="A225" s="119" t="s">
        <v>122</v>
      </c>
      <c r="B225" s="112" t="s">
        <v>222</v>
      </c>
      <c r="C225" s="61" t="e">
        <f>C224*((SUMIFS(D213:L213,D3:L3,"P")/100)+(SUMIFS(D213:L213,D3:L3,"R-P")/100))</f>
        <v>#DIV/0!</v>
      </c>
      <c r="F225" s="52" t="s">
        <v>123</v>
      </c>
      <c r="G225" s="53"/>
      <c r="H225" s="53"/>
      <c r="I225" s="53"/>
      <c r="J225" s="53"/>
      <c r="K225" s="53"/>
      <c r="L225" s="53"/>
      <c r="M225" s="384" t="s">
        <v>124</v>
      </c>
      <c r="N225" s="518"/>
      <c r="O225" s="518"/>
      <c r="P225" s="518"/>
      <c r="Q225" s="384"/>
      <c r="R225" s="519"/>
      <c r="S225" s="55"/>
      <c r="AV225" t="str">
        <f>IF(AU225&lt;&gt;"",MID(AU225, FIND("-",AU225)+1,1),"")</f>
        <v/>
      </c>
      <c r="AW225" t="str">
        <f t="shared" si="13"/>
        <v/>
      </c>
      <c r="AX225" s="15"/>
      <c r="AY225" s="15"/>
      <c r="AZ225" s="115" t="str">
        <f t="shared" si="10"/>
        <v/>
      </c>
      <c r="BA225"/>
      <c r="BC225"/>
      <c r="BD225"/>
      <c r="BE225"/>
    </row>
    <row r="226" spans="1:57" x14ac:dyDescent="0.35">
      <c r="F226" s="314"/>
      <c r="G226" s="114"/>
      <c r="H226" s="114"/>
      <c r="I226" s="114"/>
      <c r="J226" s="114"/>
      <c r="K226" s="114"/>
      <c r="L226" s="114"/>
      <c r="M226" s="114"/>
      <c r="N226" s="114"/>
      <c r="O226" s="114"/>
      <c r="P226" s="114"/>
      <c r="Q226" s="114"/>
      <c r="R226" s="66"/>
      <c r="S226" s="55"/>
    </row>
    <row r="227" spans="1:57" ht="15" thickBot="1" x14ac:dyDescent="0.4">
      <c r="B227" s="128"/>
      <c r="C227" s="42"/>
      <c r="F227" s="6"/>
      <c r="R227" s="55"/>
      <c r="S227" s="55"/>
    </row>
    <row r="228" spans="1:57" x14ac:dyDescent="0.35">
      <c r="A228" s="52" t="s">
        <v>126</v>
      </c>
      <c r="B228" s="24" t="e">
        <f>INDEX('Template-657'!$T$6:$Y$6, MATCH(B220, 'Template-657'!$T$3:$Y$3, 1))</f>
        <v>#DIV/0!</v>
      </c>
      <c r="C228" s="42"/>
      <c r="F228" s="6" t="s">
        <v>128</v>
      </c>
      <c r="R228" s="55"/>
      <c r="S228" s="55"/>
    </row>
    <row r="229" spans="1:57" ht="15" thickBot="1" x14ac:dyDescent="0.4">
      <c r="A229" s="56" t="s">
        <v>129</v>
      </c>
      <c r="B229" s="313"/>
      <c r="C229" s="42"/>
      <c r="F229" s="315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8"/>
      <c r="S229" s="55"/>
    </row>
    <row r="230" spans="1:57" ht="15" thickBot="1" x14ac:dyDescent="0.4">
      <c r="F230" s="6"/>
      <c r="S230" s="55"/>
    </row>
    <row r="231" spans="1:57" ht="15" thickBot="1" x14ac:dyDescent="0.4">
      <c r="B231" s="2"/>
      <c r="C231" s="2"/>
      <c r="F231" s="610" t="s">
        <v>131</v>
      </c>
      <c r="G231" s="628"/>
      <c r="H231" s="27" t="e">
        <f>C221</f>
        <v>#DIV/0!</v>
      </c>
      <c r="I231" s="115"/>
      <c r="J231" s="115"/>
      <c r="K231" s="115"/>
      <c r="M231" s="5" t="s">
        <v>30</v>
      </c>
      <c r="N231" s="4" t="s">
        <v>132</v>
      </c>
      <c r="O231" s="4" t="s">
        <v>133</v>
      </c>
      <c r="P231" s="73" t="s">
        <v>134</v>
      </c>
      <c r="S231" s="55"/>
    </row>
    <row r="232" spans="1:57" x14ac:dyDescent="0.35">
      <c r="B232" s="2"/>
      <c r="C232" s="2"/>
      <c r="F232" s="627" t="s">
        <v>135</v>
      </c>
      <c r="G232" s="598"/>
      <c r="H232" s="144" t="e">
        <f>B219</f>
        <v>#DIV/0!</v>
      </c>
      <c r="I232" s="116"/>
      <c r="J232" s="116"/>
      <c r="K232" s="116"/>
      <c r="M232" s="208" t="e" vm="2">
        <f>BG205</f>
        <v>#VALUE!</v>
      </c>
      <c r="N232" s="209" t="e" vm="2">
        <f>BF205</f>
        <v>#VALUE!</v>
      </c>
      <c r="O232" s="204" t="e" vm="2">
        <f>BE205</f>
        <v>#VALUE!</v>
      </c>
      <c r="P232" s="210"/>
      <c r="S232" s="55"/>
    </row>
    <row r="233" spans="1:57" x14ac:dyDescent="0.35">
      <c r="B233" s="2"/>
      <c r="C233" s="2"/>
      <c r="F233" s="627" t="s">
        <v>114</v>
      </c>
      <c r="G233" s="598"/>
      <c r="H233" s="144" t="e">
        <f>B220</f>
        <v>#DIV/0!</v>
      </c>
      <c r="I233" s="117"/>
      <c r="J233" s="117"/>
      <c r="K233" s="117"/>
      <c r="M233" s="205" t="str">
        <f t="shared" ref="M233:M249" si="29">BG206</f>
        <v/>
      </c>
      <c r="N233" s="231" t="str">
        <f t="shared" ref="N233:N249" si="30">BF206</f>
        <v/>
      </c>
      <c r="O233" s="232" t="str">
        <f t="shared" ref="O233:O249" si="31">BE206</f>
        <v/>
      </c>
      <c r="P233" s="206"/>
      <c r="S233" s="55"/>
    </row>
    <row r="234" spans="1:57" x14ac:dyDescent="0.35">
      <c r="B234" s="2"/>
      <c r="C234" s="2"/>
      <c r="F234" s="627" t="s">
        <v>136</v>
      </c>
      <c r="G234" s="598"/>
      <c r="H234" s="309"/>
      <c r="I234" s="15"/>
      <c r="J234" s="15"/>
      <c r="K234" s="15"/>
      <c r="L234" s="93"/>
      <c r="M234" s="205" t="str">
        <f t="shared" si="29"/>
        <v/>
      </c>
      <c r="N234" s="231" t="str">
        <f t="shared" si="30"/>
        <v/>
      </c>
      <c r="O234" s="232" t="str">
        <f t="shared" si="31"/>
        <v/>
      </c>
      <c r="P234" s="207"/>
      <c r="S234" s="55"/>
      <c r="AF234" s="93" t="str" cm="1">
        <f t="array" ref="AF234">IFERROR(SUM(_xlfn.UNIQUE(_xlfn._xlws.FILTER(AF$205:AF$600,(AM$205:AM$600 = AE234) * (AL$205:AL$600 &lt;&gt; "")))),"")</f>
        <v/>
      </c>
      <c r="AG234" s="93" t="str">
        <f t="shared" ref="AG234:AG241" si="32">IF(AE234="","",ROUND(((AH234+AI234)/((IF(AK234="O",$M$204,$M$206)*AF234/100)+AI234))*100,1))</f>
        <v/>
      </c>
    </row>
    <row r="235" spans="1:57" x14ac:dyDescent="0.35">
      <c r="B235" s="15"/>
      <c r="C235" s="15"/>
      <c r="F235" s="627" t="s">
        <v>138</v>
      </c>
      <c r="G235" s="598"/>
      <c r="H235" s="309"/>
      <c r="I235" s="15"/>
      <c r="J235" s="15"/>
      <c r="K235" s="15"/>
      <c r="M235" s="205" t="str">
        <f t="shared" si="29"/>
        <v/>
      </c>
      <c r="N235" s="231" t="str">
        <f t="shared" si="30"/>
        <v/>
      </c>
      <c r="O235" s="232" t="str">
        <f t="shared" si="31"/>
        <v/>
      </c>
      <c r="P235" s="207"/>
      <c r="S235" s="55"/>
      <c r="AF235" s="93" t="str" cm="1">
        <f t="array" ref="AF235">IFERROR(SUM(_xlfn.UNIQUE(_xlfn._xlws.FILTER(AF$205:AF$600,(AM$205:AM$600 = AE235) * (AL$205:AL$600 &lt;&gt; "")))),"")</f>
        <v/>
      </c>
      <c r="AG235" s="93" t="str">
        <f t="shared" si="32"/>
        <v/>
      </c>
    </row>
    <row r="236" spans="1:57" x14ac:dyDescent="0.35">
      <c r="B236" s="2"/>
      <c r="C236" s="2"/>
      <c r="F236" s="627" t="s">
        <v>140</v>
      </c>
      <c r="G236" s="598"/>
      <c r="H236" s="309"/>
      <c r="I236" s="15"/>
      <c r="J236" s="15"/>
      <c r="K236" s="15"/>
      <c r="M236" s="205" t="str">
        <f t="shared" si="29"/>
        <v/>
      </c>
      <c r="N236" s="231" t="str">
        <f t="shared" si="30"/>
        <v/>
      </c>
      <c r="O236" s="232" t="str">
        <f t="shared" si="31"/>
        <v/>
      </c>
      <c r="P236" s="207"/>
      <c r="S236" s="55"/>
      <c r="AF236" s="93" t="str" cm="1">
        <f t="array" ref="AF236">IFERROR(SUM(_xlfn.UNIQUE(_xlfn._xlws.FILTER(AF$205:AF$600,(AM$205:AM$600 = AE236) * (AL$205:AL$600 &lt;&gt; "")))),"")</f>
        <v/>
      </c>
      <c r="AG236" s="93" t="str">
        <f t="shared" si="32"/>
        <v/>
      </c>
    </row>
    <row r="237" spans="1:57" ht="15" thickBot="1" x14ac:dyDescent="0.4">
      <c r="B237" s="3"/>
      <c r="C237" s="3"/>
      <c r="F237" s="627" t="s">
        <v>142</v>
      </c>
      <c r="G237" s="598"/>
      <c r="H237" s="309"/>
      <c r="I237" s="50"/>
      <c r="J237" s="50"/>
      <c r="K237" s="50"/>
      <c r="L237" s="50"/>
      <c r="M237" s="205" t="str">
        <f t="shared" si="29"/>
        <v/>
      </c>
      <c r="N237" s="231" t="str">
        <f t="shared" si="30"/>
        <v/>
      </c>
      <c r="O237" s="232" t="str">
        <f t="shared" si="31"/>
        <v/>
      </c>
      <c r="P237" s="211"/>
      <c r="Q237" s="50"/>
      <c r="R237" s="50"/>
      <c r="S237" s="118"/>
      <c r="AF237" s="93" t="str" cm="1">
        <f t="array" ref="AF237">IFERROR(SUM(_xlfn.UNIQUE(_xlfn._xlws.FILTER(AF$205:AF$600,(AM$205:AM$600 = AE237) * (AL$205:AL$600 &lt;&gt; "")))),"")</f>
        <v/>
      </c>
      <c r="AG237" s="93" t="str">
        <f t="shared" si="32"/>
        <v/>
      </c>
    </row>
    <row r="238" spans="1:57" ht="14.5" customHeight="1" thickBot="1" x14ac:dyDescent="0.4">
      <c r="B238" s="3"/>
      <c r="C238" s="3"/>
      <c r="F238" s="665" t="s">
        <v>144</v>
      </c>
      <c r="G238" s="666"/>
      <c r="H238" s="68"/>
      <c r="M238" s="205" t="str">
        <f t="shared" si="29"/>
        <v/>
      </c>
      <c r="N238" s="231" t="str">
        <f t="shared" si="30"/>
        <v/>
      </c>
      <c r="O238" s="232" t="str">
        <f t="shared" si="31"/>
        <v/>
      </c>
      <c r="P238" s="211"/>
      <c r="AF238" s="93" t="str" cm="1">
        <f t="array" ref="AF238">IFERROR(SUM(_xlfn.UNIQUE(_xlfn._xlws.FILTER(AF$205:AF$600,(AM$205:AM$600 = AE238) * (AL$205:AL$600 &lt;&gt; "")))),"")</f>
        <v/>
      </c>
      <c r="AG238" s="93" t="str">
        <f t="shared" si="32"/>
        <v/>
      </c>
    </row>
    <row r="239" spans="1:57" ht="29" x14ac:dyDescent="0.35">
      <c r="B239" s="3"/>
      <c r="C239" s="3"/>
      <c r="F239" s="520" t="s">
        <v>234</v>
      </c>
      <c r="G239" s="521"/>
      <c r="H239" s="522"/>
      <c r="M239" s="205" t="str">
        <f t="shared" si="29"/>
        <v/>
      </c>
      <c r="N239" s="231" t="str">
        <f t="shared" si="30"/>
        <v/>
      </c>
      <c r="O239" s="232" t="str">
        <f t="shared" si="31"/>
        <v/>
      </c>
      <c r="P239" s="211"/>
      <c r="AF239" s="93" t="str" cm="1">
        <f t="array" ref="AF239">IFERROR(SUM(_xlfn.UNIQUE(_xlfn._xlws.FILTER(AF$205:AF$600,(AM$205:AM$600 = AE239) * (AL$205:AL$600 &lt;&gt; "")))),"")</f>
        <v/>
      </c>
      <c r="AG239" s="93" t="str">
        <f t="shared" si="32"/>
        <v/>
      </c>
    </row>
    <row r="240" spans="1:57" x14ac:dyDescent="0.35">
      <c r="B240" s="3"/>
      <c r="C240" s="3"/>
      <c r="F240" s="520"/>
      <c r="G240" s="521"/>
      <c r="H240" s="522"/>
      <c r="M240" s="205" t="str">
        <f t="shared" si="29"/>
        <v/>
      </c>
      <c r="N240" s="231" t="str">
        <f t="shared" si="30"/>
        <v/>
      </c>
      <c r="O240" s="232" t="str">
        <f t="shared" si="31"/>
        <v/>
      </c>
      <c r="P240" s="211"/>
      <c r="AF240" s="93" t="str" cm="1">
        <f t="array" ref="AF240">IFERROR(SUM(_xlfn.UNIQUE(_xlfn._xlws.FILTER(AF$205:AF$600,(AM$205:AM$600 = AE240) * (AL$205:AL$600 &lt;&gt; "")))),"")</f>
        <v/>
      </c>
      <c r="AG240" s="93" t="str">
        <f t="shared" si="32"/>
        <v/>
      </c>
    </row>
    <row r="241" spans="2:33" x14ac:dyDescent="0.35">
      <c r="B241" s="2"/>
      <c r="C241" s="2"/>
      <c r="F241" s="520"/>
      <c r="G241" s="521"/>
      <c r="H241" s="522"/>
      <c r="M241" s="205" t="str">
        <f t="shared" si="29"/>
        <v/>
      </c>
      <c r="N241" s="231" t="str">
        <f t="shared" si="30"/>
        <v/>
      </c>
      <c r="O241" s="232" t="str">
        <f t="shared" si="31"/>
        <v/>
      </c>
      <c r="P241" s="211"/>
      <c r="AF241" s="93" t="str" cm="1">
        <f t="array" ref="AF241">IFERROR(SUM(_xlfn.UNIQUE(_xlfn._xlws.FILTER(AF$205:AF$600,(AM$205:AM$600 = AE241) * (AL$205:AL$600 &lt;&gt; "")))),"")</f>
        <v/>
      </c>
      <c r="AG241" s="93" t="str">
        <f t="shared" si="32"/>
        <v/>
      </c>
    </row>
    <row r="242" spans="2:33" x14ac:dyDescent="0.35">
      <c r="B242" s="2"/>
      <c r="C242" s="2"/>
      <c r="F242" s="520"/>
      <c r="G242" s="521"/>
      <c r="H242" s="522"/>
      <c r="M242" s="205" t="str">
        <f t="shared" si="29"/>
        <v/>
      </c>
      <c r="N242" s="231" t="str">
        <f t="shared" si="30"/>
        <v/>
      </c>
      <c r="O242" s="232" t="str">
        <f t="shared" si="31"/>
        <v/>
      </c>
      <c r="P242" s="211"/>
      <c r="AF242" s="93" t="str" cm="1">
        <f t="array" ref="AF242">IFERROR(SUM(_xlfn.UNIQUE(_xlfn._xlws.FILTER(AF$205:AF$600,(AM$205:AM$600 = AE242) * (AL$205:AL$600 &lt;&gt; "")))),"")</f>
        <v/>
      </c>
    </row>
    <row r="243" spans="2:33" x14ac:dyDescent="0.35">
      <c r="C243" s="2"/>
      <c r="F243" s="520"/>
      <c r="G243" s="521"/>
      <c r="H243" s="522"/>
      <c r="M243" s="205" t="str">
        <f t="shared" si="29"/>
        <v/>
      </c>
      <c r="N243" s="231" t="str">
        <f t="shared" si="30"/>
        <v/>
      </c>
      <c r="O243" s="232" t="str">
        <f t="shared" si="31"/>
        <v/>
      </c>
      <c r="P243" s="211"/>
    </row>
    <row r="244" spans="2:33" ht="15" thickBot="1" x14ac:dyDescent="0.4">
      <c r="F244" s="523"/>
      <c r="G244" s="524"/>
      <c r="H244" s="525"/>
      <c r="M244" s="205" t="str">
        <f t="shared" si="29"/>
        <v/>
      </c>
      <c r="N244" s="231" t="str">
        <f t="shared" si="30"/>
        <v/>
      </c>
      <c r="O244" s="232" t="str">
        <f t="shared" si="31"/>
        <v/>
      </c>
      <c r="P244" s="211"/>
    </row>
    <row r="245" spans="2:33" x14ac:dyDescent="0.35">
      <c r="M245" s="205" t="str">
        <f t="shared" si="29"/>
        <v/>
      </c>
      <c r="N245" s="231" t="str">
        <f t="shared" si="30"/>
        <v/>
      </c>
      <c r="O245" s="232" t="str">
        <f t="shared" si="31"/>
        <v/>
      </c>
      <c r="P245" s="211"/>
    </row>
    <row r="246" spans="2:33" x14ac:dyDescent="0.35">
      <c r="M246" s="205" t="str">
        <f t="shared" si="29"/>
        <v/>
      </c>
      <c r="N246" s="231" t="str">
        <f t="shared" si="30"/>
        <v/>
      </c>
      <c r="O246" s="232" t="str">
        <f t="shared" si="31"/>
        <v/>
      </c>
      <c r="P246" s="211"/>
    </row>
    <row r="247" spans="2:33" x14ac:dyDescent="0.35">
      <c r="M247" s="205" t="str">
        <f t="shared" si="29"/>
        <v/>
      </c>
      <c r="N247" s="231" t="str">
        <f t="shared" si="30"/>
        <v/>
      </c>
      <c r="O247" s="232" t="str">
        <f t="shared" si="31"/>
        <v/>
      </c>
      <c r="P247" s="211"/>
    </row>
    <row r="248" spans="2:33" x14ac:dyDescent="0.35">
      <c r="M248" s="205" t="str">
        <f t="shared" si="29"/>
        <v/>
      </c>
      <c r="N248" s="231" t="str">
        <f t="shared" si="30"/>
        <v/>
      </c>
      <c r="O248" s="232" t="str">
        <f t="shared" si="31"/>
        <v/>
      </c>
      <c r="P248" s="211"/>
    </row>
    <row r="249" spans="2:33" ht="15" thickBot="1" x14ac:dyDescent="0.4">
      <c r="M249" s="213" t="str">
        <f t="shared" si="29"/>
        <v/>
      </c>
      <c r="N249" s="214" t="str">
        <f t="shared" si="30"/>
        <v/>
      </c>
      <c r="O249" s="215" t="str">
        <f t="shared" si="31"/>
        <v/>
      </c>
      <c r="P249" s="212"/>
    </row>
  </sheetData>
  <sheetProtection formatColumns="0" formatRows="0"/>
  <mergeCells count="74">
    <mergeCell ref="F238:G238"/>
    <mergeCell ref="R1:T1"/>
    <mergeCell ref="U1:W1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F232:G232"/>
    <mergeCell ref="AK24:AT28"/>
    <mergeCell ref="X2:X3"/>
    <mergeCell ref="Y2:Y3"/>
    <mergeCell ref="Z2:Z3"/>
    <mergeCell ref="AA2:AA3"/>
    <mergeCell ref="AB2:AD2"/>
    <mergeCell ref="AE2:AJ2"/>
    <mergeCell ref="AK3:AT3"/>
    <mergeCell ref="AK4:AT8"/>
    <mergeCell ref="AK9:AT13"/>
    <mergeCell ref="AK14:AT18"/>
    <mergeCell ref="AK19:AT23"/>
    <mergeCell ref="AK84:AT88"/>
    <mergeCell ref="AK29:AT33"/>
    <mergeCell ref="AK34:AT38"/>
    <mergeCell ref="AK39:AT43"/>
    <mergeCell ref="AK44:AT48"/>
    <mergeCell ref="AK49:AT53"/>
    <mergeCell ref="AK54:AT58"/>
    <mergeCell ref="AK59:AT63"/>
    <mergeCell ref="AK64:AT68"/>
    <mergeCell ref="AK69:AT73"/>
    <mergeCell ref="AK74:AT78"/>
    <mergeCell ref="AK79:AT83"/>
    <mergeCell ref="AK144:AT148"/>
    <mergeCell ref="AK89:AT93"/>
    <mergeCell ref="AK94:AT98"/>
    <mergeCell ref="AK99:AT103"/>
    <mergeCell ref="AK104:AT108"/>
    <mergeCell ref="AK109:AT113"/>
    <mergeCell ref="AK114:AT118"/>
    <mergeCell ref="AK119:AT123"/>
    <mergeCell ref="AK124:AT128"/>
    <mergeCell ref="AK129:AT133"/>
    <mergeCell ref="AK134:AT138"/>
    <mergeCell ref="AK139:AT143"/>
    <mergeCell ref="A204:A208"/>
    <mergeCell ref="AK149:AT153"/>
    <mergeCell ref="AK154:AT158"/>
    <mergeCell ref="AK159:AT163"/>
    <mergeCell ref="AK164:AT168"/>
    <mergeCell ref="AK169:AT173"/>
    <mergeCell ref="AK174:AT178"/>
    <mergeCell ref="AK179:AT183"/>
    <mergeCell ref="AK184:AT188"/>
    <mergeCell ref="AK189:AT193"/>
    <mergeCell ref="AK194:AT198"/>
    <mergeCell ref="AK199:AT203"/>
    <mergeCell ref="A209:A213"/>
    <mergeCell ref="P211:S211"/>
    <mergeCell ref="A216:C216"/>
    <mergeCell ref="AB220:AJ221"/>
    <mergeCell ref="F231:G231"/>
    <mergeCell ref="F233:G233"/>
    <mergeCell ref="F234:G234"/>
    <mergeCell ref="F235:G235"/>
    <mergeCell ref="F236:G236"/>
    <mergeCell ref="F237:G237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Field Numbers</vt:lpstr>
      <vt:lpstr>Example-657</vt:lpstr>
      <vt:lpstr>Example-658 659</vt:lpstr>
      <vt:lpstr>Template-657</vt:lpstr>
      <vt:lpstr>Template-658 659-Stratum 1</vt:lpstr>
      <vt:lpstr>Template-658 659-Stratum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Jerry</dc:creator>
  <cp:keywords/>
  <dc:description/>
  <cp:lastModifiedBy>Brown, Taisa FOR:EX</cp:lastModifiedBy>
  <cp:revision/>
  <dcterms:created xsi:type="dcterms:W3CDTF">2023-06-03T17:59:41Z</dcterms:created>
  <dcterms:modified xsi:type="dcterms:W3CDTF">2026-03-04T17:12:31Z</dcterms:modified>
  <cp:category/>
  <cp:contentStatus/>
</cp:coreProperties>
</file>