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ASB Shared\RMU\Contract\CAP\CAP-IAS FY2021\GSAGF2 - 530 - PHNS 2017 (GS20AGR081)\Data\Web updates\2019-2020\"/>
    </mc:Choice>
  </mc:AlternateContent>
  <xr:revisionPtr revIDLastSave="0" documentId="13_ncr:1_{7FE74632-E1B1-41B7-B039-625E5226AA3F}" xr6:coauthVersionLast="44" xr6:coauthVersionMax="44" xr10:uidLastSave="{00000000-0000-0000-0000-000000000000}"/>
  <bookViews>
    <workbookView xWindow="-108" yWindow="-108" windowWidth="23256" windowHeight="12576" firstSheet="2" activeTab="3" xr2:uid="{00000000-000D-0000-FFFF-FFFF00000000}"/>
  </bookViews>
  <sheets>
    <sheet name="Total Solids" sheetId="3" state="hidden" r:id="rId1"/>
    <sheet name="Air Dried" sheetId="6" state="hidden" r:id="rId2"/>
    <sheet name="Oven Dried" sheetId="7" r:id="rId3"/>
    <sheet name="Sheet1" sheetId="8" r:id="rId4"/>
  </sheets>
  <definedNames>
    <definedName name="_xlnm.Print_Area" localSheetId="2">'Oven Dried'!$A$1:$AF$243</definedName>
    <definedName name="_xlnm.Print_Area" localSheetId="0">'Total Solids'!$B$12:$F$68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9" i="7" l="1"/>
  <c r="G122" i="7"/>
  <c r="I14" i="7"/>
  <c r="I19" i="7"/>
  <c r="I24" i="7"/>
  <c r="I29" i="7"/>
  <c r="I34" i="7"/>
  <c r="I39" i="7"/>
  <c r="I44" i="7"/>
  <c r="I49" i="7"/>
  <c r="I54" i="7"/>
  <c r="I59" i="7"/>
  <c r="I64" i="7"/>
  <c r="I69" i="7"/>
  <c r="I74" i="7"/>
  <c r="I79" i="7"/>
  <c r="I84" i="7"/>
  <c r="I89" i="7"/>
  <c r="I94" i="7"/>
  <c r="I99" i="7"/>
  <c r="I104" i="7"/>
  <c r="I109" i="7"/>
  <c r="I114" i="7"/>
  <c r="I119" i="7"/>
  <c r="I124" i="7"/>
  <c r="I129" i="7"/>
  <c r="I134" i="7"/>
  <c r="I139" i="7"/>
  <c r="I144" i="7"/>
  <c r="I154" i="7"/>
  <c r="I159" i="7"/>
  <c r="I164" i="7"/>
  <c r="I169" i="7"/>
  <c r="I174" i="7"/>
  <c r="I179" i="7"/>
  <c r="I184" i="7"/>
  <c r="I189" i="7"/>
  <c r="I194" i="7"/>
  <c r="I199" i="7"/>
  <c r="I204" i="7"/>
  <c r="I209" i="7"/>
  <c r="I214" i="7"/>
  <c r="I219" i="7"/>
  <c r="I224" i="7"/>
  <c r="I229" i="7"/>
  <c r="I234" i="7"/>
  <c r="I239" i="7"/>
  <c r="I9" i="7"/>
  <c r="I4" i="7"/>
  <c r="G4" i="7"/>
  <c r="G5" i="7"/>
  <c r="G6" i="7"/>
  <c r="G7" i="7"/>
  <c r="G9" i="7"/>
  <c r="G10" i="7"/>
  <c r="G11" i="7"/>
  <c r="G12" i="7"/>
  <c r="G19" i="7"/>
  <c r="G20" i="7"/>
  <c r="G21" i="7"/>
  <c r="G22" i="7"/>
  <c r="G24" i="7"/>
  <c r="G25" i="7"/>
  <c r="G26" i="7"/>
  <c r="G27" i="7"/>
  <c r="G29" i="7"/>
  <c r="G30" i="7"/>
  <c r="G31" i="7"/>
  <c r="G32" i="7"/>
  <c r="G34" i="7"/>
  <c r="G35" i="7"/>
  <c r="G36" i="7"/>
  <c r="G37" i="7"/>
  <c r="G69" i="7"/>
  <c r="G70" i="7"/>
  <c r="G71" i="7"/>
  <c r="G72" i="7"/>
  <c r="G74" i="7"/>
  <c r="G75" i="7"/>
  <c r="G76" i="7"/>
  <c r="G77" i="7"/>
  <c r="G79" i="7"/>
  <c r="G80" i="7"/>
  <c r="G81" i="7"/>
  <c r="G82" i="7"/>
  <c r="G84" i="7"/>
  <c r="G85" i="7"/>
  <c r="G86" i="7"/>
  <c r="G87" i="7"/>
  <c r="G99" i="7"/>
  <c r="G100" i="7"/>
  <c r="G101" i="7"/>
  <c r="G102" i="7"/>
  <c r="G104" i="7"/>
  <c r="G105" i="7"/>
  <c r="G106" i="7"/>
  <c r="G107" i="7"/>
  <c r="G109" i="7"/>
  <c r="G110" i="7"/>
  <c r="G111" i="7"/>
  <c r="G112" i="7"/>
  <c r="G114" i="7"/>
  <c r="G115" i="7"/>
  <c r="G116" i="7"/>
  <c r="G117" i="7"/>
  <c r="G119" i="7"/>
  <c r="G120" i="7"/>
  <c r="G121" i="7"/>
  <c r="G124" i="7"/>
  <c r="G125" i="7"/>
  <c r="G126" i="7"/>
  <c r="G127" i="7"/>
  <c r="G129" i="7"/>
  <c r="G130" i="7"/>
  <c r="G131" i="7"/>
  <c r="G132" i="7"/>
  <c r="G144" i="7"/>
  <c r="G145" i="7"/>
  <c r="G146" i="7"/>
  <c r="G147" i="7"/>
  <c r="G149" i="7"/>
  <c r="G150" i="7"/>
  <c r="G151" i="7"/>
  <c r="G152" i="7"/>
  <c r="G154" i="7"/>
  <c r="G155" i="7"/>
  <c r="G156" i="7"/>
  <c r="G157" i="7"/>
  <c r="G174" i="7"/>
  <c r="G175" i="7"/>
  <c r="G176" i="7"/>
  <c r="G177" i="7"/>
  <c r="G179" i="7"/>
  <c r="G180" i="7"/>
  <c r="G181" i="7"/>
  <c r="G182" i="7"/>
  <c r="G184" i="7"/>
  <c r="G185" i="7"/>
  <c r="G186" i="7"/>
  <c r="G187" i="7"/>
  <c r="G189" i="7"/>
  <c r="G190" i="7"/>
  <c r="G191" i="7"/>
  <c r="G192" i="7"/>
  <c r="G194" i="7"/>
  <c r="G195" i="7"/>
  <c r="G196" i="7"/>
  <c r="G197" i="7"/>
  <c r="G199" i="7"/>
  <c r="G200" i="7"/>
  <c r="G201" i="7"/>
  <c r="G202" i="7"/>
  <c r="G204" i="7"/>
  <c r="G205" i="7"/>
  <c r="G206" i="7"/>
  <c r="G207" i="7"/>
  <c r="G229" i="7"/>
  <c r="G230" i="7"/>
  <c r="G231" i="7"/>
  <c r="G232" i="7"/>
  <c r="G234" i="7"/>
  <c r="G235" i="7"/>
  <c r="G236" i="7"/>
  <c r="G237" i="7"/>
  <c r="G239" i="7"/>
  <c r="G240" i="7"/>
  <c r="G241" i="7"/>
  <c r="G242" i="7"/>
  <c r="G97" i="7"/>
  <c r="G96" i="7"/>
  <c r="G95" i="7"/>
  <c r="G94" i="7"/>
  <c r="G90" i="7"/>
  <c r="G91" i="7"/>
  <c r="G92" i="7"/>
  <c r="G89" i="7"/>
  <c r="H19" i="7" l="1"/>
  <c r="H24" i="7"/>
  <c r="H29" i="7"/>
  <c r="H34" i="7"/>
  <c r="H69" i="7"/>
  <c r="H74" i="7"/>
  <c r="H79" i="7"/>
  <c r="H84" i="7"/>
  <c r="H89" i="7"/>
  <c r="H94" i="7"/>
  <c r="H99" i="7"/>
  <c r="H104" i="7"/>
  <c r="H109" i="7"/>
  <c r="H114" i="7"/>
  <c r="H119" i="7"/>
  <c r="H124" i="7"/>
  <c r="H129" i="7"/>
  <c r="H144" i="7"/>
  <c r="H149" i="7"/>
  <c r="H154" i="7"/>
  <c r="H174" i="7"/>
  <c r="H179" i="7"/>
  <c r="H184" i="7"/>
  <c r="H189" i="7"/>
  <c r="H194" i="7"/>
  <c r="H199" i="7"/>
  <c r="H204" i="7"/>
  <c r="H229" i="7"/>
  <c r="H234" i="7"/>
  <c r="H239" i="7"/>
  <c r="H9" i="7"/>
  <c r="H4" i="7"/>
  <c r="F19" i="7"/>
  <c r="F20" i="7"/>
  <c r="F21" i="7"/>
  <c r="F22" i="7"/>
  <c r="F24" i="7"/>
  <c r="F25" i="7"/>
  <c r="F26" i="7"/>
  <c r="F27" i="7"/>
  <c r="F29" i="7"/>
  <c r="F30" i="7"/>
  <c r="F31" i="7"/>
  <c r="F32" i="7"/>
  <c r="F34" i="7"/>
  <c r="F35" i="7"/>
  <c r="F36" i="7"/>
  <c r="F37" i="7"/>
  <c r="F69" i="7"/>
  <c r="F70" i="7"/>
  <c r="F71" i="7"/>
  <c r="F72" i="7"/>
  <c r="F74" i="7"/>
  <c r="F75" i="7"/>
  <c r="F76" i="7"/>
  <c r="F77" i="7"/>
  <c r="F79" i="7"/>
  <c r="F80" i="7"/>
  <c r="F81" i="7"/>
  <c r="F82" i="7"/>
  <c r="F84" i="7"/>
  <c r="F85" i="7"/>
  <c r="F86" i="7"/>
  <c r="F87" i="7"/>
  <c r="F89" i="7"/>
  <c r="F90" i="7"/>
  <c r="F91" i="7"/>
  <c r="F92" i="7"/>
  <c r="F94" i="7"/>
  <c r="F95" i="7"/>
  <c r="F96" i="7"/>
  <c r="F97" i="7"/>
  <c r="F99" i="7"/>
  <c r="F100" i="7"/>
  <c r="F101" i="7"/>
  <c r="F102" i="7"/>
  <c r="F104" i="7"/>
  <c r="F105" i="7"/>
  <c r="F106" i="7"/>
  <c r="F107" i="7"/>
  <c r="F109" i="7"/>
  <c r="F110" i="7"/>
  <c r="F111" i="7"/>
  <c r="F112" i="7"/>
  <c r="F114" i="7"/>
  <c r="F115" i="7"/>
  <c r="F116" i="7"/>
  <c r="F117" i="7"/>
  <c r="F119" i="7"/>
  <c r="F120" i="7"/>
  <c r="F121" i="7"/>
  <c r="F122" i="7"/>
  <c r="F124" i="7"/>
  <c r="F125" i="7"/>
  <c r="F126" i="7"/>
  <c r="F127" i="7"/>
  <c r="F129" i="7"/>
  <c r="F130" i="7"/>
  <c r="F131" i="7"/>
  <c r="F132" i="7"/>
  <c r="F144" i="7"/>
  <c r="F145" i="7"/>
  <c r="F146" i="7"/>
  <c r="F147" i="7"/>
  <c r="F149" i="7"/>
  <c r="F150" i="7"/>
  <c r="F151" i="7"/>
  <c r="F152" i="7"/>
  <c r="F154" i="7"/>
  <c r="F155" i="7"/>
  <c r="F156" i="7"/>
  <c r="F157" i="7"/>
  <c r="F174" i="7"/>
  <c r="F175" i="7"/>
  <c r="F176" i="7"/>
  <c r="F177" i="7"/>
  <c r="F179" i="7"/>
  <c r="F180" i="7"/>
  <c r="F181" i="7"/>
  <c r="F182" i="7"/>
  <c r="F184" i="7"/>
  <c r="F185" i="7"/>
  <c r="F186" i="7"/>
  <c r="F187" i="7"/>
  <c r="F189" i="7"/>
  <c r="F190" i="7"/>
  <c r="F191" i="7"/>
  <c r="F192" i="7"/>
  <c r="F194" i="7"/>
  <c r="F195" i="7"/>
  <c r="F196" i="7"/>
  <c r="F197" i="7"/>
  <c r="F199" i="7"/>
  <c r="F200" i="7"/>
  <c r="F201" i="7"/>
  <c r="F202" i="7"/>
  <c r="F204" i="7"/>
  <c r="F205" i="7"/>
  <c r="F206" i="7"/>
  <c r="F207" i="7"/>
  <c r="F229" i="7"/>
  <c r="F230" i="7"/>
  <c r="F231" i="7"/>
  <c r="F232" i="7"/>
  <c r="F234" i="7"/>
  <c r="F235" i="7"/>
  <c r="F236" i="7"/>
  <c r="F237" i="7"/>
  <c r="F239" i="7"/>
  <c r="F240" i="7"/>
  <c r="F241" i="7"/>
  <c r="F242" i="7"/>
  <c r="F12" i="7"/>
  <c r="F11" i="7"/>
  <c r="F10" i="7"/>
  <c r="F9" i="7"/>
  <c r="F7" i="7"/>
  <c r="F6" i="7"/>
  <c r="F5" i="7"/>
  <c r="F4" i="7"/>
  <c r="K242" i="7" l="1"/>
  <c r="K241" i="7"/>
  <c r="K240" i="7"/>
  <c r="K239" i="7"/>
  <c r="K237" i="7"/>
  <c r="K236" i="7"/>
  <c r="K235" i="7"/>
  <c r="K234" i="7"/>
  <c r="K232" i="7"/>
  <c r="K231" i="7"/>
  <c r="K230" i="7"/>
  <c r="K229" i="7"/>
  <c r="K207" i="7"/>
  <c r="K206" i="7"/>
  <c r="K205" i="7"/>
  <c r="K204" i="7"/>
  <c r="K202" i="7"/>
  <c r="K201" i="7"/>
  <c r="K200" i="7"/>
  <c r="K199" i="7"/>
  <c r="K197" i="7"/>
  <c r="K196" i="7"/>
  <c r="K195" i="7"/>
  <c r="K194" i="7"/>
  <c r="K192" i="7"/>
  <c r="K191" i="7"/>
  <c r="K190" i="7"/>
  <c r="K189" i="7"/>
  <c r="K187" i="7"/>
  <c r="K186" i="7"/>
  <c r="K185" i="7"/>
  <c r="K184" i="7"/>
  <c r="K182" i="7"/>
  <c r="K181" i="7"/>
  <c r="K180" i="7"/>
  <c r="K179" i="7"/>
  <c r="K177" i="7"/>
  <c r="K176" i="7"/>
  <c r="K175" i="7"/>
  <c r="K174" i="7"/>
  <c r="K157" i="7"/>
  <c r="K156" i="7"/>
  <c r="K155" i="7"/>
  <c r="K154" i="7"/>
  <c r="K152" i="7"/>
  <c r="K151" i="7"/>
  <c r="K150" i="7"/>
  <c r="K149" i="7"/>
  <c r="K147" i="7"/>
  <c r="K146" i="7"/>
  <c r="K145" i="7"/>
  <c r="K144" i="7"/>
  <c r="K132" i="7"/>
  <c r="K131" i="7"/>
  <c r="K130" i="7"/>
  <c r="K129" i="7"/>
  <c r="K127" i="7"/>
  <c r="K126" i="7"/>
  <c r="K125" i="7"/>
  <c r="K124" i="7"/>
  <c r="K122" i="7"/>
  <c r="K121" i="7"/>
  <c r="K120" i="7"/>
  <c r="K119" i="7"/>
  <c r="K117" i="7"/>
  <c r="K116" i="7"/>
  <c r="K115" i="7"/>
  <c r="K114" i="7"/>
  <c r="K112" i="7"/>
  <c r="K111" i="7"/>
  <c r="K110" i="7"/>
  <c r="K109" i="7"/>
  <c r="K107" i="7"/>
  <c r="K106" i="7"/>
  <c r="K105" i="7"/>
  <c r="K104" i="7"/>
  <c r="K102" i="7"/>
  <c r="K101" i="7"/>
  <c r="K100" i="7"/>
  <c r="K99" i="7"/>
  <c r="K97" i="7"/>
  <c r="K96" i="7"/>
  <c r="K95" i="7"/>
  <c r="K94" i="7"/>
  <c r="K92" i="7"/>
  <c r="K91" i="7"/>
  <c r="K90" i="7"/>
  <c r="K89" i="7"/>
  <c r="K87" i="7"/>
  <c r="K86" i="7"/>
  <c r="K85" i="7"/>
  <c r="K84" i="7"/>
  <c r="K82" i="7"/>
  <c r="K81" i="7"/>
  <c r="K80" i="7"/>
  <c r="K79" i="7"/>
  <c r="K77" i="7"/>
  <c r="K76" i="7"/>
  <c r="K75" i="7"/>
  <c r="K74" i="7"/>
  <c r="K72" i="7"/>
  <c r="K71" i="7"/>
  <c r="K70" i="7"/>
  <c r="K69" i="7"/>
  <c r="K37" i="7"/>
  <c r="K36" i="7"/>
  <c r="K35" i="7"/>
  <c r="K34" i="7"/>
  <c r="K32" i="7"/>
  <c r="K31" i="7"/>
  <c r="K30" i="7"/>
  <c r="K29" i="7"/>
  <c r="K27" i="7"/>
  <c r="K26" i="7"/>
  <c r="K25" i="7"/>
  <c r="K24" i="7"/>
  <c r="K22" i="7"/>
  <c r="K21" i="7"/>
  <c r="K20" i="7"/>
  <c r="K19" i="7"/>
  <c r="K12" i="7"/>
  <c r="K11" i="7"/>
  <c r="K10" i="7"/>
  <c r="K9" i="7"/>
  <c r="K7" i="7"/>
  <c r="K6" i="7"/>
  <c r="K5" i="7"/>
  <c r="K4" i="7"/>
  <c r="J67" i="7"/>
  <c r="J66" i="7"/>
  <c r="J65" i="7"/>
  <c r="J64" i="7"/>
  <c r="J62" i="7"/>
  <c r="J61" i="7"/>
  <c r="J60" i="7"/>
  <c r="J59" i="7"/>
  <c r="J57" i="7"/>
  <c r="J56" i="7"/>
  <c r="J55" i="7"/>
  <c r="J54" i="7"/>
  <c r="J42" i="7"/>
  <c r="J41" i="7"/>
  <c r="J40" i="7"/>
  <c r="J39" i="7"/>
  <c r="J17" i="7"/>
  <c r="J16" i="7"/>
  <c r="J15" i="7"/>
  <c r="J14" i="7"/>
  <c r="J52" i="7"/>
  <c r="J51" i="7"/>
  <c r="J50" i="7"/>
  <c r="J49" i="7"/>
  <c r="J47" i="7"/>
  <c r="J46" i="7"/>
  <c r="J45" i="7"/>
  <c r="J44" i="7"/>
  <c r="J142" i="7"/>
  <c r="J141" i="7"/>
  <c r="J140" i="7"/>
  <c r="J139" i="7"/>
  <c r="J137" i="7"/>
  <c r="J136" i="7"/>
  <c r="J135" i="7"/>
  <c r="J134" i="7"/>
  <c r="J167" i="7"/>
  <c r="J166" i="7"/>
  <c r="J165" i="7"/>
  <c r="J164" i="7"/>
  <c r="J172" i="7"/>
  <c r="J171" i="7"/>
  <c r="J170" i="7"/>
  <c r="J169" i="7"/>
  <c r="J227" i="7"/>
  <c r="J226" i="7"/>
  <c r="J225" i="7"/>
  <c r="J224" i="7"/>
  <c r="J162" i="7"/>
  <c r="J161" i="7"/>
  <c r="J160" i="7"/>
  <c r="J159" i="7"/>
  <c r="J222" i="7"/>
  <c r="J221" i="7"/>
  <c r="J220" i="7"/>
  <c r="J219" i="7"/>
  <c r="J217" i="7"/>
  <c r="J216" i="7"/>
  <c r="J215" i="7"/>
  <c r="J214" i="7"/>
  <c r="J212" i="7"/>
  <c r="J211" i="7"/>
  <c r="J210" i="7"/>
  <c r="J209" i="7"/>
  <c r="AA209" i="7"/>
  <c r="E11" i="3"/>
  <c r="F11" i="3" s="1"/>
  <c r="E10" i="3"/>
  <c r="F10" i="3" s="1"/>
  <c r="E9" i="3"/>
  <c r="F9" i="3" s="1"/>
  <c r="E8" i="3"/>
  <c r="F8" i="3"/>
  <c r="E7" i="3"/>
  <c r="F7" i="3" s="1"/>
  <c r="E6" i="3"/>
  <c r="F6" i="3" s="1"/>
  <c r="E5" i="3"/>
  <c r="F5" i="3" s="1"/>
  <c r="E4" i="3"/>
  <c r="F4" i="3"/>
  <c r="AF217" i="7"/>
  <c r="AE217" i="7"/>
  <c r="AD217" i="7"/>
  <c r="AC217" i="7"/>
  <c r="AB217" i="7"/>
  <c r="AA217" i="7"/>
  <c r="E217" i="7"/>
  <c r="F217" i="7" s="1"/>
  <c r="G217" i="7" s="1"/>
  <c r="Z217" i="7"/>
  <c r="Y217" i="7"/>
  <c r="X217" i="7"/>
  <c r="W217" i="7"/>
  <c r="V217" i="7"/>
  <c r="U217" i="7"/>
  <c r="T217" i="7"/>
  <c r="N217" i="7"/>
  <c r="S217" i="7"/>
  <c r="R217" i="7"/>
  <c r="M217" i="7"/>
  <c r="L217" i="7"/>
  <c r="K217" i="7" s="1"/>
  <c r="Q217" i="7"/>
  <c r="O217" i="7"/>
  <c r="AF216" i="7"/>
  <c r="AE216" i="7"/>
  <c r="AD216" i="7"/>
  <c r="AC216" i="7"/>
  <c r="AB216" i="7"/>
  <c r="AA216" i="7"/>
  <c r="E216" i="7"/>
  <c r="F216" i="7" s="1"/>
  <c r="G216" i="7" s="1"/>
  <c r="Z216" i="7"/>
  <c r="Y216" i="7"/>
  <c r="X216" i="7"/>
  <c r="W216" i="7"/>
  <c r="V216" i="7"/>
  <c r="U216" i="7"/>
  <c r="T216" i="7"/>
  <c r="N216" i="7"/>
  <c r="S216" i="7"/>
  <c r="R216" i="7"/>
  <c r="M216" i="7"/>
  <c r="L216" i="7"/>
  <c r="K216" i="7" s="1"/>
  <c r="Q216" i="7"/>
  <c r="O216" i="7"/>
  <c r="AF215" i="7"/>
  <c r="AE215" i="7"/>
  <c r="AD215" i="7"/>
  <c r="AC215" i="7"/>
  <c r="AB215" i="7"/>
  <c r="AA215" i="7"/>
  <c r="E215" i="7"/>
  <c r="F215" i="7" s="1"/>
  <c r="G215" i="7" s="1"/>
  <c r="Z215" i="7"/>
  <c r="Y215" i="7"/>
  <c r="X215" i="7"/>
  <c r="W215" i="7"/>
  <c r="V215" i="7"/>
  <c r="U215" i="7"/>
  <c r="T215" i="7"/>
  <c r="N215" i="7"/>
  <c r="S215" i="7"/>
  <c r="R215" i="7"/>
  <c r="M215" i="7"/>
  <c r="L215" i="7"/>
  <c r="K215" i="7" s="1"/>
  <c r="Q215" i="7"/>
  <c r="O215" i="7"/>
  <c r="AF214" i="7"/>
  <c r="AE214" i="7"/>
  <c r="AD214" i="7"/>
  <c r="AC214" i="7"/>
  <c r="AB214" i="7"/>
  <c r="AA214" i="7"/>
  <c r="E214" i="7"/>
  <c r="F214" i="7" s="1"/>
  <c r="G214" i="7" s="1"/>
  <c r="Z214" i="7"/>
  <c r="Y214" i="7"/>
  <c r="X214" i="7"/>
  <c r="W214" i="7"/>
  <c r="V214" i="7"/>
  <c r="U214" i="7"/>
  <c r="T214" i="7"/>
  <c r="N214" i="7"/>
  <c r="S214" i="7"/>
  <c r="R214" i="7"/>
  <c r="M214" i="7"/>
  <c r="L214" i="7"/>
  <c r="K214" i="7" s="1"/>
  <c r="Q214" i="7"/>
  <c r="O214" i="7"/>
  <c r="AF212" i="7"/>
  <c r="AE212" i="7"/>
  <c r="AD212" i="7"/>
  <c r="AC212" i="7"/>
  <c r="AB212" i="7"/>
  <c r="AA212" i="7"/>
  <c r="E212" i="7"/>
  <c r="F212" i="7" s="1"/>
  <c r="G212" i="7" s="1"/>
  <c r="Z212" i="7"/>
  <c r="Y212" i="7"/>
  <c r="X212" i="7"/>
  <c r="W212" i="7"/>
  <c r="V212" i="7"/>
  <c r="U212" i="7"/>
  <c r="T212" i="7"/>
  <c r="N212" i="7"/>
  <c r="S212" i="7"/>
  <c r="R212" i="7"/>
  <c r="M212" i="7"/>
  <c r="L212" i="7"/>
  <c r="K212" i="7" s="1"/>
  <c r="Q212" i="7"/>
  <c r="O212" i="7"/>
  <c r="AF211" i="7"/>
  <c r="AE211" i="7"/>
  <c r="AD211" i="7"/>
  <c r="AC211" i="7"/>
  <c r="AB211" i="7"/>
  <c r="AA211" i="7"/>
  <c r="E211" i="7"/>
  <c r="F211" i="7" s="1"/>
  <c r="G211" i="7" s="1"/>
  <c r="Z211" i="7"/>
  <c r="Y211" i="7"/>
  <c r="X211" i="7"/>
  <c r="W211" i="7"/>
  <c r="V211" i="7"/>
  <c r="U211" i="7"/>
  <c r="T211" i="7"/>
  <c r="N211" i="7"/>
  <c r="S211" i="7"/>
  <c r="R211" i="7"/>
  <c r="M211" i="7"/>
  <c r="L211" i="7"/>
  <c r="K211" i="7" s="1"/>
  <c r="Q211" i="7"/>
  <c r="O211" i="7"/>
  <c r="AF210" i="7"/>
  <c r="AE210" i="7"/>
  <c r="AD210" i="7"/>
  <c r="AC210" i="7"/>
  <c r="AB210" i="7"/>
  <c r="AA210" i="7"/>
  <c r="E210" i="7"/>
  <c r="F210" i="7" s="1"/>
  <c r="G210" i="7" s="1"/>
  <c r="Z210" i="7"/>
  <c r="Y210" i="7"/>
  <c r="X210" i="7"/>
  <c r="W210" i="7"/>
  <c r="V210" i="7"/>
  <c r="U210" i="7"/>
  <c r="T210" i="7"/>
  <c r="N210" i="7"/>
  <c r="S210" i="7"/>
  <c r="R210" i="7"/>
  <c r="M210" i="7"/>
  <c r="L210" i="7"/>
  <c r="K210" i="7" s="1"/>
  <c r="Q210" i="7"/>
  <c r="O210" i="7"/>
  <c r="AE209" i="7"/>
  <c r="AD209" i="7"/>
  <c r="AB209" i="7"/>
  <c r="Y209" i="7"/>
  <c r="X209" i="7"/>
  <c r="W209" i="7"/>
  <c r="V209" i="7"/>
  <c r="U209" i="7"/>
  <c r="N209" i="7"/>
  <c r="O209" i="7"/>
  <c r="AD219" i="7"/>
  <c r="AB219" i="7"/>
  <c r="E219" i="7"/>
  <c r="F219" i="7" s="1"/>
  <c r="W219" i="7"/>
  <c r="U219" i="7"/>
  <c r="M219" i="7"/>
  <c r="Q219" i="7"/>
  <c r="S219" i="7"/>
  <c r="AE67" i="7"/>
  <c r="AE66" i="7"/>
  <c r="AE65" i="7"/>
  <c r="AE64" i="7"/>
  <c r="AE62" i="7"/>
  <c r="AE61" i="7"/>
  <c r="AE60" i="7"/>
  <c r="AE59" i="7"/>
  <c r="AE57" i="7"/>
  <c r="AE56" i="7"/>
  <c r="AE55" i="7"/>
  <c r="AE54" i="7"/>
  <c r="AE42" i="7"/>
  <c r="AE41" i="7"/>
  <c r="AE40" i="7"/>
  <c r="AE39" i="7"/>
  <c r="AE17" i="7"/>
  <c r="AE16" i="7"/>
  <c r="AE15" i="7"/>
  <c r="AE14" i="7"/>
  <c r="AE52" i="7"/>
  <c r="AE51" i="7"/>
  <c r="AE50" i="7"/>
  <c r="AE49" i="7"/>
  <c r="AE47" i="7"/>
  <c r="AE46" i="7"/>
  <c r="AE45" i="7"/>
  <c r="AE44" i="7"/>
  <c r="AE142" i="7"/>
  <c r="AE141" i="7"/>
  <c r="AE140" i="7"/>
  <c r="AE139" i="7"/>
  <c r="AE137" i="7"/>
  <c r="AE136" i="7"/>
  <c r="AE135" i="7"/>
  <c r="AE134" i="7"/>
  <c r="AE167" i="7"/>
  <c r="AE166" i="7"/>
  <c r="AE165" i="7"/>
  <c r="AE164" i="7"/>
  <c r="AE172" i="7"/>
  <c r="AE171" i="7"/>
  <c r="AE170" i="7"/>
  <c r="AE169" i="7"/>
  <c r="AE227" i="7"/>
  <c r="AE226" i="7"/>
  <c r="AE225" i="7"/>
  <c r="AE224" i="7"/>
  <c r="AE162" i="7"/>
  <c r="AE161" i="7"/>
  <c r="AE160" i="7"/>
  <c r="AE159" i="7"/>
  <c r="AE222" i="7"/>
  <c r="AE221" i="7"/>
  <c r="AE220" i="7"/>
  <c r="AE219" i="7"/>
  <c r="AF67" i="7"/>
  <c r="AF66" i="7"/>
  <c r="AF65" i="7"/>
  <c r="AF64" i="7"/>
  <c r="AF62" i="7"/>
  <c r="AF61" i="7"/>
  <c r="AF60" i="7"/>
  <c r="AF59" i="7"/>
  <c r="AF57" i="7"/>
  <c r="AF56" i="7"/>
  <c r="AF55" i="7"/>
  <c r="AF54" i="7"/>
  <c r="AF42" i="7"/>
  <c r="AF41" i="7"/>
  <c r="AF40" i="7"/>
  <c r="AF39" i="7"/>
  <c r="AF17" i="7"/>
  <c r="AF16" i="7"/>
  <c r="AF15" i="7"/>
  <c r="AF14" i="7"/>
  <c r="AF52" i="7"/>
  <c r="AF51" i="7"/>
  <c r="AF50" i="7"/>
  <c r="AF49" i="7"/>
  <c r="AF47" i="7"/>
  <c r="AF46" i="7"/>
  <c r="AF45" i="7"/>
  <c r="AF44" i="7"/>
  <c r="AF142" i="7"/>
  <c r="AF141" i="7"/>
  <c r="AF140" i="7"/>
  <c r="AF139" i="7"/>
  <c r="AF137" i="7"/>
  <c r="AF136" i="7"/>
  <c r="AF135" i="7"/>
  <c r="AF134" i="7"/>
  <c r="AF167" i="7"/>
  <c r="AF166" i="7"/>
  <c r="AF165" i="7"/>
  <c r="AF164" i="7"/>
  <c r="AF172" i="7"/>
  <c r="AF171" i="7"/>
  <c r="AF170" i="7"/>
  <c r="AF169" i="7"/>
  <c r="AF227" i="7"/>
  <c r="AF226" i="7"/>
  <c r="AF225" i="7"/>
  <c r="AF224" i="7"/>
  <c r="AF162" i="7"/>
  <c r="AF161" i="7"/>
  <c r="AF160" i="7"/>
  <c r="AF159" i="7"/>
  <c r="AF222" i="7"/>
  <c r="AF221" i="7"/>
  <c r="AF220" i="7"/>
  <c r="AC67" i="7"/>
  <c r="AC66" i="7"/>
  <c r="AC65" i="7"/>
  <c r="AC64" i="7"/>
  <c r="AC62" i="7"/>
  <c r="AC61" i="7"/>
  <c r="AC60" i="7"/>
  <c r="AC59" i="7"/>
  <c r="AC57" i="7"/>
  <c r="AC56" i="7"/>
  <c r="AC55" i="7"/>
  <c r="AC54" i="7"/>
  <c r="AC42" i="7"/>
  <c r="AC41" i="7"/>
  <c r="AC40" i="7"/>
  <c r="AC39" i="7"/>
  <c r="AC17" i="7"/>
  <c r="AC16" i="7"/>
  <c r="AC15" i="7"/>
  <c r="AC14" i="7"/>
  <c r="AC52" i="7"/>
  <c r="AC51" i="7"/>
  <c r="AC50" i="7"/>
  <c r="AC49" i="7"/>
  <c r="AC47" i="7"/>
  <c r="AC46" i="7"/>
  <c r="AC45" i="7"/>
  <c r="AC44" i="7"/>
  <c r="AC142" i="7"/>
  <c r="AC141" i="7"/>
  <c r="AC140" i="7"/>
  <c r="AC139" i="7"/>
  <c r="AC137" i="7"/>
  <c r="AC136" i="7"/>
  <c r="AC135" i="7"/>
  <c r="AC134" i="7"/>
  <c r="AC167" i="7"/>
  <c r="AC166" i="7"/>
  <c r="AC165" i="7"/>
  <c r="AC164" i="7"/>
  <c r="AC172" i="7"/>
  <c r="AC171" i="7"/>
  <c r="AC170" i="7"/>
  <c r="AC169" i="7"/>
  <c r="AC227" i="7"/>
  <c r="AC226" i="7"/>
  <c r="AC225" i="7"/>
  <c r="AC224" i="7"/>
  <c r="AC162" i="7"/>
  <c r="AC161" i="7"/>
  <c r="AC160" i="7"/>
  <c r="AC159" i="7"/>
  <c r="AC222" i="7"/>
  <c r="AC221" i="7"/>
  <c r="AC220" i="7"/>
  <c r="AA64" i="7"/>
  <c r="AA59" i="7"/>
  <c r="AA54" i="7"/>
  <c r="AA39" i="7"/>
  <c r="AA14" i="7"/>
  <c r="AA49" i="7"/>
  <c r="AA44" i="7"/>
  <c r="AA139" i="7"/>
  <c r="AA134" i="7"/>
  <c r="AA164" i="7"/>
  <c r="AA169" i="7"/>
  <c r="AA224" i="7"/>
  <c r="AA159" i="7"/>
  <c r="AA219" i="7"/>
  <c r="AD67" i="7"/>
  <c r="AD66" i="7"/>
  <c r="AD65" i="7"/>
  <c r="AD64" i="7"/>
  <c r="AD62" i="7"/>
  <c r="AD61" i="7"/>
  <c r="AD60" i="7"/>
  <c r="AD59" i="7"/>
  <c r="AD57" i="7"/>
  <c r="AD56" i="7"/>
  <c r="AD55" i="7"/>
  <c r="AD54" i="7"/>
  <c r="AD42" i="7"/>
  <c r="AD41" i="7"/>
  <c r="AD40" i="7"/>
  <c r="AD39" i="7"/>
  <c r="AD17" i="7"/>
  <c r="AD16" i="7"/>
  <c r="AD15" i="7"/>
  <c r="AD14" i="7"/>
  <c r="AD52" i="7"/>
  <c r="AD51" i="7"/>
  <c r="AD50" i="7"/>
  <c r="AD49" i="7"/>
  <c r="AD47" i="7"/>
  <c r="AD46" i="7"/>
  <c r="AD45" i="7"/>
  <c r="AD44" i="7"/>
  <c r="AD142" i="7"/>
  <c r="AD141" i="7"/>
  <c r="AD140" i="7"/>
  <c r="AD139" i="7"/>
  <c r="AD137" i="7"/>
  <c r="AD136" i="7"/>
  <c r="AD135" i="7"/>
  <c r="AD134" i="7"/>
  <c r="AD167" i="7"/>
  <c r="AD166" i="7"/>
  <c r="AD165" i="7"/>
  <c r="AD164" i="7"/>
  <c r="AD172" i="7"/>
  <c r="AD171" i="7"/>
  <c r="AD170" i="7"/>
  <c r="AD169" i="7"/>
  <c r="AD227" i="7"/>
  <c r="AD226" i="7"/>
  <c r="AD225" i="7"/>
  <c r="AD224" i="7"/>
  <c r="AD162" i="7"/>
  <c r="AD161" i="7"/>
  <c r="AD160" i="7"/>
  <c r="AD159" i="7"/>
  <c r="AD222" i="7"/>
  <c r="AD221" i="7"/>
  <c r="AD220" i="7"/>
  <c r="AB67" i="7"/>
  <c r="AB66" i="7"/>
  <c r="AB65" i="7"/>
  <c r="AB64" i="7"/>
  <c r="AB62" i="7"/>
  <c r="AB61" i="7"/>
  <c r="AB60" i="7"/>
  <c r="AB59" i="7"/>
  <c r="AB57" i="7"/>
  <c r="AB56" i="7"/>
  <c r="AB55" i="7"/>
  <c r="AB54" i="7"/>
  <c r="AB42" i="7"/>
  <c r="AB41" i="7"/>
  <c r="AB40" i="7"/>
  <c r="AB39" i="7"/>
  <c r="AB17" i="7"/>
  <c r="AB16" i="7"/>
  <c r="AB15" i="7"/>
  <c r="AB14" i="7"/>
  <c r="AB52" i="7"/>
  <c r="AB51" i="7"/>
  <c r="AB50" i="7"/>
  <c r="AB49" i="7"/>
  <c r="AB47" i="7"/>
  <c r="AB46" i="7"/>
  <c r="AB45" i="7"/>
  <c r="AB44" i="7"/>
  <c r="AB142" i="7"/>
  <c r="AB141" i="7"/>
  <c r="AB140" i="7"/>
  <c r="AB139" i="7"/>
  <c r="AB137" i="7"/>
  <c r="AB136" i="7"/>
  <c r="AB135" i="7"/>
  <c r="AB134" i="7"/>
  <c r="AB167" i="7"/>
  <c r="AB166" i="7"/>
  <c r="AB165" i="7"/>
  <c r="AB164" i="7"/>
  <c r="AB172" i="7"/>
  <c r="AB171" i="7"/>
  <c r="AB170" i="7"/>
  <c r="AB169" i="7"/>
  <c r="AB227" i="7"/>
  <c r="AB226" i="7"/>
  <c r="AB225" i="7"/>
  <c r="AB224" i="7"/>
  <c r="AB162" i="7"/>
  <c r="AB161" i="7"/>
  <c r="AB160" i="7"/>
  <c r="AB159" i="7"/>
  <c r="AB222" i="7"/>
  <c r="AB221" i="7"/>
  <c r="AB220" i="7"/>
  <c r="Y67" i="7"/>
  <c r="X67" i="7"/>
  <c r="W67" i="7"/>
  <c r="V67" i="7"/>
  <c r="U67" i="7"/>
  <c r="Y66" i="7"/>
  <c r="X66" i="7"/>
  <c r="W66" i="7"/>
  <c r="V66" i="7"/>
  <c r="U66" i="7"/>
  <c r="Y65" i="7"/>
  <c r="X65" i="7"/>
  <c r="W65" i="7"/>
  <c r="V65" i="7"/>
  <c r="U65" i="7"/>
  <c r="Y64" i="7"/>
  <c r="X64" i="7"/>
  <c r="W64" i="7"/>
  <c r="V64" i="7"/>
  <c r="U64" i="7"/>
  <c r="Y62" i="7"/>
  <c r="X62" i="7"/>
  <c r="W62" i="7"/>
  <c r="V62" i="7"/>
  <c r="U62" i="7"/>
  <c r="Y61" i="7"/>
  <c r="X61" i="7"/>
  <c r="W61" i="7"/>
  <c r="V61" i="7"/>
  <c r="U61" i="7"/>
  <c r="Y60" i="7"/>
  <c r="X60" i="7"/>
  <c r="W60" i="7"/>
  <c r="V60" i="7"/>
  <c r="U60" i="7"/>
  <c r="Y59" i="7"/>
  <c r="X59" i="7"/>
  <c r="W59" i="7"/>
  <c r="V59" i="7"/>
  <c r="U59" i="7"/>
  <c r="Y57" i="7"/>
  <c r="X57" i="7"/>
  <c r="W57" i="7"/>
  <c r="V57" i="7"/>
  <c r="U57" i="7"/>
  <c r="Y56" i="7"/>
  <c r="X56" i="7"/>
  <c r="W56" i="7"/>
  <c r="V56" i="7"/>
  <c r="U56" i="7"/>
  <c r="Y55" i="7"/>
  <c r="X55" i="7"/>
  <c r="W55" i="7"/>
  <c r="V55" i="7"/>
  <c r="U55" i="7"/>
  <c r="Y54" i="7"/>
  <c r="X54" i="7"/>
  <c r="W54" i="7"/>
  <c r="V54" i="7"/>
  <c r="U54" i="7"/>
  <c r="Y42" i="7"/>
  <c r="X42" i="7"/>
  <c r="W42" i="7"/>
  <c r="V42" i="7"/>
  <c r="U42" i="7"/>
  <c r="Y41" i="7"/>
  <c r="X41" i="7"/>
  <c r="W41" i="7"/>
  <c r="V41" i="7"/>
  <c r="U41" i="7"/>
  <c r="Y40" i="7"/>
  <c r="X40" i="7"/>
  <c r="W40" i="7"/>
  <c r="V40" i="7"/>
  <c r="U40" i="7"/>
  <c r="Y39" i="7"/>
  <c r="X39" i="7"/>
  <c r="W39" i="7"/>
  <c r="V39" i="7"/>
  <c r="U39" i="7"/>
  <c r="Y17" i="7"/>
  <c r="X17" i="7"/>
  <c r="W17" i="7"/>
  <c r="V17" i="7"/>
  <c r="U17" i="7"/>
  <c r="Y16" i="7"/>
  <c r="X16" i="7"/>
  <c r="W16" i="7"/>
  <c r="V16" i="7"/>
  <c r="U16" i="7"/>
  <c r="Y15" i="7"/>
  <c r="X15" i="7"/>
  <c r="W15" i="7"/>
  <c r="V15" i="7"/>
  <c r="U15" i="7"/>
  <c r="Y14" i="7"/>
  <c r="X14" i="7"/>
  <c r="W14" i="7"/>
  <c r="V14" i="7"/>
  <c r="U14" i="7"/>
  <c r="Y52" i="7"/>
  <c r="X52" i="7"/>
  <c r="W52" i="7"/>
  <c r="V52" i="7"/>
  <c r="U52" i="7"/>
  <c r="Y51" i="7"/>
  <c r="X51" i="7"/>
  <c r="W51" i="7"/>
  <c r="V51" i="7"/>
  <c r="U51" i="7"/>
  <c r="Y50" i="7"/>
  <c r="X50" i="7"/>
  <c r="W50" i="7"/>
  <c r="V50" i="7"/>
  <c r="U50" i="7"/>
  <c r="Y49" i="7"/>
  <c r="X49" i="7"/>
  <c r="W49" i="7"/>
  <c r="V49" i="7"/>
  <c r="U49" i="7"/>
  <c r="Y47" i="7"/>
  <c r="X47" i="7"/>
  <c r="W47" i="7"/>
  <c r="V47" i="7"/>
  <c r="U47" i="7"/>
  <c r="Y46" i="7"/>
  <c r="X46" i="7"/>
  <c r="W46" i="7"/>
  <c r="V46" i="7"/>
  <c r="U46" i="7"/>
  <c r="Y45" i="7"/>
  <c r="X45" i="7"/>
  <c r="W45" i="7"/>
  <c r="V45" i="7"/>
  <c r="U45" i="7"/>
  <c r="Y44" i="7"/>
  <c r="X44" i="7"/>
  <c r="W44" i="7"/>
  <c r="V44" i="7"/>
  <c r="U44" i="7"/>
  <c r="Y142" i="7"/>
  <c r="X142" i="7"/>
  <c r="W142" i="7"/>
  <c r="V142" i="7"/>
  <c r="U142" i="7"/>
  <c r="Y141" i="7"/>
  <c r="X141" i="7"/>
  <c r="W141" i="7"/>
  <c r="V141" i="7"/>
  <c r="U141" i="7"/>
  <c r="Y140" i="7"/>
  <c r="X140" i="7"/>
  <c r="W140" i="7"/>
  <c r="V140" i="7"/>
  <c r="U140" i="7"/>
  <c r="Y139" i="7"/>
  <c r="X139" i="7"/>
  <c r="W139" i="7"/>
  <c r="V139" i="7"/>
  <c r="U139" i="7"/>
  <c r="Y137" i="7"/>
  <c r="X137" i="7"/>
  <c r="W137" i="7"/>
  <c r="V137" i="7"/>
  <c r="U137" i="7"/>
  <c r="Y136" i="7"/>
  <c r="X136" i="7"/>
  <c r="W136" i="7"/>
  <c r="V136" i="7"/>
  <c r="U136" i="7"/>
  <c r="Y135" i="7"/>
  <c r="X135" i="7"/>
  <c r="W135" i="7"/>
  <c r="V135" i="7"/>
  <c r="U135" i="7"/>
  <c r="Y134" i="7"/>
  <c r="X134" i="7"/>
  <c r="W134" i="7"/>
  <c r="V134" i="7"/>
  <c r="U134" i="7"/>
  <c r="Y167" i="7"/>
  <c r="X167" i="7"/>
  <c r="W167" i="7"/>
  <c r="V167" i="7"/>
  <c r="U167" i="7"/>
  <c r="Y166" i="7"/>
  <c r="X166" i="7"/>
  <c r="W166" i="7"/>
  <c r="V166" i="7"/>
  <c r="U166" i="7"/>
  <c r="Y165" i="7"/>
  <c r="X165" i="7"/>
  <c r="W165" i="7"/>
  <c r="V165" i="7"/>
  <c r="U165" i="7"/>
  <c r="Y164" i="7"/>
  <c r="X164" i="7"/>
  <c r="W164" i="7"/>
  <c r="V164" i="7"/>
  <c r="U164" i="7"/>
  <c r="Y172" i="7"/>
  <c r="X172" i="7"/>
  <c r="W172" i="7"/>
  <c r="V172" i="7"/>
  <c r="U172" i="7"/>
  <c r="Y171" i="7"/>
  <c r="X171" i="7"/>
  <c r="W171" i="7"/>
  <c r="V171" i="7"/>
  <c r="U171" i="7"/>
  <c r="Y170" i="7"/>
  <c r="X170" i="7"/>
  <c r="W170" i="7"/>
  <c r="V170" i="7"/>
  <c r="U170" i="7"/>
  <c r="Y169" i="7"/>
  <c r="X169" i="7"/>
  <c r="W169" i="7"/>
  <c r="V169" i="7"/>
  <c r="U169" i="7"/>
  <c r="Y227" i="7"/>
  <c r="X227" i="7"/>
  <c r="W227" i="7"/>
  <c r="V227" i="7"/>
  <c r="U227" i="7"/>
  <c r="Y226" i="7"/>
  <c r="X226" i="7"/>
  <c r="W226" i="7"/>
  <c r="V226" i="7"/>
  <c r="U226" i="7"/>
  <c r="Y225" i="7"/>
  <c r="X225" i="7"/>
  <c r="W225" i="7"/>
  <c r="V225" i="7"/>
  <c r="U225" i="7"/>
  <c r="Y224" i="7"/>
  <c r="X224" i="7"/>
  <c r="W224" i="7"/>
  <c r="V224" i="7"/>
  <c r="U224" i="7"/>
  <c r="Y162" i="7"/>
  <c r="X162" i="7"/>
  <c r="W162" i="7"/>
  <c r="V162" i="7"/>
  <c r="U162" i="7"/>
  <c r="Y161" i="7"/>
  <c r="X161" i="7"/>
  <c r="W161" i="7"/>
  <c r="V161" i="7"/>
  <c r="U161" i="7"/>
  <c r="Y160" i="7"/>
  <c r="X160" i="7"/>
  <c r="W160" i="7"/>
  <c r="V160" i="7"/>
  <c r="U160" i="7"/>
  <c r="Y159" i="7"/>
  <c r="X159" i="7"/>
  <c r="W159" i="7"/>
  <c r="V159" i="7"/>
  <c r="U159" i="7"/>
  <c r="Y222" i="7"/>
  <c r="X222" i="7"/>
  <c r="W222" i="7"/>
  <c r="V222" i="7"/>
  <c r="U222" i="7"/>
  <c r="Y221" i="7"/>
  <c r="X221" i="7"/>
  <c r="W221" i="7"/>
  <c r="V221" i="7"/>
  <c r="U221" i="7"/>
  <c r="Y220" i="7"/>
  <c r="X220" i="7"/>
  <c r="W220" i="7"/>
  <c r="V220" i="7"/>
  <c r="U220" i="7"/>
  <c r="Y219" i="7"/>
  <c r="X219" i="7"/>
  <c r="V219" i="7"/>
  <c r="N67" i="7"/>
  <c r="N66" i="7"/>
  <c r="N65" i="7"/>
  <c r="N64" i="7"/>
  <c r="N62" i="7"/>
  <c r="N61" i="7"/>
  <c r="N60" i="7"/>
  <c r="N59" i="7"/>
  <c r="N57" i="7"/>
  <c r="N56" i="7"/>
  <c r="N55" i="7"/>
  <c r="N54" i="7"/>
  <c r="N42" i="7"/>
  <c r="N41" i="7"/>
  <c r="N40" i="7"/>
  <c r="N39" i="7"/>
  <c r="N17" i="7"/>
  <c r="N16" i="7"/>
  <c r="N15" i="7"/>
  <c r="N14" i="7"/>
  <c r="N52" i="7"/>
  <c r="N51" i="7"/>
  <c r="N50" i="7"/>
  <c r="N49" i="7"/>
  <c r="N47" i="7"/>
  <c r="N46" i="7"/>
  <c r="N45" i="7"/>
  <c r="N44" i="7"/>
  <c r="N142" i="7"/>
  <c r="N141" i="7"/>
  <c r="N140" i="7"/>
  <c r="N139" i="7"/>
  <c r="N137" i="7"/>
  <c r="N136" i="7"/>
  <c r="N135" i="7"/>
  <c r="N134" i="7"/>
  <c r="N166" i="7"/>
  <c r="N165" i="7"/>
  <c r="N164" i="7"/>
  <c r="N172" i="7"/>
  <c r="N171" i="7"/>
  <c r="N170" i="7"/>
  <c r="N169" i="7"/>
  <c r="N227" i="7"/>
  <c r="N226" i="7"/>
  <c r="N225" i="7"/>
  <c r="N224" i="7"/>
  <c r="N162" i="7"/>
  <c r="N161" i="7"/>
  <c r="N160" i="7"/>
  <c r="N159" i="7"/>
  <c r="N222" i="7"/>
  <c r="N221" i="7"/>
  <c r="N220" i="7"/>
  <c r="N219" i="7"/>
  <c r="E67" i="7"/>
  <c r="F67" i="7" s="1"/>
  <c r="G67" i="7" s="1"/>
  <c r="Z67" i="7"/>
  <c r="T67" i="7"/>
  <c r="E66" i="7"/>
  <c r="F66" i="7" s="1"/>
  <c r="G66" i="7" s="1"/>
  <c r="Z66" i="7"/>
  <c r="T66" i="7"/>
  <c r="E65" i="7"/>
  <c r="F65" i="7" s="1"/>
  <c r="G65" i="7" s="1"/>
  <c r="Z65" i="7"/>
  <c r="T65" i="7"/>
  <c r="E64" i="7"/>
  <c r="F64" i="7" s="1"/>
  <c r="G64" i="7" s="1"/>
  <c r="Z64" i="7"/>
  <c r="T64" i="7"/>
  <c r="E62" i="7"/>
  <c r="F62" i="7" s="1"/>
  <c r="G62" i="7" s="1"/>
  <c r="Z62" i="7"/>
  <c r="T62" i="7"/>
  <c r="E61" i="7"/>
  <c r="F61" i="7" s="1"/>
  <c r="G61" i="7" s="1"/>
  <c r="Z61" i="7"/>
  <c r="T61" i="7"/>
  <c r="E60" i="7"/>
  <c r="F60" i="7" s="1"/>
  <c r="G60" i="7" s="1"/>
  <c r="Z60" i="7"/>
  <c r="T60" i="7"/>
  <c r="E59" i="7"/>
  <c r="F59" i="7" s="1"/>
  <c r="G59" i="7" s="1"/>
  <c r="Z59" i="7"/>
  <c r="T59" i="7"/>
  <c r="E57" i="7"/>
  <c r="F57" i="7" s="1"/>
  <c r="G57" i="7" s="1"/>
  <c r="Z57" i="7"/>
  <c r="T57" i="7"/>
  <c r="E56" i="7"/>
  <c r="F56" i="7" s="1"/>
  <c r="G56" i="7" s="1"/>
  <c r="Z56" i="7"/>
  <c r="T56" i="7"/>
  <c r="E55" i="7"/>
  <c r="F55" i="7" s="1"/>
  <c r="G55" i="7" s="1"/>
  <c r="Z55" i="7"/>
  <c r="T55" i="7"/>
  <c r="E54" i="7"/>
  <c r="F54" i="7" s="1"/>
  <c r="G54" i="7" s="1"/>
  <c r="Z54" i="7"/>
  <c r="T54" i="7"/>
  <c r="E42" i="7"/>
  <c r="F42" i="7" s="1"/>
  <c r="G42" i="7" s="1"/>
  <c r="Z42" i="7"/>
  <c r="T42" i="7"/>
  <c r="E41" i="7"/>
  <c r="F41" i="7" s="1"/>
  <c r="G41" i="7" s="1"/>
  <c r="Z41" i="7"/>
  <c r="T41" i="7"/>
  <c r="E40" i="7"/>
  <c r="F40" i="7" s="1"/>
  <c r="G40" i="7" s="1"/>
  <c r="Z40" i="7"/>
  <c r="T40" i="7"/>
  <c r="E39" i="7"/>
  <c r="F39" i="7" s="1"/>
  <c r="G39" i="7" s="1"/>
  <c r="Z39" i="7"/>
  <c r="T39" i="7"/>
  <c r="E17" i="7"/>
  <c r="F17" i="7" s="1"/>
  <c r="G17" i="7" s="1"/>
  <c r="Z17" i="7"/>
  <c r="T17" i="7"/>
  <c r="E16" i="7"/>
  <c r="F16" i="7" s="1"/>
  <c r="G16" i="7" s="1"/>
  <c r="Z16" i="7"/>
  <c r="T16" i="7"/>
  <c r="E15" i="7"/>
  <c r="F15" i="7" s="1"/>
  <c r="G15" i="7" s="1"/>
  <c r="Z15" i="7"/>
  <c r="T15" i="7"/>
  <c r="E14" i="7"/>
  <c r="F14" i="7" s="1"/>
  <c r="G14" i="7" s="1"/>
  <c r="Z14" i="7"/>
  <c r="T14" i="7"/>
  <c r="E52" i="7"/>
  <c r="F52" i="7" s="1"/>
  <c r="G52" i="7" s="1"/>
  <c r="Z52" i="7"/>
  <c r="T52" i="7"/>
  <c r="E51" i="7"/>
  <c r="F51" i="7" s="1"/>
  <c r="G51" i="7" s="1"/>
  <c r="Z51" i="7"/>
  <c r="T51" i="7"/>
  <c r="E50" i="7"/>
  <c r="F50" i="7" s="1"/>
  <c r="G50" i="7" s="1"/>
  <c r="Z50" i="7"/>
  <c r="T50" i="7"/>
  <c r="E49" i="7"/>
  <c r="F49" i="7" s="1"/>
  <c r="G49" i="7" s="1"/>
  <c r="Z49" i="7"/>
  <c r="T49" i="7"/>
  <c r="E47" i="7"/>
  <c r="F47" i="7" s="1"/>
  <c r="G47" i="7" s="1"/>
  <c r="Z47" i="7"/>
  <c r="T47" i="7"/>
  <c r="E46" i="7"/>
  <c r="F46" i="7" s="1"/>
  <c r="G46" i="7" s="1"/>
  <c r="Z46" i="7"/>
  <c r="T46" i="7"/>
  <c r="E45" i="7"/>
  <c r="F45" i="7" s="1"/>
  <c r="G45" i="7" s="1"/>
  <c r="Z45" i="7"/>
  <c r="T45" i="7"/>
  <c r="E44" i="7"/>
  <c r="F44" i="7" s="1"/>
  <c r="G44" i="7" s="1"/>
  <c r="Z44" i="7"/>
  <c r="T44" i="7"/>
  <c r="E142" i="7"/>
  <c r="F142" i="7" s="1"/>
  <c r="G142" i="7" s="1"/>
  <c r="Z142" i="7"/>
  <c r="T142" i="7"/>
  <c r="E141" i="7"/>
  <c r="F141" i="7" s="1"/>
  <c r="G141" i="7" s="1"/>
  <c r="Z141" i="7"/>
  <c r="T141" i="7"/>
  <c r="E140" i="7"/>
  <c r="F140" i="7" s="1"/>
  <c r="G140" i="7" s="1"/>
  <c r="Z140" i="7"/>
  <c r="T140" i="7"/>
  <c r="E139" i="7"/>
  <c r="F139" i="7" s="1"/>
  <c r="G139" i="7" s="1"/>
  <c r="Z139" i="7"/>
  <c r="T139" i="7"/>
  <c r="E137" i="7"/>
  <c r="F137" i="7" s="1"/>
  <c r="G137" i="7" s="1"/>
  <c r="Z137" i="7"/>
  <c r="T137" i="7"/>
  <c r="E136" i="7"/>
  <c r="F136" i="7" s="1"/>
  <c r="G136" i="7" s="1"/>
  <c r="Z136" i="7"/>
  <c r="T136" i="7"/>
  <c r="E135" i="7"/>
  <c r="F135" i="7" s="1"/>
  <c r="G135" i="7" s="1"/>
  <c r="Z135" i="7"/>
  <c r="T135" i="7"/>
  <c r="E134" i="7"/>
  <c r="F134" i="7" s="1"/>
  <c r="G134" i="7" s="1"/>
  <c r="Z134" i="7"/>
  <c r="T134" i="7"/>
  <c r="E167" i="7"/>
  <c r="F167" i="7" s="1"/>
  <c r="G167" i="7" s="1"/>
  <c r="Z167" i="7"/>
  <c r="T167" i="7"/>
  <c r="E166" i="7"/>
  <c r="F166" i="7" s="1"/>
  <c r="G166" i="7" s="1"/>
  <c r="Z166" i="7"/>
  <c r="T166" i="7"/>
  <c r="E165" i="7"/>
  <c r="F165" i="7" s="1"/>
  <c r="G165" i="7" s="1"/>
  <c r="Z165" i="7"/>
  <c r="T165" i="7"/>
  <c r="E164" i="7"/>
  <c r="F164" i="7" s="1"/>
  <c r="G164" i="7" s="1"/>
  <c r="Z164" i="7"/>
  <c r="T164" i="7"/>
  <c r="E172" i="7"/>
  <c r="F172" i="7" s="1"/>
  <c r="G172" i="7" s="1"/>
  <c r="Z172" i="7"/>
  <c r="T172" i="7"/>
  <c r="E171" i="7"/>
  <c r="F171" i="7" s="1"/>
  <c r="G171" i="7" s="1"/>
  <c r="Z171" i="7"/>
  <c r="T171" i="7"/>
  <c r="E170" i="7"/>
  <c r="F170" i="7" s="1"/>
  <c r="G170" i="7" s="1"/>
  <c r="Z170" i="7"/>
  <c r="T170" i="7"/>
  <c r="E169" i="7"/>
  <c r="F169" i="7" s="1"/>
  <c r="G169" i="7" s="1"/>
  <c r="Z169" i="7"/>
  <c r="T169" i="7"/>
  <c r="E227" i="7"/>
  <c r="F227" i="7" s="1"/>
  <c r="G227" i="7" s="1"/>
  <c r="Z227" i="7"/>
  <c r="T227" i="7"/>
  <c r="E226" i="7"/>
  <c r="F226" i="7" s="1"/>
  <c r="G226" i="7" s="1"/>
  <c r="Z226" i="7"/>
  <c r="T226" i="7"/>
  <c r="E225" i="7"/>
  <c r="F225" i="7" s="1"/>
  <c r="G225" i="7" s="1"/>
  <c r="Z225" i="7"/>
  <c r="T225" i="7"/>
  <c r="E224" i="7"/>
  <c r="F224" i="7" s="1"/>
  <c r="G224" i="7" s="1"/>
  <c r="Z224" i="7"/>
  <c r="T224" i="7"/>
  <c r="E162" i="7"/>
  <c r="F162" i="7" s="1"/>
  <c r="G162" i="7" s="1"/>
  <c r="Z162" i="7"/>
  <c r="T162" i="7"/>
  <c r="E161" i="7"/>
  <c r="F161" i="7" s="1"/>
  <c r="G161" i="7" s="1"/>
  <c r="Z161" i="7"/>
  <c r="T161" i="7"/>
  <c r="E160" i="7"/>
  <c r="F160" i="7" s="1"/>
  <c r="G160" i="7" s="1"/>
  <c r="Z160" i="7"/>
  <c r="T160" i="7"/>
  <c r="E159" i="7"/>
  <c r="F159" i="7" s="1"/>
  <c r="G159" i="7" s="1"/>
  <c r="Z159" i="7"/>
  <c r="T159" i="7"/>
  <c r="E222" i="7"/>
  <c r="F222" i="7" s="1"/>
  <c r="G222" i="7" s="1"/>
  <c r="Z222" i="7"/>
  <c r="T222" i="7"/>
  <c r="E221" i="7"/>
  <c r="F221" i="7" s="1"/>
  <c r="G221" i="7" s="1"/>
  <c r="Z221" i="7"/>
  <c r="T221" i="7"/>
  <c r="E220" i="7"/>
  <c r="F220" i="7" s="1"/>
  <c r="G220" i="7" s="1"/>
  <c r="Z220" i="7"/>
  <c r="T220" i="7"/>
  <c r="T219" i="7"/>
  <c r="S162" i="7"/>
  <c r="R162" i="7"/>
  <c r="M162" i="7"/>
  <c r="S161" i="7"/>
  <c r="R161" i="7"/>
  <c r="M161" i="7"/>
  <c r="S160" i="7"/>
  <c r="R160" i="7"/>
  <c r="M160" i="7"/>
  <c r="S159" i="7"/>
  <c r="R159" i="7"/>
  <c r="M159" i="7"/>
  <c r="S222" i="7"/>
  <c r="R222" i="7"/>
  <c r="M222" i="7"/>
  <c r="S221" i="7"/>
  <c r="R221" i="7"/>
  <c r="M221" i="7"/>
  <c r="S220" i="7"/>
  <c r="R220" i="7"/>
  <c r="M220" i="7"/>
  <c r="S67" i="7"/>
  <c r="R67" i="7"/>
  <c r="M67" i="7"/>
  <c r="L67" i="7"/>
  <c r="K67" i="7"/>
  <c r="Q67" i="7"/>
  <c r="O67" i="7"/>
  <c r="S66" i="7"/>
  <c r="R66" i="7"/>
  <c r="M66" i="7"/>
  <c r="L66" i="7"/>
  <c r="K66" i="7" s="1"/>
  <c r="Q66" i="7"/>
  <c r="O66" i="7"/>
  <c r="S65" i="7"/>
  <c r="R65" i="7"/>
  <c r="M65" i="7"/>
  <c r="L65" i="7"/>
  <c r="K65" i="7" s="1"/>
  <c r="Q65" i="7"/>
  <c r="O65" i="7"/>
  <c r="S64" i="7"/>
  <c r="R64" i="7"/>
  <c r="M64" i="7"/>
  <c r="L64" i="7"/>
  <c r="K64" i="7" s="1"/>
  <c r="Q64" i="7"/>
  <c r="O64" i="7"/>
  <c r="S62" i="7"/>
  <c r="R62" i="7"/>
  <c r="M62" i="7"/>
  <c r="L62" i="7"/>
  <c r="K62" i="7" s="1"/>
  <c r="Q62" i="7"/>
  <c r="O62" i="7"/>
  <c r="S61" i="7"/>
  <c r="R61" i="7"/>
  <c r="M61" i="7"/>
  <c r="L61" i="7"/>
  <c r="K61" i="7" s="1"/>
  <c r="Q61" i="7"/>
  <c r="O61" i="7"/>
  <c r="S60" i="7"/>
  <c r="R60" i="7"/>
  <c r="M60" i="7"/>
  <c r="L60" i="7"/>
  <c r="K60" i="7" s="1"/>
  <c r="Q60" i="7"/>
  <c r="O60" i="7"/>
  <c r="S59" i="7"/>
  <c r="R59" i="7"/>
  <c r="M59" i="7"/>
  <c r="L59" i="7"/>
  <c r="K59" i="7" s="1"/>
  <c r="Q59" i="7"/>
  <c r="O59" i="7"/>
  <c r="S57" i="7"/>
  <c r="R57" i="7"/>
  <c r="M57" i="7"/>
  <c r="L57" i="7"/>
  <c r="K57" i="7" s="1"/>
  <c r="Q57" i="7"/>
  <c r="O57" i="7"/>
  <c r="S56" i="7"/>
  <c r="R56" i="7"/>
  <c r="M56" i="7"/>
  <c r="L56" i="7"/>
  <c r="K56" i="7" s="1"/>
  <c r="Q56" i="7"/>
  <c r="O56" i="7"/>
  <c r="S55" i="7"/>
  <c r="R55" i="7"/>
  <c r="M55" i="7"/>
  <c r="L55" i="7"/>
  <c r="K55" i="7"/>
  <c r="Q55" i="7"/>
  <c r="O55" i="7"/>
  <c r="S54" i="7"/>
  <c r="R54" i="7"/>
  <c r="M54" i="7"/>
  <c r="L54" i="7"/>
  <c r="K54" i="7" s="1"/>
  <c r="Q54" i="7"/>
  <c r="O54" i="7"/>
  <c r="S42" i="7"/>
  <c r="R42" i="7"/>
  <c r="M42" i="7"/>
  <c r="L42" i="7"/>
  <c r="K42" i="7" s="1"/>
  <c r="Q42" i="7"/>
  <c r="O42" i="7"/>
  <c r="S41" i="7"/>
  <c r="R41" i="7"/>
  <c r="M41" i="7"/>
  <c r="L41" i="7"/>
  <c r="K41" i="7" s="1"/>
  <c r="Q41" i="7"/>
  <c r="O41" i="7"/>
  <c r="S40" i="7"/>
  <c r="R40" i="7"/>
  <c r="M40" i="7"/>
  <c r="L40" i="7"/>
  <c r="K40" i="7" s="1"/>
  <c r="Q40" i="7"/>
  <c r="O40" i="7"/>
  <c r="S39" i="7"/>
  <c r="R39" i="7"/>
  <c r="M39" i="7"/>
  <c r="L39" i="7"/>
  <c r="K39" i="7" s="1"/>
  <c r="Q39" i="7"/>
  <c r="O39" i="7"/>
  <c r="S17" i="7"/>
  <c r="R17" i="7"/>
  <c r="M17" i="7"/>
  <c r="L17" i="7"/>
  <c r="K17" i="7" s="1"/>
  <c r="Q17" i="7"/>
  <c r="O17" i="7"/>
  <c r="S16" i="7"/>
  <c r="R16" i="7"/>
  <c r="M16" i="7"/>
  <c r="L16" i="7"/>
  <c r="K16" i="7" s="1"/>
  <c r="Q16" i="7"/>
  <c r="O16" i="7"/>
  <c r="S15" i="7"/>
  <c r="R15" i="7"/>
  <c r="M15" i="7"/>
  <c r="L15" i="7"/>
  <c r="K15" i="7" s="1"/>
  <c r="Q15" i="7"/>
  <c r="O15" i="7"/>
  <c r="S14" i="7"/>
  <c r="R14" i="7"/>
  <c r="M14" i="7"/>
  <c r="L14" i="7"/>
  <c r="K14" i="7" s="1"/>
  <c r="Q14" i="7"/>
  <c r="O14" i="7"/>
  <c r="S52" i="7"/>
  <c r="R52" i="7"/>
  <c r="M52" i="7"/>
  <c r="L52" i="7"/>
  <c r="K52" i="7" s="1"/>
  <c r="Q52" i="7"/>
  <c r="O52" i="7"/>
  <c r="S51" i="7"/>
  <c r="R51" i="7"/>
  <c r="M51" i="7"/>
  <c r="L51" i="7"/>
  <c r="K51" i="7" s="1"/>
  <c r="Q51" i="7"/>
  <c r="O51" i="7"/>
  <c r="S50" i="7"/>
  <c r="R50" i="7"/>
  <c r="M50" i="7"/>
  <c r="L50" i="7"/>
  <c r="K50" i="7" s="1"/>
  <c r="Q50" i="7"/>
  <c r="O50" i="7"/>
  <c r="S49" i="7"/>
  <c r="R49" i="7"/>
  <c r="M49" i="7"/>
  <c r="L49" i="7"/>
  <c r="K49" i="7" s="1"/>
  <c r="Q49" i="7"/>
  <c r="O49" i="7"/>
  <c r="S47" i="7"/>
  <c r="R47" i="7"/>
  <c r="M47" i="7"/>
  <c r="L47" i="7"/>
  <c r="K47" i="7" s="1"/>
  <c r="Q47" i="7"/>
  <c r="O47" i="7"/>
  <c r="S46" i="7"/>
  <c r="R46" i="7"/>
  <c r="M46" i="7"/>
  <c r="L46" i="7"/>
  <c r="K46" i="7" s="1"/>
  <c r="Q46" i="7"/>
  <c r="O46" i="7"/>
  <c r="S45" i="7"/>
  <c r="R45" i="7"/>
  <c r="M45" i="7"/>
  <c r="L45" i="7"/>
  <c r="K45" i="7" s="1"/>
  <c r="Q45" i="7"/>
  <c r="O45" i="7"/>
  <c r="S44" i="7"/>
  <c r="R44" i="7"/>
  <c r="M44" i="7"/>
  <c r="L44" i="7"/>
  <c r="K44" i="7"/>
  <c r="Q44" i="7"/>
  <c r="O44" i="7"/>
  <c r="S142" i="7"/>
  <c r="R142" i="7"/>
  <c r="M142" i="7"/>
  <c r="L142" i="7"/>
  <c r="K142" i="7" s="1"/>
  <c r="Q142" i="7"/>
  <c r="O142" i="7"/>
  <c r="S141" i="7"/>
  <c r="R141" i="7"/>
  <c r="M141" i="7"/>
  <c r="L141" i="7"/>
  <c r="K141" i="7" s="1"/>
  <c r="Q141" i="7"/>
  <c r="O141" i="7"/>
  <c r="S140" i="7"/>
  <c r="R140" i="7"/>
  <c r="M140" i="7"/>
  <c r="L140" i="7"/>
  <c r="K140" i="7" s="1"/>
  <c r="Q140" i="7"/>
  <c r="O140" i="7"/>
  <c r="S139" i="7"/>
  <c r="R139" i="7"/>
  <c r="M139" i="7"/>
  <c r="L139" i="7"/>
  <c r="K139" i="7" s="1"/>
  <c r="Q139" i="7"/>
  <c r="O139" i="7"/>
  <c r="S137" i="7"/>
  <c r="R137" i="7"/>
  <c r="M137" i="7"/>
  <c r="L137" i="7"/>
  <c r="K137" i="7" s="1"/>
  <c r="Q137" i="7"/>
  <c r="O137" i="7"/>
  <c r="S136" i="7"/>
  <c r="R136" i="7"/>
  <c r="M136" i="7"/>
  <c r="L136" i="7"/>
  <c r="K136" i="7" s="1"/>
  <c r="Q136" i="7"/>
  <c r="O136" i="7"/>
  <c r="S135" i="7"/>
  <c r="R135" i="7"/>
  <c r="M135" i="7"/>
  <c r="L135" i="7"/>
  <c r="K135" i="7" s="1"/>
  <c r="Q135" i="7"/>
  <c r="O135" i="7"/>
  <c r="S134" i="7"/>
  <c r="R134" i="7"/>
  <c r="M134" i="7"/>
  <c r="L134" i="7"/>
  <c r="K134" i="7" s="1"/>
  <c r="Q134" i="7"/>
  <c r="O134" i="7"/>
  <c r="S167" i="7"/>
  <c r="R167" i="7"/>
  <c r="M167" i="7"/>
  <c r="L167" i="7"/>
  <c r="K167" i="7" s="1"/>
  <c r="Q167" i="7"/>
  <c r="O167" i="7"/>
  <c r="S166" i="7"/>
  <c r="R166" i="7"/>
  <c r="M166" i="7"/>
  <c r="L166" i="7"/>
  <c r="K166" i="7" s="1"/>
  <c r="Q166" i="7"/>
  <c r="O166" i="7"/>
  <c r="S165" i="7"/>
  <c r="R165" i="7"/>
  <c r="M165" i="7"/>
  <c r="L165" i="7"/>
  <c r="K165" i="7" s="1"/>
  <c r="Q165" i="7"/>
  <c r="O165" i="7"/>
  <c r="S164" i="7"/>
  <c r="R164" i="7"/>
  <c r="M164" i="7"/>
  <c r="L164" i="7"/>
  <c r="K164" i="7" s="1"/>
  <c r="Q164" i="7"/>
  <c r="O164" i="7"/>
  <c r="S172" i="7"/>
  <c r="R172" i="7"/>
  <c r="M172" i="7"/>
  <c r="L172" i="7"/>
  <c r="K172" i="7" s="1"/>
  <c r="Q172" i="7"/>
  <c r="O172" i="7"/>
  <c r="S171" i="7"/>
  <c r="R171" i="7"/>
  <c r="M171" i="7"/>
  <c r="L171" i="7"/>
  <c r="K171" i="7" s="1"/>
  <c r="Q171" i="7"/>
  <c r="O171" i="7"/>
  <c r="S170" i="7"/>
  <c r="R170" i="7"/>
  <c r="M170" i="7"/>
  <c r="L170" i="7"/>
  <c r="K170" i="7"/>
  <c r="Q170" i="7"/>
  <c r="O170" i="7"/>
  <c r="S169" i="7"/>
  <c r="R169" i="7"/>
  <c r="M169" i="7"/>
  <c r="L169" i="7"/>
  <c r="K169" i="7" s="1"/>
  <c r="Q169" i="7"/>
  <c r="O169" i="7"/>
  <c r="S227" i="7"/>
  <c r="R227" i="7"/>
  <c r="M227" i="7"/>
  <c r="L227" i="7"/>
  <c r="K227" i="7" s="1"/>
  <c r="Q227" i="7"/>
  <c r="O227" i="7"/>
  <c r="S226" i="7"/>
  <c r="R226" i="7"/>
  <c r="M226" i="7"/>
  <c r="L226" i="7"/>
  <c r="K226" i="7" s="1"/>
  <c r="Q226" i="7"/>
  <c r="O226" i="7"/>
  <c r="S225" i="7"/>
  <c r="R225" i="7"/>
  <c r="M225" i="7"/>
  <c r="L225" i="7"/>
  <c r="K225" i="7" s="1"/>
  <c r="Q225" i="7"/>
  <c r="O225" i="7"/>
  <c r="S224" i="7"/>
  <c r="R224" i="7"/>
  <c r="M224" i="7"/>
  <c r="L224" i="7"/>
  <c r="K224" i="7" s="1"/>
  <c r="Q224" i="7"/>
  <c r="O224" i="7"/>
  <c r="L162" i="7"/>
  <c r="K162" i="7" s="1"/>
  <c r="Q162" i="7"/>
  <c r="O162" i="7"/>
  <c r="L161" i="7"/>
  <c r="K161" i="7" s="1"/>
  <c r="Q161" i="7"/>
  <c r="O161" i="7"/>
  <c r="L160" i="7"/>
  <c r="K160" i="7" s="1"/>
  <c r="Q160" i="7"/>
  <c r="O160" i="7"/>
  <c r="L159" i="7"/>
  <c r="K159" i="7" s="1"/>
  <c r="Q159" i="7"/>
  <c r="O159" i="7"/>
  <c r="L222" i="7"/>
  <c r="K222" i="7" s="1"/>
  <c r="Q222" i="7"/>
  <c r="O222" i="7"/>
  <c r="L221" i="7"/>
  <c r="K221" i="7" s="1"/>
  <c r="Q221" i="7"/>
  <c r="O221" i="7"/>
  <c r="L220" i="7"/>
  <c r="K220" i="7" s="1"/>
  <c r="Q220" i="7"/>
  <c r="O220" i="7"/>
  <c r="O219" i="7"/>
  <c r="E68" i="3"/>
  <c r="F68" i="3" s="1"/>
  <c r="E67" i="3"/>
  <c r="F67" i="3" s="1"/>
  <c r="E66" i="3"/>
  <c r="F66" i="3"/>
  <c r="E65" i="3"/>
  <c r="F65" i="3"/>
  <c r="E64" i="3"/>
  <c r="F64" i="3" s="1"/>
  <c r="E63" i="3"/>
  <c r="F63" i="3" s="1"/>
  <c r="E62" i="3"/>
  <c r="F62" i="3"/>
  <c r="E61" i="3"/>
  <c r="F61" i="3"/>
  <c r="E60" i="3"/>
  <c r="F60" i="3" s="1"/>
  <c r="E59" i="3"/>
  <c r="F59" i="3" s="1"/>
  <c r="E58" i="3"/>
  <c r="F58" i="3"/>
  <c r="E57" i="3"/>
  <c r="F57" i="3"/>
  <c r="E56" i="3"/>
  <c r="F56" i="3" s="1"/>
  <c r="E55" i="3"/>
  <c r="F55" i="3" s="1"/>
  <c r="E54" i="3"/>
  <c r="F54" i="3"/>
  <c r="E53" i="3"/>
  <c r="F53" i="3"/>
  <c r="E52" i="3"/>
  <c r="F52" i="3" s="1"/>
  <c r="E51" i="3"/>
  <c r="F51" i="3" s="1"/>
  <c r="E50" i="3"/>
  <c r="F50" i="3"/>
  <c r="E49" i="3"/>
  <c r="F49" i="3"/>
  <c r="E48" i="3"/>
  <c r="F48" i="3" s="1"/>
  <c r="E47" i="3"/>
  <c r="F47" i="3" s="1"/>
  <c r="E46" i="3"/>
  <c r="F46" i="3"/>
  <c r="E45" i="3"/>
  <c r="F45" i="3"/>
  <c r="F44" i="3"/>
  <c r="E44" i="3"/>
  <c r="E43" i="3"/>
  <c r="F43" i="3" s="1"/>
  <c r="E42" i="3"/>
  <c r="F42" i="3"/>
  <c r="E41" i="3"/>
  <c r="F41" i="3"/>
  <c r="E40" i="3"/>
  <c r="F40" i="3" s="1"/>
  <c r="E39" i="3"/>
  <c r="F39" i="3" s="1"/>
  <c r="E38" i="3"/>
  <c r="F38" i="3"/>
  <c r="E37" i="3"/>
  <c r="F37" i="3"/>
  <c r="E36" i="3"/>
  <c r="F36" i="3" s="1"/>
  <c r="E35" i="3"/>
  <c r="F35" i="3" s="1"/>
  <c r="E34" i="3"/>
  <c r="F34" i="3"/>
  <c r="E33" i="3"/>
  <c r="F33" i="3"/>
  <c r="E32" i="3"/>
  <c r="F32" i="3" s="1"/>
  <c r="E31" i="3"/>
  <c r="F31" i="3" s="1"/>
  <c r="E30" i="3"/>
  <c r="F30" i="3"/>
  <c r="E29" i="3"/>
  <c r="F29" i="3"/>
  <c r="E28" i="3"/>
  <c r="F28" i="3" s="1"/>
  <c r="E27" i="3"/>
  <c r="F27" i="3" s="1"/>
  <c r="E26" i="3"/>
  <c r="F26" i="3"/>
  <c r="E25" i="3"/>
  <c r="F25" i="3"/>
  <c r="E24" i="3"/>
  <c r="F24" i="3" s="1"/>
  <c r="E23" i="3"/>
  <c r="F23" i="3" s="1"/>
  <c r="E22" i="3"/>
  <c r="F22" i="3"/>
  <c r="E21" i="3"/>
  <c r="F21" i="3"/>
  <c r="E20" i="3"/>
  <c r="F20" i="3" s="1"/>
  <c r="E19" i="3"/>
  <c r="F19" i="3" s="1"/>
  <c r="E18" i="3"/>
  <c r="F18" i="3"/>
  <c r="E17" i="3"/>
  <c r="F17" i="3"/>
  <c r="E16" i="3"/>
  <c r="F16" i="3" s="1"/>
  <c r="E15" i="3"/>
  <c r="F15" i="3" s="1"/>
  <c r="E14" i="3"/>
  <c r="F14" i="3"/>
  <c r="E13" i="3"/>
  <c r="F13" i="3"/>
  <c r="F12" i="3"/>
  <c r="E12" i="3"/>
  <c r="AC219" i="7"/>
  <c r="AF219" i="7"/>
  <c r="R219" i="7"/>
  <c r="Z219" i="7"/>
  <c r="L219" i="7"/>
  <c r="K219" i="7" s="1"/>
  <c r="Q209" i="7"/>
  <c r="AC209" i="7"/>
  <c r="L209" i="7"/>
  <c r="K209" i="7" s="1"/>
  <c r="M209" i="7"/>
  <c r="R209" i="7"/>
  <c r="AF209" i="7"/>
  <c r="S209" i="7"/>
  <c r="Z209" i="7"/>
  <c r="E209" i="7"/>
  <c r="F209" i="7" s="1"/>
  <c r="G209" i="7" s="1"/>
  <c r="T209" i="7"/>
  <c r="H219" i="7" l="1"/>
  <c r="G219" i="7"/>
  <c r="H224" i="7"/>
  <c r="H164" i="7"/>
  <c r="H139" i="7"/>
  <c r="H49" i="7"/>
  <c r="H39" i="7"/>
  <c r="H59" i="7"/>
  <c r="H209" i="7"/>
  <c r="H159" i="7"/>
  <c r="H169" i="7"/>
  <c r="H134" i="7"/>
  <c r="H44" i="7"/>
  <c r="H14" i="7"/>
  <c r="H54" i="7"/>
  <c r="H64" i="7"/>
  <c r="H214" i="7"/>
</calcChain>
</file>

<file path=xl/sharedStrings.xml><?xml version="1.0" encoding="utf-8"?>
<sst xmlns="http://schemas.openxmlformats.org/spreadsheetml/2006/main" count="1001" uniqueCount="274">
  <si>
    <t>Sample I.D.</t>
  </si>
  <si>
    <t>Mass of</t>
  </si>
  <si>
    <t>Mass</t>
  </si>
  <si>
    <t xml:space="preserve">Total </t>
  </si>
  <si>
    <t>Wet (g)</t>
  </si>
  <si>
    <t>Dry (g)</t>
  </si>
  <si>
    <t>Moisture (%)</t>
  </si>
  <si>
    <t xml:space="preserve"> </t>
  </si>
  <si>
    <t xml:space="preserve">Total  </t>
  </si>
  <si>
    <t>Solids %</t>
  </si>
  <si>
    <t>Organic Matter</t>
  </si>
  <si>
    <t>%</t>
  </si>
  <si>
    <t>Bicarb P</t>
  </si>
  <si>
    <t>ppm</t>
  </si>
  <si>
    <t>Bray P</t>
  </si>
  <si>
    <t>K</t>
  </si>
  <si>
    <t>Mg</t>
  </si>
  <si>
    <t>Ca</t>
  </si>
  <si>
    <t>pH</t>
  </si>
  <si>
    <t>Buffer pH</t>
  </si>
  <si>
    <t>CEC</t>
  </si>
  <si>
    <t>meq/100g</t>
  </si>
  <si>
    <t>Base Sat. K</t>
  </si>
  <si>
    <t>Base Sat. Mg</t>
  </si>
  <si>
    <t>Base Sat. Ca</t>
  </si>
  <si>
    <t>Base Sat. H</t>
  </si>
  <si>
    <t>S</t>
  </si>
  <si>
    <t>Nitrate-N</t>
  </si>
  <si>
    <t>B</t>
  </si>
  <si>
    <t>Sat. P</t>
  </si>
  <si>
    <t>Al</t>
  </si>
  <si>
    <t>Sat. Al</t>
  </si>
  <si>
    <t>K/Mg Ratio</t>
  </si>
  <si>
    <t>NH4-N</t>
  </si>
  <si>
    <t>Na</t>
  </si>
  <si>
    <t>Base Sat. Na</t>
  </si>
  <si>
    <t>Lab Sample I.D.</t>
  </si>
  <si>
    <t>Sample   I.D.</t>
  </si>
  <si>
    <t>plate</t>
  </si>
  <si>
    <t>331A</t>
  </si>
  <si>
    <t>331B</t>
  </si>
  <si>
    <t>331C</t>
  </si>
  <si>
    <t>331D</t>
  </si>
  <si>
    <t>321A</t>
  </si>
  <si>
    <t>321B</t>
  </si>
  <si>
    <t>321C</t>
  </si>
  <si>
    <t>321D</t>
  </si>
  <si>
    <t>341A</t>
  </si>
  <si>
    <t>341B</t>
  </si>
  <si>
    <t>341C</t>
  </si>
  <si>
    <t>341D</t>
  </si>
  <si>
    <t>271A</t>
  </si>
  <si>
    <t>271B</t>
  </si>
  <si>
    <t>271C</t>
  </si>
  <si>
    <t>271D</t>
  </si>
  <si>
    <t>281A</t>
  </si>
  <si>
    <t>281B</t>
  </si>
  <si>
    <t>281C</t>
  </si>
  <si>
    <t>281D</t>
  </si>
  <si>
    <t>81A</t>
  </si>
  <si>
    <t>81B</t>
  </si>
  <si>
    <t>81C</t>
  </si>
  <si>
    <t>81D</t>
  </si>
  <si>
    <t xml:space="preserve">Total Solids % </t>
  </si>
  <si>
    <t>Air Dry to 105°C</t>
  </si>
  <si>
    <t>31A</t>
  </si>
  <si>
    <t>31B</t>
  </si>
  <si>
    <t>31C</t>
  </si>
  <si>
    <t>31D</t>
  </si>
  <si>
    <t>91A</t>
  </si>
  <si>
    <t>91B</t>
  </si>
  <si>
    <t>91C</t>
  </si>
  <si>
    <t>91D</t>
  </si>
  <si>
    <t>101A</t>
  </si>
  <si>
    <t>101B</t>
  </si>
  <si>
    <t>101C</t>
  </si>
  <si>
    <t>101D</t>
  </si>
  <si>
    <t>111A</t>
  </si>
  <si>
    <t>111B</t>
  </si>
  <si>
    <t>111C</t>
  </si>
  <si>
    <t>111D</t>
  </si>
  <si>
    <t>121A</t>
  </si>
  <si>
    <t>121B</t>
  </si>
  <si>
    <t>121C</t>
  </si>
  <si>
    <t>121D</t>
  </si>
  <si>
    <t>131A</t>
  </si>
  <si>
    <t>131B</t>
  </si>
  <si>
    <t>131C</t>
  </si>
  <si>
    <t>131D</t>
  </si>
  <si>
    <t>441A</t>
  </si>
  <si>
    <t>441B</t>
  </si>
  <si>
    <t>441C</t>
  </si>
  <si>
    <t>441D</t>
  </si>
  <si>
    <t>451A</t>
  </si>
  <si>
    <t>451B</t>
  </si>
  <si>
    <t>451C</t>
  </si>
  <si>
    <t>451D</t>
  </si>
  <si>
    <t>1051A</t>
  </si>
  <si>
    <t>1051B</t>
  </si>
  <si>
    <t>1051C</t>
  </si>
  <si>
    <t>1051D</t>
  </si>
  <si>
    <t>1011A</t>
  </si>
  <si>
    <t>1011B</t>
  </si>
  <si>
    <t>1011C</t>
  </si>
  <si>
    <t>1011D</t>
  </si>
  <si>
    <r>
      <t>Wet to 105</t>
    </r>
    <r>
      <rPr>
        <sz val="12"/>
        <color indexed="8"/>
        <rFont val="Calibri"/>
        <family val="2"/>
      </rPr>
      <t>°</t>
    </r>
    <r>
      <rPr>
        <sz val="12"/>
        <color indexed="8"/>
        <rFont val="Arial"/>
        <family val="2"/>
      </rPr>
      <t>C</t>
    </r>
  </si>
  <si>
    <r>
      <t>Calculated to 105</t>
    </r>
    <r>
      <rPr>
        <sz val="12"/>
        <rFont val="Calibri"/>
        <family val="2"/>
      </rPr>
      <t>°</t>
    </r>
    <r>
      <rPr>
        <sz val="12"/>
        <rFont val="Arial"/>
        <family val="2"/>
      </rPr>
      <t>C Dried</t>
    </r>
  </si>
  <si>
    <t>421A*</t>
  </si>
  <si>
    <t>421B*</t>
  </si>
  <si>
    <t>421C*</t>
  </si>
  <si>
    <t>421D*</t>
  </si>
  <si>
    <t>431A*</t>
  </si>
  <si>
    <t>431B*</t>
  </si>
  <si>
    <t>431C*</t>
  </si>
  <si>
    <t>431D*</t>
  </si>
  <si>
    <t>391A</t>
  </si>
  <si>
    <t>391B</t>
  </si>
  <si>
    <t>391C</t>
  </si>
  <si>
    <t>391D</t>
  </si>
  <si>
    <t>211A</t>
  </si>
  <si>
    <t>211B</t>
  </si>
  <si>
    <t>211C</t>
  </si>
  <si>
    <t>211D</t>
  </si>
  <si>
    <t>141A</t>
  </si>
  <si>
    <t>141B</t>
  </si>
  <si>
    <t>141C</t>
  </si>
  <si>
    <t>141D</t>
  </si>
  <si>
    <t>151A</t>
  </si>
  <si>
    <t>151B</t>
  </si>
  <si>
    <t>151C</t>
  </si>
  <si>
    <t>151D</t>
  </si>
  <si>
    <t>161A</t>
  </si>
  <si>
    <t>161B</t>
  </si>
  <si>
    <t>161C</t>
  </si>
  <si>
    <t>161D</t>
  </si>
  <si>
    <t>171A</t>
  </si>
  <si>
    <t>171B</t>
  </si>
  <si>
    <t>171C</t>
  </si>
  <si>
    <t>171D</t>
  </si>
  <si>
    <t>71A</t>
  </si>
  <si>
    <t>71B</t>
  </si>
  <si>
    <t>71C</t>
  </si>
  <si>
    <t>71D</t>
  </si>
  <si>
    <t>201A</t>
  </si>
  <si>
    <t>201B</t>
  </si>
  <si>
    <t>201C</t>
  </si>
  <si>
    <t>201D</t>
  </si>
  <si>
    <t>61A</t>
  </si>
  <si>
    <t>61B</t>
  </si>
  <si>
    <t>61C</t>
  </si>
  <si>
    <t>61D</t>
  </si>
  <si>
    <t>221A</t>
  </si>
  <si>
    <t>221B</t>
  </si>
  <si>
    <t>221C</t>
  </si>
  <si>
    <t>221D</t>
  </si>
  <si>
    <t>231A</t>
  </si>
  <si>
    <t>231B</t>
  </si>
  <si>
    <t>231C</t>
  </si>
  <si>
    <t>231D</t>
  </si>
  <si>
    <t>471A</t>
  </si>
  <si>
    <t>471B</t>
  </si>
  <si>
    <t>471C</t>
  </si>
  <si>
    <t>471D</t>
  </si>
  <si>
    <t>301A</t>
  </si>
  <si>
    <t>301B</t>
  </si>
  <si>
    <t>301C</t>
  </si>
  <si>
    <t>301D</t>
  </si>
  <si>
    <t>291A</t>
  </si>
  <si>
    <t>291B</t>
  </si>
  <si>
    <t>291C</t>
  </si>
  <si>
    <t>291D</t>
  </si>
  <si>
    <t>261A</t>
  </si>
  <si>
    <t>261B</t>
  </si>
  <si>
    <t>261C</t>
  </si>
  <si>
    <t>261D</t>
  </si>
  <si>
    <t>251A</t>
  </si>
  <si>
    <t>251B</t>
  </si>
  <si>
    <t>251C</t>
  </si>
  <si>
    <t>251D</t>
  </si>
  <si>
    <t>241A</t>
  </si>
  <si>
    <t>241B</t>
  </si>
  <si>
    <t>241C</t>
  </si>
  <si>
    <t>241D</t>
  </si>
  <si>
    <t>11A</t>
  </si>
  <si>
    <t>11B</t>
  </si>
  <si>
    <t>11C</t>
  </si>
  <si>
    <t>11D</t>
  </si>
  <si>
    <t>21A</t>
  </si>
  <si>
    <t>21B</t>
  </si>
  <si>
    <t>21C</t>
  </si>
  <si>
    <t>21D</t>
  </si>
  <si>
    <t>461A</t>
  </si>
  <si>
    <t>461B</t>
  </si>
  <si>
    <t>461C</t>
  </si>
  <si>
    <t>461D</t>
  </si>
  <si>
    <t>401A</t>
  </si>
  <si>
    <t>401B</t>
  </si>
  <si>
    <t>401C</t>
  </si>
  <si>
    <t>401D</t>
  </si>
  <si>
    <t>411A</t>
  </si>
  <si>
    <t>411B</t>
  </si>
  <si>
    <t>411C</t>
  </si>
  <si>
    <t>411D</t>
  </si>
  <si>
    <t>311A</t>
  </si>
  <si>
    <t>311B</t>
  </si>
  <si>
    <t>311C</t>
  </si>
  <si>
    <t>311D</t>
  </si>
  <si>
    <t>41A</t>
  </si>
  <si>
    <t>41B</t>
  </si>
  <si>
    <t>41C</t>
  </si>
  <si>
    <t>41D</t>
  </si>
  <si>
    <t>51A</t>
  </si>
  <si>
    <t>51B</t>
  </si>
  <si>
    <t>51C</t>
  </si>
  <si>
    <t>51D</t>
  </si>
  <si>
    <t>381A</t>
  </si>
  <si>
    <t>381B</t>
  </si>
  <si>
    <t>381C</t>
  </si>
  <si>
    <t>381D</t>
  </si>
  <si>
    <t>191A</t>
  </si>
  <si>
    <t>191B</t>
  </si>
  <si>
    <t>191C</t>
  </si>
  <si>
    <t>191D</t>
  </si>
  <si>
    <t>181A</t>
  </si>
  <si>
    <t>181B</t>
  </si>
  <si>
    <t>181C</t>
  </si>
  <si>
    <t>181D</t>
  </si>
  <si>
    <t>351A</t>
  </si>
  <si>
    <t>351B</t>
  </si>
  <si>
    <t>351C</t>
  </si>
  <si>
    <t>351D</t>
  </si>
  <si>
    <t>361A</t>
  </si>
  <si>
    <t>361B</t>
  </si>
  <si>
    <t>361C</t>
  </si>
  <si>
    <t>361D</t>
  </si>
  <si>
    <t>371A</t>
  </si>
  <si>
    <t>371B</t>
  </si>
  <si>
    <t>371C</t>
  </si>
  <si>
    <t>371D</t>
  </si>
  <si>
    <t>481A</t>
  </si>
  <si>
    <t>481B</t>
  </si>
  <si>
    <t>481C</t>
  </si>
  <si>
    <t>481D</t>
  </si>
  <si>
    <t>Mehlich P</t>
  </si>
  <si>
    <t>Mehlich K</t>
  </si>
  <si>
    <t>Field ID</t>
  </si>
  <si>
    <t>Sampling Depth</t>
  </si>
  <si>
    <t>cm</t>
  </si>
  <si>
    <t>0-15</t>
  </si>
  <si>
    <t>15-30</t>
  </si>
  <si>
    <t>30-60</t>
  </si>
  <si>
    <t>60-90</t>
  </si>
  <si>
    <t>kg N/ha</t>
  </si>
  <si>
    <t>lb/ac</t>
  </si>
  <si>
    <t>lb N/ac</t>
  </si>
  <si>
    <t>Calculated to 105°C Dried</t>
  </si>
  <si>
    <t>Organic 
Matter</t>
  </si>
  <si>
    <t>Sampling 
Depth</t>
  </si>
  <si>
    <t>Sample   
I.D.</t>
  </si>
  <si>
    <t>Lab 
Sample I.D.</t>
  </si>
  <si>
    <t>431D</t>
  </si>
  <si>
    <t>431A</t>
  </si>
  <si>
    <t>431B</t>
  </si>
  <si>
    <t>431C</t>
  </si>
  <si>
    <t>421A</t>
  </si>
  <si>
    <t>421B</t>
  </si>
  <si>
    <t>421C</t>
  </si>
  <si>
    <t>421D</t>
  </si>
  <si>
    <t>Base 
Sat. K</t>
  </si>
  <si>
    <t>Base 
Sat. Mg</t>
  </si>
  <si>
    <t>Base 
Sat. Ca</t>
  </si>
  <si>
    <t>Base 
Sat. H</t>
  </si>
  <si>
    <t>Base 
Sat. Na</t>
  </si>
  <si>
    <t>K/Mg 
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</si>
</sst>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_)"/>
    <numFmt numFmtId="165" formatCode="0.00_)"/>
    <numFmt numFmtId="166" formatCode="0.0"/>
    <numFmt numFmtId="167" formatCode="0.000"/>
  </numFmts>
  <fonts count="9" x14ac:knownFonts="1">
    <font>
      <sz val="12"/>
      <name val="Arial"/>
      <family val="2"/>
    </font>
    <font>
      <sz val="10"/>
      <name val="Arial"/>
      <family val="2"/>
    </font>
    <font>
      <sz val="10"/>
      <color indexed="8"/>
      <name val="Courier"/>
      <family val="3"/>
    </font>
    <font>
      <sz val="12"/>
      <color indexed="8"/>
      <name val="Arial"/>
      <family val="2"/>
    </font>
    <font>
      <sz val="12"/>
      <name val="Calibri"/>
      <family val="2"/>
    </font>
    <font>
      <sz val="10"/>
      <name val="Courier"/>
      <family val="3"/>
    </font>
    <font>
      <sz val="12"/>
      <color indexed="8"/>
      <name val="Calibri"/>
      <family val="2"/>
    </font>
    <font>
      <sz val="10"/>
      <color indexed="8"/>
      <name val="Arial"/>
      <family val="2"/>
    </font>
    <font>
      <sz val="12"/>
      <color indexed="8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/>
    <xf numFmtId="165" fontId="2" fillId="0" borderId="0" xfId="0" applyNumberFormat="1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right"/>
      <protection locked="0"/>
    </xf>
    <xf numFmtId="1" fontId="2" fillId="0" borderId="1" xfId="0" applyNumberFormat="1" applyFont="1" applyBorder="1" applyAlignment="1" applyProtection="1">
      <alignment horizontal="right"/>
      <protection locked="0"/>
    </xf>
    <xf numFmtId="1" fontId="3" fillId="0" borderId="0" xfId="0" applyNumberFormat="1" applyFont="1" applyAlignment="1">
      <alignment horizontal="right"/>
    </xf>
    <xf numFmtId="2" fontId="2" fillId="0" borderId="0" xfId="0" applyNumberFormat="1" applyFont="1" applyProtection="1"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 applyProtection="1">
      <alignment horizontal="center"/>
    </xf>
    <xf numFmtId="2" fontId="3" fillId="0" borderId="0" xfId="0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2" fontId="2" fillId="2" borderId="0" xfId="0" applyNumberFormat="1" applyFont="1" applyFill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2" fontId="2" fillId="4" borderId="6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1" fontId="2" fillId="2" borderId="0" xfId="0" applyNumberFormat="1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3" fillId="0" borderId="6" xfId="0" applyNumberFormat="1" applyFont="1" applyFill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right"/>
      <protection locked="0"/>
    </xf>
    <xf numFmtId="2" fontId="3" fillId="0" borderId="7" xfId="0" applyNumberFormat="1" applyFont="1" applyBorder="1" applyAlignment="1" applyProtection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166" fontId="1" fillId="0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 applyProtection="1">
      <alignment horizontal="center"/>
      <protection locked="0"/>
    </xf>
    <xf numFmtId="167" fontId="2" fillId="5" borderId="12" xfId="0" applyNumberFormat="1" applyFont="1" applyFill="1" applyBorder="1" applyAlignment="1" applyProtection="1">
      <alignment horizontal="center"/>
      <protection locked="0"/>
    </xf>
    <xf numFmtId="167" fontId="2" fillId="5" borderId="13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4" xfId="0" applyNumberFormat="1" applyFont="1" applyBorder="1" applyAlignment="1">
      <alignment horizontal="center"/>
    </xf>
    <xf numFmtId="1" fontId="2" fillId="0" borderId="7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165" fontId="7" fillId="0" borderId="9" xfId="0" applyNumberFormat="1" applyFont="1" applyFill="1" applyBorder="1" applyAlignment="1" applyProtection="1">
      <alignment horizontal="center"/>
      <protection locked="0"/>
    </xf>
    <xf numFmtId="2" fontId="7" fillId="0" borderId="9" xfId="0" applyNumberFormat="1" applyFont="1" applyFill="1" applyBorder="1" applyAlignment="1" applyProtection="1">
      <alignment horizontal="center"/>
      <protection locked="0"/>
    </xf>
    <xf numFmtId="2" fontId="7" fillId="0" borderId="9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/>
    <xf numFmtId="1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" fontId="2" fillId="3" borderId="3" xfId="0" applyNumberFormat="1" applyFont="1" applyFill="1" applyBorder="1" applyAlignment="1" applyProtection="1">
      <alignment horizontal="center" vertical="center"/>
      <protection locked="0"/>
    </xf>
    <xf numFmtId="1" fontId="2" fillId="3" borderId="7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Border="1" applyAlignment="1">
      <alignment horizontal="center"/>
    </xf>
    <xf numFmtId="1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5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23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" fontId="0" fillId="0" borderId="22" xfId="0" applyNumberFormat="1" applyBorder="1"/>
    <xf numFmtId="1" fontId="0" fillId="0" borderId="9" xfId="0" applyNumberFormat="1" applyBorder="1" applyAlignment="1">
      <alignment horizontal="center"/>
    </xf>
    <xf numFmtId="1" fontId="0" fillId="0" borderId="23" xfId="0" applyNumberFormat="1" applyBorder="1"/>
    <xf numFmtId="166" fontId="0" fillId="0" borderId="22" xfId="0" applyNumberFormat="1" applyBorder="1"/>
    <xf numFmtId="166" fontId="0" fillId="0" borderId="9" xfId="0" applyNumberFormat="1" applyBorder="1" applyAlignment="1">
      <alignment horizontal="center"/>
    </xf>
    <xf numFmtId="166" fontId="0" fillId="0" borderId="23" xfId="0" applyNumberFormat="1" applyBorder="1"/>
    <xf numFmtId="166" fontId="0" fillId="0" borderId="9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J1016"/>
  <sheetViews>
    <sheetView showGridLines="0" defaultGridColor="0" colorId="22" zoomScaleNormal="100" workbookViewId="0">
      <selection activeCell="F4" sqref="F4:F11"/>
    </sheetView>
  </sheetViews>
  <sheetFormatPr defaultColWidth="9.81640625" defaultRowHeight="15" x14ac:dyDescent="0.25"/>
  <cols>
    <col min="1" max="1" width="5.08984375" style="2" bestFit="1" customWidth="1"/>
    <col min="2" max="2" width="10.54296875" style="8" bestFit="1" customWidth="1"/>
    <col min="3" max="3" width="7" style="15" bestFit="1" customWidth="1"/>
    <col min="4" max="4" width="8.08984375" style="15" bestFit="1" customWidth="1"/>
    <col min="5" max="5" width="7" style="15" bestFit="1" customWidth="1"/>
    <col min="6" max="6" width="11.453125" style="16" bestFit="1" customWidth="1"/>
    <col min="7" max="16384" width="9.81640625" style="2"/>
  </cols>
  <sheetData>
    <row r="1" spans="1:10" ht="15.6" thickBot="1" x14ac:dyDescent="0.3">
      <c r="A1" s="6"/>
      <c r="B1" s="9"/>
      <c r="C1" s="9"/>
      <c r="D1" s="9"/>
      <c r="E1" s="11"/>
      <c r="F1" s="10"/>
      <c r="G1" s="3"/>
      <c r="H1" s="3"/>
      <c r="I1" s="23"/>
    </row>
    <row r="2" spans="1:10" ht="15.6" thickTop="1" x14ac:dyDescent="0.25">
      <c r="A2" s="90" t="s">
        <v>0</v>
      </c>
      <c r="B2" s="12" t="s">
        <v>1</v>
      </c>
      <c r="C2" s="12" t="s">
        <v>2</v>
      </c>
      <c r="D2" s="12" t="s">
        <v>2</v>
      </c>
      <c r="E2" s="13" t="s">
        <v>3</v>
      </c>
      <c r="F2" s="24" t="s">
        <v>8</v>
      </c>
      <c r="G2" s="4"/>
      <c r="H2" s="3"/>
      <c r="I2" s="23"/>
    </row>
    <row r="3" spans="1:10" x14ac:dyDescent="0.25">
      <c r="A3" s="91"/>
      <c r="B3" s="35" t="s">
        <v>38</v>
      </c>
      <c r="C3" s="14" t="s">
        <v>4</v>
      </c>
      <c r="D3" s="14" t="s">
        <v>5</v>
      </c>
      <c r="E3" s="36" t="s">
        <v>6</v>
      </c>
      <c r="F3" s="37" t="s">
        <v>9</v>
      </c>
      <c r="G3" s="4"/>
      <c r="H3" s="3"/>
      <c r="I3" s="23"/>
    </row>
    <row r="4" spans="1:10" x14ac:dyDescent="0.25">
      <c r="A4" s="44">
        <v>80019</v>
      </c>
      <c r="B4" s="39">
        <v>5.26</v>
      </c>
      <c r="C4" s="42">
        <v>7.35</v>
      </c>
      <c r="D4" s="42">
        <v>7.26</v>
      </c>
      <c r="E4" s="40">
        <f t="shared" ref="E4:E11" si="0">IF(D4="","",(C4-D4)*100/(C4-B4))</f>
        <v>4.3062200956937735</v>
      </c>
      <c r="F4" s="41">
        <f t="shared" ref="F4:F11" si="1">IF(D4="","",100-E4)</f>
        <v>95.693779904306226</v>
      </c>
      <c r="G4" s="4"/>
      <c r="H4" s="3"/>
      <c r="I4" s="23"/>
    </row>
    <row r="5" spans="1:10" x14ac:dyDescent="0.25">
      <c r="A5" s="44">
        <v>80020</v>
      </c>
      <c r="B5" s="39">
        <v>5.25</v>
      </c>
      <c r="C5" s="42">
        <v>7.99</v>
      </c>
      <c r="D5" s="42">
        <v>7.91</v>
      </c>
      <c r="E5" s="40">
        <f t="shared" si="0"/>
        <v>2.9197080291970825</v>
      </c>
      <c r="F5" s="41">
        <f t="shared" si="1"/>
        <v>97.080291970802918</v>
      </c>
      <c r="G5" s="4"/>
      <c r="H5" s="3"/>
      <c r="I5" s="23"/>
    </row>
    <row r="6" spans="1:10" x14ac:dyDescent="0.25">
      <c r="A6" s="44">
        <v>80021</v>
      </c>
      <c r="B6" s="39">
        <v>5.24</v>
      </c>
      <c r="C6" s="42">
        <v>7.83</v>
      </c>
      <c r="D6" s="42">
        <v>7.79</v>
      </c>
      <c r="E6" s="40">
        <f t="shared" si="0"/>
        <v>1.5444015444015458</v>
      </c>
      <c r="F6" s="41">
        <f t="shared" si="1"/>
        <v>98.455598455598448</v>
      </c>
      <c r="G6" s="4"/>
      <c r="H6" s="3"/>
      <c r="I6" s="23"/>
    </row>
    <row r="7" spans="1:10" x14ac:dyDescent="0.25">
      <c r="A7" s="44">
        <v>80022</v>
      </c>
      <c r="B7" s="39">
        <v>5.26</v>
      </c>
      <c r="C7" s="42">
        <v>8.5500000000000007</v>
      </c>
      <c r="D7" s="42">
        <v>8.5</v>
      </c>
      <c r="E7" s="40">
        <f t="shared" si="0"/>
        <v>1.5197568389057963</v>
      </c>
      <c r="F7" s="41">
        <f t="shared" si="1"/>
        <v>98.480243161094208</v>
      </c>
      <c r="G7" s="4"/>
      <c r="H7" s="3"/>
      <c r="I7" s="23"/>
    </row>
    <row r="8" spans="1:10" x14ac:dyDescent="0.25">
      <c r="A8" s="44">
        <v>80023</v>
      </c>
      <c r="B8" s="39">
        <v>5.24</v>
      </c>
      <c r="C8" s="42">
        <v>7.7</v>
      </c>
      <c r="D8" s="42">
        <v>7.6</v>
      </c>
      <c r="E8" s="40">
        <f t="shared" si="0"/>
        <v>4.0650406504065257</v>
      </c>
      <c r="F8" s="41">
        <f t="shared" si="1"/>
        <v>95.93495934959347</v>
      </c>
      <c r="G8" s="4"/>
      <c r="H8" s="3"/>
      <c r="I8" s="23"/>
    </row>
    <row r="9" spans="1:10" x14ac:dyDescent="0.25">
      <c r="A9" s="44">
        <v>80024</v>
      </c>
      <c r="B9" s="39">
        <v>5.2</v>
      </c>
      <c r="C9" s="42">
        <v>7.41</v>
      </c>
      <c r="D9" s="42">
        <v>7.33</v>
      </c>
      <c r="E9" s="40">
        <f t="shared" si="0"/>
        <v>3.6199095022624466</v>
      </c>
      <c r="F9" s="41">
        <f t="shared" si="1"/>
        <v>96.380090497737555</v>
      </c>
      <c r="G9" s="4"/>
      <c r="H9" s="3"/>
      <c r="I9" s="23"/>
    </row>
    <row r="10" spans="1:10" x14ac:dyDescent="0.25">
      <c r="A10" s="44">
        <v>80025</v>
      </c>
      <c r="B10" s="39">
        <v>5.13</v>
      </c>
      <c r="C10" s="42">
        <v>6.6</v>
      </c>
      <c r="D10" s="42">
        <v>6.57</v>
      </c>
      <c r="E10" s="40">
        <f t="shared" si="0"/>
        <v>2.0408163265305692</v>
      </c>
      <c r="F10" s="41">
        <f t="shared" si="1"/>
        <v>97.959183673469425</v>
      </c>
      <c r="G10" s="4"/>
      <c r="H10" s="3"/>
      <c r="I10" s="23"/>
    </row>
    <row r="11" spans="1:10" x14ac:dyDescent="0.25">
      <c r="A11" s="44">
        <v>80026</v>
      </c>
      <c r="B11" s="39">
        <v>5.24</v>
      </c>
      <c r="C11" s="42">
        <v>7.9</v>
      </c>
      <c r="D11" s="42">
        <v>7.85</v>
      </c>
      <c r="E11" s="40">
        <f t="shared" si="0"/>
        <v>1.8796992481203274</v>
      </c>
      <c r="F11" s="41">
        <f t="shared" si="1"/>
        <v>98.120300751879668</v>
      </c>
      <c r="G11" s="4"/>
      <c r="H11" s="3"/>
      <c r="I11" s="23"/>
    </row>
    <row r="12" spans="1:10" ht="16.5" customHeight="1" x14ac:dyDescent="0.25">
      <c r="A12" s="38">
        <v>80028</v>
      </c>
      <c r="B12" s="39">
        <v>5.26</v>
      </c>
      <c r="C12" s="39">
        <v>7.36</v>
      </c>
      <c r="D12" s="39">
        <v>7.27</v>
      </c>
      <c r="E12" s="40">
        <f>IF(D12="","",(C12-D12)*100/(C12-B12))</f>
        <v>4.2857142857143202</v>
      </c>
      <c r="F12" s="41">
        <f>IF(D12="","",100-E12)</f>
        <v>95.71428571428568</v>
      </c>
      <c r="G12" s="5"/>
      <c r="H12" s="3"/>
      <c r="I12" s="23"/>
      <c r="J12" s="1"/>
    </row>
    <row r="13" spans="1:10" ht="16.5" customHeight="1" x14ac:dyDescent="0.25">
      <c r="A13" s="38">
        <v>80029</v>
      </c>
      <c r="B13" s="39">
        <v>5.12</v>
      </c>
      <c r="C13" s="39">
        <v>7.57</v>
      </c>
      <c r="D13" s="39">
        <v>7.52</v>
      </c>
      <c r="E13" s="40">
        <f t="shared" ref="E13:E68" si="2">IF(D13="","",(C13-D13)*100/(C13-B13))</f>
        <v>2.0408163265306412</v>
      </c>
      <c r="F13" s="41">
        <f t="shared" ref="F13:F68" si="3">IF(D13="","",100-E13)</f>
        <v>97.959183673469354</v>
      </c>
      <c r="G13" s="5"/>
      <c r="H13" s="3"/>
      <c r="I13" s="23"/>
      <c r="J13" s="1"/>
    </row>
    <row r="14" spans="1:10" ht="16.5" customHeight="1" x14ac:dyDescent="0.25">
      <c r="A14" s="38">
        <v>80030</v>
      </c>
      <c r="B14" s="39">
        <v>5.23</v>
      </c>
      <c r="C14" s="39">
        <v>6.88</v>
      </c>
      <c r="D14" s="39">
        <v>6.85</v>
      </c>
      <c r="E14" s="40">
        <f t="shared" si="2"/>
        <v>1.8181818181818339</v>
      </c>
      <c r="F14" s="41">
        <f t="shared" si="3"/>
        <v>98.181818181818173</v>
      </c>
      <c r="G14" s="5"/>
      <c r="H14" s="3"/>
      <c r="I14" s="23"/>
      <c r="J14" s="1"/>
    </row>
    <row r="15" spans="1:10" ht="16.5" customHeight="1" x14ac:dyDescent="0.25">
      <c r="A15" s="38">
        <v>80031</v>
      </c>
      <c r="B15" s="39">
        <v>5.16</v>
      </c>
      <c r="C15" s="39">
        <v>6.81</v>
      </c>
      <c r="D15" s="39">
        <v>6.77</v>
      </c>
      <c r="E15" s="40">
        <f t="shared" si="2"/>
        <v>2.424242424242427</v>
      </c>
      <c r="F15" s="41">
        <f t="shared" si="3"/>
        <v>97.575757575757578</v>
      </c>
      <c r="G15" s="25"/>
      <c r="H15" s="3"/>
      <c r="I15" s="23"/>
      <c r="J15" s="1"/>
    </row>
    <row r="16" spans="1:10" ht="16.5" customHeight="1" x14ac:dyDescent="0.25">
      <c r="A16" s="38">
        <v>80032</v>
      </c>
      <c r="B16" s="39">
        <v>5.2</v>
      </c>
      <c r="C16" s="39">
        <v>6.62</v>
      </c>
      <c r="D16" s="42">
        <v>6.57</v>
      </c>
      <c r="E16" s="40">
        <f t="shared" si="2"/>
        <v>3.521126760563368</v>
      </c>
      <c r="F16" s="41">
        <f t="shared" si="3"/>
        <v>96.478873239436638</v>
      </c>
      <c r="G16" s="25"/>
      <c r="H16" s="3"/>
      <c r="I16" s="23"/>
      <c r="J16" s="1"/>
    </row>
    <row r="17" spans="1:10" ht="16.5" customHeight="1" x14ac:dyDescent="0.25">
      <c r="A17" s="38">
        <v>80033</v>
      </c>
      <c r="B17" s="39">
        <v>5.24</v>
      </c>
      <c r="C17" s="42">
        <v>6.9</v>
      </c>
      <c r="D17" s="42">
        <v>6.87</v>
      </c>
      <c r="E17" s="40">
        <f t="shared" si="2"/>
        <v>1.8072289156626655</v>
      </c>
      <c r="F17" s="41">
        <f t="shared" si="3"/>
        <v>98.192771084337338</v>
      </c>
      <c r="G17" s="25"/>
      <c r="H17" s="3"/>
      <c r="I17" s="23"/>
      <c r="J17" s="1"/>
    </row>
    <row r="18" spans="1:10" ht="16.5" customHeight="1" x14ac:dyDescent="0.25">
      <c r="A18" s="38">
        <v>80034</v>
      </c>
      <c r="B18" s="39">
        <v>5.27</v>
      </c>
      <c r="C18" s="42">
        <v>6.53</v>
      </c>
      <c r="D18" s="42">
        <v>6.5</v>
      </c>
      <c r="E18" s="40">
        <f t="shared" si="2"/>
        <v>2.3809523809523996</v>
      </c>
      <c r="F18" s="41">
        <f t="shared" si="3"/>
        <v>97.619047619047606</v>
      </c>
      <c r="G18" s="25"/>
      <c r="H18" s="3"/>
      <c r="I18" s="23"/>
      <c r="J18" s="1"/>
    </row>
    <row r="19" spans="1:10" ht="16.5" customHeight="1" x14ac:dyDescent="0.25">
      <c r="A19" s="38">
        <v>80035</v>
      </c>
      <c r="B19" s="39">
        <v>5.18</v>
      </c>
      <c r="C19" s="42">
        <v>6.56</v>
      </c>
      <c r="D19" s="42">
        <v>6.53</v>
      </c>
      <c r="E19" s="40">
        <f t="shared" si="2"/>
        <v>2.1739130434782146</v>
      </c>
      <c r="F19" s="41">
        <f t="shared" si="3"/>
        <v>97.826086956521792</v>
      </c>
      <c r="G19" s="5"/>
      <c r="H19" s="3"/>
      <c r="I19" s="23"/>
      <c r="J19" s="1"/>
    </row>
    <row r="20" spans="1:10" ht="16.5" customHeight="1" x14ac:dyDescent="0.25">
      <c r="A20" s="38">
        <v>80036</v>
      </c>
      <c r="B20" s="39">
        <v>5.23</v>
      </c>
      <c r="C20" s="42">
        <v>6.47</v>
      </c>
      <c r="D20" s="42">
        <v>6.42</v>
      </c>
      <c r="E20" s="40">
        <f t="shared" si="2"/>
        <v>4.0322580645161166</v>
      </c>
      <c r="F20" s="41">
        <f t="shared" si="3"/>
        <v>95.967741935483886</v>
      </c>
      <c r="G20" s="5"/>
      <c r="H20" s="3"/>
      <c r="I20" s="23"/>
      <c r="J20" s="1"/>
    </row>
    <row r="21" spans="1:10" ht="16.5" customHeight="1" x14ac:dyDescent="0.25">
      <c r="A21" s="38">
        <v>80037</v>
      </c>
      <c r="B21" s="39">
        <v>5.24</v>
      </c>
      <c r="C21" s="42">
        <v>6.42</v>
      </c>
      <c r="D21" s="42">
        <v>6.38</v>
      </c>
      <c r="E21" s="40">
        <f t="shared" si="2"/>
        <v>3.3898305084745801</v>
      </c>
      <c r="F21" s="41">
        <f t="shared" si="3"/>
        <v>96.610169491525426</v>
      </c>
      <c r="G21" s="5"/>
      <c r="H21" s="3"/>
      <c r="I21" s="23"/>
      <c r="J21" s="1"/>
    </row>
    <row r="22" spans="1:10" ht="16.5" customHeight="1" x14ac:dyDescent="0.25">
      <c r="A22" s="38">
        <v>80038</v>
      </c>
      <c r="B22" s="39">
        <v>5.22</v>
      </c>
      <c r="C22" s="42">
        <v>6.74</v>
      </c>
      <c r="D22" s="42">
        <v>6.71</v>
      </c>
      <c r="E22" s="40">
        <f t="shared" si="2"/>
        <v>1.9736842105263315</v>
      </c>
      <c r="F22" s="41">
        <f t="shared" si="3"/>
        <v>98.026315789473671</v>
      </c>
      <c r="G22" s="5"/>
      <c r="H22" s="3"/>
      <c r="I22" s="23"/>
      <c r="J22" s="1"/>
    </row>
    <row r="23" spans="1:10" ht="16.5" customHeight="1" x14ac:dyDescent="0.25">
      <c r="A23" s="38">
        <v>80039</v>
      </c>
      <c r="B23" s="39">
        <v>5.22</v>
      </c>
      <c r="C23" s="42">
        <v>7.3</v>
      </c>
      <c r="D23" s="42">
        <v>7.28</v>
      </c>
      <c r="E23" s="40">
        <f t="shared" si="2"/>
        <v>0.96153846153844102</v>
      </c>
      <c r="F23" s="41">
        <f t="shared" si="3"/>
        <v>99.038461538461561</v>
      </c>
      <c r="G23" s="5"/>
      <c r="H23" s="3"/>
      <c r="I23" s="23"/>
      <c r="J23" s="1"/>
    </row>
    <row r="24" spans="1:10" ht="16.5" customHeight="1" x14ac:dyDescent="0.25">
      <c r="A24" s="38">
        <v>80040</v>
      </c>
      <c r="B24" s="39">
        <v>5.18</v>
      </c>
      <c r="C24" s="42">
        <v>6.39</v>
      </c>
      <c r="D24" s="42">
        <v>6.36</v>
      </c>
      <c r="E24" s="40">
        <f t="shared" si="2"/>
        <v>2.4793388429751539</v>
      </c>
      <c r="F24" s="41">
        <f t="shared" si="3"/>
        <v>97.520661157024847</v>
      </c>
      <c r="G24" s="5"/>
      <c r="H24" s="3"/>
      <c r="I24" s="23"/>
      <c r="J24" s="1"/>
    </row>
    <row r="25" spans="1:10" ht="16.5" customHeight="1" x14ac:dyDescent="0.25">
      <c r="A25" s="38">
        <v>80041</v>
      </c>
      <c r="B25" s="39">
        <v>5.18</v>
      </c>
      <c r="C25" s="42">
        <v>6.52</v>
      </c>
      <c r="D25" s="42">
        <v>6.5</v>
      </c>
      <c r="E25" s="40">
        <f t="shared" si="2"/>
        <v>1.4925373134328042</v>
      </c>
      <c r="F25" s="41">
        <f t="shared" si="3"/>
        <v>98.507462686567195</v>
      </c>
      <c r="G25" s="5"/>
      <c r="H25" s="3"/>
      <c r="I25" s="23"/>
      <c r="J25" s="1"/>
    </row>
    <row r="26" spans="1:10" ht="16.5" customHeight="1" x14ac:dyDescent="0.25">
      <c r="A26" s="38">
        <v>80042</v>
      </c>
      <c r="B26" s="39">
        <v>5.18</v>
      </c>
      <c r="C26" s="42">
        <v>7.77</v>
      </c>
      <c r="D26" s="42">
        <v>7.72</v>
      </c>
      <c r="E26" s="40">
        <f t="shared" si="2"/>
        <v>1.9305019305019238</v>
      </c>
      <c r="F26" s="41">
        <f t="shared" si="3"/>
        <v>98.069498069498081</v>
      </c>
      <c r="G26" s="5"/>
      <c r="H26" s="3"/>
      <c r="I26" s="23"/>
      <c r="J26" s="1"/>
    </row>
    <row r="27" spans="1:10" ht="16.5" customHeight="1" x14ac:dyDescent="0.25">
      <c r="A27" s="38">
        <v>80043</v>
      </c>
      <c r="B27" s="39">
        <v>5.13</v>
      </c>
      <c r="C27" s="42">
        <v>7.25</v>
      </c>
      <c r="D27" s="42">
        <v>7.22</v>
      </c>
      <c r="E27" s="40">
        <f t="shared" si="2"/>
        <v>1.4150943396226532</v>
      </c>
      <c r="F27" s="41">
        <f t="shared" si="3"/>
        <v>98.584905660377345</v>
      </c>
      <c r="G27" s="5"/>
      <c r="H27" s="3"/>
      <c r="I27" s="23"/>
      <c r="J27" s="1"/>
    </row>
    <row r="28" spans="1:10" ht="16.5" customHeight="1" x14ac:dyDescent="0.25">
      <c r="A28" s="38">
        <v>80044</v>
      </c>
      <c r="B28" s="39">
        <v>5.29</v>
      </c>
      <c r="C28" s="42">
        <v>6.85</v>
      </c>
      <c r="D28" s="42">
        <v>6.8</v>
      </c>
      <c r="E28" s="40">
        <f t="shared" si="2"/>
        <v>3.2051282051281946</v>
      </c>
      <c r="F28" s="41">
        <f t="shared" si="3"/>
        <v>96.79487179487181</v>
      </c>
      <c r="G28" s="5"/>
      <c r="H28" s="3"/>
      <c r="I28" s="23"/>
      <c r="J28" s="1"/>
    </row>
    <row r="29" spans="1:10" ht="16.5" customHeight="1" x14ac:dyDescent="0.25">
      <c r="A29" s="38">
        <v>80045</v>
      </c>
      <c r="B29" s="39">
        <v>5.2</v>
      </c>
      <c r="C29" s="42">
        <v>6.75</v>
      </c>
      <c r="D29" s="42">
        <v>6.71</v>
      </c>
      <c r="E29" s="40">
        <f t="shared" si="2"/>
        <v>2.5806451612903252</v>
      </c>
      <c r="F29" s="41">
        <f t="shared" si="3"/>
        <v>97.41935483870968</v>
      </c>
      <c r="G29" s="5"/>
      <c r="H29" s="3"/>
      <c r="I29" s="23"/>
      <c r="J29" s="1"/>
    </row>
    <row r="30" spans="1:10" ht="16.5" customHeight="1" x14ac:dyDescent="0.25">
      <c r="A30" s="38">
        <v>80046</v>
      </c>
      <c r="B30" s="39">
        <v>5.14</v>
      </c>
      <c r="C30" s="42">
        <v>7.01</v>
      </c>
      <c r="D30" s="42">
        <v>6.99</v>
      </c>
      <c r="E30" s="40">
        <f t="shared" si="2"/>
        <v>1.0695187165775173</v>
      </c>
      <c r="F30" s="41">
        <f t="shared" si="3"/>
        <v>98.93048128342248</v>
      </c>
      <c r="G30" s="5"/>
      <c r="H30" s="3"/>
      <c r="I30" s="23"/>
      <c r="J30" s="1"/>
    </row>
    <row r="31" spans="1:10" ht="16.5" customHeight="1" x14ac:dyDescent="0.25">
      <c r="A31" s="38">
        <v>80047</v>
      </c>
      <c r="B31" s="39">
        <v>5.21</v>
      </c>
      <c r="C31" s="42">
        <v>7.33</v>
      </c>
      <c r="D31" s="42">
        <v>7.31</v>
      </c>
      <c r="E31" s="40">
        <f t="shared" si="2"/>
        <v>0.94339622641511611</v>
      </c>
      <c r="F31" s="41">
        <f t="shared" si="3"/>
        <v>99.056603773584882</v>
      </c>
      <c r="G31" s="5"/>
      <c r="H31" s="3"/>
      <c r="I31" s="23"/>
      <c r="J31" s="1"/>
    </row>
    <row r="32" spans="1:10" ht="16.5" customHeight="1" x14ac:dyDescent="0.25">
      <c r="A32" s="38">
        <v>84355</v>
      </c>
      <c r="B32" s="39">
        <v>5.17</v>
      </c>
      <c r="C32" s="42">
        <v>7.44</v>
      </c>
      <c r="D32" s="42">
        <v>7.39</v>
      </c>
      <c r="E32" s="40">
        <f t="shared" si="2"/>
        <v>2.2026431718061983</v>
      </c>
      <c r="F32" s="41">
        <f t="shared" si="3"/>
        <v>97.797356828193799</v>
      </c>
      <c r="G32" s="5"/>
      <c r="H32" s="3"/>
      <c r="I32" s="23"/>
      <c r="J32" s="1"/>
    </row>
    <row r="33" spans="1:10" ht="16.5" customHeight="1" x14ac:dyDescent="0.25">
      <c r="A33" s="38">
        <v>84356</v>
      </c>
      <c r="B33" s="39">
        <v>5.12</v>
      </c>
      <c r="C33" s="42">
        <v>6.37</v>
      </c>
      <c r="D33" s="42">
        <v>6.36</v>
      </c>
      <c r="E33" s="40">
        <f t="shared" si="2"/>
        <v>0.79999999999998295</v>
      </c>
      <c r="F33" s="41">
        <f t="shared" si="3"/>
        <v>99.200000000000017</v>
      </c>
      <c r="G33" s="5"/>
      <c r="H33" s="3"/>
      <c r="I33" s="23"/>
      <c r="J33" s="1"/>
    </row>
    <row r="34" spans="1:10" ht="16.5" customHeight="1" x14ac:dyDescent="0.25">
      <c r="A34" s="38">
        <v>84357</v>
      </c>
      <c r="B34" s="39">
        <v>5.24</v>
      </c>
      <c r="C34" s="42">
        <v>6.68</v>
      </c>
      <c r="D34" s="42">
        <v>6.65</v>
      </c>
      <c r="E34" s="40">
        <f t="shared" si="2"/>
        <v>2.0833333333332895</v>
      </c>
      <c r="F34" s="41">
        <f t="shared" si="3"/>
        <v>97.916666666666714</v>
      </c>
      <c r="G34" s="5"/>
      <c r="H34" s="3"/>
      <c r="I34" s="23"/>
      <c r="J34" s="1"/>
    </row>
    <row r="35" spans="1:10" ht="16.5" customHeight="1" x14ac:dyDescent="0.25">
      <c r="A35" s="38">
        <v>84358</v>
      </c>
      <c r="B35" s="39">
        <v>5.21</v>
      </c>
      <c r="C35" s="42">
        <v>6.55</v>
      </c>
      <c r="D35" s="42">
        <v>6.53</v>
      </c>
      <c r="E35" s="40">
        <f t="shared" si="2"/>
        <v>1.4925373134328042</v>
      </c>
      <c r="F35" s="41">
        <f t="shared" si="3"/>
        <v>98.507462686567195</v>
      </c>
      <c r="G35" s="5"/>
      <c r="H35" s="3"/>
      <c r="I35" s="23"/>
      <c r="J35" s="1"/>
    </row>
    <row r="36" spans="1:10" ht="16.5" customHeight="1" x14ac:dyDescent="0.25">
      <c r="A36" s="38">
        <v>84359</v>
      </c>
      <c r="B36" s="39">
        <v>5.26</v>
      </c>
      <c r="C36" s="42">
        <v>6.63</v>
      </c>
      <c r="D36" s="42">
        <v>6.6</v>
      </c>
      <c r="E36" s="40">
        <f t="shared" si="2"/>
        <v>2.1897810218978284</v>
      </c>
      <c r="F36" s="41">
        <f t="shared" si="3"/>
        <v>97.810218978102171</v>
      </c>
      <c r="G36" s="5"/>
      <c r="H36" s="3"/>
      <c r="I36" s="23"/>
      <c r="J36" s="1"/>
    </row>
    <row r="37" spans="1:10" ht="16.5" customHeight="1" x14ac:dyDescent="0.25">
      <c r="A37" s="38">
        <v>84360</v>
      </c>
      <c r="B37" s="39">
        <v>5.27</v>
      </c>
      <c r="C37" s="42">
        <v>6.81</v>
      </c>
      <c r="D37" s="42">
        <v>6.78</v>
      </c>
      <c r="E37" s="40">
        <f t="shared" si="2"/>
        <v>1.9480519480519065</v>
      </c>
      <c r="F37" s="41">
        <f t="shared" si="3"/>
        <v>98.051948051948088</v>
      </c>
      <c r="G37" s="5"/>
      <c r="H37" s="21"/>
      <c r="I37" s="26"/>
      <c r="J37" s="1"/>
    </row>
    <row r="38" spans="1:10" ht="16.5" customHeight="1" x14ac:dyDescent="0.25">
      <c r="A38" s="38">
        <v>84361</v>
      </c>
      <c r="B38" s="39">
        <v>5.23</v>
      </c>
      <c r="C38" s="42">
        <v>7.96</v>
      </c>
      <c r="D38" s="42">
        <v>7.92</v>
      </c>
      <c r="E38" s="40">
        <f t="shared" si="2"/>
        <v>1.4652014652014667</v>
      </c>
      <c r="F38" s="41">
        <f t="shared" si="3"/>
        <v>98.53479853479854</v>
      </c>
      <c r="G38" s="5"/>
      <c r="H38" s="21"/>
      <c r="I38" s="26"/>
      <c r="J38" s="1"/>
    </row>
    <row r="39" spans="1:10" ht="16.5" customHeight="1" x14ac:dyDescent="0.25">
      <c r="A39" s="38">
        <v>84362</v>
      </c>
      <c r="B39" s="39">
        <v>5.19</v>
      </c>
      <c r="C39" s="42">
        <v>7.39</v>
      </c>
      <c r="D39" s="42">
        <v>7.37</v>
      </c>
      <c r="E39" s="40">
        <f t="shared" si="2"/>
        <v>0.90909090909088996</v>
      </c>
      <c r="F39" s="41">
        <f t="shared" si="3"/>
        <v>99.090909090909108</v>
      </c>
      <c r="G39" s="5"/>
      <c r="H39" s="3"/>
      <c r="I39" s="23"/>
      <c r="J39" s="1"/>
    </row>
    <row r="40" spans="1:10" ht="16.5" customHeight="1" x14ac:dyDescent="0.25">
      <c r="A40" s="38">
        <v>84363</v>
      </c>
      <c r="B40" s="39">
        <v>5.25</v>
      </c>
      <c r="C40" s="42">
        <v>7.76</v>
      </c>
      <c r="D40" s="42">
        <v>7.67</v>
      </c>
      <c r="E40" s="40">
        <f t="shared" si="2"/>
        <v>3.5856573705179229</v>
      </c>
      <c r="F40" s="41">
        <f t="shared" si="3"/>
        <v>96.414342629482078</v>
      </c>
      <c r="G40" s="5"/>
      <c r="H40" s="3"/>
      <c r="I40" s="23"/>
      <c r="J40" s="1"/>
    </row>
    <row r="41" spans="1:10" ht="16.5" customHeight="1" x14ac:dyDescent="0.25">
      <c r="A41" s="38">
        <v>84364</v>
      </c>
      <c r="B41" s="39">
        <v>5.25</v>
      </c>
      <c r="C41" s="42">
        <v>6.84</v>
      </c>
      <c r="D41" s="42">
        <v>6.78</v>
      </c>
      <c r="E41" s="40">
        <f t="shared" si="2"/>
        <v>3.773584905660353</v>
      </c>
      <c r="F41" s="41">
        <f t="shared" si="3"/>
        <v>96.226415094339643</v>
      </c>
      <c r="G41" s="5"/>
      <c r="H41" s="3"/>
      <c r="I41" s="23"/>
      <c r="J41" s="1"/>
    </row>
    <row r="42" spans="1:10" ht="16.5" customHeight="1" x14ac:dyDescent="0.25">
      <c r="A42" s="38">
        <v>84365</v>
      </c>
      <c r="B42" s="39">
        <v>5.26</v>
      </c>
      <c r="C42" s="42">
        <v>7.84</v>
      </c>
      <c r="D42" s="42">
        <v>7.74</v>
      </c>
      <c r="E42" s="40">
        <f t="shared" si="2"/>
        <v>3.875968992248048</v>
      </c>
      <c r="F42" s="41">
        <f t="shared" si="3"/>
        <v>96.124031007751952</v>
      </c>
      <c r="G42" s="5"/>
      <c r="H42" s="3"/>
      <c r="I42" s="23"/>
      <c r="J42" s="1"/>
    </row>
    <row r="43" spans="1:10" ht="16.5" customHeight="1" x14ac:dyDescent="0.25">
      <c r="A43" s="38">
        <v>84366</v>
      </c>
      <c r="B43" s="39">
        <v>5.24</v>
      </c>
      <c r="C43" s="42">
        <v>7.18</v>
      </c>
      <c r="D43" s="42">
        <v>7.11</v>
      </c>
      <c r="E43" s="40">
        <f t="shared" si="2"/>
        <v>3.6082474226803822</v>
      </c>
      <c r="F43" s="41">
        <f t="shared" si="3"/>
        <v>96.391752577319622</v>
      </c>
      <c r="G43" s="5"/>
      <c r="H43" s="3"/>
      <c r="I43" s="23"/>
      <c r="J43" s="1"/>
    </row>
    <row r="44" spans="1:10" ht="16.5" customHeight="1" x14ac:dyDescent="0.25">
      <c r="A44" s="38">
        <v>84367</v>
      </c>
      <c r="B44" s="39">
        <v>5.2</v>
      </c>
      <c r="C44" s="42">
        <v>6.67</v>
      </c>
      <c r="D44" s="42">
        <v>6.6</v>
      </c>
      <c r="E44" s="40">
        <f t="shared" si="2"/>
        <v>4.7619047619047823</v>
      </c>
      <c r="F44" s="41">
        <f t="shared" si="3"/>
        <v>95.238095238095212</v>
      </c>
      <c r="G44" s="5"/>
      <c r="H44" s="3"/>
      <c r="I44" s="23"/>
      <c r="J44" s="1"/>
    </row>
    <row r="45" spans="1:10" ht="16.5" customHeight="1" x14ac:dyDescent="0.25">
      <c r="A45" s="38">
        <v>84368</v>
      </c>
      <c r="B45" s="39">
        <v>5.14</v>
      </c>
      <c r="C45" s="42">
        <v>6.88</v>
      </c>
      <c r="D45" s="42">
        <v>6.82</v>
      </c>
      <c r="E45" s="40">
        <f t="shared" si="2"/>
        <v>3.4482758620689427</v>
      </c>
      <c r="F45" s="41">
        <f t="shared" si="3"/>
        <v>96.55172413793106</v>
      </c>
      <c r="G45" s="5"/>
      <c r="H45" s="22"/>
      <c r="I45" s="23"/>
      <c r="J45" s="1"/>
    </row>
    <row r="46" spans="1:10" ht="16.5" customHeight="1" x14ac:dyDescent="0.25">
      <c r="A46" s="38">
        <v>84369</v>
      </c>
      <c r="B46" s="39">
        <v>5.22</v>
      </c>
      <c r="C46" s="42">
        <v>7.4</v>
      </c>
      <c r="D46" s="42">
        <v>7.32</v>
      </c>
      <c r="E46" s="40">
        <f t="shared" si="2"/>
        <v>3.6697247706422043</v>
      </c>
      <c r="F46" s="41">
        <f t="shared" si="3"/>
        <v>96.330275229357795</v>
      </c>
      <c r="G46" s="5"/>
      <c r="H46" s="22"/>
      <c r="I46" s="23"/>
      <c r="J46" s="1"/>
    </row>
    <row r="47" spans="1:10" ht="16.5" customHeight="1" x14ac:dyDescent="0.25">
      <c r="A47" s="38">
        <v>84370</v>
      </c>
      <c r="B47" s="39">
        <v>5.27</v>
      </c>
      <c r="C47" s="42">
        <v>7.47</v>
      </c>
      <c r="D47" s="42">
        <v>7.42</v>
      </c>
      <c r="E47" s="40">
        <f t="shared" si="2"/>
        <v>2.2727272727272645</v>
      </c>
      <c r="F47" s="41">
        <f t="shared" si="3"/>
        <v>97.727272727272734</v>
      </c>
      <c r="G47" s="5"/>
      <c r="H47" s="22"/>
      <c r="I47" s="23"/>
      <c r="J47" s="1"/>
    </row>
    <row r="48" spans="1:10" ht="16.5" customHeight="1" x14ac:dyDescent="0.25">
      <c r="A48" s="38">
        <v>84372</v>
      </c>
      <c r="B48" s="39">
        <v>5.23</v>
      </c>
      <c r="C48" s="42">
        <v>6.73</v>
      </c>
      <c r="D48" s="42">
        <v>6.62</v>
      </c>
      <c r="E48" s="40">
        <f t="shared" si="2"/>
        <v>7.3333333333333544</v>
      </c>
      <c r="F48" s="41">
        <f t="shared" si="3"/>
        <v>92.666666666666643</v>
      </c>
      <c r="G48" s="5"/>
      <c r="H48" s="22"/>
      <c r="I48" s="23"/>
      <c r="J48" s="1"/>
    </row>
    <row r="49" spans="1:10" ht="16.5" customHeight="1" x14ac:dyDescent="0.25">
      <c r="A49" s="38">
        <v>84373</v>
      </c>
      <c r="B49" s="39">
        <v>5.21</v>
      </c>
      <c r="C49" s="42">
        <v>6.17</v>
      </c>
      <c r="D49" s="42">
        <v>6.12</v>
      </c>
      <c r="E49" s="40">
        <f t="shared" si="2"/>
        <v>5.2083333333333153</v>
      </c>
      <c r="F49" s="41">
        <f t="shared" si="3"/>
        <v>94.791666666666686</v>
      </c>
      <c r="G49" s="5"/>
      <c r="H49" s="22"/>
      <c r="I49" s="23"/>
      <c r="J49" s="1"/>
    </row>
    <row r="50" spans="1:10" ht="16.5" customHeight="1" x14ac:dyDescent="0.25">
      <c r="A50" s="38">
        <v>84374</v>
      </c>
      <c r="B50" s="39">
        <v>5.19</v>
      </c>
      <c r="C50" s="42">
        <v>6.79</v>
      </c>
      <c r="D50" s="42">
        <v>6.73</v>
      </c>
      <c r="E50" s="40">
        <f t="shared" si="2"/>
        <v>3.7499999999999765</v>
      </c>
      <c r="F50" s="41">
        <f t="shared" si="3"/>
        <v>96.250000000000028</v>
      </c>
      <c r="G50" s="5"/>
      <c r="H50" s="21"/>
      <c r="I50" s="26"/>
      <c r="J50" s="1"/>
    </row>
    <row r="51" spans="1:10" ht="16.5" customHeight="1" x14ac:dyDescent="0.25">
      <c r="A51" s="38">
        <v>84375</v>
      </c>
      <c r="B51" s="39">
        <v>5.16</v>
      </c>
      <c r="C51" s="42">
        <v>6.69</v>
      </c>
      <c r="D51" s="42">
        <v>6.63</v>
      </c>
      <c r="E51" s="40">
        <f t="shared" si="2"/>
        <v>3.9215686274510122</v>
      </c>
      <c r="F51" s="41">
        <f t="shared" si="3"/>
        <v>96.078431372548991</v>
      </c>
      <c r="G51" s="5"/>
      <c r="H51" s="21"/>
      <c r="I51" s="26"/>
      <c r="J51" s="1"/>
    </row>
    <row r="52" spans="1:10" ht="16.5" customHeight="1" x14ac:dyDescent="0.25">
      <c r="A52" s="38">
        <v>84376</v>
      </c>
      <c r="B52" s="39">
        <v>5.26</v>
      </c>
      <c r="C52" s="42">
        <v>7.14</v>
      </c>
      <c r="D52" s="42">
        <v>7.1</v>
      </c>
      <c r="E52" s="40">
        <f t="shared" si="2"/>
        <v>2.1276595744680873</v>
      </c>
      <c r="F52" s="41">
        <f t="shared" si="3"/>
        <v>97.872340425531917</v>
      </c>
      <c r="G52" s="5"/>
      <c r="J52" s="1"/>
    </row>
    <row r="53" spans="1:10" ht="16.5" customHeight="1" x14ac:dyDescent="0.25">
      <c r="A53" s="38">
        <v>84377</v>
      </c>
      <c r="B53" s="39">
        <v>5.27</v>
      </c>
      <c r="C53" s="42">
        <v>7.07</v>
      </c>
      <c r="D53" s="42">
        <v>7.01</v>
      </c>
      <c r="E53" s="40">
        <f t="shared" si="2"/>
        <v>3.3333333333333597</v>
      </c>
      <c r="F53" s="41">
        <f t="shared" si="3"/>
        <v>96.666666666666643</v>
      </c>
      <c r="G53" s="5"/>
      <c r="J53" s="1"/>
    </row>
    <row r="54" spans="1:10" ht="16.5" customHeight="1" x14ac:dyDescent="0.25">
      <c r="A54" s="38">
        <v>84378</v>
      </c>
      <c r="B54" s="39">
        <v>5.22</v>
      </c>
      <c r="C54" s="42">
        <v>7.22</v>
      </c>
      <c r="D54" s="42">
        <v>7.15</v>
      </c>
      <c r="E54" s="40">
        <f t="shared" si="2"/>
        <v>3.4999999999999698</v>
      </c>
      <c r="F54" s="41">
        <f t="shared" si="3"/>
        <v>96.500000000000028</v>
      </c>
      <c r="G54" s="5"/>
      <c r="J54" s="1"/>
    </row>
    <row r="55" spans="1:10" ht="16.5" customHeight="1" x14ac:dyDescent="0.25">
      <c r="A55" s="38">
        <v>84379</v>
      </c>
      <c r="B55" s="39">
        <v>5.21</v>
      </c>
      <c r="C55" s="42">
        <v>7.03</v>
      </c>
      <c r="D55" s="42">
        <v>6.98</v>
      </c>
      <c r="E55" s="40">
        <f t="shared" si="2"/>
        <v>2.747252747252737</v>
      </c>
      <c r="F55" s="41">
        <f t="shared" si="3"/>
        <v>97.25274725274727</v>
      </c>
      <c r="G55" s="5"/>
      <c r="J55" s="1"/>
    </row>
    <row r="56" spans="1:10" ht="16.5" customHeight="1" x14ac:dyDescent="0.25">
      <c r="A56" s="38">
        <v>84380</v>
      </c>
      <c r="B56" s="39">
        <v>5.19</v>
      </c>
      <c r="C56" s="42">
        <v>6.96</v>
      </c>
      <c r="D56" s="42">
        <v>6.89</v>
      </c>
      <c r="E56" s="40">
        <f t="shared" si="2"/>
        <v>3.9548022598870225</v>
      </c>
      <c r="F56" s="41">
        <f t="shared" si="3"/>
        <v>96.045197740112982</v>
      </c>
      <c r="G56" s="5"/>
      <c r="J56" s="1"/>
    </row>
    <row r="57" spans="1:10" ht="16.5" customHeight="1" x14ac:dyDescent="0.25">
      <c r="A57" s="38">
        <v>84381</v>
      </c>
      <c r="B57" s="39">
        <v>5.2</v>
      </c>
      <c r="C57" s="42">
        <v>6.41</v>
      </c>
      <c r="D57" s="42">
        <v>6.38</v>
      </c>
      <c r="E57" s="40">
        <f t="shared" si="2"/>
        <v>2.4793388429752272</v>
      </c>
      <c r="F57" s="41">
        <f t="shared" si="3"/>
        <v>97.520661157024776</v>
      </c>
      <c r="G57" s="5"/>
      <c r="J57" s="1"/>
    </row>
    <row r="58" spans="1:10" ht="16.5" customHeight="1" x14ac:dyDescent="0.25">
      <c r="A58" s="38">
        <v>84382</v>
      </c>
      <c r="B58" s="39">
        <v>5.23</v>
      </c>
      <c r="C58" s="42">
        <v>6.52</v>
      </c>
      <c r="D58" s="42">
        <v>6.49</v>
      </c>
      <c r="E58" s="40">
        <f t="shared" si="2"/>
        <v>2.3255813953487894</v>
      </c>
      <c r="F58" s="41">
        <f t="shared" si="3"/>
        <v>97.674418604651208</v>
      </c>
      <c r="G58" s="5"/>
      <c r="H58" s="3"/>
      <c r="I58" s="3"/>
      <c r="J58" s="1"/>
    </row>
    <row r="59" spans="1:10" ht="16.5" customHeight="1" x14ac:dyDescent="0.25">
      <c r="A59" s="38">
        <v>84383</v>
      </c>
      <c r="B59" s="39">
        <v>5.19</v>
      </c>
      <c r="C59" s="42">
        <v>7.88</v>
      </c>
      <c r="D59" s="42">
        <v>7.8</v>
      </c>
      <c r="E59" s="40">
        <f t="shared" si="2"/>
        <v>2.9739776951672896</v>
      </c>
      <c r="F59" s="41">
        <f t="shared" si="3"/>
        <v>97.026022304832708</v>
      </c>
      <c r="G59" s="5"/>
      <c r="H59" s="3"/>
      <c r="I59" s="3"/>
      <c r="J59" s="1"/>
    </row>
    <row r="60" spans="1:10" ht="16.5" customHeight="1" x14ac:dyDescent="0.25">
      <c r="A60" s="38">
        <v>84384</v>
      </c>
      <c r="B60" s="39">
        <v>5.21</v>
      </c>
      <c r="C60" s="42">
        <v>6.9</v>
      </c>
      <c r="D60" s="42">
        <v>6.82</v>
      </c>
      <c r="E60" s="40">
        <f t="shared" si="2"/>
        <v>4.7337278106508904</v>
      </c>
      <c r="F60" s="41">
        <f t="shared" si="3"/>
        <v>95.26627218934911</v>
      </c>
      <c r="G60" s="5"/>
      <c r="H60" s="3"/>
      <c r="I60" s="3"/>
      <c r="J60" s="1"/>
    </row>
    <row r="61" spans="1:10" ht="16.5" customHeight="1" x14ac:dyDescent="0.25">
      <c r="A61" s="38">
        <v>84385</v>
      </c>
      <c r="B61" s="39">
        <v>5.2</v>
      </c>
      <c r="C61" s="42">
        <v>7.02</v>
      </c>
      <c r="D61" s="42">
        <v>6.95</v>
      </c>
      <c r="E61" s="40">
        <f t="shared" si="2"/>
        <v>3.8461538461538143</v>
      </c>
      <c r="F61" s="41">
        <f t="shared" si="3"/>
        <v>96.153846153846189</v>
      </c>
      <c r="G61" s="5"/>
      <c r="H61" s="3"/>
      <c r="I61" s="3"/>
      <c r="J61" s="1"/>
    </row>
    <row r="62" spans="1:10" ht="16.5" customHeight="1" x14ac:dyDescent="0.25">
      <c r="A62" s="38">
        <v>84386</v>
      </c>
      <c r="B62" s="39">
        <v>5.24</v>
      </c>
      <c r="C62" s="42">
        <v>7.46</v>
      </c>
      <c r="D62" s="42">
        <v>7.36</v>
      </c>
      <c r="E62" s="40">
        <f t="shared" si="2"/>
        <v>4.5045045045044887</v>
      </c>
      <c r="F62" s="41">
        <f t="shared" si="3"/>
        <v>95.495495495495504</v>
      </c>
      <c r="G62" s="5"/>
      <c r="H62" s="3"/>
      <c r="I62" s="3"/>
      <c r="J62" s="1"/>
    </row>
    <row r="63" spans="1:10" ht="16.5" customHeight="1" x14ac:dyDescent="0.25">
      <c r="A63" s="38">
        <v>84387</v>
      </c>
      <c r="B63" s="39">
        <v>5.2</v>
      </c>
      <c r="C63" s="42">
        <v>7.73</v>
      </c>
      <c r="D63" s="42">
        <v>7.66</v>
      </c>
      <c r="E63" s="40">
        <f t="shared" si="2"/>
        <v>2.7667984189723431</v>
      </c>
      <c r="F63" s="41">
        <f t="shared" si="3"/>
        <v>97.233201581027657</v>
      </c>
      <c r="G63" s="5"/>
      <c r="H63" s="3"/>
      <c r="I63" s="3"/>
      <c r="J63" s="1"/>
    </row>
    <row r="64" spans="1:10" ht="16.5" customHeight="1" x14ac:dyDescent="0.25">
      <c r="A64" s="38">
        <v>84388</v>
      </c>
      <c r="B64" s="39">
        <v>5.18</v>
      </c>
      <c r="C64" s="42">
        <v>7.24</v>
      </c>
      <c r="D64" s="42">
        <v>7.16</v>
      </c>
      <c r="E64" s="40">
        <f t="shared" si="2"/>
        <v>3.8834951456310707</v>
      </c>
      <c r="F64" s="41">
        <f t="shared" si="3"/>
        <v>96.116504854368927</v>
      </c>
      <c r="G64" s="3"/>
      <c r="H64" s="3"/>
      <c r="I64" s="3"/>
      <c r="J64" s="1"/>
    </row>
    <row r="65" spans="1:10" ht="16.5" customHeight="1" x14ac:dyDescent="0.25">
      <c r="A65" s="38">
        <v>84389</v>
      </c>
      <c r="B65" s="39">
        <v>5.24</v>
      </c>
      <c r="C65" s="42">
        <v>7.56</v>
      </c>
      <c r="D65" s="42">
        <v>7.51</v>
      </c>
      <c r="E65" s="40">
        <f t="shared" si="2"/>
        <v>2.1551724137930965</v>
      </c>
      <c r="F65" s="41">
        <f t="shared" si="3"/>
        <v>97.844827586206904</v>
      </c>
      <c r="G65" s="3"/>
      <c r="H65" s="3"/>
      <c r="I65" s="3"/>
      <c r="J65" s="1"/>
    </row>
    <row r="66" spans="1:10" ht="16.5" customHeight="1" x14ac:dyDescent="0.25">
      <c r="A66" s="38">
        <v>84390</v>
      </c>
      <c r="B66" s="39">
        <v>5.25</v>
      </c>
      <c r="C66" s="42">
        <v>7.98</v>
      </c>
      <c r="D66" s="42">
        <v>7.94</v>
      </c>
      <c r="E66" s="40">
        <f t="shared" si="2"/>
        <v>1.4652014652014662</v>
      </c>
      <c r="F66" s="41">
        <f t="shared" si="3"/>
        <v>98.53479853479854</v>
      </c>
      <c r="G66" s="3"/>
      <c r="H66" s="3"/>
      <c r="I66" s="3"/>
      <c r="J66" s="1"/>
    </row>
    <row r="67" spans="1:10" ht="16.5" customHeight="1" x14ac:dyDescent="0.25">
      <c r="A67" s="38">
        <v>84391</v>
      </c>
      <c r="B67" s="39">
        <v>5.21</v>
      </c>
      <c r="C67" s="42">
        <v>8</v>
      </c>
      <c r="D67" s="42">
        <v>7.98</v>
      </c>
      <c r="E67" s="40">
        <f t="shared" si="2"/>
        <v>0.71684587813618539</v>
      </c>
      <c r="F67" s="41">
        <f t="shared" si="3"/>
        <v>99.283154121863816</v>
      </c>
      <c r="G67" s="3"/>
      <c r="H67" s="3"/>
      <c r="I67" s="3"/>
      <c r="J67" s="1"/>
    </row>
    <row r="68" spans="1:10" ht="16.5" customHeight="1" x14ac:dyDescent="0.25">
      <c r="A68" s="38">
        <v>84392</v>
      </c>
      <c r="B68" s="39">
        <v>5.25</v>
      </c>
      <c r="C68" s="42">
        <v>7.68</v>
      </c>
      <c r="D68" s="42">
        <v>7.61</v>
      </c>
      <c r="E68" s="40">
        <f t="shared" si="2"/>
        <v>2.8806584362139671</v>
      </c>
      <c r="F68" s="41">
        <f t="shared" si="3"/>
        <v>97.119341563786037</v>
      </c>
      <c r="G68" s="3"/>
      <c r="H68" s="3"/>
      <c r="I68" s="3"/>
      <c r="J68" s="1"/>
    </row>
    <row r="69" spans="1:10" x14ac:dyDescent="0.25">
      <c r="B69" s="29"/>
      <c r="C69" s="30"/>
      <c r="D69" s="30"/>
      <c r="E69" s="30"/>
    </row>
    <row r="70" spans="1:10" x14ac:dyDescent="0.25">
      <c r="B70" s="7"/>
    </row>
    <row r="71" spans="1:10" x14ac:dyDescent="0.25">
      <c r="B71" s="7"/>
    </row>
    <row r="72" spans="1:10" x14ac:dyDescent="0.25">
      <c r="B72" s="7"/>
    </row>
    <row r="73" spans="1:10" x14ac:dyDescent="0.25">
      <c r="B73" s="7"/>
    </row>
    <row r="74" spans="1:10" x14ac:dyDescent="0.25">
      <c r="B74" s="7"/>
    </row>
    <row r="75" spans="1:10" x14ac:dyDescent="0.25">
      <c r="B75" s="7"/>
    </row>
    <row r="76" spans="1:10" x14ac:dyDescent="0.25">
      <c r="B76" s="7"/>
    </row>
    <row r="77" spans="1:10" x14ac:dyDescent="0.25">
      <c r="B77" s="7"/>
    </row>
    <row r="78" spans="1:10" x14ac:dyDescent="0.25">
      <c r="B78" s="7"/>
    </row>
    <row r="79" spans="1:10" x14ac:dyDescent="0.25">
      <c r="B79" s="7"/>
    </row>
    <row r="80" spans="1:10" x14ac:dyDescent="0.25">
      <c r="B80" s="7"/>
    </row>
    <row r="81" spans="2:5" x14ac:dyDescent="0.25">
      <c r="B81" s="7"/>
    </row>
    <row r="82" spans="2:5" x14ac:dyDescent="0.25">
      <c r="B82" s="7"/>
    </row>
    <row r="83" spans="2:5" x14ac:dyDescent="0.25">
      <c r="B83" s="7"/>
    </row>
    <row r="84" spans="2:5" x14ac:dyDescent="0.25">
      <c r="B84" s="7"/>
    </row>
    <row r="85" spans="2:5" x14ac:dyDescent="0.25">
      <c r="B85" s="7"/>
    </row>
    <row r="86" spans="2:5" x14ac:dyDescent="0.25">
      <c r="B86" s="7"/>
    </row>
    <row r="87" spans="2:5" x14ac:dyDescent="0.25">
      <c r="B87" s="7"/>
    </row>
    <row r="88" spans="2:5" x14ac:dyDescent="0.25">
      <c r="B88" s="7"/>
    </row>
    <row r="89" spans="2:5" x14ac:dyDescent="0.25">
      <c r="B89" s="7"/>
      <c r="C89" s="16"/>
      <c r="D89" s="16"/>
      <c r="E89" s="16"/>
    </row>
    <row r="90" spans="2:5" x14ac:dyDescent="0.25">
      <c r="B90" s="7"/>
    </row>
    <row r="91" spans="2:5" x14ac:dyDescent="0.25">
      <c r="B91" s="7"/>
      <c r="C91" s="16"/>
      <c r="D91" s="16"/>
      <c r="E91" s="16"/>
    </row>
    <row r="92" spans="2:5" x14ac:dyDescent="0.25">
      <c r="B92" s="7"/>
    </row>
    <row r="93" spans="2:5" x14ac:dyDescent="0.25">
      <c r="B93" s="7"/>
    </row>
    <row r="94" spans="2:5" x14ac:dyDescent="0.25">
      <c r="B94" s="7"/>
    </row>
    <row r="95" spans="2:5" x14ac:dyDescent="0.25">
      <c r="B95" s="7"/>
    </row>
    <row r="96" spans="2:5" x14ac:dyDescent="0.25">
      <c r="B96" s="7"/>
    </row>
    <row r="97" spans="2:2" x14ac:dyDescent="0.25">
      <c r="B97" s="7"/>
    </row>
    <row r="98" spans="2:2" x14ac:dyDescent="0.25">
      <c r="B98" s="7"/>
    </row>
    <row r="99" spans="2:2" x14ac:dyDescent="0.25">
      <c r="B99" s="7"/>
    </row>
    <row r="100" spans="2:2" x14ac:dyDescent="0.25">
      <c r="B100" s="7"/>
    </row>
    <row r="101" spans="2:2" x14ac:dyDescent="0.25">
      <c r="B101" s="7"/>
    </row>
    <row r="102" spans="2:2" x14ac:dyDescent="0.25">
      <c r="B102" s="7"/>
    </row>
    <row r="103" spans="2:2" x14ac:dyDescent="0.25">
      <c r="B103" s="7"/>
    </row>
    <row r="104" spans="2:2" x14ac:dyDescent="0.25">
      <c r="B104" s="7"/>
    </row>
    <row r="105" spans="2:2" x14ac:dyDescent="0.25">
      <c r="B105" s="7"/>
    </row>
    <row r="106" spans="2:2" x14ac:dyDescent="0.25">
      <c r="B106" s="7"/>
    </row>
    <row r="107" spans="2:2" x14ac:dyDescent="0.25">
      <c r="B107" s="7"/>
    </row>
    <row r="108" spans="2:2" x14ac:dyDescent="0.25">
      <c r="B108" s="7"/>
    </row>
    <row r="109" spans="2:2" x14ac:dyDescent="0.25">
      <c r="B109" s="7"/>
    </row>
    <row r="110" spans="2:2" x14ac:dyDescent="0.25">
      <c r="B110" s="7"/>
    </row>
    <row r="111" spans="2:2" x14ac:dyDescent="0.25">
      <c r="B111" s="7"/>
    </row>
    <row r="112" spans="2:2" x14ac:dyDescent="0.25">
      <c r="B112" s="7"/>
    </row>
    <row r="113" spans="2:2" x14ac:dyDescent="0.25">
      <c r="B113" s="7"/>
    </row>
    <row r="114" spans="2:2" x14ac:dyDescent="0.25">
      <c r="B114" s="7"/>
    </row>
    <row r="115" spans="2:2" x14ac:dyDescent="0.25">
      <c r="B115" s="7"/>
    </row>
    <row r="116" spans="2:2" x14ac:dyDescent="0.25">
      <c r="B116" s="7"/>
    </row>
    <row r="117" spans="2:2" x14ac:dyDescent="0.25">
      <c r="B117" s="7"/>
    </row>
    <row r="118" spans="2:2" x14ac:dyDescent="0.25">
      <c r="B118" s="7"/>
    </row>
    <row r="119" spans="2:2" x14ac:dyDescent="0.25">
      <c r="B119" s="7"/>
    </row>
    <row r="120" spans="2:2" x14ac:dyDescent="0.25">
      <c r="B120" s="7"/>
    </row>
    <row r="121" spans="2:2" x14ac:dyDescent="0.25">
      <c r="B121" s="7"/>
    </row>
    <row r="122" spans="2:2" x14ac:dyDescent="0.25">
      <c r="B122" s="7"/>
    </row>
    <row r="123" spans="2:2" x14ac:dyDescent="0.25">
      <c r="B123" s="7"/>
    </row>
    <row r="124" spans="2:2" x14ac:dyDescent="0.25">
      <c r="B124" s="7"/>
    </row>
    <row r="125" spans="2:2" x14ac:dyDescent="0.25">
      <c r="B125" s="7"/>
    </row>
    <row r="126" spans="2:2" x14ac:dyDescent="0.25">
      <c r="B126" s="7"/>
    </row>
    <row r="127" spans="2:2" x14ac:dyDescent="0.25">
      <c r="B127" s="7"/>
    </row>
    <row r="128" spans="2:2" x14ac:dyDescent="0.25">
      <c r="B128" s="7"/>
    </row>
    <row r="129" spans="2:2" x14ac:dyDescent="0.25">
      <c r="B129" s="7"/>
    </row>
    <row r="130" spans="2:2" x14ac:dyDescent="0.25">
      <c r="B130" s="7"/>
    </row>
    <row r="131" spans="2:2" x14ac:dyDescent="0.25">
      <c r="B131" s="7"/>
    </row>
    <row r="132" spans="2:2" x14ac:dyDescent="0.25">
      <c r="B132" s="7"/>
    </row>
    <row r="133" spans="2:2" x14ac:dyDescent="0.25">
      <c r="B133" s="7"/>
    </row>
    <row r="134" spans="2:2" x14ac:dyDescent="0.25">
      <c r="B134" s="7"/>
    </row>
    <row r="135" spans="2:2" x14ac:dyDescent="0.25">
      <c r="B135" s="7"/>
    </row>
    <row r="136" spans="2:2" x14ac:dyDescent="0.25">
      <c r="B136" s="7"/>
    </row>
    <row r="137" spans="2:2" x14ac:dyDescent="0.25">
      <c r="B137" s="7"/>
    </row>
    <row r="138" spans="2:2" x14ac:dyDescent="0.25">
      <c r="B138" s="7"/>
    </row>
    <row r="139" spans="2:2" x14ac:dyDescent="0.25">
      <c r="B139" s="7"/>
    </row>
    <row r="140" spans="2:2" x14ac:dyDescent="0.25">
      <c r="B140" s="7"/>
    </row>
    <row r="141" spans="2:2" x14ac:dyDescent="0.25">
      <c r="B141" s="7"/>
    </row>
    <row r="142" spans="2:2" x14ac:dyDescent="0.25">
      <c r="B142" s="7"/>
    </row>
    <row r="143" spans="2:2" x14ac:dyDescent="0.25">
      <c r="B143" s="7"/>
    </row>
    <row r="144" spans="2:2" x14ac:dyDescent="0.25">
      <c r="B144" s="7"/>
    </row>
    <row r="145" spans="2:2" x14ac:dyDescent="0.25">
      <c r="B145" s="7"/>
    </row>
    <row r="146" spans="2:2" x14ac:dyDescent="0.25">
      <c r="B146" s="7"/>
    </row>
    <row r="147" spans="2:2" x14ac:dyDescent="0.25">
      <c r="B147" s="7"/>
    </row>
    <row r="148" spans="2:2" x14ac:dyDescent="0.25">
      <c r="B148" s="7"/>
    </row>
    <row r="149" spans="2:2" x14ac:dyDescent="0.25">
      <c r="B149" s="7"/>
    </row>
    <row r="150" spans="2:2" x14ac:dyDescent="0.25">
      <c r="B150" s="7"/>
    </row>
    <row r="151" spans="2:2" x14ac:dyDescent="0.25">
      <c r="B151" s="7"/>
    </row>
    <row r="152" spans="2:2" x14ac:dyDescent="0.25">
      <c r="B152" s="7"/>
    </row>
    <row r="153" spans="2:2" x14ac:dyDescent="0.25">
      <c r="B153" s="7"/>
    </row>
    <row r="154" spans="2:2" x14ac:dyDescent="0.25">
      <c r="B154" s="7"/>
    </row>
    <row r="155" spans="2:2" x14ac:dyDescent="0.25">
      <c r="B155" s="7"/>
    </row>
    <row r="156" spans="2:2" x14ac:dyDescent="0.25">
      <c r="B156" s="7"/>
    </row>
    <row r="157" spans="2:2" x14ac:dyDescent="0.25">
      <c r="B157" s="7"/>
    </row>
    <row r="158" spans="2:2" x14ac:dyDescent="0.25">
      <c r="B158" s="7"/>
    </row>
    <row r="159" spans="2:2" x14ac:dyDescent="0.25">
      <c r="B159" s="7"/>
    </row>
    <row r="160" spans="2:2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  <row r="164" spans="2:2" x14ac:dyDescent="0.25">
      <c r="B164" s="7"/>
    </row>
    <row r="165" spans="2:2" x14ac:dyDescent="0.25">
      <c r="B165" s="7"/>
    </row>
    <row r="166" spans="2:2" x14ac:dyDescent="0.25">
      <c r="B166" s="7"/>
    </row>
    <row r="167" spans="2:2" x14ac:dyDescent="0.25">
      <c r="B167" s="7"/>
    </row>
    <row r="168" spans="2:2" x14ac:dyDescent="0.25">
      <c r="B168" s="7"/>
    </row>
    <row r="169" spans="2:2" x14ac:dyDescent="0.25">
      <c r="B169" s="7"/>
    </row>
    <row r="170" spans="2:2" x14ac:dyDescent="0.25">
      <c r="B170" s="7"/>
    </row>
    <row r="171" spans="2:2" x14ac:dyDescent="0.25">
      <c r="B171" s="7"/>
    </row>
    <row r="172" spans="2:2" x14ac:dyDescent="0.25">
      <c r="B172" s="7"/>
    </row>
    <row r="173" spans="2:2" x14ac:dyDescent="0.25">
      <c r="B173" s="7"/>
    </row>
    <row r="174" spans="2:2" x14ac:dyDescent="0.25">
      <c r="B174" s="7"/>
    </row>
    <row r="175" spans="2:2" x14ac:dyDescent="0.25">
      <c r="B175" s="7"/>
    </row>
    <row r="176" spans="2:2" x14ac:dyDescent="0.25">
      <c r="B176" s="7"/>
    </row>
    <row r="177" spans="2:2" x14ac:dyDescent="0.25">
      <c r="B177" s="7"/>
    </row>
    <row r="178" spans="2:2" x14ac:dyDescent="0.25">
      <c r="B178" s="7"/>
    </row>
    <row r="179" spans="2:2" x14ac:dyDescent="0.25">
      <c r="B179" s="7"/>
    </row>
    <row r="180" spans="2:2" x14ac:dyDescent="0.25">
      <c r="B180" s="7"/>
    </row>
    <row r="181" spans="2:2" x14ac:dyDescent="0.25">
      <c r="B181" s="7"/>
    </row>
    <row r="182" spans="2:2" x14ac:dyDescent="0.25">
      <c r="B182" s="7"/>
    </row>
    <row r="183" spans="2:2" x14ac:dyDescent="0.25">
      <c r="B183" s="7"/>
    </row>
    <row r="184" spans="2:2" x14ac:dyDescent="0.25">
      <c r="B184" s="7"/>
    </row>
    <row r="185" spans="2:2" x14ac:dyDescent="0.25">
      <c r="B185" s="7"/>
    </row>
    <row r="186" spans="2:2" x14ac:dyDescent="0.25">
      <c r="B186" s="7"/>
    </row>
    <row r="187" spans="2:2" x14ac:dyDescent="0.25">
      <c r="B187" s="7"/>
    </row>
    <row r="188" spans="2:2" x14ac:dyDescent="0.25">
      <c r="B188" s="7"/>
    </row>
    <row r="189" spans="2:2" x14ac:dyDescent="0.25">
      <c r="B189" s="7"/>
    </row>
    <row r="190" spans="2:2" x14ac:dyDescent="0.25">
      <c r="B190" s="7"/>
    </row>
    <row r="191" spans="2:2" x14ac:dyDescent="0.25">
      <c r="B191" s="7"/>
    </row>
    <row r="192" spans="2:2" x14ac:dyDescent="0.25">
      <c r="B192" s="7"/>
    </row>
    <row r="193" spans="2:2" x14ac:dyDescent="0.25">
      <c r="B193" s="7"/>
    </row>
    <row r="194" spans="2:2" x14ac:dyDescent="0.25">
      <c r="B194" s="7"/>
    </row>
    <row r="195" spans="2:2" x14ac:dyDescent="0.25">
      <c r="B195" s="7"/>
    </row>
    <row r="196" spans="2:2" x14ac:dyDescent="0.25">
      <c r="B196" s="7"/>
    </row>
    <row r="197" spans="2:2" x14ac:dyDescent="0.25">
      <c r="B197" s="7"/>
    </row>
    <row r="198" spans="2:2" x14ac:dyDescent="0.25">
      <c r="B198" s="7"/>
    </row>
    <row r="199" spans="2:2" x14ac:dyDescent="0.25">
      <c r="B199" s="7"/>
    </row>
    <row r="200" spans="2:2" x14ac:dyDescent="0.25">
      <c r="B200" s="7"/>
    </row>
    <row r="201" spans="2:2" x14ac:dyDescent="0.25">
      <c r="B201" s="7"/>
    </row>
    <row r="202" spans="2:2" x14ac:dyDescent="0.25">
      <c r="B202" s="7"/>
    </row>
    <row r="203" spans="2:2" x14ac:dyDescent="0.25">
      <c r="B203" s="7"/>
    </row>
    <row r="204" spans="2:2" x14ac:dyDescent="0.25">
      <c r="B204" s="7"/>
    </row>
    <row r="205" spans="2:2" x14ac:dyDescent="0.25">
      <c r="B205" s="7"/>
    </row>
    <row r="206" spans="2:2" x14ac:dyDescent="0.25">
      <c r="B206" s="7"/>
    </row>
    <row r="207" spans="2:2" x14ac:dyDescent="0.25">
      <c r="B207" s="7"/>
    </row>
    <row r="208" spans="2:2" x14ac:dyDescent="0.25">
      <c r="B208" s="7"/>
    </row>
    <row r="209" spans="2:2" x14ac:dyDescent="0.25">
      <c r="B209" s="7"/>
    </row>
    <row r="210" spans="2:2" x14ac:dyDescent="0.25">
      <c r="B210" s="7"/>
    </row>
    <row r="211" spans="2:2" x14ac:dyDescent="0.25">
      <c r="B211" s="7"/>
    </row>
    <row r="212" spans="2:2" x14ac:dyDescent="0.25">
      <c r="B212" s="7"/>
    </row>
    <row r="213" spans="2:2" x14ac:dyDescent="0.25">
      <c r="B213" s="7"/>
    </row>
    <row r="214" spans="2:2" x14ac:dyDescent="0.25">
      <c r="B214" s="7"/>
    </row>
    <row r="215" spans="2:2" x14ac:dyDescent="0.25">
      <c r="B215" s="7"/>
    </row>
    <row r="216" spans="2:2" x14ac:dyDescent="0.25">
      <c r="B216" s="7"/>
    </row>
    <row r="217" spans="2:2" x14ac:dyDescent="0.25">
      <c r="B217" s="7"/>
    </row>
    <row r="218" spans="2:2" x14ac:dyDescent="0.25">
      <c r="B218" s="7"/>
    </row>
    <row r="219" spans="2:2" x14ac:dyDescent="0.25">
      <c r="B219" s="7"/>
    </row>
    <row r="220" spans="2:2" x14ac:dyDescent="0.25">
      <c r="B220" s="7"/>
    </row>
    <row r="221" spans="2:2" x14ac:dyDescent="0.25">
      <c r="B221" s="7"/>
    </row>
    <row r="222" spans="2:2" x14ac:dyDescent="0.25">
      <c r="B222" s="7"/>
    </row>
    <row r="223" spans="2:2" x14ac:dyDescent="0.25">
      <c r="B223" s="7"/>
    </row>
    <row r="224" spans="2:2" x14ac:dyDescent="0.25">
      <c r="B224" s="7"/>
    </row>
    <row r="225" spans="2:2" x14ac:dyDescent="0.25">
      <c r="B225" s="7"/>
    </row>
    <row r="226" spans="2:2" x14ac:dyDescent="0.25">
      <c r="B226" s="7"/>
    </row>
    <row r="227" spans="2:2" x14ac:dyDescent="0.25">
      <c r="B227" s="7"/>
    </row>
    <row r="228" spans="2:2" x14ac:dyDescent="0.25">
      <c r="B228" s="7"/>
    </row>
    <row r="229" spans="2:2" x14ac:dyDescent="0.25">
      <c r="B229" s="7"/>
    </row>
    <row r="230" spans="2:2" x14ac:dyDescent="0.25">
      <c r="B230" s="7"/>
    </row>
    <row r="231" spans="2:2" x14ac:dyDescent="0.25">
      <c r="B231" s="7"/>
    </row>
    <row r="232" spans="2:2" x14ac:dyDescent="0.25">
      <c r="B232" s="7"/>
    </row>
    <row r="233" spans="2:2" x14ac:dyDescent="0.25">
      <c r="B233" s="7"/>
    </row>
    <row r="234" spans="2:2" x14ac:dyDescent="0.25">
      <c r="B234" s="7"/>
    </row>
    <row r="235" spans="2:2" x14ac:dyDescent="0.25">
      <c r="B235" s="7"/>
    </row>
    <row r="236" spans="2:2" x14ac:dyDescent="0.25">
      <c r="B236" s="7"/>
    </row>
    <row r="237" spans="2:2" x14ac:dyDescent="0.25">
      <c r="B237" s="7"/>
    </row>
    <row r="238" spans="2:2" x14ac:dyDescent="0.25">
      <c r="B238" s="7"/>
    </row>
    <row r="239" spans="2:2" x14ac:dyDescent="0.25">
      <c r="B239" s="7"/>
    </row>
    <row r="240" spans="2:2" x14ac:dyDescent="0.25">
      <c r="B240" s="7"/>
    </row>
    <row r="241" spans="2:2" x14ac:dyDescent="0.25">
      <c r="B241" s="7"/>
    </row>
    <row r="242" spans="2:2" x14ac:dyDescent="0.25">
      <c r="B242" s="7"/>
    </row>
    <row r="243" spans="2:2" x14ac:dyDescent="0.25">
      <c r="B243" s="7"/>
    </row>
    <row r="244" spans="2:2" x14ac:dyDescent="0.25">
      <c r="B244" s="7"/>
    </row>
    <row r="245" spans="2:2" x14ac:dyDescent="0.25">
      <c r="B245" s="7"/>
    </row>
    <row r="246" spans="2:2" x14ac:dyDescent="0.25">
      <c r="B246" s="7"/>
    </row>
    <row r="247" spans="2:2" x14ac:dyDescent="0.25">
      <c r="B247" s="7"/>
    </row>
    <row r="248" spans="2:2" x14ac:dyDescent="0.25">
      <c r="B248" s="7"/>
    </row>
    <row r="249" spans="2:2" x14ac:dyDescent="0.25">
      <c r="B249" s="7"/>
    </row>
    <row r="250" spans="2:2" x14ac:dyDescent="0.25">
      <c r="B250" s="7"/>
    </row>
    <row r="251" spans="2:2" x14ac:dyDescent="0.25">
      <c r="B251" s="7"/>
    </row>
    <row r="252" spans="2:2" x14ac:dyDescent="0.25">
      <c r="B252" s="7"/>
    </row>
    <row r="253" spans="2:2" x14ac:dyDescent="0.25">
      <c r="B253" s="7"/>
    </row>
    <row r="254" spans="2:2" x14ac:dyDescent="0.25">
      <c r="B254" s="7"/>
    </row>
    <row r="255" spans="2:2" x14ac:dyDescent="0.25">
      <c r="B255" s="7"/>
    </row>
    <row r="256" spans="2:2" x14ac:dyDescent="0.25">
      <c r="B256" s="7"/>
    </row>
    <row r="257" spans="2:2" x14ac:dyDescent="0.25">
      <c r="B257" s="7"/>
    </row>
    <row r="258" spans="2:2" x14ac:dyDescent="0.25">
      <c r="B258" s="7"/>
    </row>
    <row r="259" spans="2:2" x14ac:dyDescent="0.25">
      <c r="B259" s="7"/>
    </row>
    <row r="260" spans="2:2" x14ac:dyDescent="0.25">
      <c r="B260" s="7"/>
    </row>
    <row r="261" spans="2:2" x14ac:dyDescent="0.25">
      <c r="B261" s="7"/>
    </row>
    <row r="262" spans="2:2" x14ac:dyDescent="0.25">
      <c r="B262" s="7"/>
    </row>
    <row r="263" spans="2:2" x14ac:dyDescent="0.25">
      <c r="B263" s="7"/>
    </row>
    <row r="264" spans="2:2" x14ac:dyDescent="0.25">
      <c r="B264" s="7"/>
    </row>
    <row r="265" spans="2:2" x14ac:dyDescent="0.25">
      <c r="B265" s="7"/>
    </row>
    <row r="266" spans="2:2" x14ac:dyDescent="0.25">
      <c r="B266" s="7"/>
    </row>
    <row r="267" spans="2:2" x14ac:dyDescent="0.25">
      <c r="B267" s="7"/>
    </row>
    <row r="268" spans="2:2" x14ac:dyDescent="0.25">
      <c r="B268" s="7"/>
    </row>
    <row r="269" spans="2:2" x14ac:dyDescent="0.25">
      <c r="B269" s="7"/>
    </row>
    <row r="270" spans="2:2" x14ac:dyDescent="0.25">
      <c r="B270" s="7"/>
    </row>
    <row r="271" spans="2:2" x14ac:dyDescent="0.25">
      <c r="B271" s="7"/>
    </row>
    <row r="272" spans="2:2" x14ac:dyDescent="0.25">
      <c r="B272" s="7"/>
    </row>
    <row r="273" spans="2:2" x14ac:dyDescent="0.25">
      <c r="B273" s="7"/>
    </row>
    <row r="274" spans="2:2" x14ac:dyDescent="0.25">
      <c r="B274" s="7"/>
    </row>
    <row r="275" spans="2:2" x14ac:dyDescent="0.25">
      <c r="B275" s="7"/>
    </row>
    <row r="276" spans="2:2" x14ac:dyDescent="0.25">
      <c r="B276" s="7"/>
    </row>
    <row r="277" spans="2:2" x14ac:dyDescent="0.25">
      <c r="B277" s="7"/>
    </row>
    <row r="278" spans="2:2" x14ac:dyDescent="0.25">
      <c r="B278" s="7"/>
    </row>
    <row r="279" spans="2:2" x14ac:dyDescent="0.25">
      <c r="B279" s="7"/>
    </row>
    <row r="280" spans="2:2" x14ac:dyDescent="0.25">
      <c r="B280" s="7"/>
    </row>
    <row r="281" spans="2:2" x14ac:dyDescent="0.25">
      <c r="B281" s="7"/>
    </row>
    <row r="282" spans="2:2" x14ac:dyDescent="0.25">
      <c r="B282" s="7"/>
    </row>
    <row r="283" spans="2:2" x14ac:dyDescent="0.25">
      <c r="B283" s="7"/>
    </row>
    <row r="284" spans="2:2" x14ac:dyDescent="0.25">
      <c r="B284" s="7"/>
    </row>
    <row r="285" spans="2:2" x14ac:dyDescent="0.25">
      <c r="B285" s="7"/>
    </row>
    <row r="286" spans="2:2" x14ac:dyDescent="0.25">
      <c r="B286" s="7"/>
    </row>
    <row r="287" spans="2:2" x14ac:dyDescent="0.25">
      <c r="B287" s="7"/>
    </row>
    <row r="288" spans="2:2" x14ac:dyDescent="0.25">
      <c r="B288" s="7"/>
    </row>
    <row r="289" spans="2:2" x14ac:dyDescent="0.25">
      <c r="B289" s="7"/>
    </row>
    <row r="290" spans="2:2" x14ac:dyDescent="0.25">
      <c r="B290" s="7"/>
    </row>
    <row r="291" spans="2:2" x14ac:dyDescent="0.25">
      <c r="B291" s="7"/>
    </row>
    <row r="292" spans="2:2" x14ac:dyDescent="0.25">
      <c r="B292" s="7"/>
    </row>
    <row r="293" spans="2:2" x14ac:dyDescent="0.25">
      <c r="B293" s="7"/>
    </row>
    <row r="294" spans="2:2" x14ac:dyDescent="0.25">
      <c r="B294" s="7"/>
    </row>
    <row r="295" spans="2:2" x14ac:dyDescent="0.25">
      <c r="B295" s="7"/>
    </row>
    <row r="296" spans="2:2" x14ac:dyDescent="0.25">
      <c r="B296" s="7"/>
    </row>
    <row r="297" spans="2:2" x14ac:dyDescent="0.25">
      <c r="B297" s="7"/>
    </row>
    <row r="298" spans="2:2" x14ac:dyDescent="0.25">
      <c r="B298" s="7"/>
    </row>
    <row r="299" spans="2:2" x14ac:dyDescent="0.25">
      <c r="B299" s="7"/>
    </row>
    <row r="300" spans="2:2" x14ac:dyDescent="0.25">
      <c r="B300" s="7"/>
    </row>
    <row r="301" spans="2:2" x14ac:dyDescent="0.25">
      <c r="B301" s="7"/>
    </row>
    <row r="302" spans="2:2" x14ac:dyDescent="0.25">
      <c r="B302" s="7"/>
    </row>
    <row r="303" spans="2:2" x14ac:dyDescent="0.25">
      <c r="B303" s="7"/>
    </row>
    <row r="304" spans="2:2" x14ac:dyDescent="0.25">
      <c r="B304" s="7"/>
    </row>
    <row r="305" spans="2:2" x14ac:dyDescent="0.25">
      <c r="B305" s="7"/>
    </row>
    <row r="306" spans="2:2" x14ac:dyDescent="0.25">
      <c r="B306" s="7"/>
    </row>
    <row r="307" spans="2:2" x14ac:dyDescent="0.25">
      <c r="B307" s="7"/>
    </row>
    <row r="308" spans="2:2" x14ac:dyDescent="0.25">
      <c r="B308" s="7"/>
    </row>
    <row r="309" spans="2:2" x14ac:dyDescent="0.25">
      <c r="B309" s="7"/>
    </row>
    <row r="310" spans="2:2" x14ac:dyDescent="0.25">
      <c r="B310" s="7"/>
    </row>
    <row r="311" spans="2:2" x14ac:dyDescent="0.25">
      <c r="B311" s="7"/>
    </row>
    <row r="312" spans="2:2" x14ac:dyDescent="0.25">
      <c r="B312" s="7"/>
    </row>
    <row r="313" spans="2:2" x14ac:dyDescent="0.25">
      <c r="B313" s="7"/>
    </row>
    <row r="314" spans="2:2" x14ac:dyDescent="0.25">
      <c r="B314" s="7"/>
    </row>
    <row r="315" spans="2:2" x14ac:dyDescent="0.25">
      <c r="B315" s="7"/>
    </row>
    <row r="316" spans="2:2" x14ac:dyDescent="0.25">
      <c r="B316" s="7"/>
    </row>
    <row r="317" spans="2:2" x14ac:dyDescent="0.25">
      <c r="B317" s="7"/>
    </row>
    <row r="318" spans="2:2" x14ac:dyDescent="0.25">
      <c r="B318" s="7"/>
    </row>
    <row r="319" spans="2:2" x14ac:dyDescent="0.25">
      <c r="B319" s="7"/>
    </row>
    <row r="320" spans="2:2" x14ac:dyDescent="0.25">
      <c r="B320" s="7"/>
    </row>
    <row r="321" spans="2:2" x14ac:dyDescent="0.25">
      <c r="B321" s="7"/>
    </row>
    <row r="322" spans="2:2" x14ac:dyDescent="0.25">
      <c r="B322" s="7"/>
    </row>
    <row r="323" spans="2:2" x14ac:dyDescent="0.25">
      <c r="B323" s="7"/>
    </row>
    <row r="324" spans="2:2" x14ac:dyDescent="0.25">
      <c r="B324" s="7"/>
    </row>
    <row r="325" spans="2:2" x14ac:dyDescent="0.25">
      <c r="B325" s="7"/>
    </row>
    <row r="326" spans="2:2" x14ac:dyDescent="0.25">
      <c r="B326" s="7"/>
    </row>
    <row r="327" spans="2:2" x14ac:dyDescent="0.25">
      <c r="B327" s="7"/>
    </row>
    <row r="328" spans="2:2" x14ac:dyDescent="0.25">
      <c r="B328" s="7"/>
    </row>
    <row r="329" spans="2:2" x14ac:dyDescent="0.25">
      <c r="B329" s="7"/>
    </row>
    <row r="330" spans="2:2" x14ac:dyDescent="0.25">
      <c r="B330" s="7"/>
    </row>
    <row r="331" spans="2:2" x14ac:dyDescent="0.25">
      <c r="B331" s="7"/>
    </row>
    <row r="332" spans="2:2" x14ac:dyDescent="0.25">
      <c r="B332" s="7"/>
    </row>
    <row r="333" spans="2:2" x14ac:dyDescent="0.25">
      <c r="B333" s="7"/>
    </row>
    <row r="334" spans="2:2" x14ac:dyDescent="0.25">
      <c r="B334" s="7"/>
    </row>
    <row r="335" spans="2:2" x14ac:dyDescent="0.25">
      <c r="B335" s="7"/>
    </row>
    <row r="336" spans="2:2" x14ac:dyDescent="0.25">
      <c r="B336" s="7"/>
    </row>
    <row r="337" spans="2:2" x14ac:dyDescent="0.25">
      <c r="B337" s="7"/>
    </row>
    <row r="338" spans="2:2" x14ac:dyDescent="0.25">
      <c r="B338" s="7"/>
    </row>
    <row r="339" spans="2:2" x14ac:dyDescent="0.25">
      <c r="B339" s="7"/>
    </row>
    <row r="340" spans="2:2" x14ac:dyDescent="0.25">
      <c r="B340" s="7"/>
    </row>
    <row r="341" spans="2:2" x14ac:dyDescent="0.25">
      <c r="B341" s="7"/>
    </row>
    <row r="342" spans="2:2" x14ac:dyDescent="0.25">
      <c r="B342" s="7"/>
    </row>
    <row r="343" spans="2:2" x14ac:dyDescent="0.25">
      <c r="B343" s="7"/>
    </row>
    <row r="344" spans="2:2" x14ac:dyDescent="0.25">
      <c r="B344" s="7"/>
    </row>
    <row r="345" spans="2:2" x14ac:dyDescent="0.25">
      <c r="B345" s="7"/>
    </row>
    <row r="346" spans="2:2" x14ac:dyDescent="0.25">
      <c r="B346" s="7"/>
    </row>
    <row r="347" spans="2:2" x14ac:dyDescent="0.25">
      <c r="B347" s="7"/>
    </row>
    <row r="348" spans="2:2" x14ac:dyDescent="0.25">
      <c r="B348" s="7"/>
    </row>
    <row r="349" spans="2:2" x14ac:dyDescent="0.25">
      <c r="B349" s="7"/>
    </row>
    <row r="350" spans="2:2" x14ac:dyDescent="0.25">
      <c r="B350" s="7"/>
    </row>
    <row r="351" spans="2:2" x14ac:dyDescent="0.25">
      <c r="B351" s="7"/>
    </row>
    <row r="352" spans="2:2" x14ac:dyDescent="0.25">
      <c r="B352" s="7"/>
    </row>
    <row r="353" spans="2:2" x14ac:dyDescent="0.25">
      <c r="B353" s="7"/>
    </row>
    <row r="354" spans="2:2" x14ac:dyDescent="0.25">
      <c r="B354" s="7"/>
    </row>
    <row r="355" spans="2:2" x14ac:dyDescent="0.25">
      <c r="B355" s="7"/>
    </row>
    <row r="356" spans="2:2" x14ac:dyDescent="0.25">
      <c r="B356" s="7"/>
    </row>
    <row r="357" spans="2:2" x14ac:dyDescent="0.25">
      <c r="B357" s="7"/>
    </row>
    <row r="358" spans="2:2" x14ac:dyDescent="0.25">
      <c r="B358" s="7"/>
    </row>
    <row r="359" spans="2:2" x14ac:dyDescent="0.25">
      <c r="B359" s="7"/>
    </row>
    <row r="360" spans="2:2" x14ac:dyDescent="0.25">
      <c r="B360" s="7"/>
    </row>
    <row r="361" spans="2:2" x14ac:dyDescent="0.25">
      <c r="B361" s="7"/>
    </row>
    <row r="362" spans="2:2" x14ac:dyDescent="0.25">
      <c r="B362" s="7"/>
    </row>
    <row r="363" spans="2:2" x14ac:dyDescent="0.25">
      <c r="B363" s="7"/>
    </row>
    <row r="364" spans="2:2" x14ac:dyDescent="0.25">
      <c r="B364" s="7"/>
    </row>
    <row r="365" spans="2:2" x14ac:dyDescent="0.25">
      <c r="B365" s="7"/>
    </row>
    <row r="366" spans="2:2" x14ac:dyDescent="0.25">
      <c r="B366" s="7"/>
    </row>
    <row r="367" spans="2:2" x14ac:dyDescent="0.25">
      <c r="B367" s="7"/>
    </row>
    <row r="368" spans="2:2" x14ac:dyDescent="0.25">
      <c r="B368" s="7"/>
    </row>
    <row r="369" spans="2:2" x14ac:dyDescent="0.25">
      <c r="B369" s="7"/>
    </row>
    <row r="370" spans="2:2" x14ac:dyDescent="0.25">
      <c r="B370" s="7"/>
    </row>
    <row r="371" spans="2:2" x14ac:dyDescent="0.25">
      <c r="B371" s="7"/>
    </row>
    <row r="372" spans="2:2" x14ac:dyDescent="0.25">
      <c r="B372" s="7"/>
    </row>
    <row r="373" spans="2:2" x14ac:dyDescent="0.25">
      <c r="B373" s="7"/>
    </row>
    <row r="374" spans="2:2" x14ac:dyDescent="0.25">
      <c r="B374" s="7"/>
    </row>
    <row r="375" spans="2:2" x14ac:dyDescent="0.25">
      <c r="B375" s="7"/>
    </row>
    <row r="376" spans="2:2" x14ac:dyDescent="0.25">
      <c r="B376" s="7"/>
    </row>
    <row r="377" spans="2:2" x14ac:dyDescent="0.25">
      <c r="B377" s="7"/>
    </row>
    <row r="378" spans="2:2" x14ac:dyDescent="0.25">
      <c r="B378" s="7"/>
    </row>
    <row r="379" spans="2:2" x14ac:dyDescent="0.25">
      <c r="B379" s="7"/>
    </row>
    <row r="380" spans="2:2" x14ac:dyDescent="0.25">
      <c r="B380" s="7"/>
    </row>
    <row r="381" spans="2:2" x14ac:dyDescent="0.25">
      <c r="B381" s="7"/>
    </row>
    <row r="382" spans="2:2" x14ac:dyDescent="0.25">
      <c r="B382" s="7"/>
    </row>
    <row r="383" spans="2:2" x14ac:dyDescent="0.25">
      <c r="B383" s="7"/>
    </row>
    <row r="384" spans="2:2" x14ac:dyDescent="0.25">
      <c r="B384" s="7"/>
    </row>
    <row r="385" spans="2:2" x14ac:dyDescent="0.25">
      <c r="B385" s="7"/>
    </row>
    <row r="386" spans="2:2" x14ac:dyDescent="0.25">
      <c r="B386" s="7"/>
    </row>
    <row r="387" spans="2:2" x14ac:dyDescent="0.25">
      <c r="B387" s="7"/>
    </row>
    <row r="388" spans="2:2" x14ac:dyDescent="0.25">
      <c r="B388" s="7"/>
    </row>
    <row r="389" spans="2:2" x14ac:dyDescent="0.25">
      <c r="B389" s="7"/>
    </row>
    <row r="390" spans="2:2" x14ac:dyDescent="0.25">
      <c r="B390" s="7"/>
    </row>
    <row r="391" spans="2:2" x14ac:dyDescent="0.25">
      <c r="B391" s="7"/>
    </row>
    <row r="392" spans="2:2" x14ac:dyDescent="0.25">
      <c r="B392" s="7"/>
    </row>
    <row r="393" spans="2:2" x14ac:dyDescent="0.25">
      <c r="B393" s="7"/>
    </row>
    <row r="394" spans="2:2" x14ac:dyDescent="0.25">
      <c r="B394" s="7"/>
    </row>
    <row r="395" spans="2:2" x14ac:dyDescent="0.25">
      <c r="B395" s="7"/>
    </row>
    <row r="396" spans="2:2" x14ac:dyDescent="0.25">
      <c r="B396" s="7"/>
    </row>
    <row r="397" spans="2:2" x14ac:dyDescent="0.25">
      <c r="B397" s="7"/>
    </row>
    <row r="398" spans="2:2" x14ac:dyDescent="0.25">
      <c r="B398" s="7"/>
    </row>
    <row r="399" spans="2:2" x14ac:dyDescent="0.25">
      <c r="B399" s="7"/>
    </row>
    <row r="400" spans="2:2" x14ac:dyDescent="0.25">
      <c r="B400" s="7"/>
    </row>
    <row r="401" spans="2:2" x14ac:dyDescent="0.25">
      <c r="B401" s="7"/>
    </row>
    <row r="402" spans="2:2" x14ac:dyDescent="0.25">
      <c r="B402" s="7"/>
    </row>
    <row r="403" spans="2:2" x14ac:dyDescent="0.25">
      <c r="B403" s="7"/>
    </row>
    <row r="404" spans="2:2" x14ac:dyDescent="0.25">
      <c r="B404" s="7"/>
    </row>
    <row r="405" spans="2:2" x14ac:dyDescent="0.25">
      <c r="B405" s="7"/>
    </row>
    <row r="406" spans="2:2" x14ac:dyDescent="0.25">
      <c r="B406" s="7"/>
    </row>
    <row r="407" spans="2:2" x14ac:dyDescent="0.25">
      <c r="B407" s="7"/>
    </row>
    <row r="408" spans="2:2" x14ac:dyDescent="0.25">
      <c r="B408" s="7"/>
    </row>
    <row r="409" spans="2:2" x14ac:dyDescent="0.25">
      <c r="B409" s="7"/>
    </row>
    <row r="410" spans="2:2" x14ac:dyDescent="0.25">
      <c r="B410" s="7"/>
    </row>
    <row r="411" spans="2:2" x14ac:dyDescent="0.25">
      <c r="B411" s="7"/>
    </row>
    <row r="412" spans="2:2" x14ac:dyDescent="0.25">
      <c r="B412" s="7"/>
    </row>
    <row r="413" spans="2:2" x14ac:dyDescent="0.25">
      <c r="B413" s="7"/>
    </row>
    <row r="414" spans="2:2" x14ac:dyDescent="0.25">
      <c r="B414" s="7"/>
    </row>
    <row r="415" spans="2:2" x14ac:dyDescent="0.25">
      <c r="B415" s="7"/>
    </row>
    <row r="416" spans="2:2" x14ac:dyDescent="0.25">
      <c r="B416" s="7"/>
    </row>
    <row r="417" spans="2:2" x14ac:dyDescent="0.25">
      <c r="B417" s="7"/>
    </row>
    <row r="418" spans="2:2" x14ac:dyDescent="0.25">
      <c r="B418" s="7"/>
    </row>
    <row r="419" spans="2:2" x14ac:dyDescent="0.25">
      <c r="B419" s="7"/>
    </row>
    <row r="420" spans="2:2" x14ac:dyDescent="0.25">
      <c r="B420" s="7"/>
    </row>
    <row r="421" spans="2:2" x14ac:dyDescent="0.25">
      <c r="B421" s="7"/>
    </row>
    <row r="422" spans="2:2" x14ac:dyDescent="0.25">
      <c r="B422" s="7"/>
    </row>
    <row r="423" spans="2:2" x14ac:dyDescent="0.25">
      <c r="B423" s="7"/>
    </row>
    <row r="424" spans="2:2" x14ac:dyDescent="0.25">
      <c r="B424" s="7"/>
    </row>
    <row r="425" spans="2:2" x14ac:dyDescent="0.25">
      <c r="B425" s="7"/>
    </row>
    <row r="426" spans="2:2" x14ac:dyDescent="0.25">
      <c r="B426" s="7"/>
    </row>
    <row r="427" spans="2:2" x14ac:dyDescent="0.25">
      <c r="B427" s="7"/>
    </row>
    <row r="428" spans="2:2" x14ac:dyDescent="0.25">
      <c r="B428" s="7"/>
    </row>
    <row r="429" spans="2:2" x14ac:dyDescent="0.25">
      <c r="B429" s="7"/>
    </row>
    <row r="430" spans="2:2" x14ac:dyDescent="0.25">
      <c r="B430" s="7"/>
    </row>
    <row r="431" spans="2:2" x14ac:dyDescent="0.25">
      <c r="B431" s="7"/>
    </row>
    <row r="432" spans="2:2" x14ac:dyDescent="0.25">
      <c r="B432" s="7"/>
    </row>
    <row r="433" spans="2:2" x14ac:dyDescent="0.25">
      <c r="B433" s="7"/>
    </row>
    <row r="434" spans="2:2" x14ac:dyDescent="0.25">
      <c r="B434" s="7"/>
    </row>
    <row r="435" spans="2:2" x14ac:dyDescent="0.25">
      <c r="B435" s="7"/>
    </row>
    <row r="436" spans="2:2" x14ac:dyDescent="0.25">
      <c r="B436" s="7"/>
    </row>
    <row r="437" spans="2:2" x14ac:dyDescent="0.25">
      <c r="B437" s="7"/>
    </row>
    <row r="438" spans="2:2" x14ac:dyDescent="0.25">
      <c r="B438" s="7"/>
    </row>
    <row r="439" spans="2:2" x14ac:dyDescent="0.25">
      <c r="B439" s="7"/>
    </row>
    <row r="440" spans="2:2" x14ac:dyDescent="0.25">
      <c r="B440" s="7"/>
    </row>
    <row r="441" spans="2:2" x14ac:dyDescent="0.25">
      <c r="B441" s="7"/>
    </row>
    <row r="442" spans="2:2" x14ac:dyDescent="0.25">
      <c r="B442" s="7"/>
    </row>
    <row r="443" spans="2:2" x14ac:dyDescent="0.25">
      <c r="B443" s="7"/>
    </row>
    <row r="444" spans="2:2" x14ac:dyDescent="0.25">
      <c r="B444" s="7"/>
    </row>
    <row r="445" spans="2:2" x14ac:dyDescent="0.25">
      <c r="B445" s="7"/>
    </row>
    <row r="446" spans="2:2" x14ac:dyDescent="0.25">
      <c r="B446" s="7"/>
    </row>
    <row r="447" spans="2:2" x14ac:dyDescent="0.25">
      <c r="B447" s="7"/>
    </row>
    <row r="448" spans="2:2" x14ac:dyDescent="0.25">
      <c r="B448" s="7"/>
    </row>
    <row r="449" spans="2:2" x14ac:dyDescent="0.25">
      <c r="B449" s="7"/>
    </row>
    <row r="450" spans="2:2" x14ac:dyDescent="0.25">
      <c r="B450" s="7"/>
    </row>
    <row r="451" spans="2:2" x14ac:dyDescent="0.25">
      <c r="B451" s="7"/>
    </row>
    <row r="452" spans="2:2" x14ac:dyDescent="0.25">
      <c r="B452" s="7"/>
    </row>
    <row r="453" spans="2:2" x14ac:dyDescent="0.25">
      <c r="B453" s="7"/>
    </row>
    <row r="454" spans="2:2" x14ac:dyDescent="0.25">
      <c r="B454" s="7"/>
    </row>
    <row r="455" spans="2:2" x14ac:dyDescent="0.25">
      <c r="B455" s="7"/>
    </row>
    <row r="456" spans="2:2" x14ac:dyDescent="0.25">
      <c r="B456" s="7"/>
    </row>
    <row r="457" spans="2:2" x14ac:dyDescent="0.25">
      <c r="B457" s="7"/>
    </row>
    <row r="458" spans="2:2" x14ac:dyDescent="0.25">
      <c r="B458" s="7"/>
    </row>
    <row r="459" spans="2:2" x14ac:dyDescent="0.25">
      <c r="B459" s="7"/>
    </row>
    <row r="460" spans="2:2" x14ac:dyDescent="0.25">
      <c r="B460" s="7"/>
    </row>
    <row r="461" spans="2:2" x14ac:dyDescent="0.25">
      <c r="B461" s="7"/>
    </row>
    <row r="462" spans="2:2" x14ac:dyDescent="0.25">
      <c r="B462" s="7"/>
    </row>
    <row r="463" spans="2:2" x14ac:dyDescent="0.25">
      <c r="B463" s="7"/>
    </row>
    <row r="464" spans="2:2" x14ac:dyDescent="0.25">
      <c r="B464" s="7"/>
    </row>
    <row r="465" spans="2:2" x14ac:dyDescent="0.25">
      <c r="B465" s="7"/>
    </row>
    <row r="466" spans="2:2" x14ac:dyDescent="0.25">
      <c r="B466" s="7"/>
    </row>
    <row r="467" spans="2:2" x14ac:dyDescent="0.25">
      <c r="B467" s="7"/>
    </row>
    <row r="468" spans="2:2" x14ac:dyDescent="0.25">
      <c r="B468" s="7"/>
    </row>
    <row r="469" spans="2:2" x14ac:dyDescent="0.25">
      <c r="B469" s="7"/>
    </row>
    <row r="470" spans="2:2" x14ac:dyDescent="0.25">
      <c r="B470" s="7"/>
    </row>
    <row r="471" spans="2:2" x14ac:dyDescent="0.25">
      <c r="B471" s="7"/>
    </row>
    <row r="472" spans="2:2" x14ac:dyDescent="0.25">
      <c r="B472" s="7"/>
    </row>
    <row r="473" spans="2:2" x14ac:dyDescent="0.25">
      <c r="B473" s="7"/>
    </row>
    <row r="474" spans="2:2" x14ac:dyDescent="0.25">
      <c r="B474" s="7"/>
    </row>
    <row r="475" spans="2:2" x14ac:dyDescent="0.25">
      <c r="B475" s="7"/>
    </row>
    <row r="476" spans="2:2" x14ac:dyDescent="0.25">
      <c r="B476" s="7"/>
    </row>
    <row r="477" spans="2:2" x14ac:dyDescent="0.25">
      <c r="B477" s="7"/>
    </row>
    <row r="478" spans="2:2" x14ac:dyDescent="0.25">
      <c r="B478" s="7"/>
    </row>
    <row r="479" spans="2:2" x14ac:dyDescent="0.25">
      <c r="B479" s="7"/>
    </row>
    <row r="480" spans="2:2" x14ac:dyDescent="0.25">
      <c r="B480" s="7"/>
    </row>
    <row r="481" spans="2:2" x14ac:dyDescent="0.25">
      <c r="B481" s="7"/>
    </row>
    <row r="482" spans="2:2" x14ac:dyDescent="0.25">
      <c r="B482" s="7"/>
    </row>
    <row r="483" spans="2:2" x14ac:dyDescent="0.25">
      <c r="B483" s="7"/>
    </row>
    <row r="484" spans="2:2" x14ac:dyDescent="0.25">
      <c r="B484" s="7"/>
    </row>
    <row r="485" spans="2:2" x14ac:dyDescent="0.25">
      <c r="B485" s="7"/>
    </row>
    <row r="486" spans="2:2" x14ac:dyDescent="0.25">
      <c r="B486" s="7"/>
    </row>
    <row r="487" spans="2:2" x14ac:dyDescent="0.25">
      <c r="B487" s="7"/>
    </row>
    <row r="488" spans="2:2" x14ac:dyDescent="0.25">
      <c r="B488" s="7"/>
    </row>
    <row r="489" spans="2:2" x14ac:dyDescent="0.25">
      <c r="B489" s="7"/>
    </row>
    <row r="490" spans="2:2" x14ac:dyDescent="0.25">
      <c r="B490" s="7"/>
    </row>
    <row r="491" spans="2:2" x14ac:dyDescent="0.25">
      <c r="B491" s="7"/>
    </row>
    <row r="492" spans="2:2" x14ac:dyDescent="0.25">
      <c r="B492" s="7"/>
    </row>
    <row r="493" spans="2:2" x14ac:dyDescent="0.25">
      <c r="B493" s="7"/>
    </row>
    <row r="494" spans="2:2" x14ac:dyDescent="0.25">
      <c r="B494" s="7"/>
    </row>
    <row r="495" spans="2:2" x14ac:dyDescent="0.25">
      <c r="B495" s="7"/>
    </row>
    <row r="496" spans="2:2" x14ac:dyDescent="0.25">
      <c r="B496" s="7"/>
    </row>
    <row r="497" spans="2:2" x14ac:dyDescent="0.25">
      <c r="B497" s="7"/>
    </row>
    <row r="498" spans="2:2" x14ac:dyDescent="0.25">
      <c r="B498" s="7"/>
    </row>
    <row r="499" spans="2:2" x14ac:dyDescent="0.25">
      <c r="B499" s="7"/>
    </row>
    <row r="500" spans="2:2" x14ac:dyDescent="0.25">
      <c r="B500" s="7"/>
    </row>
    <row r="501" spans="2:2" x14ac:dyDescent="0.25">
      <c r="B501" s="7"/>
    </row>
    <row r="502" spans="2:2" x14ac:dyDescent="0.25">
      <c r="B502" s="7"/>
    </row>
    <row r="503" spans="2:2" x14ac:dyDescent="0.25">
      <c r="B503" s="7"/>
    </row>
    <row r="504" spans="2:2" x14ac:dyDescent="0.25">
      <c r="B504" s="7"/>
    </row>
    <row r="505" spans="2:2" x14ac:dyDescent="0.25">
      <c r="B505" s="7"/>
    </row>
    <row r="506" spans="2:2" x14ac:dyDescent="0.25">
      <c r="B506" s="7"/>
    </row>
    <row r="507" spans="2:2" x14ac:dyDescent="0.25">
      <c r="B507" s="7"/>
    </row>
    <row r="508" spans="2:2" x14ac:dyDescent="0.25">
      <c r="B508" s="7"/>
    </row>
    <row r="509" spans="2:2" x14ac:dyDescent="0.25">
      <c r="B509" s="7"/>
    </row>
    <row r="510" spans="2:2" x14ac:dyDescent="0.25">
      <c r="B510" s="7"/>
    </row>
    <row r="511" spans="2:2" x14ac:dyDescent="0.25">
      <c r="B511" s="7"/>
    </row>
    <row r="512" spans="2:2" x14ac:dyDescent="0.25">
      <c r="B512" s="7"/>
    </row>
    <row r="513" spans="2:2" x14ac:dyDescent="0.25">
      <c r="B513" s="7"/>
    </row>
    <row r="514" spans="2:2" x14ac:dyDescent="0.25">
      <c r="B514" s="7"/>
    </row>
    <row r="515" spans="2:2" x14ac:dyDescent="0.25">
      <c r="B515" s="7"/>
    </row>
    <row r="516" spans="2:2" x14ac:dyDescent="0.25">
      <c r="B516" s="7"/>
    </row>
    <row r="517" spans="2:2" x14ac:dyDescent="0.25">
      <c r="B517" s="7"/>
    </row>
    <row r="518" spans="2:2" x14ac:dyDescent="0.25">
      <c r="B518" s="7"/>
    </row>
    <row r="519" spans="2:2" x14ac:dyDescent="0.25">
      <c r="B519" s="7"/>
    </row>
    <row r="520" spans="2:2" x14ac:dyDescent="0.25">
      <c r="B520" s="7"/>
    </row>
    <row r="521" spans="2:2" x14ac:dyDescent="0.25">
      <c r="B521" s="7"/>
    </row>
    <row r="522" spans="2:2" x14ac:dyDescent="0.25">
      <c r="B522" s="7"/>
    </row>
    <row r="523" spans="2:2" x14ac:dyDescent="0.25">
      <c r="B523" s="7"/>
    </row>
    <row r="524" spans="2:2" x14ac:dyDescent="0.25">
      <c r="B524" s="7"/>
    </row>
    <row r="525" spans="2:2" x14ac:dyDescent="0.25">
      <c r="B525" s="7"/>
    </row>
    <row r="526" spans="2:2" x14ac:dyDescent="0.25">
      <c r="B526" s="7"/>
    </row>
    <row r="527" spans="2:2" x14ac:dyDescent="0.25">
      <c r="B527" s="7"/>
    </row>
    <row r="528" spans="2:2" x14ac:dyDescent="0.25">
      <c r="B528" s="7"/>
    </row>
    <row r="529" spans="2:2" x14ac:dyDescent="0.25">
      <c r="B529" s="7"/>
    </row>
    <row r="530" spans="2:2" x14ac:dyDescent="0.25">
      <c r="B530" s="7"/>
    </row>
    <row r="531" spans="2:2" x14ac:dyDescent="0.25">
      <c r="B531" s="7"/>
    </row>
    <row r="532" spans="2:2" x14ac:dyDescent="0.25">
      <c r="B532" s="7"/>
    </row>
    <row r="533" spans="2:2" x14ac:dyDescent="0.25">
      <c r="B533" s="7"/>
    </row>
    <row r="534" spans="2:2" x14ac:dyDescent="0.25">
      <c r="B534" s="7"/>
    </row>
    <row r="535" spans="2:2" x14ac:dyDescent="0.25">
      <c r="B535" s="7"/>
    </row>
    <row r="536" spans="2:2" x14ac:dyDescent="0.25">
      <c r="B536" s="7"/>
    </row>
    <row r="537" spans="2:2" x14ac:dyDescent="0.25">
      <c r="B537" s="7"/>
    </row>
    <row r="538" spans="2:2" x14ac:dyDescent="0.25">
      <c r="B538" s="7"/>
    </row>
    <row r="539" spans="2:2" x14ac:dyDescent="0.25">
      <c r="B539" s="7"/>
    </row>
    <row r="540" spans="2:2" x14ac:dyDescent="0.25">
      <c r="B540" s="7"/>
    </row>
    <row r="541" spans="2:2" x14ac:dyDescent="0.25">
      <c r="B541" s="7"/>
    </row>
    <row r="542" spans="2:2" x14ac:dyDescent="0.25">
      <c r="B542" s="7"/>
    </row>
    <row r="543" spans="2:2" x14ac:dyDescent="0.25">
      <c r="B543" s="7"/>
    </row>
    <row r="544" spans="2:2" x14ac:dyDescent="0.25">
      <c r="B544" s="7"/>
    </row>
    <row r="545" spans="2:2" x14ac:dyDescent="0.25">
      <c r="B545" s="7"/>
    </row>
    <row r="546" spans="2:2" x14ac:dyDescent="0.25">
      <c r="B546" s="7"/>
    </row>
    <row r="547" spans="2:2" x14ac:dyDescent="0.25">
      <c r="B547" s="7"/>
    </row>
    <row r="548" spans="2:2" x14ac:dyDescent="0.25">
      <c r="B548" s="7"/>
    </row>
    <row r="549" spans="2:2" x14ac:dyDescent="0.25">
      <c r="B549" s="7"/>
    </row>
    <row r="550" spans="2:2" x14ac:dyDescent="0.25">
      <c r="B550" s="7"/>
    </row>
    <row r="551" spans="2:2" x14ac:dyDescent="0.25">
      <c r="B551" s="7"/>
    </row>
    <row r="552" spans="2:2" x14ac:dyDescent="0.25">
      <c r="B552" s="7"/>
    </row>
    <row r="553" spans="2:2" x14ac:dyDescent="0.25">
      <c r="B553" s="7"/>
    </row>
    <row r="554" spans="2:2" x14ac:dyDescent="0.25">
      <c r="B554" s="7"/>
    </row>
    <row r="555" spans="2:2" x14ac:dyDescent="0.25">
      <c r="B555" s="7"/>
    </row>
    <row r="556" spans="2:2" x14ac:dyDescent="0.25">
      <c r="B556" s="7"/>
    </row>
    <row r="557" spans="2:2" x14ac:dyDescent="0.25">
      <c r="B557" s="7"/>
    </row>
    <row r="558" spans="2:2" x14ac:dyDescent="0.25">
      <c r="B558" s="7"/>
    </row>
    <row r="559" spans="2:2" x14ac:dyDescent="0.25">
      <c r="B559" s="7"/>
    </row>
    <row r="560" spans="2:2" x14ac:dyDescent="0.25">
      <c r="B560" s="7"/>
    </row>
    <row r="561" spans="2:2" x14ac:dyDescent="0.25">
      <c r="B561" s="7"/>
    </row>
    <row r="562" spans="2:2" x14ac:dyDescent="0.25">
      <c r="B562" s="7"/>
    </row>
    <row r="563" spans="2:2" x14ac:dyDescent="0.25">
      <c r="B563" s="7"/>
    </row>
    <row r="564" spans="2:2" x14ac:dyDescent="0.25">
      <c r="B564" s="7"/>
    </row>
    <row r="565" spans="2:2" x14ac:dyDescent="0.25">
      <c r="B565" s="7"/>
    </row>
    <row r="566" spans="2:2" x14ac:dyDescent="0.25">
      <c r="B566" s="7"/>
    </row>
    <row r="567" spans="2:2" x14ac:dyDescent="0.25">
      <c r="B567" s="7"/>
    </row>
    <row r="568" spans="2:2" x14ac:dyDescent="0.25">
      <c r="B568" s="7"/>
    </row>
    <row r="569" spans="2:2" x14ac:dyDescent="0.25">
      <c r="B569" s="7"/>
    </row>
    <row r="570" spans="2:2" x14ac:dyDescent="0.25">
      <c r="B570" s="7"/>
    </row>
    <row r="571" spans="2:2" x14ac:dyDescent="0.25">
      <c r="B571" s="7"/>
    </row>
    <row r="572" spans="2:2" x14ac:dyDescent="0.25">
      <c r="B572" s="7"/>
    </row>
    <row r="573" spans="2:2" x14ac:dyDescent="0.25">
      <c r="B573" s="7"/>
    </row>
    <row r="574" spans="2:2" x14ac:dyDescent="0.25">
      <c r="B574" s="7"/>
    </row>
    <row r="575" spans="2:2" x14ac:dyDescent="0.25">
      <c r="B575" s="7"/>
    </row>
    <row r="576" spans="2:2" x14ac:dyDescent="0.25">
      <c r="B576" s="7"/>
    </row>
    <row r="577" spans="2:2" x14ac:dyDescent="0.25">
      <c r="B577" s="7"/>
    </row>
    <row r="578" spans="2:2" x14ac:dyDescent="0.25">
      <c r="B578" s="7"/>
    </row>
    <row r="579" spans="2:2" x14ac:dyDescent="0.25">
      <c r="B579" s="7"/>
    </row>
    <row r="580" spans="2:2" x14ac:dyDescent="0.25">
      <c r="B580" s="7"/>
    </row>
    <row r="581" spans="2:2" x14ac:dyDescent="0.25">
      <c r="B581" s="7"/>
    </row>
    <row r="582" spans="2:2" x14ac:dyDescent="0.25">
      <c r="B582" s="7"/>
    </row>
    <row r="583" spans="2:2" x14ac:dyDescent="0.25">
      <c r="B583" s="7"/>
    </row>
    <row r="584" spans="2:2" x14ac:dyDescent="0.25">
      <c r="B584" s="7"/>
    </row>
    <row r="585" spans="2:2" x14ac:dyDescent="0.25">
      <c r="B585" s="7"/>
    </row>
    <row r="586" spans="2:2" x14ac:dyDescent="0.25">
      <c r="B586" s="7"/>
    </row>
    <row r="587" spans="2:2" x14ac:dyDescent="0.25">
      <c r="B587" s="7"/>
    </row>
    <row r="588" spans="2:2" x14ac:dyDescent="0.25">
      <c r="B588" s="7"/>
    </row>
    <row r="589" spans="2:2" x14ac:dyDescent="0.25">
      <c r="B589" s="7"/>
    </row>
    <row r="590" spans="2:2" x14ac:dyDescent="0.25">
      <c r="B590" s="7"/>
    </row>
    <row r="591" spans="2:2" x14ac:dyDescent="0.25">
      <c r="B591" s="7"/>
    </row>
    <row r="592" spans="2:2" x14ac:dyDescent="0.25">
      <c r="B592" s="7"/>
    </row>
    <row r="593" spans="2:2" x14ac:dyDescent="0.25">
      <c r="B593" s="7"/>
    </row>
    <row r="594" spans="2:2" x14ac:dyDescent="0.25">
      <c r="B594" s="7"/>
    </row>
    <row r="595" spans="2:2" x14ac:dyDescent="0.25">
      <c r="B595" s="7"/>
    </row>
    <row r="596" spans="2:2" x14ac:dyDescent="0.25">
      <c r="B596" s="7"/>
    </row>
    <row r="597" spans="2:2" x14ac:dyDescent="0.25">
      <c r="B597" s="7"/>
    </row>
    <row r="598" spans="2:2" x14ac:dyDescent="0.25">
      <c r="B598" s="7"/>
    </row>
    <row r="599" spans="2:2" x14ac:dyDescent="0.25">
      <c r="B599" s="7"/>
    </row>
    <row r="600" spans="2:2" x14ac:dyDescent="0.25">
      <c r="B600" s="7"/>
    </row>
    <row r="601" spans="2:2" x14ac:dyDescent="0.25">
      <c r="B601" s="7"/>
    </row>
    <row r="602" spans="2:2" x14ac:dyDescent="0.25">
      <c r="B602" s="7"/>
    </row>
    <row r="603" spans="2:2" x14ac:dyDescent="0.25">
      <c r="B603" s="7"/>
    </row>
    <row r="604" spans="2:2" x14ac:dyDescent="0.25">
      <c r="B604" s="7"/>
    </row>
    <row r="605" spans="2:2" x14ac:dyDescent="0.25">
      <c r="B605" s="7"/>
    </row>
    <row r="606" spans="2:2" x14ac:dyDescent="0.25">
      <c r="B606" s="7"/>
    </row>
    <row r="607" spans="2:2" x14ac:dyDescent="0.25">
      <c r="B607" s="7"/>
    </row>
    <row r="608" spans="2:2" x14ac:dyDescent="0.25">
      <c r="B608" s="7"/>
    </row>
    <row r="609" spans="2:2" x14ac:dyDescent="0.25">
      <c r="B609" s="7"/>
    </row>
    <row r="610" spans="2:2" x14ac:dyDescent="0.25">
      <c r="B610" s="7"/>
    </row>
    <row r="611" spans="2:2" x14ac:dyDescent="0.25">
      <c r="B611" s="7"/>
    </row>
    <row r="612" spans="2:2" x14ac:dyDescent="0.25">
      <c r="B612" s="7"/>
    </row>
    <row r="613" spans="2:2" x14ac:dyDescent="0.25">
      <c r="B613" s="7"/>
    </row>
    <row r="614" spans="2:2" x14ac:dyDescent="0.25">
      <c r="B614" s="7"/>
    </row>
    <row r="615" spans="2:2" x14ac:dyDescent="0.25">
      <c r="B615" s="7"/>
    </row>
    <row r="616" spans="2:2" x14ac:dyDescent="0.25">
      <c r="B616" s="7"/>
    </row>
    <row r="617" spans="2:2" x14ac:dyDescent="0.25">
      <c r="B617" s="7"/>
    </row>
    <row r="618" spans="2:2" x14ac:dyDescent="0.25">
      <c r="B618" s="7"/>
    </row>
    <row r="619" spans="2:2" x14ac:dyDescent="0.25">
      <c r="B619" s="7"/>
    </row>
    <row r="620" spans="2:2" x14ac:dyDescent="0.25">
      <c r="B620" s="7"/>
    </row>
    <row r="621" spans="2:2" x14ac:dyDescent="0.25">
      <c r="B621" s="7"/>
    </row>
    <row r="622" spans="2:2" x14ac:dyDescent="0.25">
      <c r="B622" s="7"/>
    </row>
    <row r="623" spans="2:2" x14ac:dyDescent="0.25">
      <c r="B623" s="7"/>
    </row>
    <row r="624" spans="2:2" x14ac:dyDescent="0.25">
      <c r="B624" s="7"/>
    </row>
    <row r="625" spans="2:2" x14ac:dyDescent="0.25">
      <c r="B625" s="7"/>
    </row>
    <row r="626" spans="2:2" x14ac:dyDescent="0.25">
      <c r="B626" s="7"/>
    </row>
    <row r="627" spans="2:2" x14ac:dyDescent="0.25">
      <c r="B627" s="7"/>
    </row>
    <row r="628" spans="2:2" x14ac:dyDescent="0.25">
      <c r="B628" s="7"/>
    </row>
    <row r="629" spans="2:2" x14ac:dyDescent="0.25">
      <c r="B629" s="7"/>
    </row>
    <row r="630" spans="2:2" x14ac:dyDescent="0.25">
      <c r="B630" s="7"/>
    </row>
    <row r="631" spans="2:2" x14ac:dyDescent="0.25">
      <c r="B631" s="7"/>
    </row>
    <row r="632" spans="2:2" x14ac:dyDescent="0.25">
      <c r="B632" s="7"/>
    </row>
    <row r="633" spans="2:2" x14ac:dyDescent="0.25">
      <c r="B633" s="7"/>
    </row>
    <row r="634" spans="2:2" x14ac:dyDescent="0.25">
      <c r="B634" s="7"/>
    </row>
    <row r="635" spans="2:2" x14ac:dyDescent="0.25">
      <c r="B635" s="7"/>
    </row>
    <row r="636" spans="2:2" x14ac:dyDescent="0.25">
      <c r="B636" s="7"/>
    </row>
    <row r="637" spans="2:2" x14ac:dyDescent="0.25">
      <c r="B637" s="7"/>
    </row>
    <row r="638" spans="2:2" x14ac:dyDescent="0.25">
      <c r="B638" s="7"/>
    </row>
    <row r="639" spans="2:2" x14ac:dyDescent="0.25">
      <c r="B639" s="7"/>
    </row>
    <row r="640" spans="2:2" x14ac:dyDescent="0.25">
      <c r="B640" s="7"/>
    </row>
    <row r="641" spans="2:2" x14ac:dyDescent="0.25">
      <c r="B641" s="7"/>
    </row>
    <row r="642" spans="2:2" x14ac:dyDescent="0.25">
      <c r="B642" s="7"/>
    </row>
    <row r="643" spans="2:2" x14ac:dyDescent="0.25">
      <c r="B643" s="7"/>
    </row>
    <row r="644" spans="2:2" x14ac:dyDescent="0.25">
      <c r="B644" s="7"/>
    </row>
    <row r="645" spans="2:2" x14ac:dyDescent="0.25">
      <c r="B645" s="7"/>
    </row>
    <row r="646" spans="2:2" x14ac:dyDescent="0.25">
      <c r="B646" s="7"/>
    </row>
    <row r="647" spans="2:2" x14ac:dyDescent="0.25">
      <c r="B647" s="7"/>
    </row>
    <row r="648" spans="2:2" x14ac:dyDescent="0.25">
      <c r="B648" s="7"/>
    </row>
    <row r="649" spans="2:2" x14ac:dyDescent="0.25">
      <c r="B649" s="7"/>
    </row>
    <row r="650" spans="2:2" x14ac:dyDescent="0.25">
      <c r="B650" s="7"/>
    </row>
    <row r="651" spans="2:2" x14ac:dyDescent="0.25">
      <c r="B651" s="7"/>
    </row>
    <row r="652" spans="2:2" x14ac:dyDescent="0.25">
      <c r="B652" s="7"/>
    </row>
    <row r="653" spans="2:2" x14ac:dyDescent="0.25">
      <c r="B653" s="7"/>
    </row>
    <row r="654" spans="2:2" x14ac:dyDescent="0.25">
      <c r="B654" s="7"/>
    </row>
    <row r="655" spans="2:2" x14ac:dyDescent="0.25">
      <c r="B655" s="7"/>
    </row>
    <row r="656" spans="2:2" x14ac:dyDescent="0.25">
      <c r="B656" s="7"/>
    </row>
    <row r="657" spans="2:2" x14ac:dyDescent="0.25">
      <c r="B657" s="7"/>
    </row>
    <row r="658" spans="2:2" x14ac:dyDescent="0.25">
      <c r="B658" s="7"/>
    </row>
    <row r="659" spans="2:2" x14ac:dyDescent="0.25">
      <c r="B659" s="7"/>
    </row>
    <row r="660" spans="2:2" x14ac:dyDescent="0.25">
      <c r="B660" s="7"/>
    </row>
    <row r="661" spans="2:2" x14ac:dyDescent="0.25">
      <c r="B661" s="7"/>
    </row>
    <row r="662" spans="2:2" x14ac:dyDescent="0.25">
      <c r="B662" s="7"/>
    </row>
    <row r="663" spans="2:2" x14ac:dyDescent="0.25">
      <c r="B663" s="7"/>
    </row>
    <row r="664" spans="2:2" x14ac:dyDescent="0.25">
      <c r="B664" s="7"/>
    </row>
    <row r="665" spans="2:2" x14ac:dyDescent="0.25">
      <c r="B665" s="7"/>
    </row>
    <row r="666" spans="2:2" x14ac:dyDescent="0.25">
      <c r="B666" s="7"/>
    </row>
    <row r="667" spans="2:2" x14ac:dyDescent="0.25">
      <c r="B667" s="7"/>
    </row>
    <row r="668" spans="2:2" x14ac:dyDescent="0.25">
      <c r="B668" s="7"/>
    </row>
    <row r="669" spans="2:2" x14ac:dyDescent="0.25">
      <c r="B669" s="7"/>
    </row>
    <row r="670" spans="2:2" x14ac:dyDescent="0.25">
      <c r="B670" s="7"/>
    </row>
    <row r="671" spans="2:2" x14ac:dyDescent="0.25">
      <c r="B671" s="7"/>
    </row>
    <row r="672" spans="2:2" x14ac:dyDescent="0.25">
      <c r="B672" s="7"/>
    </row>
    <row r="673" spans="2:2" x14ac:dyDescent="0.25">
      <c r="B673" s="7"/>
    </row>
    <row r="674" spans="2:2" x14ac:dyDescent="0.25">
      <c r="B674" s="7"/>
    </row>
    <row r="675" spans="2:2" x14ac:dyDescent="0.25">
      <c r="B675" s="7"/>
    </row>
    <row r="676" spans="2:2" x14ac:dyDescent="0.25">
      <c r="B676" s="7"/>
    </row>
    <row r="677" spans="2:2" x14ac:dyDescent="0.25">
      <c r="B677" s="7"/>
    </row>
    <row r="678" spans="2:2" x14ac:dyDescent="0.25">
      <c r="B678" s="7"/>
    </row>
    <row r="679" spans="2:2" x14ac:dyDescent="0.25">
      <c r="B679" s="7"/>
    </row>
    <row r="680" spans="2:2" x14ac:dyDescent="0.25">
      <c r="B680" s="7"/>
    </row>
    <row r="681" spans="2:2" x14ac:dyDescent="0.25">
      <c r="B681" s="7"/>
    </row>
    <row r="682" spans="2:2" x14ac:dyDescent="0.25">
      <c r="B682" s="7"/>
    </row>
    <row r="683" spans="2:2" x14ac:dyDescent="0.25">
      <c r="B683" s="7"/>
    </row>
    <row r="684" spans="2:2" x14ac:dyDescent="0.25">
      <c r="B684" s="7"/>
    </row>
    <row r="685" spans="2:2" x14ac:dyDescent="0.25">
      <c r="B685" s="7"/>
    </row>
    <row r="686" spans="2:2" x14ac:dyDescent="0.25">
      <c r="B686" s="7"/>
    </row>
    <row r="687" spans="2:2" x14ac:dyDescent="0.25">
      <c r="B687" s="7"/>
    </row>
    <row r="688" spans="2:2" x14ac:dyDescent="0.25">
      <c r="B688" s="7"/>
    </row>
    <row r="689" spans="2:2" x14ac:dyDescent="0.25">
      <c r="B689" s="7"/>
    </row>
    <row r="690" spans="2:2" x14ac:dyDescent="0.25">
      <c r="B690" s="7"/>
    </row>
    <row r="691" spans="2:2" x14ac:dyDescent="0.25">
      <c r="B691" s="7"/>
    </row>
    <row r="692" spans="2:2" x14ac:dyDescent="0.25">
      <c r="B692" s="7"/>
    </row>
    <row r="693" spans="2:2" x14ac:dyDescent="0.25">
      <c r="B693" s="7"/>
    </row>
    <row r="694" spans="2:2" x14ac:dyDescent="0.25">
      <c r="B694" s="7"/>
    </row>
    <row r="695" spans="2:2" x14ac:dyDescent="0.25">
      <c r="B695" s="7"/>
    </row>
    <row r="696" spans="2:2" x14ac:dyDescent="0.25">
      <c r="B696" s="7"/>
    </row>
    <row r="697" spans="2:2" x14ac:dyDescent="0.25">
      <c r="B697" s="7"/>
    </row>
    <row r="698" spans="2:2" x14ac:dyDescent="0.25">
      <c r="B698" s="7"/>
    </row>
    <row r="699" spans="2:2" x14ac:dyDescent="0.25">
      <c r="B699" s="7"/>
    </row>
    <row r="700" spans="2:2" x14ac:dyDescent="0.25">
      <c r="B700" s="7"/>
    </row>
    <row r="701" spans="2:2" x14ac:dyDescent="0.25">
      <c r="B701" s="7"/>
    </row>
    <row r="702" spans="2:2" x14ac:dyDescent="0.25">
      <c r="B702" s="7"/>
    </row>
    <row r="703" spans="2:2" x14ac:dyDescent="0.25">
      <c r="B703" s="7"/>
    </row>
    <row r="704" spans="2:2" x14ac:dyDescent="0.25">
      <c r="B704" s="7"/>
    </row>
    <row r="705" spans="2:2" x14ac:dyDescent="0.25">
      <c r="B705" s="7"/>
    </row>
    <row r="706" spans="2:2" x14ac:dyDescent="0.25">
      <c r="B706" s="7"/>
    </row>
    <row r="707" spans="2:2" x14ac:dyDescent="0.25">
      <c r="B707" s="7"/>
    </row>
    <row r="708" spans="2:2" x14ac:dyDescent="0.25">
      <c r="B708" s="7"/>
    </row>
    <row r="709" spans="2:2" x14ac:dyDescent="0.25">
      <c r="B709" s="7"/>
    </row>
    <row r="710" spans="2:2" x14ac:dyDescent="0.25">
      <c r="B710" s="7"/>
    </row>
    <row r="711" spans="2:2" x14ac:dyDescent="0.25">
      <c r="B711" s="7"/>
    </row>
    <row r="712" spans="2:2" x14ac:dyDescent="0.25">
      <c r="B712" s="7"/>
    </row>
    <row r="713" spans="2:2" x14ac:dyDescent="0.25">
      <c r="B713" s="7"/>
    </row>
    <row r="714" spans="2:2" x14ac:dyDescent="0.25">
      <c r="B714" s="7"/>
    </row>
    <row r="715" spans="2:2" x14ac:dyDescent="0.25">
      <c r="B715" s="7"/>
    </row>
    <row r="716" spans="2:2" x14ac:dyDescent="0.25">
      <c r="B716" s="7"/>
    </row>
    <row r="717" spans="2:2" x14ac:dyDescent="0.25">
      <c r="B717" s="7"/>
    </row>
    <row r="718" spans="2:2" x14ac:dyDescent="0.25">
      <c r="B718" s="7"/>
    </row>
    <row r="719" spans="2:2" x14ac:dyDescent="0.25">
      <c r="B719" s="7"/>
    </row>
    <row r="720" spans="2:2" x14ac:dyDescent="0.25">
      <c r="B720" s="7"/>
    </row>
    <row r="721" spans="2:2" x14ac:dyDescent="0.25">
      <c r="B721" s="7"/>
    </row>
    <row r="722" spans="2:2" x14ac:dyDescent="0.25">
      <c r="B722" s="7"/>
    </row>
    <row r="723" spans="2:2" x14ac:dyDescent="0.25">
      <c r="B723" s="7"/>
    </row>
    <row r="724" spans="2:2" x14ac:dyDescent="0.25">
      <c r="B724" s="7"/>
    </row>
    <row r="725" spans="2:2" x14ac:dyDescent="0.25">
      <c r="B725" s="7"/>
    </row>
    <row r="726" spans="2:2" x14ac:dyDescent="0.25">
      <c r="B726" s="7"/>
    </row>
    <row r="727" spans="2:2" x14ac:dyDescent="0.25">
      <c r="B727" s="7"/>
    </row>
    <row r="728" spans="2:2" x14ac:dyDescent="0.25">
      <c r="B728" s="7"/>
    </row>
    <row r="729" spans="2:2" x14ac:dyDescent="0.25">
      <c r="B729" s="7"/>
    </row>
    <row r="730" spans="2:2" x14ac:dyDescent="0.25">
      <c r="B730" s="7"/>
    </row>
    <row r="731" spans="2:2" x14ac:dyDescent="0.25">
      <c r="B731" s="7"/>
    </row>
    <row r="732" spans="2:2" x14ac:dyDescent="0.25">
      <c r="B732" s="7"/>
    </row>
    <row r="733" spans="2:2" x14ac:dyDescent="0.25">
      <c r="B733" s="7"/>
    </row>
    <row r="734" spans="2:2" x14ac:dyDescent="0.25">
      <c r="B734" s="7"/>
    </row>
    <row r="735" spans="2:2" x14ac:dyDescent="0.25">
      <c r="B735" s="7"/>
    </row>
    <row r="736" spans="2:2" x14ac:dyDescent="0.25">
      <c r="B736" s="7"/>
    </row>
    <row r="737" spans="2:2" x14ac:dyDescent="0.25">
      <c r="B737" s="7"/>
    </row>
    <row r="738" spans="2:2" x14ac:dyDescent="0.25">
      <c r="B738" s="7"/>
    </row>
    <row r="739" spans="2:2" x14ac:dyDescent="0.25">
      <c r="B739" s="7"/>
    </row>
    <row r="740" spans="2:2" x14ac:dyDescent="0.25">
      <c r="B740" s="7"/>
    </row>
    <row r="741" spans="2:2" x14ac:dyDescent="0.25">
      <c r="B741" s="7"/>
    </row>
    <row r="742" spans="2:2" x14ac:dyDescent="0.25">
      <c r="B742" s="7"/>
    </row>
    <row r="743" spans="2:2" x14ac:dyDescent="0.25">
      <c r="B743" s="7"/>
    </row>
    <row r="744" spans="2:2" x14ac:dyDescent="0.25">
      <c r="B744" s="7"/>
    </row>
    <row r="745" spans="2:2" x14ac:dyDescent="0.25">
      <c r="B745" s="7"/>
    </row>
    <row r="746" spans="2:2" x14ac:dyDescent="0.25">
      <c r="B746" s="7"/>
    </row>
    <row r="747" spans="2:2" x14ac:dyDescent="0.25">
      <c r="B747" s="7"/>
    </row>
    <row r="748" spans="2:2" x14ac:dyDescent="0.25">
      <c r="B748" s="7"/>
    </row>
    <row r="749" spans="2:2" x14ac:dyDescent="0.25">
      <c r="B749" s="7"/>
    </row>
    <row r="750" spans="2:2" x14ac:dyDescent="0.25">
      <c r="B750" s="7"/>
    </row>
    <row r="751" spans="2:2" x14ac:dyDescent="0.25">
      <c r="B751" s="7"/>
    </row>
    <row r="752" spans="2:2" x14ac:dyDescent="0.25">
      <c r="B752" s="7"/>
    </row>
    <row r="753" spans="2:2" x14ac:dyDescent="0.25">
      <c r="B753" s="7"/>
    </row>
    <row r="754" spans="2:2" x14ac:dyDescent="0.25">
      <c r="B754" s="7"/>
    </row>
    <row r="755" spans="2:2" x14ac:dyDescent="0.25">
      <c r="B755" s="7"/>
    </row>
    <row r="756" spans="2:2" x14ac:dyDescent="0.25">
      <c r="B756" s="7"/>
    </row>
    <row r="757" spans="2:2" x14ac:dyDescent="0.25">
      <c r="B757" s="7"/>
    </row>
    <row r="758" spans="2:2" x14ac:dyDescent="0.25">
      <c r="B758" s="7"/>
    </row>
    <row r="759" spans="2:2" x14ac:dyDescent="0.25">
      <c r="B759" s="7"/>
    </row>
    <row r="760" spans="2:2" x14ac:dyDescent="0.25">
      <c r="B760" s="7"/>
    </row>
    <row r="761" spans="2:2" x14ac:dyDescent="0.25">
      <c r="B761" s="7"/>
    </row>
    <row r="762" spans="2:2" x14ac:dyDescent="0.25">
      <c r="B762" s="7"/>
    </row>
    <row r="763" spans="2:2" x14ac:dyDescent="0.25">
      <c r="B763" s="7"/>
    </row>
    <row r="764" spans="2:2" x14ac:dyDescent="0.25">
      <c r="B764" s="7"/>
    </row>
    <row r="765" spans="2:2" x14ac:dyDescent="0.25">
      <c r="B765" s="7"/>
    </row>
    <row r="766" spans="2:2" x14ac:dyDescent="0.25">
      <c r="B766" s="7"/>
    </row>
    <row r="767" spans="2:2" x14ac:dyDescent="0.25">
      <c r="B767" s="7"/>
    </row>
    <row r="768" spans="2:2" x14ac:dyDescent="0.25">
      <c r="B768" s="7"/>
    </row>
    <row r="769" spans="2:2" x14ac:dyDescent="0.25">
      <c r="B769" s="7"/>
    </row>
    <row r="770" spans="2:2" x14ac:dyDescent="0.25">
      <c r="B770" s="7"/>
    </row>
    <row r="771" spans="2:2" x14ac:dyDescent="0.25">
      <c r="B771" s="7"/>
    </row>
    <row r="772" spans="2:2" x14ac:dyDescent="0.25">
      <c r="B772" s="7"/>
    </row>
    <row r="773" spans="2:2" x14ac:dyDescent="0.25">
      <c r="B773" s="7"/>
    </row>
    <row r="774" spans="2:2" x14ac:dyDescent="0.25">
      <c r="B774" s="7"/>
    </row>
    <row r="775" spans="2:2" x14ac:dyDescent="0.25">
      <c r="B775" s="7"/>
    </row>
    <row r="776" spans="2:2" x14ac:dyDescent="0.25">
      <c r="B776" s="7"/>
    </row>
    <row r="777" spans="2:2" x14ac:dyDescent="0.25">
      <c r="B777" s="7"/>
    </row>
    <row r="778" spans="2:2" x14ac:dyDescent="0.25">
      <c r="B778" s="7"/>
    </row>
    <row r="779" spans="2:2" x14ac:dyDescent="0.25">
      <c r="B779" s="7"/>
    </row>
    <row r="780" spans="2:2" x14ac:dyDescent="0.25">
      <c r="B780" s="7"/>
    </row>
    <row r="781" spans="2:2" x14ac:dyDescent="0.25">
      <c r="B781" s="7"/>
    </row>
    <row r="782" spans="2:2" x14ac:dyDescent="0.25">
      <c r="B782" s="7"/>
    </row>
    <row r="783" spans="2:2" x14ac:dyDescent="0.25">
      <c r="B783" s="7"/>
    </row>
    <row r="784" spans="2:2" x14ac:dyDescent="0.25">
      <c r="B784" s="7"/>
    </row>
    <row r="785" spans="2:2" x14ac:dyDescent="0.25">
      <c r="B785" s="7"/>
    </row>
    <row r="786" spans="2:2" x14ac:dyDescent="0.25">
      <c r="B786" s="7"/>
    </row>
    <row r="787" spans="2:2" x14ac:dyDescent="0.25">
      <c r="B787" s="7"/>
    </row>
    <row r="788" spans="2:2" x14ac:dyDescent="0.25">
      <c r="B788" s="7"/>
    </row>
    <row r="789" spans="2:2" x14ac:dyDescent="0.25">
      <c r="B789" s="7"/>
    </row>
    <row r="790" spans="2:2" x14ac:dyDescent="0.25">
      <c r="B790" s="7"/>
    </row>
    <row r="791" spans="2:2" x14ac:dyDescent="0.25">
      <c r="B791" s="7"/>
    </row>
    <row r="792" spans="2:2" x14ac:dyDescent="0.25">
      <c r="B792" s="7"/>
    </row>
    <row r="793" spans="2:2" x14ac:dyDescent="0.25">
      <c r="B793" s="7"/>
    </row>
    <row r="794" spans="2:2" x14ac:dyDescent="0.25">
      <c r="B794" s="7"/>
    </row>
    <row r="795" spans="2:2" x14ac:dyDescent="0.25">
      <c r="B795" s="7"/>
    </row>
    <row r="796" spans="2:2" x14ac:dyDescent="0.25">
      <c r="B796" s="7"/>
    </row>
    <row r="797" spans="2:2" x14ac:dyDescent="0.25">
      <c r="B797" s="7"/>
    </row>
    <row r="798" spans="2:2" x14ac:dyDescent="0.25">
      <c r="B798" s="7"/>
    </row>
    <row r="799" spans="2:2" x14ac:dyDescent="0.25">
      <c r="B799" s="7"/>
    </row>
    <row r="800" spans="2:2" x14ac:dyDescent="0.25">
      <c r="B800" s="7"/>
    </row>
    <row r="801" spans="2:2" x14ac:dyDescent="0.25">
      <c r="B801" s="7"/>
    </row>
    <row r="802" spans="2:2" x14ac:dyDescent="0.25">
      <c r="B802" s="7"/>
    </row>
    <row r="803" spans="2:2" x14ac:dyDescent="0.25">
      <c r="B803" s="7"/>
    </row>
    <row r="804" spans="2:2" x14ac:dyDescent="0.25">
      <c r="B804" s="7"/>
    </row>
    <row r="805" spans="2:2" x14ac:dyDescent="0.25">
      <c r="B805" s="7"/>
    </row>
    <row r="806" spans="2:2" x14ac:dyDescent="0.25">
      <c r="B806" s="7"/>
    </row>
    <row r="807" spans="2:2" x14ac:dyDescent="0.25">
      <c r="B807" s="7"/>
    </row>
    <row r="808" spans="2:2" x14ac:dyDescent="0.25">
      <c r="B808" s="7"/>
    </row>
    <row r="809" spans="2:2" x14ac:dyDescent="0.25">
      <c r="B809" s="7"/>
    </row>
    <row r="810" spans="2:2" x14ac:dyDescent="0.25">
      <c r="B810" s="7"/>
    </row>
    <row r="811" spans="2:2" x14ac:dyDescent="0.25">
      <c r="B811" s="7"/>
    </row>
    <row r="812" spans="2:2" x14ac:dyDescent="0.25">
      <c r="B812" s="7"/>
    </row>
    <row r="813" spans="2:2" x14ac:dyDescent="0.25">
      <c r="B813" s="7"/>
    </row>
    <row r="814" spans="2:2" x14ac:dyDescent="0.25">
      <c r="B814" s="7"/>
    </row>
    <row r="815" spans="2:2" x14ac:dyDescent="0.25">
      <c r="B815" s="7"/>
    </row>
    <row r="816" spans="2:2" x14ac:dyDescent="0.25">
      <c r="B816" s="7"/>
    </row>
    <row r="817" spans="2:2" x14ac:dyDescent="0.25">
      <c r="B817" s="7"/>
    </row>
    <row r="818" spans="2:2" x14ac:dyDescent="0.25">
      <c r="B818" s="7"/>
    </row>
    <row r="819" spans="2:2" x14ac:dyDescent="0.25">
      <c r="B819" s="7"/>
    </row>
    <row r="820" spans="2:2" x14ac:dyDescent="0.25">
      <c r="B820" s="7"/>
    </row>
    <row r="821" spans="2:2" x14ac:dyDescent="0.25">
      <c r="B821" s="7"/>
    </row>
    <row r="822" spans="2:2" x14ac:dyDescent="0.25">
      <c r="B822" s="7"/>
    </row>
    <row r="823" spans="2:2" x14ac:dyDescent="0.25">
      <c r="B823" s="7"/>
    </row>
    <row r="824" spans="2:2" x14ac:dyDescent="0.25">
      <c r="B824" s="7"/>
    </row>
    <row r="825" spans="2:2" x14ac:dyDescent="0.25">
      <c r="B825" s="7"/>
    </row>
    <row r="826" spans="2:2" x14ac:dyDescent="0.25">
      <c r="B826" s="7"/>
    </row>
    <row r="827" spans="2:2" x14ac:dyDescent="0.25">
      <c r="B827" s="7"/>
    </row>
    <row r="828" spans="2:2" x14ac:dyDescent="0.25">
      <c r="B828" s="7"/>
    </row>
    <row r="829" spans="2:2" x14ac:dyDescent="0.25">
      <c r="B829" s="7"/>
    </row>
    <row r="830" spans="2:2" x14ac:dyDescent="0.25">
      <c r="B830" s="7"/>
    </row>
    <row r="831" spans="2:2" x14ac:dyDescent="0.25">
      <c r="B831" s="7"/>
    </row>
    <row r="832" spans="2:2" x14ac:dyDescent="0.25">
      <c r="B832" s="7"/>
    </row>
    <row r="833" spans="2:2" x14ac:dyDescent="0.25">
      <c r="B833" s="7"/>
    </row>
    <row r="834" spans="2:2" x14ac:dyDescent="0.25">
      <c r="B834" s="7"/>
    </row>
    <row r="835" spans="2:2" x14ac:dyDescent="0.25">
      <c r="B835" s="7"/>
    </row>
    <row r="836" spans="2:2" x14ac:dyDescent="0.25">
      <c r="B836" s="7"/>
    </row>
    <row r="837" spans="2:2" x14ac:dyDescent="0.25">
      <c r="B837" s="7"/>
    </row>
    <row r="838" spans="2:2" x14ac:dyDescent="0.25">
      <c r="B838" s="7"/>
    </row>
    <row r="839" spans="2:2" x14ac:dyDescent="0.25">
      <c r="B839" s="7"/>
    </row>
    <row r="840" spans="2:2" x14ac:dyDescent="0.25">
      <c r="B840" s="7"/>
    </row>
    <row r="841" spans="2:2" x14ac:dyDescent="0.25">
      <c r="B841" s="7"/>
    </row>
    <row r="842" spans="2:2" x14ac:dyDescent="0.25">
      <c r="B842" s="7"/>
    </row>
    <row r="843" spans="2:2" x14ac:dyDescent="0.25">
      <c r="B843" s="7"/>
    </row>
    <row r="844" spans="2:2" x14ac:dyDescent="0.25">
      <c r="B844" s="7"/>
    </row>
    <row r="845" spans="2:2" x14ac:dyDescent="0.25">
      <c r="B845" s="7"/>
    </row>
    <row r="846" spans="2:2" x14ac:dyDescent="0.25">
      <c r="B846" s="7"/>
    </row>
    <row r="847" spans="2:2" x14ac:dyDescent="0.25">
      <c r="B847" s="7"/>
    </row>
    <row r="848" spans="2:2" x14ac:dyDescent="0.25">
      <c r="B848" s="7"/>
    </row>
    <row r="849" spans="2:2" x14ac:dyDescent="0.25">
      <c r="B849" s="7"/>
    </row>
    <row r="850" spans="2:2" x14ac:dyDescent="0.25">
      <c r="B850" s="7"/>
    </row>
    <row r="851" spans="2:2" x14ac:dyDescent="0.25">
      <c r="B851" s="7"/>
    </row>
    <row r="852" spans="2:2" x14ac:dyDescent="0.25">
      <c r="B852" s="7"/>
    </row>
    <row r="853" spans="2:2" x14ac:dyDescent="0.25">
      <c r="B853" s="7"/>
    </row>
    <row r="854" spans="2:2" x14ac:dyDescent="0.25">
      <c r="B854" s="7"/>
    </row>
    <row r="855" spans="2:2" x14ac:dyDescent="0.25">
      <c r="B855" s="7"/>
    </row>
    <row r="856" spans="2:2" x14ac:dyDescent="0.25">
      <c r="B856" s="7"/>
    </row>
    <row r="857" spans="2:2" x14ac:dyDescent="0.25">
      <c r="B857" s="7"/>
    </row>
    <row r="858" spans="2:2" x14ac:dyDescent="0.25">
      <c r="B858" s="7"/>
    </row>
    <row r="859" spans="2:2" x14ac:dyDescent="0.25">
      <c r="B859" s="7"/>
    </row>
    <row r="860" spans="2:2" x14ac:dyDescent="0.25">
      <c r="B860" s="7"/>
    </row>
    <row r="861" spans="2:2" x14ac:dyDescent="0.25">
      <c r="B861" s="7"/>
    </row>
    <row r="862" spans="2:2" x14ac:dyDescent="0.25">
      <c r="B862" s="7"/>
    </row>
    <row r="863" spans="2:2" x14ac:dyDescent="0.25">
      <c r="B863" s="7"/>
    </row>
    <row r="864" spans="2:2" x14ac:dyDescent="0.25">
      <c r="B864" s="7"/>
    </row>
    <row r="865" spans="2:2" x14ac:dyDescent="0.25">
      <c r="B865" s="7"/>
    </row>
    <row r="866" spans="2:2" x14ac:dyDescent="0.25">
      <c r="B866" s="7"/>
    </row>
    <row r="867" spans="2:2" x14ac:dyDescent="0.25">
      <c r="B867" s="7"/>
    </row>
    <row r="868" spans="2:2" x14ac:dyDescent="0.25">
      <c r="B868" s="7"/>
    </row>
    <row r="869" spans="2:2" x14ac:dyDescent="0.25">
      <c r="B869" s="7"/>
    </row>
    <row r="870" spans="2:2" x14ac:dyDescent="0.25">
      <c r="B870" s="7"/>
    </row>
    <row r="871" spans="2:2" x14ac:dyDescent="0.25">
      <c r="B871" s="7"/>
    </row>
    <row r="872" spans="2:2" x14ac:dyDescent="0.25">
      <c r="B872" s="7"/>
    </row>
    <row r="873" spans="2:2" x14ac:dyDescent="0.25">
      <c r="B873" s="7"/>
    </row>
    <row r="874" spans="2:2" x14ac:dyDescent="0.25">
      <c r="B874" s="7"/>
    </row>
    <row r="875" spans="2:2" x14ac:dyDescent="0.25">
      <c r="B875" s="7"/>
    </row>
    <row r="876" spans="2:2" x14ac:dyDescent="0.25">
      <c r="B876" s="7"/>
    </row>
    <row r="877" spans="2:2" x14ac:dyDescent="0.25">
      <c r="B877" s="7"/>
    </row>
    <row r="878" spans="2:2" x14ac:dyDescent="0.25">
      <c r="B878" s="7"/>
    </row>
    <row r="879" spans="2:2" x14ac:dyDescent="0.25">
      <c r="B879" s="7"/>
    </row>
    <row r="880" spans="2:2" x14ac:dyDescent="0.25">
      <c r="B880" s="7"/>
    </row>
    <row r="881" spans="2:2" x14ac:dyDescent="0.25">
      <c r="B881" s="7"/>
    </row>
    <row r="882" spans="2:2" x14ac:dyDescent="0.25">
      <c r="B882" s="7"/>
    </row>
    <row r="883" spans="2:2" x14ac:dyDescent="0.25">
      <c r="B883" s="7"/>
    </row>
    <row r="884" spans="2:2" x14ac:dyDescent="0.25">
      <c r="B884" s="7"/>
    </row>
    <row r="885" spans="2:2" x14ac:dyDescent="0.25">
      <c r="B885" s="7"/>
    </row>
    <row r="886" spans="2:2" x14ac:dyDescent="0.25">
      <c r="B886" s="7"/>
    </row>
    <row r="887" spans="2:2" x14ac:dyDescent="0.25">
      <c r="B887" s="7"/>
    </row>
    <row r="888" spans="2:2" x14ac:dyDescent="0.25">
      <c r="B888" s="7"/>
    </row>
    <row r="889" spans="2:2" x14ac:dyDescent="0.25">
      <c r="B889" s="7"/>
    </row>
    <row r="890" spans="2:2" x14ac:dyDescent="0.25">
      <c r="B890" s="7"/>
    </row>
    <row r="891" spans="2:2" x14ac:dyDescent="0.25">
      <c r="B891" s="7"/>
    </row>
    <row r="892" spans="2:2" x14ac:dyDescent="0.25">
      <c r="B892" s="7"/>
    </row>
    <row r="893" spans="2:2" x14ac:dyDescent="0.25">
      <c r="B893" s="7"/>
    </row>
    <row r="894" spans="2:2" x14ac:dyDescent="0.25">
      <c r="B894" s="7"/>
    </row>
    <row r="895" spans="2:2" x14ac:dyDescent="0.25">
      <c r="B895" s="7"/>
    </row>
    <row r="896" spans="2:2" x14ac:dyDescent="0.25">
      <c r="B896" s="7"/>
    </row>
    <row r="897" spans="2:2" x14ac:dyDescent="0.25">
      <c r="B897" s="7"/>
    </row>
    <row r="898" spans="2:2" x14ac:dyDescent="0.25">
      <c r="B898" s="7"/>
    </row>
    <row r="899" spans="2:2" x14ac:dyDescent="0.25">
      <c r="B899" s="7"/>
    </row>
    <row r="900" spans="2:2" x14ac:dyDescent="0.25">
      <c r="B900" s="7"/>
    </row>
    <row r="901" spans="2:2" x14ac:dyDescent="0.25">
      <c r="B901" s="7"/>
    </row>
    <row r="902" spans="2:2" x14ac:dyDescent="0.25">
      <c r="B902" s="7"/>
    </row>
    <row r="903" spans="2:2" x14ac:dyDescent="0.25">
      <c r="B903" s="7"/>
    </row>
    <row r="904" spans="2:2" x14ac:dyDescent="0.25">
      <c r="B904" s="7"/>
    </row>
    <row r="905" spans="2:2" x14ac:dyDescent="0.25">
      <c r="B905" s="7"/>
    </row>
    <row r="906" spans="2:2" x14ac:dyDescent="0.25">
      <c r="B906" s="7"/>
    </row>
    <row r="907" spans="2:2" x14ac:dyDescent="0.25">
      <c r="B907" s="7"/>
    </row>
    <row r="908" spans="2:2" x14ac:dyDescent="0.25">
      <c r="B908" s="7"/>
    </row>
    <row r="909" spans="2:2" x14ac:dyDescent="0.25">
      <c r="B909" s="7"/>
    </row>
    <row r="910" spans="2:2" x14ac:dyDescent="0.25">
      <c r="B910" s="7"/>
    </row>
    <row r="911" spans="2:2" x14ac:dyDescent="0.25">
      <c r="B911" s="7"/>
    </row>
    <row r="912" spans="2:2" x14ac:dyDescent="0.25">
      <c r="B912" s="7"/>
    </row>
    <row r="913" spans="2:2" x14ac:dyDescent="0.25">
      <c r="B913" s="7"/>
    </row>
    <row r="914" spans="2:2" x14ac:dyDescent="0.25">
      <c r="B914" s="7"/>
    </row>
    <row r="915" spans="2:2" x14ac:dyDescent="0.25">
      <c r="B915" s="7"/>
    </row>
    <row r="916" spans="2:2" x14ac:dyDescent="0.25">
      <c r="B916" s="7"/>
    </row>
    <row r="917" spans="2:2" x14ac:dyDescent="0.25">
      <c r="B917" s="7"/>
    </row>
    <row r="918" spans="2:2" x14ac:dyDescent="0.25">
      <c r="B918" s="7"/>
    </row>
    <row r="919" spans="2:2" x14ac:dyDescent="0.25">
      <c r="B919" s="7"/>
    </row>
    <row r="920" spans="2:2" x14ac:dyDescent="0.25">
      <c r="B920" s="7"/>
    </row>
    <row r="921" spans="2:2" x14ac:dyDescent="0.25">
      <c r="B921" s="7"/>
    </row>
    <row r="922" spans="2:2" x14ac:dyDescent="0.25">
      <c r="B922" s="7"/>
    </row>
    <row r="923" spans="2:2" x14ac:dyDescent="0.25">
      <c r="B923" s="7"/>
    </row>
    <row r="924" spans="2:2" x14ac:dyDescent="0.25">
      <c r="B924" s="7"/>
    </row>
    <row r="925" spans="2:2" x14ac:dyDescent="0.25">
      <c r="B925" s="7"/>
    </row>
    <row r="926" spans="2:2" x14ac:dyDescent="0.25">
      <c r="B926" s="7"/>
    </row>
    <row r="927" spans="2:2" x14ac:dyDescent="0.25">
      <c r="B927" s="7"/>
    </row>
    <row r="928" spans="2:2" x14ac:dyDescent="0.25">
      <c r="B928" s="7"/>
    </row>
    <row r="929" spans="2:2" x14ac:dyDescent="0.25">
      <c r="B929" s="7"/>
    </row>
    <row r="930" spans="2:2" x14ac:dyDescent="0.25">
      <c r="B930" s="7"/>
    </row>
    <row r="931" spans="2:2" x14ac:dyDescent="0.25">
      <c r="B931" s="7"/>
    </row>
    <row r="932" spans="2:2" x14ac:dyDescent="0.25">
      <c r="B932" s="7"/>
    </row>
    <row r="933" spans="2:2" x14ac:dyDescent="0.25">
      <c r="B933" s="7"/>
    </row>
    <row r="934" spans="2:2" x14ac:dyDescent="0.25">
      <c r="B934" s="7"/>
    </row>
    <row r="935" spans="2:2" x14ac:dyDescent="0.25">
      <c r="B935" s="7"/>
    </row>
    <row r="936" spans="2:2" x14ac:dyDescent="0.25">
      <c r="B936" s="7"/>
    </row>
    <row r="937" spans="2:2" x14ac:dyDescent="0.25">
      <c r="B937" s="7"/>
    </row>
    <row r="938" spans="2:2" x14ac:dyDescent="0.25">
      <c r="B938" s="7"/>
    </row>
    <row r="939" spans="2:2" x14ac:dyDescent="0.25">
      <c r="B939" s="7"/>
    </row>
    <row r="940" spans="2:2" x14ac:dyDescent="0.25">
      <c r="B940" s="7"/>
    </row>
    <row r="941" spans="2:2" x14ac:dyDescent="0.25">
      <c r="B941" s="7"/>
    </row>
    <row r="942" spans="2:2" x14ac:dyDescent="0.25">
      <c r="B942" s="7"/>
    </row>
    <row r="943" spans="2:2" x14ac:dyDescent="0.25">
      <c r="B943" s="7"/>
    </row>
    <row r="944" spans="2:2" x14ac:dyDescent="0.25">
      <c r="B944" s="7"/>
    </row>
    <row r="945" spans="2:2" x14ac:dyDescent="0.25">
      <c r="B945" s="7"/>
    </row>
    <row r="946" spans="2:2" x14ac:dyDescent="0.25">
      <c r="B946" s="7"/>
    </row>
    <row r="947" spans="2:2" x14ac:dyDescent="0.25">
      <c r="B947" s="7"/>
    </row>
    <row r="948" spans="2:2" x14ac:dyDescent="0.25">
      <c r="B948" s="7"/>
    </row>
    <row r="949" spans="2:2" x14ac:dyDescent="0.25">
      <c r="B949" s="7"/>
    </row>
    <row r="950" spans="2:2" x14ac:dyDescent="0.25">
      <c r="B950" s="7"/>
    </row>
    <row r="951" spans="2:2" x14ac:dyDescent="0.25">
      <c r="B951" s="7"/>
    </row>
    <row r="952" spans="2:2" x14ac:dyDescent="0.25">
      <c r="B952" s="7"/>
    </row>
    <row r="953" spans="2:2" x14ac:dyDescent="0.25">
      <c r="B953" s="7"/>
    </row>
    <row r="954" spans="2:2" x14ac:dyDescent="0.25">
      <c r="B954" s="7"/>
    </row>
    <row r="955" spans="2:2" x14ac:dyDescent="0.25">
      <c r="B955" s="7"/>
    </row>
    <row r="956" spans="2:2" x14ac:dyDescent="0.25">
      <c r="B956" s="7"/>
    </row>
    <row r="957" spans="2:2" x14ac:dyDescent="0.25">
      <c r="B957" s="7"/>
    </row>
    <row r="958" spans="2:2" x14ac:dyDescent="0.25">
      <c r="B958" s="7"/>
    </row>
    <row r="959" spans="2:2" x14ac:dyDescent="0.25">
      <c r="B959" s="7"/>
    </row>
    <row r="960" spans="2:2" x14ac:dyDescent="0.25">
      <c r="B960" s="7"/>
    </row>
    <row r="961" spans="2:2" x14ac:dyDescent="0.25">
      <c r="B961" s="7"/>
    </row>
    <row r="962" spans="2:2" x14ac:dyDescent="0.25">
      <c r="B962" s="7"/>
    </row>
    <row r="963" spans="2:2" x14ac:dyDescent="0.25">
      <c r="B963" s="7"/>
    </row>
    <row r="964" spans="2:2" x14ac:dyDescent="0.25">
      <c r="B964" s="7"/>
    </row>
    <row r="965" spans="2:2" x14ac:dyDescent="0.25">
      <c r="B965" s="7"/>
    </row>
    <row r="966" spans="2:2" x14ac:dyDescent="0.25">
      <c r="B966" s="7"/>
    </row>
    <row r="967" spans="2:2" x14ac:dyDescent="0.25">
      <c r="B967" s="7"/>
    </row>
    <row r="968" spans="2:2" x14ac:dyDescent="0.25">
      <c r="B968" s="7"/>
    </row>
    <row r="969" spans="2:2" x14ac:dyDescent="0.25">
      <c r="B969" s="7"/>
    </row>
    <row r="970" spans="2:2" x14ac:dyDescent="0.25">
      <c r="B970" s="7"/>
    </row>
    <row r="971" spans="2:2" x14ac:dyDescent="0.25">
      <c r="B971" s="7"/>
    </row>
    <row r="972" spans="2:2" x14ac:dyDescent="0.25">
      <c r="B972" s="7"/>
    </row>
    <row r="973" spans="2:2" x14ac:dyDescent="0.25">
      <c r="B973" s="7"/>
    </row>
    <row r="974" spans="2:2" x14ac:dyDescent="0.25">
      <c r="B974" s="7"/>
    </row>
    <row r="975" spans="2:2" x14ac:dyDescent="0.25">
      <c r="B975" s="7"/>
    </row>
    <row r="976" spans="2:2" x14ac:dyDescent="0.25">
      <c r="B976" s="7"/>
    </row>
    <row r="977" spans="2:2" x14ac:dyDescent="0.25">
      <c r="B977" s="7"/>
    </row>
    <row r="978" spans="2:2" x14ac:dyDescent="0.25">
      <c r="B978" s="7"/>
    </row>
    <row r="979" spans="2:2" x14ac:dyDescent="0.25">
      <c r="B979" s="7"/>
    </row>
    <row r="980" spans="2:2" x14ac:dyDescent="0.25">
      <c r="B980" s="7"/>
    </row>
    <row r="981" spans="2:2" x14ac:dyDescent="0.25">
      <c r="B981" s="7"/>
    </row>
    <row r="982" spans="2:2" x14ac:dyDescent="0.25">
      <c r="B982" s="7"/>
    </row>
    <row r="983" spans="2:2" x14ac:dyDescent="0.25">
      <c r="B983" s="7"/>
    </row>
    <row r="984" spans="2:2" x14ac:dyDescent="0.25">
      <c r="B984" s="7"/>
    </row>
    <row r="985" spans="2:2" x14ac:dyDescent="0.25">
      <c r="B985" s="7"/>
    </row>
    <row r="986" spans="2:2" x14ac:dyDescent="0.25">
      <c r="B986" s="7"/>
    </row>
    <row r="987" spans="2:2" x14ac:dyDescent="0.25">
      <c r="B987" s="7"/>
    </row>
    <row r="988" spans="2:2" x14ac:dyDescent="0.25">
      <c r="B988" s="7"/>
    </row>
    <row r="989" spans="2:2" x14ac:dyDescent="0.25">
      <c r="B989" s="7"/>
    </row>
    <row r="990" spans="2:2" x14ac:dyDescent="0.25">
      <c r="B990" s="7"/>
    </row>
    <row r="991" spans="2:2" x14ac:dyDescent="0.25">
      <c r="B991" s="7"/>
    </row>
    <row r="992" spans="2:2" x14ac:dyDescent="0.25">
      <c r="B992" s="7"/>
    </row>
    <row r="993" spans="2:2" x14ac:dyDescent="0.25">
      <c r="B993" s="7"/>
    </row>
    <row r="994" spans="2:2" x14ac:dyDescent="0.25">
      <c r="B994" s="7"/>
    </row>
    <row r="995" spans="2:2" x14ac:dyDescent="0.25">
      <c r="B995" s="7"/>
    </row>
    <row r="996" spans="2:2" x14ac:dyDescent="0.25">
      <c r="B996" s="7"/>
    </row>
    <row r="997" spans="2:2" x14ac:dyDescent="0.25">
      <c r="B997" s="7"/>
    </row>
    <row r="998" spans="2:2" x14ac:dyDescent="0.25">
      <c r="B998" s="7"/>
    </row>
    <row r="999" spans="2:2" x14ac:dyDescent="0.25">
      <c r="B999" s="7"/>
    </row>
    <row r="1000" spans="2:2" x14ac:dyDescent="0.25">
      <c r="B1000" s="7"/>
    </row>
    <row r="1001" spans="2:2" x14ac:dyDescent="0.25">
      <c r="B1001" s="7"/>
    </row>
    <row r="1002" spans="2:2" x14ac:dyDescent="0.25">
      <c r="B1002" s="7"/>
    </row>
    <row r="1003" spans="2:2" x14ac:dyDescent="0.25">
      <c r="B1003" s="7"/>
    </row>
    <row r="1004" spans="2:2" x14ac:dyDescent="0.25">
      <c r="B1004" s="7"/>
    </row>
    <row r="1005" spans="2:2" x14ac:dyDescent="0.25">
      <c r="B1005" s="7"/>
    </row>
    <row r="1006" spans="2:2" x14ac:dyDescent="0.25">
      <c r="B1006" s="7"/>
    </row>
    <row r="1007" spans="2:2" x14ac:dyDescent="0.25">
      <c r="B1007" s="7"/>
    </row>
    <row r="1008" spans="2:2" x14ac:dyDescent="0.25">
      <c r="B1008" s="7"/>
    </row>
    <row r="1009" spans="2:2" x14ac:dyDescent="0.25">
      <c r="B1009" s="7"/>
    </row>
    <row r="1010" spans="2:2" x14ac:dyDescent="0.25">
      <c r="B1010" s="7"/>
    </row>
    <row r="1011" spans="2:2" x14ac:dyDescent="0.25">
      <c r="B1011" s="7"/>
    </row>
    <row r="1012" spans="2:2" x14ac:dyDescent="0.25">
      <c r="B1012" s="7"/>
    </row>
    <row r="1013" spans="2:2" x14ac:dyDescent="0.25">
      <c r="B1013" s="7"/>
    </row>
    <row r="1014" spans="2:2" x14ac:dyDescent="0.25">
      <c r="B1014" s="7"/>
    </row>
    <row r="1015" spans="2:2" x14ac:dyDescent="0.25">
      <c r="B1015" s="7"/>
    </row>
    <row r="1016" spans="2:2" x14ac:dyDescent="0.25">
      <c r="B1016" s="7"/>
    </row>
  </sheetData>
  <mergeCells count="1">
    <mergeCell ref="A2:A3"/>
  </mergeCells>
  <phoneticPr fontId="0" type="noConversion"/>
  <pageMargins left="0.5" right="0.5" top="0.5" bottom="0.5" header="0.5" footer="0.5"/>
  <pageSetup orientation="portrait" horizont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66"/>
  <sheetViews>
    <sheetView zoomScaleNormal="100" workbookViewId="0">
      <pane ySplit="1" topLeftCell="A2" activePane="bottomLeft" state="frozen"/>
      <selection pane="bottomLeft" activeCell="F13" sqref="F13"/>
    </sheetView>
  </sheetViews>
  <sheetFormatPr defaultRowHeight="15" x14ac:dyDescent="0.25"/>
  <cols>
    <col min="1" max="1" width="8.81640625" style="2" bestFit="1" customWidth="1"/>
    <col min="2" max="2" width="5.08984375" style="2" customWidth="1"/>
    <col min="3" max="3" width="12.81640625" style="2" customWidth="1"/>
    <col min="4" max="4" width="14.6328125" bestFit="1" customWidth="1"/>
  </cols>
  <sheetData>
    <row r="1" spans="1:27" ht="30.6" thickTop="1" x14ac:dyDescent="0.25">
      <c r="A1" s="6"/>
      <c r="B1" s="6"/>
      <c r="C1" s="28" t="s">
        <v>63</v>
      </c>
      <c r="D1" s="28" t="s">
        <v>63</v>
      </c>
      <c r="E1" s="17" t="s">
        <v>10</v>
      </c>
      <c r="F1" s="18" t="s">
        <v>12</v>
      </c>
      <c r="G1" s="18" t="s">
        <v>14</v>
      </c>
      <c r="H1" s="18" t="s">
        <v>15</v>
      </c>
      <c r="I1" s="18" t="s">
        <v>16</v>
      </c>
      <c r="J1" s="18" t="s">
        <v>17</v>
      </c>
      <c r="K1" s="19" t="s">
        <v>18</v>
      </c>
      <c r="L1" s="19" t="s">
        <v>19</v>
      </c>
      <c r="M1" s="18" t="s">
        <v>20</v>
      </c>
      <c r="N1" s="20" t="s">
        <v>22</v>
      </c>
      <c r="O1" s="20" t="s">
        <v>23</v>
      </c>
      <c r="P1" s="20" t="s">
        <v>24</v>
      </c>
      <c r="Q1" s="20" t="s">
        <v>25</v>
      </c>
      <c r="R1" s="20" t="s">
        <v>35</v>
      </c>
      <c r="S1" s="17" t="s">
        <v>26</v>
      </c>
      <c r="T1" s="17" t="s">
        <v>27</v>
      </c>
      <c r="U1" s="17" t="s">
        <v>28</v>
      </c>
      <c r="V1" s="20" t="s">
        <v>29</v>
      </c>
      <c r="W1" s="17" t="s">
        <v>30</v>
      </c>
      <c r="X1" s="20" t="s">
        <v>31</v>
      </c>
      <c r="Y1" s="20" t="s">
        <v>32</v>
      </c>
      <c r="Z1" s="17" t="s">
        <v>33</v>
      </c>
      <c r="AA1" s="17" t="s">
        <v>34</v>
      </c>
    </row>
    <row r="2" spans="1:27" ht="15.6" x14ac:dyDescent="0.3">
      <c r="C2" s="2" t="s">
        <v>105</v>
      </c>
      <c r="D2" s="31" t="s">
        <v>64</v>
      </c>
      <c r="E2" s="27" t="s">
        <v>11</v>
      </c>
      <c r="F2" s="27" t="s">
        <v>13</v>
      </c>
      <c r="G2" s="27" t="s">
        <v>13</v>
      </c>
      <c r="H2" s="27" t="s">
        <v>13</v>
      </c>
      <c r="I2" s="27" t="s">
        <v>13</v>
      </c>
      <c r="J2" s="27" t="s">
        <v>13</v>
      </c>
      <c r="K2" s="27"/>
      <c r="L2" s="27"/>
      <c r="M2" s="27" t="s">
        <v>21</v>
      </c>
      <c r="N2" s="27" t="s">
        <v>11</v>
      </c>
      <c r="O2" s="27" t="s">
        <v>11</v>
      </c>
      <c r="P2" s="27" t="s">
        <v>11</v>
      </c>
      <c r="Q2" s="27" t="s">
        <v>11</v>
      </c>
      <c r="R2" s="27" t="s">
        <v>11</v>
      </c>
      <c r="S2" s="27" t="s">
        <v>13</v>
      </c>
      <c r="T2" s="27" t="s">
        <v>13</v>
      </c>
      <c r="U2" s="27" t="s">
        <v>13</v>
      </c>
      <c r="V2" s="27" t="s">
        <v>11</v>
      </c>
      <c r="W2" s="27" t="s">
        <v>13</v>
      </c>
      <c r="X2" s="27" t="s">
        <v>11</v>
      </c>
      <c r="Y2" s="27"/>
      <c r="Z2" s="27" t="s">
        <v>13</v>
      </c>
      <c r="AA2" s="27" t="s">
        <v>13</v>
      </c>
    </row>
    <row r="3" spans="1:27" x14ac:dyDescent="0.25">
      <c r="A3" s="46">
        <v>80019</v>
      </c>
      <c r="B3" s="45" t="s">
        <v>97</v>
      </c>
      <c r="C3" s="48">
        <v>75.36</v>
      </c>
      <c r="D3" s="41">
        <v>95.693779904306226</v>
      </c>
      <c r="E3" s="47">
        <v>7.5</v>
      </c>
      <c r="F3" s="47">
        <v>44</v>
      </c>
      <c r="G3" s="47">
        <v>81</v>
      </c>
      <c r="H3" s="47">
        <v>279</v>
      </c>
      <c r="I3" s="47">
        <v>306</v>
      </c>
      <c r="J3" s="47">
        <v>2350</v>
      </c>
      <c r="K3" s="47">
        <v>7.5</v>
      </c>
      <c r="L3" s="47"/>
      <c r="M3" s="47">
        <v>15.1</v>
      </c>
      <c r="N3" s="47">
        <v>4.7</v>
      </c>
      <c r="O3" s="47">
        <v>16.899999999999999</v>
      </c>
      <c r="P3" s="47">
        <v>77.8</v>
      </c>
      <c r="Q3" s="47"/>
      <c r="R3" s="47">
        <v>0.9</v>
      </c>
      <c r="S3" s="47">
        <v>16</v>
      </c>
      <c r="T3" s="47">
        <v>12</v>
      </c>
      <c r="U3" s="47">
        <v>0.7</v>
      </c>
      <c r="V3" s="47">
        <v>10</v>
      </c>
      <c r="W3" s="47">
        <v>523</v>
      </c>
      <c r="X3" s="47">
        <v>0</v>
      </c>
      <c r="Y3" s="47">
        <v>0.28000000000000003</v>
      </c>
      <c r="Z3" s="47">
        <v>4.7</v>
      </c>
      <c r="AA3" s="47">
        <v>30</v>
      </c>
    </row>
    <row r="4" spans="1:27" x14ac:dyDescent="0.25">
      <c r="A4" s="44">
        <v>80020</v>
      </c>
      <c r="B4" s="45" t="s">
        <v>98</v>
      </c>
      <c r="C4" s="48">
        <v>84.35</v>
      </c>
      <c r="D4" s="41">
        <v>97.080291970802918</v>
      </c>
      <c r="E4" s="47">
        <v>4.3</v>
      </c>
      <c r="F4" s="47">
        <v>29</v>
      </c>
      <c r="G4" s="47">
        <v>39</v>
      </c>
      <c r="H4" s="47">
        <v>180</v>
      </c>
      <c r="I4" s="47">
        <v>310</v>
      </c>
      <c r="J4" s="47">
        <v>2240</v>
      </c>
      <c r="K4" s="47">
        <v>7.4</v>
      </c>
      <c r="L4" s="47"/>
      <c r="M4" s="47">
        <v>14.5</v>
      </c>
      <c r="N4" s="47">
        <v>3.2</v>
      </c>
      <c r="O4" s="47">
        <v>17.8</v>
      </c>
      <c r="P4" s="47">
        <v>77.3</v>
      </c>
      <c r="Q4" s="47"/>
      <c r="R4" s="47">
        <v>1.9</v>
      </c>
      <c r="S4" s="47">
        <v>38</v>
      </c>
      <c r="T4" s="47">
        <v>6</v>
      </c>
      <c r="U4" s="47"/>
      <c r="V4" s="47">
        <v>5</v>
      </c>
      <c r="W4" s="47">
        <v>642</v>
      </c>
      <c r="X4" s="47">
        <v>0</v>
      </c>
      <c r="Y4" s="47">
        <v>0.18</v>
      </c>
      <c r="Z4" s="47">
        <v>4.8</v>
      </c>
      <c r="AA4" s="47">
        <v>63</v>
      </c>
    </row>
    <row r="5" spans="1:27" x14ac:dyDescent="0.25">
      <c r="A5" s="44">
        <v>80021</v>
      </c>
      <c r="B5" s="45" t="s">
        <v>99</v>
      </c>
      <c r="C5" s="48">
        <v>86.14</v>
      </c>
      <c r="D5" s="41">
        <v>98.455598455598448</v>
      </c>
      <c r="E5" s="47">
        <v>1.5</v>
      </c>
      <c r="F5" s="47">
        <v>16</v>
      </c>
      <c r="G5" s="47">
        <v>15</v>
      </c>
      <c r="H5" s="47">
        <v>82</v>
      </c>
      <c r="I5" s="47">
        <v>266</v>
      </c>
      <c r="J5" s="47">
        <v>1730</v>
      </c>
      <c r="K5" s="47">
        <v>7.5</v>
      </c>
      <c r="L5" s="47"/>
      <c r="M5" s="47">
        <v>11.4</v>
      </c>
      <c r="N5" s="47">
        <v>1.8</v>
      </c>
      <c r="O5" s="47">
        <v>19.5</v>
      </c>
      <c r="P5" s="47">
        <v>76</v>
      </c>
      <c r="Q5" s="47"/>
      <c r="R5" s="47">
        <v>2.9</v>
      </c>
      <c r="S5" s="47">
        <v>24</v>
      </c>
      <c r="T5" s="47">
        <v>2</v>
      </c>
      <c r="U5" s="47"/>
      <c r="V5" s="47">
        <v>5</v>
      </c>
      <c r="W5" s="47">
        <v>576</v>
      </c>
      <c r="X5" s="47">
        <v>0</v>
      </c>
      <c r="Y5" s="47">
        <v>0.09</v>
      </c>
      <c r="Z5" s="47">
        <v>4.8</v>
      </c>
      <c r="AA5" s="47">
        <v>76</v>
      </c>
    </row>
    <row r="6" spans="1:27" x14ac:dyDescent="0.25">
      <c r="A6" s="44">
        <v>80022</v>
      </c>
      <c r="B6" s="45" t="s">
        <v>100</v>
      </c>
      <c r="C6" s="48">
        <v>88.5</v>
      </c>
      <c r="D6" s="41">
        <v>98.480243161094208</v>
      </c>
      <c r="E6" s="47">
        <v>1</v>
      </c>
      <c r="F6" s="47">
        <v>12</v>
      </c>
      <c r="G6" s="47">
        <v>11</v>
      </c>
      <c r="H6" s="47">
        <v>68</v>
      </c>
      <c r="I6" s="47">
        <v>205</v>
      </c>
      <c r="J6" s="47">
        <v>1280</v>
      </c>
      <c r="K6" s="47">
        <v>7.8</v>
      </c>
      <c r="L6" s="47"/>
      <c r="M6" s="47">
        <v>8.6</v>
      </c>
      <c r="N6" s="47">
        <v>2</v>
      </c>
      <c r="O6" s="47">
        <v>20</v>
      </c>
      <c r="P6" s="47">
        <v>74.8</v>
      </c>
      <c r="Q6" s="47"/>
      <c r="R6" s="47">
        <v>3.5</v>
      </c>
      <c r="S6" s="47">
        <v>14</v>
      </c>
      <c r="T6" s="47">
        <v>1</v>
      </c>
      <c r="U6" s="47"/>
      <c r="V6" s="47">
        <v>5</v>
      </c>
      <c r="W6" s="47">
        <v>419</v>
      </c>
      <c r="X6" s="47">
        <v>0</v>
      </c>
      <c r="Y6" s="47">
        <v>0.1</v>
      </c>
      <c r="Z6" s="47">
        <v>4</v>
      </c>
      <c r="AA6" s="47">
        <v>68</v>
      </c>
    </row>
    <row r="7" spans="1:27" x14ac:dyDescent="0.25">
      <c r="A7" s="44">
        <v>80023</v>
      </c>
      <c r="B7" s="45" t="s">
        <v>101</v>
      </c>
      <c r="C7" s="48">
        <v>76.59</v>
      </c>
      <c r="D7" s="41">
        <v>95.93495934959347</v>
      </c>
      <c r="E7" s="47">
        <v>5.8</v>
      </c>
      <c r="F7" s="47">
        <v>50</v>
      </c>
      <c r="G7" s="47">
        <v>79</v>
      </c>
      <c r="H7" s="47">
        <v>388</v>
      </c>
      <c r="I7" s="47">
        <v>458</v>
      </c>
      <c r="J7" s="47">
        <v>3360</v>
      </c>
      <c r="K7" s="47">
        <v>7.6</v>
      </c>
      <c r="L7" s="47"/>
      <c r="M7" s="47">
        <v>21.8</v>
      </c>
      <c r="N7" s="47">
        <v>4.5999999999999996</v>
      </c>
      <c r="O7" s="47">
        <v>17.5</v>
      </c>
      <c r="P7" s="47">
        <v>77.2</v>
      </c>
      <c r="Q7" s="47"/>
      <c r="R7" s="47">
        <v>0.9</v>
      </c>
      <c r="S7" s="47">
        <v>24</v>
      </c>
      <c r="T7" s="47">
        <v>11</v>
      </c>
      <c r="U7" s="47">
        <v>0.8</v>
      </c>
      <c r="V7" s="47">
        <v>10</v>
      </c>
      <c r="W7" s="47">
        <v>568</v>
      </c>
      <c r="X7" s="47">
        <v>0</v>
      </c>
      <c r="Y7" s="47">
        <v>0.26</v>
      </c>
      <c r="Z7" s="47">
        <v>5.5</v>
      </c>
      <c r="AA7" s="47">
        <v>47</v>
      </c>
    </row>
    <row r="8" spans="1:27" x14ac:dyDescent="0.25">
      <c r="A8" s="44">
        <v>80024</v>
      </c>
      <c r="B8" s="45" t="s">
        <v>102</v>
      </c>
      <c r="C8" s="48">
        <v>79.88</v>
      </c>
      <c r="D8" s="41">
        <v>96.380090497737555</v>
      </c>
      <c r="E8" s="47">
        <v>4.0999999999999996</v>
      </c>
      <c r="F8" s="47">
        <v>48</v>
      </c>
      <c r="G8" s="47">
        <v>65</v>
      </c>
      <c r="H8" s="47">
        <v>289</v>
      </c>
      <c r="I8" s="47">
        <v>468</v>
      </c>
      <c r="J8" s="47">
        <v>3420</v>
      </c>
      <c r="K8" s="47">
        <v>7.7</v>
      </c>
      <c r="L8" s="47"/>
      <c r="M8" s="47">
        <v>21.9</v>
      </c>
      <c r="N8" s="47">
        <v>3.4</v>
      </c>
      <c r="O8" s="47">
        <v>17.8</v>
      </c>
      <c r="P8" s="47">
        <v>77.900000000000006</v>
      </c>
      <c r="Q8" s="47"/>
      <c r="R8" s="47">
        <v>1.1000000000000001</v>
      </c>
      <c r="S8" s="47">
        <v>30</v>
      </c>
      <c r="T8" s="47">
        <v>9</v>
      </c>
      <c r="U8" s="47"/>
      <c r="V8" s="47">
        <v>8</v>
      </c>
      <c r="W8" s="47">
        <v>561</v>
      </c>
      <c r="X8" s="47">
        <v>0</v>
      </c>
      <c r="Y8" s="47">
        <v>0.19</v>
      </c>
      <c r="Z8" s="47">
        <v>3.6</v>
      </c>
      <c r="AA8" s="47">
        <v>57</v>
      </c>
    </row>
    <row r="9" spans="1:27" x14ac:dyDescent="0.25">
      <c r="A9" s="44">
        <v>80025</v>
      </c>
      <c r="B9" s="45" t="s">
        <v>103</v>
      </c>
      <c r="C9" s="48">
        <v>89.33</v>
      </c>
      <c r="D9" s="41">
        <v>97.959183673469425</v>
      </c>
      <c r="E9" s="47">
        <v>1.3</v>
      </c>
      <c r="F9" s="47">
        <v>16</v>
      </c>
      <c r="G9" s="47">
        <v>15</v>
      </c>
      <c r="H9" s="47">
        <v>181</v>
      </c>
      <c r="I9" s="47">
        <v>512</v>
      </c>
      <c r="J9" s="47">
        <v>2970</v>
      </c>
      <c r="K9" s="47">
        <v>7.9</v>
      </c>
      <c r="L9" s="47"/>
      <c r="M9" s="47">
        <v>19.899999999999999</v>
      </c>
      <c r="N9" s="47">
        <v>2.2999999999999998</v>
      </c>
      <c r="O9" s="47">
        <v>21.4</v>
      </c>
      <c r="P9" s="47">
        <v>74.599999999999994</v>
      </c>
      <c r="Q9" s="47"/>
      <c r="R9" s="47">
        <v>1.9</v>
      </c>
      <c r="S9" s="47">
        <v>28</v>
      </c>
      <c r="T9" s="47">
        <v>2</v>
      </c>
      <c r="U9" s="47"/>
      <c r="V9" s="47">
        <v>5</v>
      </c>
      <c r="W9" s="47">
        <v>531</v>
      </c>
      <c r="X9" s="47">
        <v>0</v>
      </c>
      <c r="Y9" s="47">
        <v>0.11</v>
      </c>
      <c r="Z9" s="47">
        <v>6.3</v>
      </c>
      <c r="AA9" s="47">
        <v>85</v>
      </c>
    </row>
    <row r="10" spans="1:27" x14ac:dyDescent="0.25">
      <c r="A10" s="44">
        <v>80026</v>
      </c>
      <c r="B10" s="45" t="s">
        <v>104</v>
      </c>
      <c r="C10" s="48">
        <v>81.349999999999994</v>
      </c>
      <c r="D10" s="41">
        <v>98.120300751879668</v>
      </c>
      <c r="E10" s="47">
        <v>0.7</v>
      </c>
      <c r="F10" s="47">
        <v>9</v>
      </c>
      <c r="G10" s="47">
        <v>9</v>
      </c>
      <c r="H10" s="47">
        <v>189</v>
      </c>
      <c r="I10" s="47">
        <v>413</v>
      </c>
      <c r="J10" s="47">
        <v>3430</v>
      </c>
      <c r="K10" s="47">
        <v>8.1999999999999993</v>
      </c>
      <c r="L10" s="47"/>
      <c r="M10" s="47">
        <v>21.4</v>
      </c>
      <c r="N10" s="47">
        <v>2.2999999999999998</v>
      </c>
      <c r="O10" s="47">
        <v>16.100000000000001</v>
      </c>
      <c r="P10" s="47">
        <v>80.099999999999994</v>
      </c>
      <c r="Q10" s="47"/>
      <c r="R10" s="47">
        <v>1.8</v>
      </c>
      <c r="S10" s="47">
        <v>28</v>
      </c>
      <c r="T10" s="47">
        <v>1</v>
      </c>
      <c r="U10" s="47"/>
      <c r="V10" s="47">
        <v>1</v>
      </c>
      <c r="W10" s="47">
        <v>341</v>
      </c>
      <c r="X10" s="47">
        <v>0</v>
      </c>
      <c r="Y10" s="47">
        <v>0.14000000000000001</v>
      </c>
      <c r="Z10" s="47">
        <v>3.4</v>
      </c>
      <c r="AA10" s="47">
        <v>87</v>
      </c>
    </row>
    <row r="11" spans="1:27" ht="16.5" customHeight="1" x14ac:dyDescent="0.25">
      <c r="A11" s="38">
        <v>80028</v>
      </c>
      <c r="B11" s="43" t="s">
        <v>89</v>
      </c>
      <c r="C11" s="48">
        <v>89.77</v>
      </c>
      <c r="D11" s="41">
        <v>95.71428571428568</v>
      </c>
      <c r="E11" s="32">
        <v>6.4</v>
      </c>
      <c r="F11" s="33">
        <v>68</v>
      </c>
      <c r="G11" s="33">
        <v>140</v>
      </c>
      <c r="H11" s="33">
        <v>352</v>
      </c>
      <c r="I11" s="33">
        <v>357</v>
      </c>
      <c r="J11" s="33">
        <v>2500</v>
      </c>
      <c r="K11" s="32">
        <v>7.5</v>
      </c>
      <c r="L11" s="32"/>
      <c r="M11" s="32">
        <v>16.5</v>
      </c>
      <c r="N11" s="32">
        <v>5.5</v>
      </c>
      <c r="O11" s="32">
        <v>18</v>
      </c>
      <c r="P11" s="32">
        <v>75.7</v>
      </c>
      <c r="Q11" s="32"/>
      <c r="R11" s="32">
        <v>1.1000000000000001</v>
      </c>
      <c r="S11" s="33">
        <v>23</v>
      </c>
      <c r="T11" s="33">
        <v>12</v>
      </c>
      <c r="U11" s="33">
        <v>0.9</v>
      </c>
      <c r="V11" s="33">
        <v>40</v>
      </c>
      <c r="W11" s="33">
        <v>644</v>
      </c>
      <c r="X11" s="33">
        <v>0</v>
      </c>
      <c r="Y11" s="33">
        <v>0.31</v>
      </c>
      <c r="Z11" s="32">
        <v>7.9</v>
      </c>
      <c r="AA11" s="33">
        <v>40</v>
      </c>
    </row>
    <row r="12" spans="1:27" ht="16.5" customHeight="1" x14ac:dyDescent="0.25">
      <c r="A12" s="38">
        <v>80029</v>
      </c>
      <c r="B12" s="43" t="s">
        <v>90</v>
      </c>
      <c r="C12" s="48">
        <v>79.23</v>
      </c>
      <c r="D12" s="41">
        <v>97.959183673469354</v>
      </c>
      <c r="E12" s="32">
        <v>2.7</v>
      </c>
      <c r="F12" s="33">
        <v>48</v>
      </c>
      <c r="G12" s="33">
        <v>87</v>
      </c>
      <c r="H12" s="33">
        <v>382</v>
      </c>
      <c r="I12" s="33">
        <v>363</v>
      </c>
      <c r="J12" s="33">
        <v>2110</v>
      </c>
      <c r="K12" s="32">
        <v>7.4</v>
      </c>
      <c r="L12" s="32"/>
      <c r="M12" s="32">
        <v>14.7</v>
      </c>
      <c r="N12" s="32">
        <v>6.7</v>
      </c>
      <c r="O12" s="32">
        <v>20.6</v>
      </c>
      <c r="P12" s="32">
        <v>71.7</v>
      </c>
      <c r="Q12" s="32"/>
      <c r="R12" s="32">
        <v>1.3</v>
      </c>
      <c r="S12" s="33">
        <v>34</v>
      </c>
      <c r="T12" s="33">
        <v>6</v>
      </c>
      <c r="U12" s="33"/>
      <c r="V12" s="33">
        <v>23</v>
      </c>
      <c r="W12" s="33">
        <v>703</v>
      </c>
      <c r="X12" s="33">
        <v>0</v>
      </c>
      <c r="Y12" s="33">
        <v>0.33</v>
      </c>
      <c r="Z12" s="32">
        <v>5.7</v>
      </c>
      <c r="AA12" s="33">
        <v>44</v>
      </c>
    </row>
    <row r="13" spans="1:27" ht="16.5" customHeight="1" x14ac:dyDescent="0.25">
      <c r="A13" s="38">
        <v>80030</v>
      </c>
      <c r="B13" s="43" t="s">
        <v>91</v>
      </c>
      <c r="C13" s="48">
        <v>81.349999999999994</v>
      </c>
      <c r="D13" s="41">
        <v>98.181818181818173</v>
      </c>
      <c r="E13" s="32">
        <v>1.2</v>
      </c>
      <c r="F13" s="33">
        <v>24</v>
      </c>
      <c r="G13" s="33">
        <v>24</v>
      </c>
      <c r="H13" s="33">
        <v>162</v>
      </c>
      <c r="I13" s="33">
        <v>311</v>
      </c>
      <c r="J13" s="33">
        <v>1810</v>
      </c>
      <c r="K13" s="32">
        <v>7.7</v>
      </c>
      <c r="L13" s="32" t="s">
        <v>7</v>
      </c>
      <c r="M13" s="32">
        <v>12.3</v>
      </c>
      <c r="N13" s="32">
        <v>3.4</v>
      </c>
      <c r="O13" s="32">
        <v>21</v>
      </c>
      <c r="P13" s="32">
        <v>73.400000000000006</v>
      </c>
      <c r="Q13" s="32"/>
      <c r="R13" s="32">
        <v>2.5</v>
      </c>
      <c r="S13" s="33">
        <v>23</v>
      </c>
      <c r="T13" s="33">
        <v>2</v>
      </c>
      <c r="U13" s="33"/>
      <c r="V13" s="33">
        <v>8</v>
      </c>
      <c r="W13" s="33">
        <v>580</v>
      </c>
      <c r="X13" s="33">
        <v>0</v>
      </c>
      <c r="Y13" s="33">
        <v>0.16</v>
      </c>
      <c r="Z13" s="32">
        <v>9.1999999999999993</v>
      </c>
      <c r="AA13" s="33">
        <v>71</v>
      </c>
    </row>
    <row r="14" spans="1:27" ht="16.5" customHeight="1" x14ac:dyDescent="0.25">
      <c r="A14" s="38">
        <v>80031</v>
      </c>
      <c r="B14" s="43" t="s">
        <v>92</v>
      </c>
      <c r="C14" s="48">
        <v>83.91</v>
      </c>
      <c r="D14" s="41">
        <v>97.575757575757578</v>
      </c>
      <c r="E14" s="32">
        <v>0.9</v>
      </c>
      <c r="F14" s="33">
        <v>13</v>
      </c>
      <c r="G14" s="33">
        <v>15</v>
      </c>
      <c r="H14" s="33">
        <v>132</v>
      </c>
      <c r="I14" s="33">
        <v>279</v>
      </c>
      <c r="J14" s="33">
        <v>1540</v>
      </c>
      <c r="K14" s="32">
        <v>7.8</v>
      </c>
      <c r="L14" s="32"/>
      <c r="M14" s="32">
        <v>10.7</v>
      </c>
      <c r="N14" s="32">
        <v>3.2</v>
      </c>
      <c r="O14" s="32">
        <v>21.7</v>
      </c>
      <c r="P14" s="32">
        <v>72</v>
      </c>
      <c r="Q14" s="32"/>
      <c r="R14" s="32">
        <v>3.4</v>
      </c>
      <c r="S14" s="33">
        <v>23</v>
      </c>
      <c r="T14" s="33">
        <v>1</v>
      </c>
      <c r="U14" s="33"/>
      <c r="V14" s="33">
        <v>5</v>
      </c>
      <c r="W14" s="33">
        <v>518</v>
      </c>
      <c r="X14" s="33">
        <v>0</v>
      </c>
      <c r="Y14" s="33">
        <v>0.15</v>
      </c>
      <c r="Z14" s="32">
        <v>6</v>
      </c>
      <c r="AA14" s="33">
        <v>83</v>
      </c>
    </row>
    <row r="15" spans="1:27" ht="16.5" customHeight="1" x14ac:dyDescent="0.25">
      <c r="A15" s="38">
        <v>80032</v>
      </c>
      <c r="B15" s="43" t="s">
        <v>43</v>
      </c>
      <c r="C15" s="48">
        <v>77.349999999999994</v>
      </c>
      <c r="D15" s="41">
        <v>96.478873239436638</v>
      </c>
      <c r="E15" s="32">
        <v>4.4000000000000004</v>
      </c>
      <c r="F15" s="33">
        <v>47</v>
      </c>
      <c r="G15" s="33">
        <v>64</v>
      </c>
      <c r="H15" s="33">
        <v>280</v>
      </c>
      <c r="I15" s="33">
        <v>194</v>
      </c>
      <c r="J15" s="33">
        <v>2920</v>
      </c>
      <c r="K15" s="32">
        <v>7.7</v>
      </c>
      <c r="L15" s="32"/>
      <c r="M15" s="32">
        <v>17.100000000000001</v>
      </c>
      <c r="N15" s="32">
        <v>4.2</v>
      </c>
      <c r="O15" s="32">
        <v>9.5</v>
      </c>
      <c r="P15" s="32">
        <v>85.5</v>
      </c>
      <c r="Q15" s="32"/>
      <c r="R15" s="32">
        <v>0.9</v>
      </c>
      <c r="S15" s="33">
        <v>27</v>
      </c>
      <c r="T15" s="33">
        <v>2</v>
      </c>
      <c r="U15" s="33">
        <v>0.5</v>
      </c>
      <c r="V15" s="33">
        <v>7</v>
      </c>
      <c r="W15" s="33">
        <v>567</v>
      </c>
      <c r="X15" s="33">
        <v>0</v>
      </c>
      <c r="Y15" s="33">
        <v>0.44</v>
      </c>
      <c r="Z15" s="32">
        <v>5.9</v>
      </c>
      <c r="AA15" s="33">
        <v>37</v>
      </c>
    </row>
    <row r="16" spans="1:27" ht="16.5" customHeight="1" x14ac:dyDescent="0.25">
      <c r="A16" s="38">
        <v>80033</v>
      </c>
      <c r="B16" s="43" t="s">
        <v>44</v>
      </c>
      <c r="C16" s="48">
        <v>84.15</v>
      </c>
      <c r="D16" s="41">
        <v>98.192771084337338</v>
      </c>
      <c r="E16" s="32">
        <v>2.2999999999999998</v>
      </c>
      <c r="F16" s="33">
        <v>35</v>
      </c>
      <c r="G16" s="33">
        <v>43</v>
      </c>
      <c r="H16" s="33">
        <v>275</v>
      </c>
      <c r="I16" s="33">
        <v>186</v>
      </c>
      <c r="J16" s="33">
        <v>2190</v>
      </c>
      <c r="K16" s="32">
        <v>7.6</v>
      </c>
      <c r="L16" s="32"/>
      <c r="M16" s="32">
        <v>13.3</v>
      </c>
      <c r="N16" s="32">
        <v>5.3</v>
      </c>
      <c r="O16" s="32">
        <v>11.6</v>
      </c>
      <c r="P16" s="32">
        <v>82.1</v>
      </c>
      <c r="Q16" s="32"/>
      <c r="R16" s="32">
        <v>1.1000000000000001</v>
      </c>
      <c r="S16" s="33">
        <v>24</v>
      </c>
      <c r="T16" s="33">
        <v>2</v>
      </c>
      <c r="U16" s="33"/>
      <c r="V16" s="33">
        <v>5</v>
      </c>
      <c r="W16" s="33">
        <v>694</v>
      </c>
      <c r="X16" s="33">
        <v>0</v>
      </c>
      <c r="Y16" s="33">
        <v>0.46</v>
      </c>
      <c r="Z16" s="32">
        <v>5.5</v>
      </c>
      <c r="AA16" s="33">
        <v>34</v>
      </c>
    </row>
    <row r="17" spans="1:27" ht="16.5" customHeight="1" x14ac:dyDescent="0.25">
      <c r="A17" s="38">
        <v>80034</v>
      </c>
      <c r="B17" s="43" t="s">
        <v>45</v>
      </c>
      <c r="C17" s="48">
        <v>87.596685082872924</v>
      </c>
      <c r="D17" s="41">
        <v>97.619047619047606</v>
      </c>
      <c r="E17" s="32">
        <v>1.4</v>
      </c>
      <c r="F17" s="33">
        <v>22</v>
      </c>
      <c r="G17" s="33">
        <v>22</v>
      </c>
      <c r="H17" s="33">
        <v>227</v>
      </c>
      <c r="I17" s="33">
        <v>179</v>
      </c>
      <c r="J17" s="33">
        <v>2830</v>
      </c>
      <c r="K17" s="32">
        <v>7.6</v>
      </c>
      <c r="L17" s="32"/>
      <c r="M17" s="32">
        <v>16.3</v>
      </c>
      <c r="N17" s="32">
        <v>3.6</v>
      </c>
      <c r="O17" s="32">
        <v>9.1</v>
      </c>
      <c r="P17" s="32">
        <v>86.7</v>
      </c>
      <c r="Q17" s="32"/>
      <c r="R17" s="32">
        <v>0.7</v>
      </c>
      <c r="S17" s="33">
        <v>16</v>
      </c>
      <c r="T17" s="33">
        <v>1</v>
      </c>
      <c r="U17" s="33"/>
      <c r="V17" s="33">
        <v>2</v>
      </c>
      <c r="W17" s="33">
        <v>590</v>
      </c>
      <c r="X17" s="33">
        <v>0</v>
      </c>
      <c r="Y17" s="33">
        <v>0.4</v>
      </c>
      <c r="Z17" s="32">
        <v>5.7</v>
      </c>
      <c r="AA17" s="33">
        <v>28</v>
      </c>
    </row>
    <row r="18" spans="1:27" ht="16.5" customHeight="1" x14ac:dyDescent="0.25">
      <c r="A18" s="38">
        <v>80035</v>
      </c>
      <c r="B18" s="43" t="s">
        <v>46</v>
      </c>
      <c r="C18" s="48">
        <v>90.23</v>
      </c>
      <c r="D18" s="41">
        <v>97.826086956521792</v>
      </c>
      <c r="E18" s="32">
        <v>0.7</v>
      </c>
      <c r="F18" s="33">
        <v>9</v>
      </c>
      <c r="G18" s="33">
        <v>8</v>
      </c>
      <c r="H18" s="33">
        <v>134</v>
      </c>
      <c r="I18" s="33">
        <v>134</v>
      </c>
      <c r="J18" s="33">
        <v>4500</v>
      </c>
      <c r="K18" s="32">
        <v>7.9</v>
      </c>
      <c r="L18" s="32"/>
      <c r="M18" s="32">
        <v>24</v>
      </c>
      <c r="N18" s="32">
        <v>1.4</v>
      </c>
      <c r="O18" s="32">
        <v>4.5999999999999996</v>
      </c>
      <c r="P18" s="32">
        <v>93.6</v>
      </c>
      <c r="Q18" s="32"/>
      <c r="R18" s="32">
        <v>0.4</v>
      </c>
      <c r="S18" s="33">
        <v>18</v>
      </c>
      <c r="T18" s="33">
        <v>1</v>
      </c>
      <c r="U18" s="33"/>
      <c r="V18" s="33">
        <v>1</v>
      </c>
      <c r="W18" s="33">
        <v>227</v>
      </c>
      <c r="X18" s="33">
        <v>0</v>
      </c>
      <c r="Y18" s="33">
        <v>0.3</v>
      </c>
      <c r="Z18" s="32">
        <v>7.4</v>
      </c>
      <c r="AA18" s="33">
        <v>22</v>
      </c>
    </row>
    <row r="19" spans="1:27" ht="16.5" customHeight="1" x14ac:dyDescent="0.25">
      <c r="A19" s="38">
        <v>80036</v>
      </c>
      <c r="B19" s="43" t="s">
        <v>93</v>
      </c>
      <c r="C19" s="48">
        <v>81.94</v>
      </c>
      <c r="D19" s="41">
        <v>95.967741935483886</v>
      </c>
      <c r="E19" s="32">
        <v>5.6</v>
      </c>
      <c r="F19" s="33">
        <v>51</v>
      </c>
      <c r="G19" s="33">
        <v>82</v>
      </c>
      <c r="H19" s="33">
        <v>313</v>
      </c>
      <c r="I19" s="33">
        <v>422</v>
      </c>
      <c r="J19" s="33">
        <v>4410</v>
      </c>
      <c r="K19" s="32">
        <v>7.6</v>
      </c>
      <c r="L19" s="32"/>
      <c r="M19" s="32">
        <v>26.5</v>
      </c>
      <c r="N19" s="32">
        <v>3</v>
      </c>
      <c r="O19" s="32">
        <v>13.3</v>
      </c>
      <c r="P19" s="32">
        <v>83.3</v>
      </c>
      <c r="Q19" s="32"/>
      <c r="R19" s="32">
        <v>0.6</v>
      </c>
      <c r="S19" s="33">
        <v>24</v>
      </c>
      <c r="T19" s="33">
        <v>14</v>
      </c>
      <c r="U19" s="33">
        <v>0.9</v>
      </c>
      <c r="V19" s="33">
        <v>9</v>
      </c>
      <c r="W19" s="33">
        <v>572</v>
      </c>
      <c r="X19" s="33">
        <v>0</v>
      </c>
      <c r="Y19" s="33">
        <v>0.23</v>
      </c>
      <c r="Z19" s="32">
        <v>7.6</v>
      </c>
      <c r="AA19" s="33">
        <v>37</v>
      </c>
    </row>
    <row r="20" spans="1:27" ht="16.5" customHeight="1" x14ac:dyDescent="0.25">
      <c r="A20" s="38">
        <v>80037</v>
      </c>
      <c r="B20" s="43" t="s">
        <v>94</v>
      </c>
      <c r="C20" s="48">
        <v>82.33</v>
      </c>
      <c r="D20" s="41">
        <v>96.610169491525426</v>
      </c>
      <c r="E20" s="32">
        <v>3.2</v>
      </c>
      <c r="F20" s="33">
        <v>34</v>
      </c>
      <c r="G20" s="33">
        <v>42</v>
      </c>
      <c r="H20" s="33">
        <v>194</v>
      </c>
      <c r="I20" s="33">
        <v>511</v>
      </c>
      <c r="J20" s="33">
        <v>4770</v>
      </c>
      <c r="K20" s="32">
        <v>7.5</v>
      </c>
      <c r="L20" s="32"/>
      <c r="M20" s="32">
        <v>28.8</v>
      </c>
      <c r="N20" s="32">
        <v>1.7</v>
      </c>
      <c r="O20" s="32">
        <v>14.8</v>
      </c>
      <c r="P20" s="32">
        <v>82.7</v>
      </c>
      <c r="Q20" s="32"/>
      <c r="R20" s="32">
        <v>1</v>
      </c>
      <c r="S20" s="33">
        <v>31</v>
      </c>
      <c r="T20" s="33">
        <v>5</v>
      </c>
      <c r="U20" s="33"/>
      <c r="V20" s="33">
        <v>5</v>
      </c>
      <c r="W20" s="33">
        <v>624</v>
      </c>
      <c r="X20" s="33">
        <v>0</v>
      </c>
      <c r="Y20" s="33">
        <v>0.11</v>
      </c>
      <c r="Z20" s="32">
        <v>9</v>
      </c>
      <c r="AA20" s="33">
        <v>69</v>
      </c>
    </row>
    <row r="21" spans="1:27" ht="16.5" customHeight="1" x14ac:dyDescent="0.25">
      <c r="A21" s="38">
        <v>80038</v>
      </c>
      <c r="B21" s="43" t="s">
        <v>95</v>
      </c>
      <c r="C21" s="48">
        <v>87.23</v>
      </c>
      <c r="D21" s="41">
        <v>98.026315789473671</v>
      </c>
      <c r="E21" s="32">
        <v>1.3</v>
      </c>
      <c r="F21" s="33">
        <v>14</v>
      </c>
      <c r="G21" s="33">
        <v>14</v>
      </c>
      <c r="H21" s="33">
        <v>73</v>
      </c>
      <c r="I21" s="33">
        <v>409</v>
      </c>
      <c r="J21" s="33">
        <v>7200</v>
      </c>
      <c r="K21" s="32">
        <v>8</v>
      </c>
      <c r="L21" s="32"/>
      <c r="M21" s="32">
        <v>39.9</v>
      </c>
      <c r="N21" s="32">
        <v>0.5</v>
      </c>
      <c r="O21" s="32">
        <v>8.5</v>
      </c>
      <c r="P21" s="32">
        <v>90.3</v>
      </c>
      <c r="Q21" s="32"/>
      <c r="R21" s="32">
        <v>0.8</v>
      </c>
      <c r="S21" s="33">
        <v>26</v>
      </c>
      <c r="T21" s="33">
        <v>1</v>
      </c>
      <c r="U21" s="33"/>
      <c r="V21" s="33">
        <v>1</v>
      </c>
      <c r="W21" s="33">
        <v>116</v>
      </c>
      <c r="X21" s="33">
        <v>0</v>
      </c>
      <c r="Y21" s="33">
        <v>0.06</v>
      </c>
      <c r="Z21" s="32">
        <v>7.6</v>
      </c>
      <c r="AA21" s="33">
        <v>76</v>
      </c>
    </row>
    <row r="22" spans="1:27" ht="16.5" customHeight="1" x14ac:dyDescent="0.25">
      <c r="A22" s="38">
        <v>80039</v>
      </c>
      <c r="B22" s="43" t="s">
        <v>96</v>
      </c>
      <c r="C22" s="48">
        <v>93.26</v>
      </c>
      <c r="D22" s="41">
        <v>99.038461538461561</v>
      </c>
      <c r="E22" s="32">
        <v>0.69</v>
      </c>
      <c r="F22" s="33">
        <v>6</v>
      </c>
      <c r="G22" s="33">
        <v>5</v>
      </c>
      <c r="H22" s="33">
        <v>64</v>
      </c>
      <c r="I22" s="33">
        <v>294</v>
      </c>
      <c r="J22" s="33">
        <v>7200</v>
      </c>
      <c r="K22" s="32">
        <v>8.1</v>
      </c>
      <c r="L22" s="32"/>
      <c r="M22" s="32">
        <v>39</v>
      </c>
      <c r="N22" s="32">
        <v>0.4</v>
      </c>
      <c r="O22" s="32">
        <v>6.3</v>
      </c>
      <c r="P22" s="32">
        <v>92.3</v>
      </c>
      <c r="Q22" s="32"/>
      <c r="R22" s="32">
        <v>1</v>
      </c>
      <c r="S22" s="33">
        <v>35</v>
      </c>
      <c r="T22" s="33">
        <v>1</v>
      </c>
      <c r="U22" s="33"/>
      <c r="V22" s="33">
        <v>1</v>
      </c>
      <c r="W22" s="33">
        <v>33</v>
      </c>
      <c r="X22" s="33">
        <v>0</v>
      </c>
      <c r="Y22" s="33">
        <v>0.06</v>
      </c>
      <c r="Z22" s="32">
        <v>6.6</v>
      </c>
      <c r="AA22" s="33">
        <v>93</v>
      </c>
    </row>
    <row r="23" spans="1:27" ht="16.5" customHeight="1" x14ac:dyDescent="0.25">
      <c r="A23" s="38">
        <v>80040</v>
      </c>
      <c r="B23" s="43" t="s">
        <v>47</v>
      </c>
      <c r="C23" s="48">
        <v>82.44</v>
      </c>
      <c r="D23" s="41">
        <v>97.520661157024847</v>
      </c>
      <c r="E23" s="32">
        <v>4.9000000000000004</v>
      </c>
      <c r="F23" s="33">
        <v>43</v>
      </c>
      <c r="G23" s="33">
        <v>60</v>
      </c>
      <c r="H23" s="33">
        <v>316</v>
      </c>
      <c r="I23" s="33">
        <v>245</v>
      </c>
      <c r="J23" s="33">
        <v>3380</v>
      </c>
      <c r="K23" s="32">
        <v>7.7</v>
      </c>
      <c r="L23" s="32"/>
      <c r="M23" s="32">
        <v>19.899999999999999</v>
      </c>
      <c r="N23" s="32">
        <v>4.0999999999999996</v>
      </c>
      <c r="O23" s="32">
        <v>10.3</v>
      </c>
      <c r="P23" s="32">
        <v>85</v>
      </c>
      <c r="Q23" s="32"/>
      <c r="R23" s="32">
        <v>0.8</v>
      </c>
      <c r="S23" s="33">
        <v>20</v>
      </c>
      <c r="T23" s="33">
        <v>3</v>
      </c>
      <c r="U23" s="33">
        <v>1.2</v>
      </c>
      <c r="V23" s="33">
        <v>7</v>
      </c>
      <c r="W23" s="33">
        <v>670</v>
      </c>
      <c r="X23" s="33">
        <v>0</v>
      </c>
      <c r="Y23" s="33">
        <v>0.4</v>
      </c>
      <c r="Z23" s="32">
        <v>6</v>
      </c>
      <c r="AA23" s="33">
        <v>37</v>
      </c>
    </row>
    <row r="24" spans="1:27" ht="16.5" customHeight="1" x14ac:dyDescent="0.25">
      <c r="A24" s="38">
        <v>80041</v>
      </c>
      <c r="B24" s="43" t="s">
        <v>48</v>
      </c>
      <c r="C24" s="48">
        <v>83.63518758085381</v>
      </c>
      <c r="D24" s="41">
        <v>98.507462686567195</v>
      </c>
      <c r="E24" s="32">
        <v>4.0999999999999996</v>
      </c>
      <c r="F24" s="33">
        <v>37</v>
      </c>
      <c r="G24" s="33">
        <v>42</v>
      </c>
      <c r="H24" s="33">
        <v>296</v>
      </c>
      <c r="I24" s="33">
        <v>232</v>
      </c>
      <c r="J24" s="33">
        <v>2790</v>
      </c>
      <c r="K24" s="32">
        <v>7.6</v>
      </c>
      <c r="L24" s="32"/>
      <c r="M24" s="32">
        <v>16.8</v>
      </c>
      <c r="N24" s="32">
        <v>4.5</v>
      </c>
      <c r="O24" s="32">
        <v>11.5</v>
      </c>
      <c r="P24" s="32">
        <v>83</v>
      </c>
      <c r="Q24" s="32"/>
      <c r="R24" s="32">
        <v>1.2</v>
      </c>
      <c r="S24" s="33">
        <v>21</v>
      </c>
      <c r="T24" s="33">
        <v>3</v>
      </c>
      <c r="U24" s="33"/>
      <c r="V24" s="33">
        <v>5</v>
      </c>
      <c r="W24" s="33">
        <v>793</v>
      </c>
      <c r="X24" s="33">
        <v>0</v>
      </c>
      <c r="Y24" s="33">
        <v>0.39</v>
      </c>
      <c r="Z24" s="32">
        <v>5.7</v>
      </c>
      <c r="AA24" s="33">
        <v>45</v>
      </c>
    </row>
    <row r="25" spans="1:27" ht="16.5" customHeight="1" x14ac:dyDescent="0.25">
      <c r="A25" s="38">
        <v>80042</v>
      </c>
      <c r="B25" s="43" t="s">
        <v>49</v>
      </c>
      <c r="C25" s="48">
        <v>84.45337229121013</v>
      </c>
      <c r="D25" s="41">
        <v>98.069498069498081</v>
      </c>
      <c r="E25" s="32">
        <v>1.4</v>
      </c>
      <c r="F25" s="33">
        <v>17</v>
      </c>
      <c r="G25" s="33">
        <v>16</v>
      </c>
      <c r="H25" s="33">
        <v>191</v>
      </c>
      <c r="I25" s="33">
        <v>234</v>
      </c>
      <c r="J25" s="33">
        <v>4350</v>
      </c>
      <c r="K25" s="32">
        <v>7.9</v>
      </c>
      <c r="L25" s="32"/>
      <c r="M25" s="32">
        <v>24.3</v>
      </c>
      <c r="N25" s="32">
        <v>2</v>
      </c>
      <c r="O25" s="32">
        <v>8</v>
      </c>
      <c r="P25" s="32">
        <v>89.4</v>
      </c>
      <c r="Q25" s="32"/>
      <c r="R25" s="32">
        <v>0.7</v>
      </c>
      <c r="S25" s="33">
        <v>18</v>
      </c>
      <c r="T25" s="33">
        <v>1</v>
      </c>
      <c r="U25" s="33"/>
      <c r="V25" s="33">
        <v>2</v>
      </c>
      <c r="W25" s="33">
        <v>497</v>
      </c>
      <c r="X25" s="33">
        <v>0</v>
      </c>
      <c r="Y25" s="33">
        <v>0.25</v>
      </c>
      <c r="Z25" s="32">
        <v>5</v>
      </c>
      <c r="AA25" s="33">
        <v>39</v>
      </c>
    </row>
    <row r="26" spans="1:27" ht="16.5" customHeight="1" x14ac:dyDescent="0.25">
      <c r="A26" s="38">
        <v>80043</v>
      </c>
      <c r="B26" s="43" t="s">
        <v>50</v>
      </c>
      <c r="C26" s="48">
        <v>85.91</v>
      </c>
      <c r="D26" s="41">
        <v>98.584905660377345</v>
      </c>
      <c r="E26" s="32">
        <v>0.8</v>
      </c>
      <c r="F26" s="33">
        <v>4</v>
      </c>
      <c r="G26" s="33">
        <v>3</v>
      </c>
      <c r="H26" s="33">
        <v>165</v>
      </c>
      <c r="I26" s="33">
        <v>237</v>
      </c>
      <c r="J26" s="33">
        <v>4540</v>
      </c>
      <c r="K26" s="32">
        <v>8.1</v>
      </c>
      <c r="L26" s="32"/>
      <c r="M26" s="32">
        <v>25.2</v>
      </c>
      <c r="N26" s="32">
        <v>1.7</v>
      </c>
      <c r="O26" s="32">
        <v>7.8</v>
      </c>
      <c r="P26" s="32">
        <v>90</v>
      </c>
      <c r="Q26" s="32"/>
      <c r="R26" s="32">
        <v>0.6</v>
      </c>
      <c r="S26" s="33">
        <v>20</v>
      </c>
      <c r="T26" s="33">
        <v>1</v>
      </c>
      <c r="U26" s="33"/>
      <c r="V26" s="33"/>
      <c r="W26" s="33">
        <v>356</v>
      </c>
      <c r="X26" s="33">
        <v>0</v>
      </c>
      <c r="Y26" s="33">
        <v>0.22</v>
      </c>
      <c r="Z26" s="32">
        <v>5.7</v>
      </c>
      <c r="AA26" s="33">
        <v>36</v>
      </c>
    </row>
    <row r="27" spans="1:27" ht="16.5" customHeight="1" x14ac:dyDescent="0.25">
      <c r="A27" s="38">
        <v>80044</v>
      </c>
      <c r="B27" s="43" t="s">
        <v>39</v>
      </c>
      <c r="C27" s="49">
        <v>78.727876106194685</v>
      </c>
      <c r="D27" s="41">
        <v>96.79487179487181</v>
      </c>
      <c r="E27" s="32">
        <v>5.8</v>
      </c>
      <c r="F27" s="33">
        <v>42</v>
      </c>
      <c r="G27" s="33">
        <v>62</v>
      </c>
      <c r="H27" s="33">
        <v>265</v>
      </c>
      <c r="I27" s="33">
        <v>202</v>
      </c>
      <c r="J27" s="33">
        <v>3840</v>
      </c>
      <c r="K27" s="32">
        <v>8</v>
      </c>
      <c r="L27" s="32"/>
      <c r="M27" s="32">
        <v>21.7</v>
      </c>
      <c r="N27" s="32">
        <v>3.1</v>
      </c>
      <c r="O27" s="32">
        <v>7.8</v>
      </c>
      <c r="P27" s="32">
        <v>88.6</v>
      </c>
      <c r="Q27" s="32"/>
      <c r="R27" s="32">
        <v>0.6</v>
      </c>
      <c r="S27" s="33">
        <v>18</v>
      </c>
      <c r="T27" s="33">
        <v>4</v>
      </c>
      <c r="U27" s="33">
        <v>0.7</v>
      </c>
      <c r="V27" s="33">
        <v>6</v>
      </c>
      <c r="W27" s="33">
        <v>464</v>
      </c>
      <c r="X27" s="33">
        <v>0</v>
      </c>
      <c r="Y27" s="33">
        <v>0.4</v>
      </c>
      <c r="Z27" s="32">
        <v>7.1</v>
      </c>
      <c r="AA27" s="33">
        <v>32</v>
      </c>
    </row>
    <row r="28" spans="1:27" ht="16.5" customHeight="1" x14ac:dyDescent="0.25">
      <c r="A28" s="38">
        <v>80045</v>
      </c>
      <c r="B28" s="43" t="s">
        <v>40</v>
      </c>
      <c r="C28" s="48">
        <v>83.25</v>
      </c>
      <c r="D28" s="41">
        <v>97.41935483870968</v>
      </c>
      <c r="E28" s="32">
        <v>3.7</v>
      </c>
      <c r="F28" s="33">
        <v>34</v>
      </c>
      <c r="G28" s="33">
        <v>39</v>
      </c>
      <c r="H28" s="33">
        <v>217</v>
      </c>
      <c r="I28" s="33">
        <v>183</v>
      </c>
      <c r="J28" s="33">
        <v>3130</v>
      </c>
      <c r="K28" s="32">
        <v>7.9</v>
      </c>
      <c r="L28" s="32"/>
      <c r="M28" s="32">
        <v>17.8</v>
      </c>
      <c r="N28" s="32">
        <v>3.1</v>
      </c>
      <c r="O28" s="32">
        <v>8.5</v>
      </c>
      <c r="P28" s="32">
        <v>87.7</v>
      </c>
      <c r="Q28" s="32"/>
      <c r="R28" s="32">
        <v>0.7</v>
      </c>
      <c r="S28" s="33">
        <v>21</v>
      </c>
      <c r="T28" s="33">
        <v>3</v>
      </c>
      <c r="U28" s="33"/>
      <c r="V28" s="33">
        <v>4</v>
      </c>
      <c r="W28" s="33">
        <v>589</v>
      </c>
      <c r="X28" s="33">
        <v>0</v>
      </c>
      <c r="Y28" s="33">
        <v>0.36</v>
      </c>
      <c r="Z28" s="32">
        <v>4.5999999999999996</v>
      </c>
      <c r="AA28" s="33">
        <v>29</v>
      </c>
    </row>
    <row r="29" spans="1:27" ht="16.5" customHeight="1" x14ac:dyDescent="0.25">
      <c r="A29" s="38">
        <v>80046</v>
      </c>
      <c r="B29" s="43" t="s">
        <v>41</v>
      </c>
      <c r="C29" s="48">
        <v>84.249040307101723</v>
      </c>
      <c r="D29" s="41">
        <v>98.93048128342248</v>
      </c>
      <c r="E29" s="32">
        <v>2.1</v>
      </c>
      <c r="F29" s="33">
        <v>10</v>
      </c>
      <c r="G29" s="33">
        <v>11</v>
      </c>
      <c r="H29" s="33">
        <v>147</v>
      </c>
      <c r="I29" s="33">
        <v>137</v>
      </c>
      <c r="J29" s="33">
        <v>5120</v>
      </c>
      <c r="K29" s="32">
        <v>8</v>
      </c>
      <c r="L29" s="32"/>
      <c r="M29" s="32">
        <v>27.2</v>
      </c>
      <c r="N29" s="32">
        <v>1.4</v>
      </c>
      <c r="O29" s="32">
        <v>4.2</v>
      </c>
      <c r="P29" s="32">
        <v>94.1</v>
      </c>
      <c r="Q29" s="32"/>
      <c r="R29" s="32">
        <v>0.4</v>
      </c>
      <c r="S29" s="33">
        <v>22</v>
      </c>
      <c r="T29" s="33">
        <v>1</v>
      </c>
      <c r="U29" s="33"/>
      <c r="V29" s="33">
        <v>1</v>
      </c>
      <c r="W29" s="33">
        <v>313</v>
      </c>
      <c r="X29" s="33">
        <v>0</v>
      </c>
      <c r="Y29" s="33">
        <v>0.33</v>
      </c>
      <c r="Z29" s="32">
        <v>5.2</v>
      </c>
      <c r="AA29" s="33">
        <v>26</v>
      </c>
    </row>
    <row r="30" spans="1:27" ht="16.5" customHeight="1" x14ac:dyDescent="0.25">
      <c r="A30" s="38">
        <v>80047</v>
      </c>
      <c r="B30" s="43" t="s">
        <v>42</v>
      </c>
      <c r="C30" s="48">
        <v>88.55</v>
      </c>
      <c r="D30" s="41">
        <v>99.056603773584882</v>
      </c>
      <c r="E30" s="32">
        <v>0.9</v>
      </c>
      <c r="F30" s="33">
        <v>3</v>
      </c>
      <c r="G30" s="33">
        <v>1</v>
      </c>
      <c r="H30" s="33">
        <v>82</v>
      </c>
      <c r="I30" s="33">
        <v>123</v>
      </c>
      <c r="J30" s="33">
        <v>7200</v>
      </c>
      <c r="K30" s="32">
        <v>82</v>
      </c>
      <c r="L30" s="32"/>
      <c r="M30" s="32">
        <v>38.299999999999997</v>
      </c>
      <c r="N30" s="32">
        <v>0.6</v>
      </c>
      <c r="O30" s="32">
        <v>2.7</v>
      </c>
      <c r="P30" s="32">
        <v>96.4</v>
      </c>
      <c r="Q30" s="32"/>
      <c r="R30" s="32">
        <v>0.3</v>
      </c>
      <c r="S30" s="33">
        <v>23</v>
      </c>
      <c r="T30" s="33">
        <v>1</v>
      </c>
      <c r="U30" s="33"/>
      <c r="V30" s="33"/>
      <c r="W30" s="33">
        <v>50</v>
      </c>
      <c r="X30" s="33">
        <v>0</v>
      </c>
      <c r="Y30" s="33">
        <v>0.22</v>
      </c>
      <c r="Z30" s="32">
        <v>5</v>
      </c>
      <c r="AA30" s="33">
        <v>24</v>
      </c>
    </row>
    <row r="31" spans="1:27" ht="16.5" customHeight="1" x14ac:dyDescent="0.25">
      <c r="A31" s="38">
        <v>84355</v>
      </c>
      <c r="B31" s="43" t="s">
        <v>51</v>
      </c>
      <c r="C31" s="49">
        <v>79.805313971116249</v>
      </c>
      <c r="D31" s="41">
        <v>97.797356828193799</v>
      </c>
      <c r="E31" s="32">
        <v>3.5</v>
      </c>
      <c r="F31" s="33">
        <v>58</v>
      </c>
      <c r="G31" s="33">
        <v>96</v>
      </c>
      <c r="H31" s="33">
        <v>242</v>
      </c>
      <c r="I31" s="33">
        <v>299</v>
      </c>
      <c r="J31" s="33">
        <v>1780</v>
      </c>
      <c r="K31" s="32">
        <v>7.1</v>
      </c>
      <c r="L31" s="32"/>
      <c r="M31" s="32">
        <v>13.3</v>
      </c>
      <c r="N31" s="32">
        <v>4.7</v>
      </c>
      <c r="O31" s="32">
        <v>18.7</v>
      </c>
      <c r="P31" s="32">
        <v>66.8</v>
      </c>
      <c r="Q31" s="32">
        <v>8.8000000000000007</v>
      </c>
      <c r="R31" s="32">
        <v>0.9</v>
      </c>
      <c r="S31" s="33">
        <v>23</v>
      </c>
      <c r="T31" s="33">
        <v>15</v>
      </c>
      <c r="U31" s="33">
        <v>0.5</v>
      </c>
      <c r="V31" s="33">
        <v>34</v>
      </c>
      <c r="W31" s="33">
        <v>518</v>
      </c>
      <c r="X31" s="33">
        <v>0.1</v>
      </c>
      <c r="Y31" s="33">
        <v>0.25</v>
      </c>
      <c r="Z31" s="32">
        <v>3.6</v>
      </c>
      <c r="AA31" s="33">
        <v>29</v>
      </c>
    </row>
    <row r="32" spans="1:27" ht="16.5" customHeight="1" x14ac:dyDescent="0.25">
      <c r="A32" s="38">
        <v>84356</v>
      </c>
      <c r="B32" s="43" t="s">
        <v>52</v>
      </c>
      <c r="C32" s="49">
        <v>83.2</v>
      </c>
      <c r="D32" s="41">
        <v>99.200000000000017</v>
      </c>
      <c r="E32" s="32">
        <v>1.6</v>
      </c>
      <c r="F32" s="33">
        <v>28</v>
      </c>
      <c r="G32" s="33">
        <v>33</v>
      </c>
      <c r="H32" s="33">
        <v>94</v>
      </c>
      <c r="I32" s="33">
        <v>281</v>
      </c>
      <c r="J32" s="33">
        <v>1820</v>
      </c>
      <c r="K32" s="32">
        <v>7.5</v>
      </c>
      <c r="L32" s="32"/>
      <c r="M32" s="32">
        <v>12</v>
      </c>
      <c r="N32" s="32">
        <v>2</v>
      </c>
      <c r="O32" s="32">
        <v>19.600000000000001</v>
      </c>
      <c r="P32" s="32">
        <v>76</v>
      </c>
      <c r="Q32" s="32"/>
      <c r="R32" s="32">
        <v>2.7</v>
      </c>
      <c r="S32" s="33">
        <v>25</v>
      </c>
      <c r="T32" s="33">
        <v>5</v>
      </c>
      <c r="U32" s="33"/>
      <c r="V32" s="33">
        <v>12</v>
      </c>
      <c r="W32" s="33">
        <v>513</v>
      </c>
      <c r="X32" s="33">
        <v>0</v>
      </c>
      <c r="Y32" s="33">
        <v>0.1</v>
      </c>
      <c r="Z32" s="32">
        <v>2.4</v>
      </c>
      <c r="AA32" s="33">
        <v>74</v>
      </c>
    </row>
    <row r="33" spans="1:27" ht="16.5" customHeight="1" x14ac:dyDescent="0.25">
      <c r="A33" s="38">
        <v>84357</v>
      </c>
      <c r="B33" s="43" t="s">
        <v>53</v>
      </c>
      <c r="C33" s="49">
        <v>81.802801015132999</v>
      </c>
      <c r="D33" s="41">
        <v>97.916666666666714</v>
      </c>
      <c r="E33" s="32">
        <v>1.4</v>
      </c>
      <c r="F33" s="33">
        <v>27</v>
      </c>
      <c r="G33" s="33">
        <v>31</v>
      </c>
      <c r="H33" s="33">
        <v>78</v>
      </c>
      <c r="I33" s="33">
        <v>412</v>
      </c>
      <c r="J33" s="33">
        <v>3790</v>
      </c>
      <c r="K33" s="32">
        <v>8.1</v>
      </c>
      <c r="L33" s="32"/>
      <c r="M33" s="32">
        <v>23.1</v>
      </c>
      <c r="N33" s="32">
        <v>0.9</v>
      </c>
      <c r="O33" s="32">
        <v>14.9</v>
      </c>
      <c r="P33" s="32">
        <v>82</v>
      </c>
      <c r="Q33" s="32"/>
      <c r="R33" s="32">
        <v>2.4</v>
      </c>
      <c r="S33" s="33">
        <v>56</v>
      </c>
      <c r="T33" s="33">
        <v>3</v>
      </c>
      <c r="U33" s="33"/>
      <c r="V33" s="33">
        <v>3</v>
      </c>
      <c r="W33" s="33">
        <v>62</v>
      </c>
      <c r="X33" s="33">
        <v>0</v>
      </c>
      <c r="Y33" s="33">
        <v>0.06</v>
      </c>
      <c r="Z33" s="32">
        <v>2.2000000000000002</v>
      </c>
      <c r="AA33" s="33">
        <v>129</v>
      </c>
    </row>
    <row r="34" spans="1:27" ht="16.5" customHeight="1" x14ac:dyDescent="0.25">
      <c r="A34" s="38">
        <v>84358</v>
      </c>
      <c r="B34" s="43" t="s">
        <v>54</v>
      </c>
      <c r="C34" s="49">
        <v>76.95</v>
      </c>
      <c r="D34" s="41">
        <v>98.507462686567195</v>
      </c>
      <c r="E34" s="32">
        <v>1.1000000000000001</v>
      </c>
      <c r="F34" s="33">
        <v>24</v>
      </c>
      <c r="G34" s="33">
        <v>27</v>
      </c>
      <c r="H34" s="33">
        <v>57</v>
      </c>
      <c r="I34" s="33">
        <v>411</v>
      </c>
      <c r="J34" s="33">
        <v>4880</v>
      </c>
      <c r="K34" s="32">
        <v>8</v>
      </c>
      <c r="L34" s="32"/>
      <c r="M34" s="32">
        <v>28.6</v>
      </c>
      <c r="N34" s="32">
        <v>0.5</v>
      </c>
      <c r="O34" s="32">
        <v>12</v>
      </c>
      <c r="P34" s="32">
        <v>85.3</v>
      </c>
      <c r="Q34" s="32"/>
      <c r="R34" s="32">
        <v>2.2999999999999998</v>
      </c>
      <c r="S34" s="33">
        <v>88</v>
      </c>
      <c r="T34" s="33">
        <v>3</v>
      </c>
      <c r="U34" s="33"/>
      <c r="V34" s="33">
        <v>3</v>
      </c>
      <c r="W34" s="33">
        <v>24</v>
      </c>
      <c r="X34" s="33">
        <v>0</v>
      </c>
      <c r="Y34" s="33">
        <v>0.04</v>
      </c>
      <c r="Z34" s="32">
        <v>2</v>
      </c>
      <c r="AA34" s="33">
        <v>153</v>
      </c>
    </row>
    <row r="35" spans="1:27" ht="16.5" customHeight="1" x14ac:dyDescent="0.25">
      <c r="A35" s="38">
        <v>84359</v>
      </c>
      <c r="B35" s="43" t="s">
        <v>55</v>
      </c>
      <c r="C35" s="50">
        <v>83.640081799590988</v>
      </c>
      <c r="D35" s="41">
        <v>97.810218978102171</v>
      </c>
      <c r="E35" s="32">
        <v>3.8</v>
      </c>
      <c r="F35" s="33">
        <v>48</v>
      </c>
      <c r="G35" s="33">
        <v>73</v>
      </c>
      <c r="H35" s="33">
        <v>188</v>
      </c>
      <c r="I35" s="33">
        <v>262</v>
      </c>
      <c r="J35" s="33">
        <v>1710</v>
      </c>
      <c r="K35" s="32">
        <v>7.1</v>
      </c>
      <c r="L35" s="32"/>
      <c r="M35" s="32">
        <v>12.4</v>
      </c>
      <c r="N35" s="32">
        <v>3.9</v>
      </c>
      <c r="O35" s="32">
        <v>17.5</v>
      </c>
      <c r="P35" s="32">
        <v>68.7</v>
      </c>
      <c r="Q35" s="32">
        <v>8.9</v>
      </c>
      <c r="R35" s="32">
        <v>1</v>
      </c>
      <c r="S35" s="33">
        <v>18</v>
      </c>
      <c r="T35" s="33">
        <v>17</v>
      </c>
      <c r="U35" s="33">
        <v>0.3</v>
      </c>
      <c r="V35" s="33">
        <v>29</v>
      </c>
      <c r="W35" s="33">
        <v>465</v>
      </c>
      <c r="X35" s="33">
        <v>0.1</v>
      </c>
      <c r="Y35" s="33">
        <v>0.22</v>
      </c>
      <c r="Z35" s="32">
        <v>4.4000000000000004</v>
      </c>
      <c r="AA35" s="33">
        <v>29</v>
      </c>
    </row>
    <row r="36" spans="1:27" ht="16.5" customHeight="1" x14ac:dyDescent="0.25">
      <c r="A36" s="38">
        <v>84360</v>
      </c>
      <c r="B36" s="43" t="s">
        <v>56</v>
      </c>
      <c r="C36" s="50">
        <v>88.42</v>
      </c>
      <c r="D36" s="41">
        <v>98.051948051948088</v>
      </c>
      <c r="E36" s="32">
        <v>1.6</v>
      </c>
      <c r="F36" s="33">
        <v>27</v>
      </c>
      <c r="G36" s="33">
        <v>33</v>
      </c>
      <c r="H36" s="33">
        <v>102</v>
      </c>
      <c r="I36" s="33">
        <v>297</v>
      </c>
      <c r="J36" s="33">
        <v>1370</v>
      </c>
      <c r="K36" s="32">
        <v>7</v>
      </c>
      <c r="L36" s="32"/>
      <c r="M36" s="32">
        <v>11.3</v>
      </c>
      <c r="N36" s="32">
        <v>2.2999999999999998</v>
      </c>
      <c r="O36" s="32">
        <v>21.9</v>
      </c>
      <c r="P36" s="32">
        <v>60.7</v>
      </c>
      <c r="Q36" s="32">
        <v>12.8</v>
      </c>
      <c r="R36" s="32">
        <v>2.2999999999999998</v>
      </c>
      <c r="S36" s="33">
        <v>26</v>
      </c>
      <c r="T36" s="33">
        <v>6</v>
      </c>
      <c r="U36" s="33"/>
      <c r="V36" s="33">
        <v>11</v>
      </c>
      <c r="W36" s="33">
        <v>587</v>
      </c>
      <c r="X36" s="33">
        <v>0.1</v>
      </c>
      <c r="Y36" s="33">
        <v>0.11</v>
      </c>
      <c r="Z36" s="32">
        <v>2.8</v>
      </c>
      <c r="AA36" s="33">
        <v>59</v>
      </c>
    </row>
    <row r="37" spans="1:27" ht="16.5" customHeight="1" x14ac:dyDescent="0.25">
      <c r="A37" s="38">
        <v>84361</v>
      </c>
      <c r="B37" s="43" t="s">
        <v>57</v>
      </c>
      <c r="C37" s="50">
        <v>93.26</v>
      </c>
      <c r="D37" s="41">
        <v>98.53479853479854</v>
      </c>
      <c r="E37" s="32">
        <v>0.8</v>
      </c>
      <c r="F37" s="33">
        <v>22</v>
      </c>
      <c r="G37" s="33">
        <v>21</v>
      </c>
      <c r="H37" s="33">
        <v>62</v>
      </c>
      <c r="I37" s="33">
        <v>246</v>
      </c>
      <c r="J37" s="33">
        <v>3340</v>
      </c>
      <c r="K37" s="32">
        <v>7.8</v>
      </c>
      <c r="L37" s="32"/>
      <c r="M37" s="32">
        <v>19.3</v>
      </c>
      <c r="N37" s="32">
        <v>0.8</v>
      </c>
      <c r="O37" s="32">
        <v>10.6</v>
      </c>
      <c r="P37" s="32">
        <v>86.7</v>
      </c>
      <c r="Q37" s="32"/>
      <c r="R37" s="32">
        <v>2</v>
      </c>
      <c r="S37" s="33">
        <v>21</v>
      </c>
      <c r="T37" s="33">
        <v>2</v>
      </c>
      <c r="U37" s="33"/>
      <c r="V37" s="33">
        <v>2</v>
      </c>
      <c r="W37" s="33">
        <v>350</v>
      </c>
      <c r="X37" s="33">
        <v>0</v>
      </c>
      <c r="Y37" s="33">
        <v>0.08</v>
      </c>
      <c r="Z37" s="32">
        <v>1.8</v>
      </c>
      <c r="AA37" s="33">
        <v>88</v>
      </c>
    </row>
    <row r="38" spans="1:27" ht="16.5" customHeight="1" x14ac:dyDescent="0.25">
      <c r="A38" s="38">
        <v>84362</v>
      </c>
      <c r="B38" s="43" t="s">
        <v>58</v>
      </c>
      <c r="C38" s="50">
        <v>90.893169877408056</v>
      </c>
      <c r="D38" s="41">
        <v>99.090909090909108</v>
      </c>
      <c r="E38" s="32">
        <v>0.8</v>
      </c>
      <c r="F38" s="33">
        <v>25</v>
      </c>
      <c r="G38" s="33">
        <v>32</v>
      </c>
      <c r="H38" s="33">
        <v>43</v>
      </c>
      <c r="I38" s="33">
        <v>264</v>
      </c>
      <c r="J38" s="33">
        <v>5250</v>
      </c>
      <c r="K38" s="32">
        <v>8.1999999999999993</v>
      </c>
      <c r="L38" s="32"/>
      <c r="M38" s="32">
        <v>29</v>
      </c>
      <c r="N38" s="32">
        <v>0.4</v>
      </c>
      <c r="O38" s="32">
        <v>7.6</v>
      </c>
      <c r="P38" s="32">
        <v>90.5</v>
      </c>
      <c r="Q38" s="32"/>
      <c r="R38" s="32">
        <v>1.6</v>
      </c>
      <c r="S38" s="33">
        <v>38</v>
      </c>
      <c r="T38" s="33">
        <v>2</v>
      </c>
      <c r="U38" s="33"/>
      <c r="V38" s="33">
        <v>3</v>
      </c>
      <c r="W38" s="33">
        <v>62</v>
      </c>
      <c r="X38" s="33">
        <v>0</v>
      </c>
      <c r="Y38" s="33">
        <v>0.05</v>
      </c>
      <c r="Z38" s="32">
        <v>1.8</v>
      </c>
      <c r="AA38" s="33">
        <v>108</v>
      </c>
    </row>
    <row r="39" spans="1:27" ht="16.5" customHeight="1" x14ac:dyDescent="0.25">
      <c r="A39" s="38">
        <v>84363</v>
      </c>
      <c r="B39" s="43" t="s">
        <v>69</v>
      </c>
      <c r="C39" s="50">
        <v>78.011472275334626</v>
      </c>
      <c r="D39" s="41">
        <v>96.414342629482078</v>
      </c>
      <c r="E39" s="32">
        <v>3.5</v>
      </c>
      <c r="F39" s="33">
        <v>50</v>
      </c>
      <c r="G39" s="33">
        <v>69</v>
      </c>
      <c r="H39" s="33">
        <v>198</v>
      </c>
      <c r="I39" s="33">
        <v>466</v>
      </c>
      <c r="J39" s="33">
        <v>2230</v>
      </c>
      <c r="K39" s="32">
        <v>7.4</v>
      </c>
      <c r="L39" s="32"/>
      <c r="M39" s="32">
        <v>15.7</v>
      </c>
      <c r="N39" s="32">
        <v>3.2</v>
      </c>
      <c r="O39" s="32">
        <v>24.7</v>
      </c>
      <c r="P39" s="32">
        <v>71</v>
      </c>
      <c r="Q39" s="32"/>
      <c r="R39" s="32">
        <v>1.4</v>
      </c>
      <c r="S39" s="33">
        <v>24</v>
      </c>
      <c r="T39" s="33">
        <v>16</v>
      </c>
      <c r="U39" s="33">
        <v>0.3</v>
      </c>
      <c r="V39" s="33">
        <v>21</v>
      </c>
      <c r="W39" s="33">
        <v>611</v>
      </c>
      <c r="X39" s="33">
        <v>0</v>
      </c>
      <c r="Y39" s="33">
        <v>0.13</v>
      </c>
      <c r="Z39" s="32">
        <v>4.0999999999999996</v>
      </c>
      <c r="AA39" s="33">
        <v>49</v>
      </c>
    </row>
    <row r="40" spans="1:27" ht="16.5" customHeight="1" x14ac:dyDescent="0.25">
      <c r="A40" s="38">
        <v>84364</v>
      </c>
      <c r="B40" s="43" t="s">
        <v>70</v>
      </c>
      <c r="C40" s="50">
        <v>81.511254019292622</v>
      </c>
      <c r="D40" s="41">
        <v>96.226415094339643</v>
      </c>
      <c r="E40" s="32">
        <v>1.9</v>
      </c>
      <c r="F40" s="33">
        <v>22</v>
      </c>
      <c r="G40" s="33">
        <v>28</v>
      </c>
      <c r="H40" s="33">
        <v>107</v>
      </c>
      <c r="I40" s="33">
        <v>492</v>
      </c>
      <c r="J40" s="33">
        <v>1920</v>
      </c>
      <c r="K40" s="32">
        <v>7.6</v>
      </c>
      <c r="L40" s="32"/>
      <c r="M40" s="32">
        <v>14.3</v>
      </c>
      <c r="N40" s="32">
        <v>1.9</v>
      </c>
      <c r="O40" s="32">
        <v>28.6</v>
      </c>
      <c r="P40" s="32">
        <v>67.099999999999994</v>
      </c>
      <c r="Q40" s="32"/>
      <c r="R40" s="32">
        <v>2.7</v>
      </c>
      <c r="S40" s="33">
        <v>32</v>
      </c>
      <c r="T40" s="33">
        <v>4</v>
      </c>
      <c r="U40" s="33"/>
      <c r="V40" s="33">
        <v>8</v>
      </c>
      <c r="W40" s="33">
        <v>661</v>
      </c>
      <c r="X40" s="33">
        <v>0</v>
      </c>
      <c r="Y40" s="33">
        <v>7.0000000000000007E-2</v>
      </c>
      <c r="Z40" s="32">
        <v>2.2999999999999998</v>
      </c>
      <c r="AA40" s="33">
        <v>90</v>
      </c>
    </row>
    <row r="41" spans="1:27" ht="16.5" customHeight="1" x14ac:dyDescent="0.25">
      <c r="A41" s="38">
        <v>84365</v>
      </c>
      <c r="B41" s="43" t="s">
        <v>71</v>
      </c>
      <c r="C41" s="50">
        <v>86.96</v>
      </c>
      <c r="D41" s="41">
        <v>96.124031007751952</v>
      </c>
      <c r="E41" s="32">
        <v>1.1000000000000001</v>
      </c>
      <c r="F41" s="33">
        <v>22</v>
      </c>
      <c r="G41" s="33">
        <v>28</v>
      </c>
      <c r="H41" s="33">
        <v>91</v>
      </c>
      <c r="I41" s="33">
        <v>651</v>
      </c>
      <c r="J41" s="33">
        <v>3500</v>
      </c>
      <c r="K41" s="32">
        <v>8</v>
      </c>
      <c r="L41" s="32"/>
      <c r="M41" s="32">
        <v>23.5</v>
      </c>
      <c r="N41" s="32">
        <v>1</v>
      </c>
      <c r="O41" s="32">
        <v>23.1</v>
      </c>
      <c r="P41" s="32">
        <v>74.400000000000006</v>
      </c>
      <c r="Q41" s="32"/>
      <c r="R41" s="32">
        <v>1.9</v>
      </c>
      <c r="S41" s="33">
        <v>31</v>
      </c>
      <c r="T41" s="33">
        <v>2</v>
      </c>
      <c r="U41" s="33"/>
      <c r="V41" s="33">
        <v>21</v>
      </c>
      <c r="W41" s="33">
        <v>249</v>
      </c>
      <c r="X41" s="33">
        <v>0</v>
      </c>
      <c r="Y41" s="33">
        <v>0.04</v>
      </c>
      <c r="Z41" s="32">
        <v>1.8</v>
      </c>
      <c r="AA41" s="33">
        <v>101</v>
      </c>
    </row>
    <row r="42" spans="1:27" ht="16.5" customHeight="1" x14ac:dyDescent="0.25">
      <c r="A42" s="38">
        <v>84366</v>
      </c>
      <c r="B42" s="43" t="s">
        <v>72</v>
      </c>
      <c r="C42" s="50">
        <v>90.277777777777771</v>
      </c>
      <c r="D42" s="41">
        <v>96.391752577319622</v>
      </c>
      <c r="E42" s="32">
        <v>1</v>
      </c>
      <c r="F42" s="33">
        <v>35</v>
      </c>
      <c r="G42" s="33">
        <v>39</v>
      </c>
      <c r="H42" s="33">
        <v>71</v>
      </c>
      <c r="I42" s="33">
        <v>652</v>
      </c>
      <c r="J42" s="33">
        <v>4170</v>
      </c>
      <c r="K42" s="32">
        <v>8.1999999999999993</v>
      </c>
      <c r="L42" s="32"/>
      <c r="M42" s="32">
        <v>26.9</v>
      </c>
      <c r="N42" s="32">
        <v>0.7</v>
      </c>
      <c r="O42" s="32">
        <v>20.2</v>
      </c>
      <c r="P42" s="32">
        <v>77.5</v>
      </c>
      <c r="Q42" s="32"/>
      <c r="R42" s="32">
        <v>1.9</v>
      </c>
      <c r="S42" s="33">
        <v>42</v>
      </c>
      <c r="T42" s="33">
        <v>4</v>
      </c>
      <c r="U42" s="33"/>
      <c r="V42" s="33">
        <v>5</v>
      </c>
      <c r="W42" s="33">
        <v>48</v>
      </c>
      <c r="X42" s="33">
        <v>0</v>
      </c>
      <c r="Y42" s="33">
        <v>0.03</v>
      </c>
      <c r="Z42" s="32">
        <v>2.2999999999999998</v>
      </c>
      <c r="AA42" s="33">
        <v>117</v>
      </c>
    </row>
    <row r="43" spans="1:27" ht="16.5" customHeight="1" x14ac:dyDescent="0.25">
      <c r="A43" s="38">
        <v>84367</v>
      </c>
      <c r="B43" s="43" t="s">
        <v>73</v>
      </c>
      <c r="C43" s="50">
        <v>78.56</v>
      </c>
      <c r="D43" s="41">
        <v>95.238095238095212</v>
      </c>
      <c r="E43" s="32">
        <v>3.9</v>
      </c>
      <c r="F43" s="33">
        <v>48</v>
      </c>
      <c r="G43" s="33">
        <v>71</v>
      </c>
      <c r="H43" s="33">
        <v>275</v>
      </c>
      <c r="I43" s="33">
        <v>491</v>
      </c>
      <c r="J43" s="33">
        <v>2590</v>
      </c>
      <c r="K43" s="32">
        <v>7.6</v>
      </c>
      <c r="L43" s="32"/>
      <c r="M43" s="32">
        <v>17.899999999999999</v>
      </c>
      <c r="N43" s="32">
        <v>3.9</v>
      </c>
      <c r="O43" s="32">
        <v>22.9</v>
      </c>
      <c r="P43" s="32">
        <v>72.400000000000006</v>
      </c>
      <c r="Q43" s="32"/>
      <c r="R43" s="32">
        <v>1</v>
      </c>
      <c r="S43" s="33">
        <v>18</v>
      </c>
      <c r="T43" s="33">
        <v>14</v>
      </c>
      <c r="U43" s="33">
        <v>0.3</v>
      </c>
      <c r="V43" s="33">
        <v>27</v>
      </c>
      <c r="W43" s="34">
        <v>494</v>
      </c>
      <c r="X43" s="33">
        <v>0</v>
      </c>
      <c r="Y43" s="33">
        <v>0.17</v>
      </c>
      <c r="Z43" s="32">
        <v>4</v>
      </c>
      <c r="AA43" s="33">
        <v>43</v>
      </c>
    </row>
    <row r="44" spans="1:27" ht="16.5" customHeight="1" x14ac:dyDescent="0.25">
      <c r="A44" s="38">
        <v>84368</v>
      </c>
      <c r="B44" s="43" t="s">
        <v>74</v>
      </c>
      <c r="C44" s="50">
        <v>85.138539042821122</v>
      </c>
      <c r="D44" s="41">
        <v>96.55172413793106</v>
      </c>
      <c r="E44" s="32">
        <v>2.2000000000000002</v>
      </c>
      <c r="F44" s="33">
        <v>31</v>
      </c>
      <c r="G44" s="33">
        <v>38</v>
      </c>
      <c r="H44" s="33">
        <v>152</v>
      </c>
      <c r="I44" s="33">
        <v>559</v>
      </c>
      <c r="J44" s="33">
        <v>2290</v>
      </c>
      <c r="K44" s="32">
        <v>7.6</v>
      </c>
      <c r="L44" s="32"/>
      <c r="M44" s="32">
        <v>16.7</v>
      </c>
      <c r="N44" s="32">
        <v>2.2999999999999998</v>
      </c>
      <c r="O44" s="32">
        <v>27.8</v>
      </c>
      <c r="P44" s="32">
        <v>68.400000000000006</v>
      </c>
      <c r="Q44" s="32"/>
      <c r="R44" s="32">
        <v>1.9</v>
      </c>
      <c r="S44" s="33">
        <v>25</v>
      </c>
      <c r="T44" s="33">
        <v>11</v>
      </c>
      <c r="U44" s="33"/>
      <c r="V44" s="33">
        <v>11</v>
      </c>
      <c r="W44" s="34">
        <v>609</v>
      </c>
      <c r="X44" s="33">
        <v>0</v>
      </c>
      <c r="Y44" s="33">
        <v>0.08</v>
      </c>
      <c r="Z44" s="32">
        <v>3.3</v>
      </c>
      <c r="AA44" s="33">
        <v>72</v>
      </c>
    </row>
    <row r="45" spans="1:27" ht="16.5" customHeight="1" x14ac:dyDescent="0.25">
      <c r="A45" s="38">
        <v>84369</v>
      </c>
      <c r="B45" s="43" t="s">
        <v>75</v>
      </c>
      <c r="C45" s="50">
        <v>88.35</v>
      </c>
      <c r="D45" s="41">
        <v>96.330275229357795</v>
      </c>
      <c r="E45" s="32">
        <v>1.3</v>
      </c>
      <c r="F45" s="33">
        <v>28</v>
      </c>
      <c r="G45" s="33">
        <v>30</v>
      </c>
      <c r="H45" s="33">
        <v>111</v>
      </c>
      <c r="I45" s="33">
        <v>542</v>
      </c>
      <c r="J45" s="33">
        <v>3050</v>
      </c>
      <c r="K45" s="32">
        <v>7.9</v>
      </c>
      <c r="L45" s="32"/>
      <c r="M45" s="32">
        <v>20.3</v>
      </c>
      <c r="N45" s="32">
        <v>1.4</v>
      </c>
      <c r="O45" s="32">
        <v>22.2</v>
      </c>
      <c r="P45" s="32">
        <v>75</v>
      </c>
      <c r="Q45" s="32"/>
      <c r="R45" s="32">
        <v>1.7</v>
      </c>
      <c r="S45" s="33">
        <v>30</v>
      </c>
      <c r="T45" s="33">
        <v>4</v>
      </c>
      <c r="U45" s="33"/>
      <c r="V45" s="33">
        <v>15</v>
      </c>
      <c r="W45" s="34">
        <v>380</v>
      </c>
      <c r="X45" s="33">
        <v>0</v>
      </c>
      <c r="Y45" s="33">
        <v>0.06</v>
      </c>
      <c r="Z45" s="32">
        <v>2.2999999999999998</v>
      </c>
      <c r="AA45" s="33">
        <v>81</v>
      </c>
    </row>
    <row r="46" spans="1:27" ht="16.5" customHeight="1" x14ac:dyDescent="0.25">
      <c r="A46" s="38">
        <v>84370</v>
      </c>
      <c r="B46" s="43" t="s">
        <v>76</v>
      </c>
      <c r="C46" s="50">
        <v>90.540540540540533</v>
      </c>
      <c r="D46" s="41">
        <v>97.727272727272734</v>
      </c>
      <c r="E46" s="32">
        <v>1</v>
      </c>
      <c r="F46" s="33">
        <v>24</v>
      </c>
      <c r="G46" s="33">
        <v>23</v>
      </c>
      <c r="H46" s="33">
        <v>125</v>
      </c>
      <c r="I46" s="33">
        <v>729</v>
      </c>
      <c r="J46" s="33">
        <v>3270</v>
      </c>
      <c r="K46" s="32">
        <v>8.1</v>
      </c>
      <c r="L46" s="32"/>
      <c r="M46" s="32">
        <v>23.2</v>
      </c>
      <c r="N46" s="32">
        <v>1.4</v>
      </c>
      <c r="O46" s="32">
        <v>26.2</v>
      </c>
      <c r="P46" s="32">
        <v>70.599999999999994</v>
      </c>
      <c r="Q46" s="32"/>
      <c r="R46" s="32">
        <v>2.2000000000000002</v>
      </c>
      <c r="S46" s="33">
        <v>30</v>
      </c>
      <c r="T46" s="33">
        <v>1</v>
      </c>
      <c r="U46" s="33"/>
      <c r="V46" s="33">
        <v>3</v>
      </c>
      <c r="W46" s="34">
        <v>149</v>
      </c>
      <c r="X46" s="33">
        <v>0</v>
      </c>
      <c r="Y46" s="33">
        <v>0.05</v>
      </c>
      <c r="Z46" s="32">
        <v>3.2</v>
      </c>
      <c r="AA46" s="33">
        <v>117</v>
      </c>
    </row>
    <row r="47" spans="1:27" ht="16.5" customHeight="1" x14ac:dyDescent="0.25">
      <c r="A47" s="38">
        <v>84372</v>
      </c>
      <c r="B47" s="43" t="s">
        <v>65</v>
      </c>
      <c r="C47" s="50">
        <v>81.260000000000005</v>
      </c>
      <c r="D47" s="41">
        <v>92.666666666666643</v>
      </c>
      <c r="E47" s="32">
        <v>5.2</v>
      </c>
      <c r="F47" s="33">
        <v>33</v>
      </c>
      <c r="G47" s="33">
        <v>53</v>
      </c>
      <c r="H47" s="33">
        <v>134</v>
      </c>
      <c r="I47" s="33">
        <v>280</v>
      </c>
      <c r="J47" s="33">
        <v>2590</v>
      </c>
      <c r="K47" s="32">
        <v>7.3</v>
      </c>
      <c r="L47" s="32"/>
      <c r="M47" s="32">
        <v>15.8</v>
      </c>
      <c r="N47" s="32">
        <v>2.2000000000000002</v>
      </c>
      <c r="O47" s="32">
        <v>14.8</v>
      </c>
      <c r="P47" s="32">
        <v>82.1</v>
      </c>
      <c r="Q47" s="32"/>
      <c r="R47" s="32">
        <v>1.1000000000000001</v>
      </c>
      <c r="S47" s="33">
        <v>15</v>
      </c>
      <c r="T47" s="33">
        <v>14</v>
      </c>
      <c r="U47" s="33">
        <v>0.5</v>
      </c>
      <c r="V47" s="33">
        <v>6</v>
      </c>
      <c r="W47" s="34">
        <v>382</v>
      </c>
      <c r="X47" s="33">
        <v>0</v>
      </c>
      <c r="Y47" s="33">
        <v>0.15</v>
      </c>
      <c r="Z47" s="32">
        <v>2.6</v>
      </c>
      <c r="AA47" s="33">
        <v>39</v>
      </c>
    </row>
    <row r="48" spans="1:27" ht="16.5" customHeight="1" x14ac:dyDescent="0.25">
      <c r="A48" s="38">
        <v>84373</v>
      </c>
      <c r="B48" s="43" t="s">
        <v>66</v>
      </c>
      <c r="C48" s="50">
        <v>82.930298719772367</v>
      </c>
      <c r="D48" s="41">
        <v>94.791666666666686</v>
      </c>
      <c r="E48" s="32">
        <v>3.3</v>
      </c>
      <c r="F48" s="33">
        <v>25</v>
      </c>
      <c r="G48" s="33">
        <v>25</v>
      </c>
      <c r="H48" s="33">
        <v>94</v>
      </c>
      <c r="I48" s="33">
        <v>265</v>
      </c>
      <c r="J48" s="33">
        <v>3230</v>
      </c>
      <c r="K48" s="32">
        <v>7.8</v>
      </c>
      <c r="L48" s="32"/>
      <c r="M48" s="32">
        <v>18.8</v>
      </c>
      <c r="N48" s="32">
        <v>1.3</v>
      </c>
      <c r="O48" s="32">
        <v>11.8</v>
      </c>
      <c r="P48" s="32">
        <v>86</v>
      </c>
      <c r="Q48" s="32"/>
      <c r="R48" s="32">
        <v>1.1000000000000001</v>
      </c>
      <c r="S48" s="33">
        <v>28</v>
      </c>
      <c r="T48" s="33">
        <v>12</v>
      </c>
      <c r="U48" s="33"/>
      <c r="V48" s="33">
        <v>3</v>
      </c>
      <c r="W48" s="34">
        <v>411</v>
      </c>
      <c r="X48" s="33">
        <v>0</v>
      </c>
      <c r="Y48" s="33">
        <v>0.11</v>
      </c>
      <c r="Z48" s="32">
        <v>2.6</v>
      </c>
      <c r="AA48" s="33">
        <v>46</v>
      </c>
    </row>
    <row r="49" spans="1:27" ht="16.5" customHeight="1" x14ac:dyDescent="0.25">
      <c r="A49" s="38">
        <v>84374</v>
      </c>
      <c r="B49" s="43" t="s">
        <v>67</v>
      </c>
      <c r="C49" s="50">
        <v>89.39</v>
      </c>
      <c r="D49" s="41">
        <v>96.250000000000028</v>
      </c>
      <c r="E49" s="32">
        <v>1.8</v>
      </c>
      <c r="F49" s="33">
        <v>9</v>
      </c>
      <c r="G49" s="33">
        <v>9</v>
      </c>
      <c r="H49" s="33">
        <v>103</v>
      </c>
      <c r="I49" s="33">
        <v>254</v>
      </c>
      <c r="J49" s="33">
        <v>3250</v>
      </c>
      <c r="K49" s="32">
        <v>7.8</v>
      </c>
      <c r="L49" s="32"/>
      <c r="M49" s="32">
        <v>18.8</v>
      </c>
      <c r="N49" s="32">
        <v>1.4</v>
      </c>
      <c r="O49" s="32">
        <v>11.3</v>
      </c>
      <c r="P49" s="32">
        <v>86.4</v>
      </c>
      <c r="Q49" s="32"/>
      <c r="R49" s="32">
        <v>1</v>
      </c>
      <c r="S49" s="33">
        <v>21</v>
      </c>
      <c r="T49" s="33">
        <v>4</v>
      </c>
      <c r="U49" s="33"/>
      <c r="V49" s="33">
        <v>1</v>
      </c>
      <c r="W49" s="34">
        <v>495</v>
      </c>
      <c r="X49" s="33">
        <v>0</v>
      </c>
      <c r="Y49" s="33">
        <v>0.12</v>
      </c>
      <c r="Z49" s="32">
        <v>2.7</v>
      </c>
      <c r="AA49" s="33">
        <v>45</v>
      </c>
    </row>
    <row r="50" spans="1:27" ht="16.5" customHeight="1" x14ac:dyDescent="0.25">
      <c r="A50" s="38">
        <v>84375</v>
      </c>
      <c r="B50" s="43" t="s">
        <v>68</v>
      </c>
      <c r="C50" s="50">
        <v>90.996784565916414</v>
      </c>
      <c r="D50" s="41">
        <v>96.078431372548991</v>
      </c>
      <c r="E50" s="32">
        <v>1.6</v>
      </c>
      <c r="F50" s="33">
        <v>7</v>
      </c>
      <c r="G50" s="33">
        <v>6</v>
      </c>
      <c r="H50" s="33">
        <v>121</v>
      </c>
      <c r="I50" s="33">
        <v>274</v>
      </c>
      <c r="J50" s="33">
        <v>3530</v>
      </c>
      <c r="K50" s="32">
        <v>7.9</v>
      </c>
      <c r="L50" s="32"/>
      <c r="M50" s="32">
        <v>20.399999999999999</v>
      </c>
      <c r="N50" s="32">
        <v>1.5</v>
      </c>
      <c r="O50" s="32">
        <v>11.2</v>
      </c>
      <c r="P50" s="32">
        <v>86.4</v>
      </c>
      <c r="Q50" s="32"/>
      <c r="R50" s="32">
        <v>1.1000000000000001</v>
      </c>
      <c r="S50" s="33">
        <v>22</v>
      </c>
      <c r="T50" s="33">
        <v>4</v>
      </c>
      <c r="U50" s="33"/>
      <c r="V50" s="33">
        <v>1</v>
      </c>
      <c r="W50" s="34">
        <v>435</v>
      </c>
      <c r="X50" s="33">
        <v>0</v>
      </c>
      <c r="Y50" s="33">
        <v>0.13</v>
      </c>
      <c r="Z50" s="32">
        <v>4.0999999999999996</v>
      </c>
      <c r="AA50" s="33">
        <v>52</v>
      </c>
    </row>
    <row r="51" spans="1:27" ht="16.5" customHeight="1" x14ac:dyDescent="0.25">
      <c r="A51" s="38">
        <v>84376</v>
      </c>
      <c r="B51" s="43" t="s">
        <v>59</v>
      </c>
      <c r="C51" s="50">
        <v>76.25</v>
      </c>
      <c r="D51" s="41">
        <v>97.872340425531917</v>
      </c>
      <c r="E51" s="32">
        <v>4.3</v>
      </c>
      <c r="F51" s="33">
        <v>61</v>
      </c>
      <c r="G51" s="33">
        <v>99</v>
      </c>
      <c r="H51" s="33">
        <v>477</v>
      </c>
      <c r="I51" s="33">
        <v>377</v>
      </c>
      <c r="J51" s="33">
        <v>3510</v>
      </c>
      <c r="K51" s="32">
        <v>7.6</v>
      </c>
      <c r="L51" s="32"/>
      <c r="M51" s="32">
        <v>17.2</v>
      </c>
      <c r="N51" s="32">
        <v>7.1</v>
      </c>
      <c r="O51" s="32">
        <v>18.3</v>
      </c>
      <c r="P51" s="32">
        <v>73.099999999999994</v>
      </c>
      <c r="Q51" s="32"/>
      <c r="R51" s="32">
        <v>1.7</v>
      </c>
      <c r="S51" s="33">
        <v>19</v>
      </c>
      <c r="T51" s="33">
        <v>10</v>
      </c>
      <c r="U51" s="33">
        <v>0.3</v>
      </c>
      <c r="V51" s="33">
        <v>39</v>
      </c>
      <c r="W51" s="34">
        <v>470</v>
      </c>
      <c r="X51" s="33">
        <v>0</v>
      </c>
      <c r="Y51" s="33">
        <v>0.39</v>
      </c>
      <c r="Z51" s="32">
        <v>4.8</v>
      </c>
      <c r="AA51" s="33">
        <v>66</v>
      </c>
    </row>
    <row r="52" spans="1:27" ht="16.5" customHeight="1" x14ac:dyDescent="0.25">
      <c r="A52" s="38">
        <v>84377</v>
      </c>
      <c r="B52" s="43" t="s">
        <v>60</v>
      </c>
      <c r="C52" s="50">
        <v>81.065088757396438</v>
      </c>
      <c r="D52" s="41">
        <v>96.666666666666643</v>
      </c>
      <c r="E52" s="32">
        <v>2.2999999999999998</v>
      </c>
      <c r="F52" s="33">
        <v>39</v>
      </c>
      <c r="G52" s="33">
        <v>57</v>
      </c>
      <c r="H52" s="33">
        <v>300</v>
      </c>
      <c r="I52" s="33">
        <v>364</v>
      </c>
      <c r="J52" s="33">
        <v>1830</v>
      </c>
      <c r="K52" s="32">
        <v>7.1</v>
      </c>
      <c r="L52" s="32"/>
      <c r="M52" s="32">
        <v>14.5</v>
      </c>
      <c r="N52" s="32">
        <v>5.3</v>
      </c>
      <c r="O52" s="32">
        <v>20.9</v>
      </c>
      <c r="P52" s="32">
        <v>62.9</v>
      </c>
      <c r="Q52" s="32">
        <v>8.8000000000000007</v>
      </c>
      <c r="R52" s="32">
        <v>2.1</v>
      </c>
      <c r="S52" s="33">
        <v>23</v>
      </c>
      <c r="T52" s="33">
        <v>6</v>
      </c>
      <c r="U52" s="33"/>
      <c r="V52" s="33">
        <v>16</v>
      </c>
      <c r="W52" s="34">
        <v>682</v>
      </c>
      <c r="X52" s="33">
        <v>0.1</v>
      </c>
      <c r="Y52" s="33">
        <v>0.25</v>
      </c>
      <c r="Z52" s="32">
        <v>2.4</v>
      </c>
      <c r="AA52" s="33">
        <v>70</v>
      </c>
    </row>
    <row r="53" spans="1:27" ht="16.5" customHeight="1" x14ac:dyDescent="0.25">
      <c r="A53" s="38">
        <v>84378</v>
      </c>
      <c r="B53" s="43" t="s">
        <v>61</v>
      </c>
      <c r="C53" s="50">
        <v>88.21</v>
      </c>
      <c r="D53" s="41">
        <v>96.500000000000028</v>
      </c>
      <c r="E53" s="32">
        <v>1.4</v>
      </c>
      <c r="F53" s="33">
        <v>30</v>
      </c>
      <c r="G53" s="33">
        <v>33</v>
      </c>
      <c r="H53" s="33">
        <v>171</v>
      </c>
      <c r="I53" s="33">
        <v>426</v>
      </c>
      <c r="J53" s="33">
        <v>3790</v>
      </c>
      <c r="K53" s="32">
        <v>7.7</v>
      </c>
      <c r="L53" s="32"/>
      <c r="M53" s="32">
        <v>23.2</v>
      </c>
      <c r="N53" s="32">
        <v>1.9</v>
      </c>
      <c r="O53" s="32">
        <v>15.3</v>
      </c>
      <c r="P53" s="32">
        <v>81.8</v>
      </c>
      <c r="Q53" s="32"/>
      <c r="R53" s="32">
        <v>1.2</v>
      </c>
      <c r="S53" s="33">
        <v>18</v>
      </c>
      <c r="T53" s="33">
        <v>2</v>
      </c>
      <c r="U53" s="33"/>
      <c r="V53" s="33">
        <v>4</v>
      </c>
      <c r="W53" s="34">
        <v>135</v>
      </c>
      <c r="X53" s="33">
        <v>0</v>
      </c>
      <c r="Y53" s="33">
        <v>0.12</v>
      </c>
      <c r="Z53" s="32">
        <v>2.1</v>
      </c>
      <c r="AA53" s="33">
        <v>62</v>
      </c>
    </row>
    <row r="54" spans="1:27" ht="16.5" customHeight="1" x14ac:dyDescent="0.25">
      <c r="A54" s="38">
        <v>84379</v>
      </c>
      <c r="B54" s="43" t="s">
        <v>62</v>
      </c>
      <c r="C54" s="50">
        <v>88.905325443786978</v>
      </c>
      <c r="D54" s="41">
        <v>97.25274725274727</v>
      </c>
      <c r="E54" s="32">
        <v>1.1000000000000001</v>
      </c>
      <c r="F54" s="33">
        <v>25</v>
      </c>
      <c r="G54" s="33">
        <v>26</v>
      </c>
      <c r="H54" s="33">
        <v>164</v>
      </c>
      <c r="I54" s="33">
        <v>473</v>
      </c>
      <c r="J54" s="33">
        <v>3740</v>
      </c>
      <c r="K54" s="32">
        <v>7.8</v>
      </c>
      <c r="L54" s="32"/>
      <c r="M54" s="32">
        <v>23.2</v>
      </c>
      <c r="N54" s="32">
        <v>1.8</v>
      </c>
      <c r="O54" s="32">
        <v>17</v>
      </c>
      <c r="P54" s="32">
        <v>80.599999999999994</v>
      </c>
      <c r="Q54" s="32"/>
      <c r="R54" s="32">
        <v>0.8</v>
      </c>
      <c r="S54" s="33">
        <v>15</v>
      </c>
      <c r="T54" s="33">
        <v>2</v>
      </c>
      <c r="U54" s="33"/>
      <c r="V54" s="33">
        <v>3</v>
      </c>
      <c r="W54" s="34">
        <v>77</v>
      </c>
      <c r="X54" s="33">
        <v>0</v>
      </c>
      <c r="Y54" s="33">
        <v>0.11</v>
      </c>
      <c r="Z54" s="32">
        <v>3.2</v>
      </c>
      <c r="AA54" s="33">
        <v>45</v>
      </c>
    </row>
    <row r="55" spans="1:27" ht="16.5" customHeight="1" x14ac:dyDescent="0.25">
      <c r="A55" s="38">
        <v>84380</v>
      </c>
      <c r="B55" s="43" t="s">
        <v>77</v>
      </c>
      <c r="C55" s="50">
        <v>78.349999999999994</v>
      </c>
      <c r="D55" s="41">
        <v>96.045197740112982</v>
      </c>
      <c r="E55" s="32">
        <v>6</v>
      </c>
      <c r="F55" s="33">
        <v>61</v>
      </c>
      <c r="G55" s="33">
        <v>124</v>
      </c>
      <c r="H55" s="33">
        <v>467</v>
      </c>
      <c r="I55" s="33">
        <v>380</v>
      </c>
      <c r="J55" s="33">
        <v>2790</v>
      </c>
      <c r="K55" s="32">
        <v>7.1</v>
      </c>
      <c r="L55" s="32"/>
      <c r="M55" s="32">
        <v>20.3</v>
      </c>
      <c r="N55" s="32">
        <v>5.9</v>
      </c>
      <c r="O55" s="32">
        <v>15.6</v>
      </c>
      <c r="P55" s="32">
        <v>68.7</v>
      </c>
      <c r="Q55" s="32">
        <v>8.9</v>
      </c>
      <c r="R55" s="32">
        <v>0.9</v>
      </c>
      <c r="S55" s="33">
        <v>67</v>
      </c>
      <c r="T55" s="33">
        <v>29</v>
      </c>
      <c r="U55" s="33">
        <v>0.7</v>
      </c>
      <c r="V55" s="33">
        <v>42</v>
      </c>
      <c r="W55" s="34">
        <v>547</v>
      </c>
      <c r="X55" s="33">
        <v>0</v>
      </c>
      <c r="Y55" s="33">
        <v>0.38</v>
      </c>
      <c r="Z55" s="32">
        <v>4.4000000000000004</v>
      </c>
      <c r="AA55" s="33">
        <v>41</v>
      </c>
    </row>
    <row r="56" spans="1:27" ht="16.5" customHeight="1" x14ac:dyDescent="0.25">
      <c r="A56" s="38">
        <v>84381</v>
      </c>
      <c r="B56" s="43" t="s">
        <v>78</v>
      </c>
      <c r="C56" s="50">
        <v>77.317880794702006</v>
      </c>
      <c r="D56" s="41">
        <v>97.520661157024776</v>
      </c>
      <c r="E56" s="32">
        <v>4</v>
      </c>
      <c r="F56" s="33">
        <v>48</v>
      </c>
      <c r="G56" s="33">
        <v>73</v>
      </c>
      <c r="H56" s="33">
        <v>386</v>
      </c>
      <c r="I56" s="33">
        <v>363</v>
      </c>
      <c r="J56" s="33">
        <v>2400</v>
      </c>
      <c r="K56" s="32">
        <v>7</v>
      </c>
      <c r="L56" s="32"/>
      <c r="M56" s="32">
        <v>18.600000000000001</v>
      </c>
      <c r="N56" s="32">
        <v>5.3</v>
      </c>
      <c r="O56" s="32">
        <v>16.3</v>
      </c>
      <c r="P56" s="32">
        <v>64.5</v>
      </c>
      <c r="Q56" s="32">
        <v>12.8</v>
      </c>
      <c r="R56" s="32">
        <v>1</v>
      </c>
      <c r="S56" s="33">
        <v>27</v>
      </c>
      <c r="T56" s="33">
        <v>19</v>
      </c>
      <c r="U56" s="33"/>
      <c r="V56" s="33">
        <v>20</v>
      </c>
      <c r="W56" s="34">
        <v>665</v>
      </c>
      <c r="X56" s="33">
        <v>0.1</v>
      </c>
      <c r="Y56" s="33">
        <v>0.33</v>
      </c>
      <c r="Z56" s="32">
        <v>5.5</v>
      </c>
      <c r="AA56" s="33">
        <v>44</v>
      </c>
    </row>
    <row r="57" spans="1:27" ht="16.5" customHeight="1" x14ac:dyDescent="0.25">
      <c r="A57" s="38">
        <v>84382</v>
      </c>
      <c r="B57" s="43" t="s">
        <v>79</v>
      </c>
      <c r="C57" s="50">
        <v>81.319999999999993</v>
      </c>
      <c r="D57" s="41">
        <v>97.674418604651208</v>
      </c>
      <c r="E57" s="32">
        <v>1.5</v>
      </c>
      <c r="F57" s="33">
        <v>17</v>
      </c>
      <c r="G57" s="33">
        <v>21</v>
      </c>
      <c r="H57" s="33">
        <v>184</v>
      </c>
      <c r="I57" s="33">
        <v>334</v>
      </c>
      <c r="J57" s="33">
        <v>4080</v>
      </c>
      <c r="K57" s="32">
        <v>7.8</v>
      </c>
      <c r="L57" s="32"/>
      <c r="M57" s="32">
        <v>23.9</v>
      </c>
      <c r="N57" s="32">
        <v>2</v>
      </c>
      <c r="O57" s="32">
        <v>11.6</v>
      </c>
      <c r="P57" s="32">
        <v>85.2</v>
      </c>
      <c r="Q57" s="32"/>
      <c r="R57" s="32">
        <v>1.4</v>
      </c>
      <c r="S57" s="33">
        <v>30</v>
      </c>
      <c r="T57" s="33">
        <v>9</v>
      </c>
      <c r="U57" s="33"/>
      <c r="V57" s="33">
        <v>2</v>
      </c>
      <c r="W57" s="34">
        <v>338</v>
      </c>
      <c r="X57" s="33">
        <v>0</v>
      </c>
      <c r="Y57" s="33">
        <v>0.17</v>
      </c>
      <c r="Z57" s="32">
        <v>1.8</v>
      </c>
      <c r="AA57" s="33">
        <v>76</v>
      </c>
    </row>
    <row r="58" spans="1:27" ht="16.5" customHeight="1" x14ac:dyDescent="0.25">
      <c r="A58" s="38">
        <v>84383</v>
      </c>
      <c r="B58" s="43" t="s">
        <v>80</v>
      </c>
      <c r="C58" s="50">
        <v>87.413394919168596</v>
      </c>
      <c r="D58" s="41">
        <v>97.026022304832708</v>
      </c>
      <c r="E58" s="32">
        <v>0.8</v>
      </c>
      <c r="F58" s="33">
        <v>10</v>
      </c>
      <c r="G58" s="33">
        <v>11</v>
      </c>
      <c r="H58" s="33">
        <v>83</v>
      </c>
      <c r="I58" s="33">
        <v>236</v>
      </c>
      <c r="J58" s="33">
        <v>3270</v>
      </c>
      <c r="K58" s="32">
        <v>8</v>
      </c>
      <c r="L58" s="32"/>
      <c r="M58" s="32">
        <v>18.8</v>
      </c>
      <c r="N58" s="32">
        <v>1.1000000000000001</v>
      </c>
      <c r="O58" s="32">
        <v>10.5</v>
      </c>
      <c r="P58" s="32">
        <v>86.9</v>
      </c>
      <c r="Q58" s="32"/>
      <c r="R58" s="32">
        <v>1.7</v>
      </c>
      <c r="S58" s="33">
        <v>22</v>
      </c>
      <c r="T58" s="33">
        <v>3</v>
      </c>
      <c r="U58" s="33"/>
      <c r="V58" s="33">
        <v>1</v>
      </c>
      <c r="W58" s="34">
        <v>269</v>
      </c>
      <c r="X58" s="33">
        <v>0</v>
      </c>
      <c r="Y58" s="33">
        <v>0.1</v>
      </c>
      <c r="Z58" s="32">
        <v>2.4</v>
      </c>
      <c r="AA58" s="33">
        <v>72</v>
      </c>
    </row>
    <row r="59" spans="1:27" ht="16.5" customHeight="1" x14ac:dyDescent="0.25">
      <c r="A59" s="38">
        <v>84384</v>
      </c>
      <c r="B59" s="43" t="s">
        <v>81</v>
      </c>
      <c r="C59" s="50">
        <v>78.25</v>
      </c>
      <c r="D59" s="41">
        <v>95.26627218934911</v>
      </c>
      <c r="E59" s="32">
        <v>5.7</v>
      </c>
      <c r="F59" s="33">
        <v>53</v>
      </c>
      <c r="G59" s="33">
        <v>89</v>
      </c>
      <c r="H59" s="33">
        <v>494</v>
      </c>
      <c r="I59" s="33">
        <v>402</v>
      </c>
      <c r="J59" s="33">
        <v>2670</v>
      </c>
      <c r="K59" s="32">
        <v>7.4</v>
      </c>
      <c r="L59" s="32"/>
      <c r="M59" s="32">
        <v>18.100000000000001</v>
      </c>
      <c r="N59" s="32">
        <v>7</v>
      </c>
      <c r="O59" s="32">
        <v>18.5</v>
      </c>
      <c r="P59" s="32">
        <v>73.7</v>
      </c>
      <c r="Q59" s="32"/>
      <c r="R59" s="32">
        <v>1</v>
      </c>
      <c r="S59" s="33">
        <v>26</v>
      </c>
      <c r="T59" s="33">
        <v>28</v>
      </c>
      <c r="U59" s="33">
        <v>0.4</v>
      </c>
      <c r="V59" s="33">
        <v>36</v>
      </c>
      <c r="W59" s="34">
        <v>457</v>
      </c>
      <c r="X59" s="33">
        <v>0</v>
      </c>
      <c r="Y59" s="33">
        <v>0.38</v>
      </c>
      <c r="Z59" s="32">
        <v>2.9</v>
      </c>
      <c r="AA59" s="33">
        <v>43</v>
      </c>
    </row>
    <row r="60" spans="1:27" ht="16.5" customHeight="1" x14ac:dyDescent="0.25">
      <c r="A60" s="38">
        <v>84385</v>
      </c>
      <c r="B60" s="43" t="s">
        <v>82</v>
      </c>
      <c r="C60" s="50">
        <v>82.857142857142847</v>
      </c>
      <c r="D60" s="41">
        <v>96.153846153846189</v>
      </c>
      <c r="E60" s="32">
        <v>3.5</v>
      </c>
      <c r="F60" s="33">
        <v>37</v>
      </c>
      <c r="G60" s="33">
        <v>42</v>
      </c>
      <c r="H60" s="33">
        <v>439</v>
      </c>
      <c r="I60" s="33">
        <v>437</v>
      </c>
      <c r="J60" s="33">
        <v>3180</v>
      </c>
      <c r="K60" s="32">
        <v>7.7</v>
      </c>
      <c r="L60" s="32"/>
      <c r="M60" s="32">
        <v>20.9</v>
      </c>
      <c r="N60" s="32">
        <v>5.4</v>
      </c>
      <c r="O60" s="32">
        <v>17.5</v>
      </c>
      <c r="P60" s="32">
        <v>76.2</v>
      </c>
      <c r="Q60" s="32"/>
      <c r="R60" s="32">
        <v>1.1000000000000001</v>
      </c>
      <c r="S60" s="33">
        <v>27</v>
      </c>
      <c r="T60" s="33">
        <v>16</v>
      </c>
      <c r="U60" s="33"/>
      <c r="V60" s="33">
        <v>12</v>
      </c>
      <c r="W60" s="34">
        <v>618</v>
      </c>
      <c r="X60" s="33">
        <v>0</v>
      </c>
      <c r="Y60" s="33">
        <v>0.31</v>
      </c>
      <c r="Z60" s="32">
        <v>2.4</v>
      </c>
      <c r="AA60" s="33">
        <v>55</v>
      </c>
    </row>
    <row r="61" spans="1:27" ht="16.5" customHeight="1" x14ac:dyDescent="0.25">
      <c r="A61" s="38">
        <v>84386</v>
      </c>
      <c r="B61" s="43" t="s">
        <v>83</v>
      </c>
      <c r="C61" s="50">
        <v>89.38</v>
      </c>
      <c r="D61" s="41">
        <v>95.495495495495504</v>
      </c>
      <c r="E61" s="32">
        <v>1.9</v>
      </c>
      <c r="F61" s="33">
        <v>24</v>
      </c>
      <c r="G61" s="33">
        <v>32</v>
      </c>
      <c r="H61" s="33">
        <v>255</v>
      </c>
      <c r="I61" s="33">
        <v>445</v>
      </c>
      <c r="J61" s="33">
        <v>4320</v>
      </c>
      <c r="K61" s="32">
        <v>7.9</v>
      </c>
      <c r="L61" s="32"/>
      <c r="M61" s="32">
        <v>26.3</v>
      </c>
      <c r="N61" s="32">
        <v>2.5</v>
      </c>
      <c r="O61" s="32">
        <v>14.1</v>
      </c>
      <c r="P61" s="32">
        <v>82.3</v>
      </c>
      <c r="Q61" s="32"/>
      <c r="R61" s="32">
        <v>1.3</v>
      </c>
      <c r="S61" s="33">
        <v>27</v>
      </c>
      <c r="T61" s="33">
        <v>8</v>
      </c>
      <c r="U61" s="33"/>
      <c r="V61" s="33">
        <v>4</v>
      </c>
      <c r="W61" s="34">
        <v>174</v>
      </c>
      <c r="X61" s="33">
        <v>0</v>
      </c>
      <c r="Y61" s="33">
        <v>0.18</v>
      </c>
      <c r="Z61" s="32">
        <v>1.6</v>
      </c>
      <c r="AA61" s="33">
        <v>80</v>
      </c>
    </row>
    <row r="62" spans="1:27" ht="16.5" customHeight="1" x14ac:dyDescent="0.25">
      <c r="A62" s="38">
        <v>84387</v>
      </c>
      <c r="B62" s="43" t="s">
        <v>84</v>
      </c>
      <c r="C62" s="50">
        <v>79.217877094972067</v>
      </c>
      <c r="D62" s="41">
        <v>97.233201581027657</v>
      </c>
      <c r="E62" s="32">
        <v>1</v>
      </c>
      <c r="F62" s="33">
        <v>25</v>
      </c>
      <c r="G62" s="33">
        <v>23</v>
      </c>
      <c r="H62" s="33">
        <v>200</v>
      </c>
      <c r="I62" s="33">
        <v>523</v>
      </c>
      <c r="J62" s="33">
        <v>3720</v>
      </c>
      <c r="K62" s="32">
        <v>7.9</v>
      </c>
      <c r="L62" s="32"/>
      <c r="M62" s="32">
        <v>23.7</v>
      </c>
      <c r="N62" s="32">
        <v>2.2000000000000002</v>
      </c>
      <c r="O62" s="32">
        <v>18.399999999999999</v>
      </c>
      <c r="P62" s="32">
        <v>78.3</v>
      </c>
      <c r="Q62" s="32"/>
      <c r="R62" s="32">
        <v>1.4</v>
      </c>
      <c r="S62" s="33">
        <v>21</v>
      </c>
      <c r="T62" s="33">
        <v>4</v>
      </c>
      <c r="U62" s="33"/>
      <c r="V62" s="33">
        <v>3</v>
      </c>
      <c r="W62" s="34">
        <v>113</v>
      </c>
      <c r="X62" s="33">
        <v>0</v>
      </c>
      <c r="Y62" s="33">
        <v>0.12</v>
      </c>
      <c r="Z62" s="32">
        <v>2</v>
      </c>
      <c r="AA62" s="33">
        <v>77</v>
      </c>
    </row>
    <row r="63" spans="1:27" ht="16.5" customHeight="1" x14ac:dyDescent="0.25">
      <c r="A63" s="38">
        <v>84388</v>
      </c>
      <c r="B63" s="43" t="s">
        <v>85</v>
      </c>
      <c r="C63" s="50">
        <v>78.650000000000006</v>
      </c>
      <c r="D63" s="41">
        <v>96.116504854368927</v>
      </c>
      <c r="E63" s="32">
        <v>3.3</v>
      </c>
      <c r="F63" s="33">
        <v>53</v>
      </c>
      <c r="G63" s="33">
        <v>75</v>
      </c>
      <c r="H63" s="33">
        <v>314</v>
      </c>
      <c r="I63" s="33">
        <v>299</v>
      </c>
      <c r="J63" s="33">
        <v>2060</v>
      </c>
      <c r="K63" s="32">
        <v>7.5</v>
      </c>
      <c r="L63" s="32"/>
      <c r="M63" s="32">
        <v>13.7</v>
      </c>
      <c r="N63" s="32">
        <v>5.9</v>
      </c>
      <c r="O63" s="32">
        <v>18.2</v>
      </c>
      <c r="P63" s="32">
        <v>75.099999999999994</v>
      </c>
      <c r="Q63" s="32"/>
      <c r="R63" s="32">
        <v>1.1000000000000001</v>
      </c>
      <c r="S63" s="33">
        <v>23</v>
      </c>
      <c r="T63" s="33">
        <v>27</v>
      </c>
      <c r="U63" s="33">
        <v>0.4</v>
      </c>
      <c r="V63" s="33">
        <v>25</v>
      </c>
      <c r="W63" s="34">
        <v>553</v>
      </c>
      <c r="X63" s="33">
        <v>0</v>
      </c>
      <c r="Y63" s="33">
        <v>0.32</v>
      </c>
      <c r="Z63" s="32">
        <v>4.0999999999999996</v>
      </c>
      <c r="AA63" s="33">
        <v>35</v>
      </c>
    </row>
    <row r="64" spans="1:27" ht="16.5" customHeight="1" x14ac:dyDescent="0.25">
      <c r="A64" s="38">
        <v>84389</v>
      </c>
      <c r="B64" s="43" t="s">
        <v>86</v>
      </c>
      <c r="C64" s="50">
        <v>77.165354330708666</v>
      </c>
      <c r="D64" s="41">
        <v>97.844827586206904</v>
      </c>
      <c r="E64" s="32">
        <v>2.6</v>
      </c>
      <c r="F64" s="33">
        <v>32</v>
      </c>
      <c r="G64" s="33">
        <v>37</v>
      </c>
      <c r="H64" s="33">
        <v>179</v>
      </c>
      <c r="I64" s="33">
        <v>277</v>
      </c>
      <c r="J64" s="33">
        <v>1830</v>
      </c>
      <c r="K64" s="32">
        <v>7.4</v>
      </c>
      <c r="L64" s="32"/>
      <c r="M64" s="32">
        <v>12.1</v>
      </c>
      <c r="N64" s="32">
        <v>3.8</v>
      </c>
      <c r="O64" s="32">
        <v>19.100000000000001</v>
      </c>
      <c r="P64" s="32">
        <v>75.8</v>
      </c>
      <c r="Q64" s="32"/>
      <c r="R64" s="32">
        <v>1.5</v>
      </c>
      <c r="S64" s="33">
        <v>16</v>
      </c>
      <c r="T64" s="33">
        <v>15</v>
      </c>
      <c r="U64" s="33"/>
      <c r="V64" s="33">
        <v>15</v>
      </c>
      <c r="W64" s="34">
        <v>474</v>
      </c>
      <c r="X64" s="33">
        <v>0</v>
      </c>
      <c r="Y64" s="33">
        <v>0.2</v>
      </c>
      <c r="Z64" s="32">
        <v>2.5</v>
      </c>
      <c r="AA64" s="33">
        <v>42</v>
      </c>
    </row>
    <row r="65" spans="1:27" ht="16.5" customHeight="1" x14ac:dyDescent="0.25">
      <c r="A65" s="38">
        <v>84390</v>
      </c>
      <c r="B65" s="43" t="s">
        <v>87</v>
      </c>
      <c r="C65" s="50">
        <v>80.540000000000006</v>
      </c>
      <c r="D65" s="41">
        <v>98.53479853479854</v>
      </c>
      <c r="E65" s="32">
        <v>1.4</v>
      </c>
      <c r="F65" s="33">
        <v>15</v>
      </c>
      <c r="G65" s="33">
        <v>16</v>
      </c>
      <c r="H65" s="33">
        <v>86</v>
      </c>
      <c r="I65" s="33">
        <v>249</v>
      </c>
      <c r="J65" s="33">
        <v>1760</v>
      </c>
      <c r="K65" s="32">
        <v>7.7</v>
      </c>
      <c r="L65" s="32"/>
      <c r="M65" s="32">
        <v>11.3</v>
      </c>
      <c r="N65" s="32">
        <v>2</v>
      </c>
      <c r="O65" s="32">
        <v>18.399999999999999</v>
      </c>
      <c r="P65" s="32">
        <v>77.8</v>
      </c>
      <c r="Q65" s="32"/>
      <c r="R65" s="32">
        <v>2.1</v>
      </c>
      <c r="S65" s="33">
        <v>16</v>
      </c>
      <c r="T65" s="33">
        <v>5</v>
      </c>
      <c r="U65" s="33"/>
      <c r="V65" s="33">
        <v>2</v>
      </c>
      <c r="W65" s="34">
        <v>521</v>
      </c>
      <c r="X65" s="33">
        <v>0</v>
      </c>
      <c r="Y65" s="33">
        <v>0.11</v>
      </c>
      <c r="Z65" s="32">
        <v>1.4</v>
      </c>
      <c r="AA65" s="33">
        <v>55</v>
      </c>
    </row>
    <row r="66" spans="1:27" ht="16.5" customHeight="1" x14ac:dyDescent="0.25">
      <c r="A66" s="38">
        <v>84391</v>
      </c>
      <c r="B66" s="43" t="s">
        <v>88</v>
      </c>
      <c r="C66" s="50">
        <v>90.562248995983964</v>
      </c>
      <c r="D66" s="41">
        <v>99.283154121863816</v>
      </c>
      <c r="E66" s="32">
        <v>0.7</v>
      </c>
      <c r="F66" s="33">
        <v>12</v>
      </c>
      <c r="G66" s="33">
        <v>11</v>
      </c>
      <c r="H66" s="33">
        <v>60</v>
      </c>
      <c r="I66" s="33">
        <v>179</v>
      </c>
      <c r="J66" s="33">
        <v>1060</v>
      </c>
      <c r="K66" s="32">
        <v>7.8</v>
      </c>
      <c r="L66" s="32"/>
      <c r="M66" s="32">
        <v>7.1</v>
      </c>
      <c r="N66" s="32">
        <v>2.2000000000000002</v>
      </c>
      <c r="O66" s="32">
        <v>20.9</v>
      </c>
      <c r="P66" s="32">
        <v>74.3</v>
      </c>
      <c r="Q66" s="32"/>
      <c r="R66" s="32">
        <v>2.9</v>
      </c>
      <c r="S66" s="33">
        <v>11</v>
      </c>
      <c r="T66" s="33">
        <v>3</v>
      </c>
      <c r="U66" s="33"/>
      <c r="V66" s="33">
        <v>5</v>
      </c>
      <c r="W66" s="34">
        <v>392</v>
      </c>
      <c r="X66" s="33">
        <v>0</v>
      </c>
      <c r="Y66" s="33">
        <v>0.11</v>
      </c>
      <c r="Z66" s="32">
        <v>1.4</v>
      </c>
      <c r="AA66" s="33">
        <v>48</v>
      </c>
    </row>
  </sheetData>
  <pageMargins left="0.7" right="0.7" top="0.75" bottom="0.75" header="0.3" footer="0.3"/>
  <pageSetup scale="4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246"/>
  <sheetViews>
    <sheetView zoomScale="65" zoomScaleNormal="6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5" sqref="G25"/>
    </sheetView>
  </sheetViews>
  <sheetFormatPr defaultRowHeight="15" x14ac:dyDescent="0.25"/>
  <cols>
    <col min="1" max="1" width="10.54296875" style="18" customWidth="1"/>
    <col min="2" max="4" width="10.54296875" style="27" customWidth="1"/>
    <col min="5" max="10" width="8.7265625" style="27"/>
    <col min="11" max="11" width="9.36328125" style="27" customWidth="1"/>
    <col min="12" max="12" width="9.36328125" style="27" bestFit="1" customWidth="1"/>
    <col min="13" max="13" width="10.36328125" style="27" bestFit="1" customWidth="1"/>
    <col min="14" max="14" width="8.7265625" style="27"/>
    <col min="15" max="15" width="9.36328125" style="27" bestFit="1" customWidth="1"/>
    <col min="16" max="16" width="9.36328125" style="27" customWidth="1"/>
    <col min="17" max="17" width="8.81640625" style="27" bestFit="1" customWidth="1"/>
    <col min="18" max="18" width="9.36328125" style="27" bestFit="1" customWidth="1"/>
    <col min="19" max="32" width="8.7265625" style="27"/>
  </cols>
  <sheetData>
    <row r="1" spans="1:32" ht="16.2" thickBot="1" x14ac:dyDescent="0.35">
      <c r="A1" s="95" t="s">
        <v>106</v>
      </c>
      <c r="B1" s="95"/>
      <c r="C1" s="67"/>
      <c r="D1" s="67"/>
      <c r="Q1" s="55">
        <v>43745</v>
      </c>
    </row>
    <row r="2" spans="1:32" ht="30.6" thickBot="1" x14ac:dyDescent="0.3">
      <c r="A2" s="93" t="s">
        <v>36</v>
      </c>
      <c r="B2" s="93" t="s">
        <v>37</v>
      </c>
      <c r="C2" s="68" t="s">
        <v>245</v>
      </c>
      <c r="D2" s="68" t="s">
        <v>246</v>
      </c>
      <c r="E2" s="69" t="s">
        <v>27</v>
      </c>
      <c r="F2" s="69" t="s">
        <v>27</v>
      </c>
      <c r="G2" s="86" t="s">
        <v>27</v>
      </c>
      <c r="H2" s="87" t="s">
        <v>27</v>
      </c>
      <c r="I2" s="89" t="s">
        <v>27</v>
      </c>
      <c r="J2" s="88" t="s">
        <v>33</v>
      </c>
      <c r="K2" s="70" t="s">
        <v>243</v>
      </c>
      <c r="L2" s="70" t="s">
        <v>14</v>
      </c>
      <c r="M2" s="70" t="s">
        <v>244</v>
      </c>
      <c r="N2" s="71" t="s">
        <v>18</v>
      </c>
      <c r="O2" s="69" t="s">
        <v>10</v>
      </c>
      <c r="P2" s="69"/>
      <c r="Q2" s="70" t="s">
        <v>12</v>
      </c>
      <c r="R2" s="70" t="s">
        <v>16</v>
      </c>
      <c r="S2" s="70" t="s">
        <v>17</v>
      </c>
      <c r="T2" s="70" t="s">
        <v>20</v>
      </c>
      <c r="U2" s="72" t="s">
        <v>22</v>
      </c>
      <c r="V2" s="72" t="s">
        <v>23</v>
      </c>
      <c r="W2" s="72" t="s">
        <v>24</v>
      </c>
      <c r="X2" s="72" t="s">
        <v>25</v>
      </c>
      <c r="Y2" s="72" t="s">
        <v>35</v>
      </c>
      <c r="Z2" s="69" t="s">
        <v>26</v>
      </c>
      <c r="AA2" s="69" t="s">
        <v>28</v>
      </c>
      <c r="AB2" s="72" t="s">
        <v>29</v>
      </c>
      <c r="AC2" s="69" t="s">
        <v>30</v>
      </c>
      <c r="AD2" s="72" t="s">
        <v>31</v>
      </c>
      <c r="AE2" s="72" t="s">
        <v>32</v>
      </c>
      <c r="AF2" s="69" t="s">
        <v>34</v>
      </c>
    </row>
    <row r="3" spans="1:32" ht="15.6" thickBot="1" x14ac:dyDescent="0.3">
      <c r="A3" s="93"/>
      <c r="B3" s="94"/>
      <c r="C3" s="73"/>
      <c r="D3" s="73" t="s">
        <v>247</v>
      </c>
      <c r="E3" s="70" t="s">
        <v>13</v>
      </c>
      <c r="F3" s="83" t="s">
        <v>252</v>
      </c>
      <c r="G3" s="85" t="s">
        <v>253</v>
      </c>
      <c r="H3" s="85" t="s">
        <v>252</v>
      </c>
      <c r="I3" s="85" t="s">
        <v>254</v>
      </c>
      <c r="J3" s="84" t="s">
        <v>13</v>
      </c>
      <c r="K3" s="70" t="s">
        <v>13</v>
      </c>
      <c r="L3" s="70" t="s">
        <v>13</v>
      </c>
      <c r="M3" s="70" t="s">
        <v>13</v>
      </c>
      <c r="N3" s="70"/>
      <c r="O3" s="70" t="s">
        <v>11</v>
      </c>
      <c r="P3" s="70"/>
      <c r="Q3" s="70" t="s">
        <v>13</v>
      </c>
      <c r="R3" s="70" t="s">
        <v>13</v>
      </c>
      <c r="S3" s="70" t="s">
        <v>13</v>
      </c>
      <c r="T3" s="70" t="s">
        <v>21</v>
      </c>
      <c r="U3" s="70" t="s">
        <v>11</v>
      </c>
      <c r="V3" s="70" t="s">
        <v>11</v>
      </c>
      <c r="W3" s="70" t="s">
        <v>11</v>
      </c>
      <c r="X3" s="70" t="s">
        <v>11</v>
      </c>
      <c r="Y3" s="70" t="s">
        <v>11</v>
      </c>
      <c r="Z3" s="70" t="s">
        <v>13</v>
      </c>
      <c r="AA3" s="70" t="s">
        <v>13</v>
      </c>
      <c r="AB3" s="70" t="s">
        <v>11</v>
      </c>
      <c r="AC3" s="70" t="s">
        <v>13</v>
      </c>
      <c r="AD3" s="70" t="s">
        <v>11</v>
      </c>
      <c r="AE3" s="70"/>
      <c r="AF3" s="70" t="s">
        <v>13</v>
      </c>
    </row>
    <row r="4" spans="1:32" x14ac:dyDescent="0.25">
      <c r="A4" s="18">
        <v>9739</v>
      </c>
      <c r="B4" s="27" t="s">
        <v>183</v>
      </c>
      <c r="C4" s="74">
        <v>1</v>
      </c>
      <c r="D4" s="27" t="s">
        <v>248</v>
      </c>
      <c r="E4" s="56">
        <v>10.364963503649633</v>
      </c>
      <c r="F4" s="56">
        <f>E4*1300*1500/10^6</f>
        <v>20.211678832116782</v>
      </c>
      <c r="G4" s="56">
        <f t="shared" ref="G4:G67" si="0">F4/1.12</f>
        <v>18.046141814389983</v>
      </c>
      <c r="H4" s="92">
        <f>SUM(F4:F7)</f>
        <v>55.119821803203521</v>
      </c>
      <c r="I4" s="92">
        <f>H4/1.12</f>
        <v>49.214126610003142</v>
      </c>
      <c r="J4" s="56">
        <v>3.436032527774596</v>
      </c>
      <c r="K4" s="56">
        <f>L4*1.28</f>
        <v>120.73109489051092</v>
      </c>
      <c r="L4" s="56">
        <v>94.321167883211658</v>
      </c>
      <c r="M4" s="56">
        <v>338.93430656934299</v>
      </c>
      <c r="N4" s="27">
        <v>7.4</v>
      </c>
      <c r="O4" s="57">
        <v>5.0788321167883206</v>
      </c>
      <c r="P4" s="57"/>
      <c r="Q4" s="56">
        <v>59.080291970802911</v>
      </c>
      <c r="R4" s="56">
        <v>406.30656934306563</v>
      </c>
      <c r="S4" s="56">
        <v>3130.2189781021893</v>
      </c>
      <c r="T4" s="56">
        <v>20.108029197080285</v>
      </c>
      <c r="U4" s="27">
        <v>4.3</v>
      </c>
      <c r="V4" s="27">
        <v>16.899999999999999</v>
      </c>
      <c r="W4" s="27">
        <v>78</v>
      </c>
      <c r="X4" s="27">
        <v>0</v>
      </c>
      <c r="Y4" s="27">
        <v>1.1000000000000001</v>
      </c>
      <c r="Z4" s="56">
        <v>23.839416058394157</v>
      </c>
      <c r="AA4" s="58">
        <v>0.62189781021897794</v>
      </c>
      <c r="AB4" s="27">
        <v>11</v>
      </c>
      <c r="AC4" s="56">
        <v>546.23357664233572</v>
      </c>
      <c r="AD4" s="27">
        <v>0</v>
      </c>
      <c r="AE4" s="27">
        <v>0.25</v>
      </c>
      <c r="AF4" s="56">
        <v>48.715328467153277</v>
      </c>
    </row>
    <row r="5" spans="1:32" x14ac:dyDescent="0.25">
      <c r="A5" s="59">
        <v>9740</v>
      </c>
      <c r="B5" s="60" t="s">
        <v>184</v>
      </c>
      <c r="C5" s="75">
        <v>1</v>
      </c>
      <c r="D5" s="60" t="s">
        <v>249</v>
      </c>
      <c r="E5" s="62">
        <v>6.144000000000001</v>
      </c>
      <c r="F5" s="56">
        <f>E5*1300*1500/10^6</f>
        <v>11.980800000000002</v>
      </c>
      <c r="G5" s="56">
        <f t="shared" si="0"/>
        <v>10.697142857142858</v>
      </c>
      <c r="H5" s="92"/>
      <c r="I5" s="92"/>
      <c r="J5" s="62">
        <v>3.4029038112522687</v>
      </c>
      <c r="K5" s="56">
        <f>L5*1.28</f>
        <v>70.778880000000015</v>
      </c>
      <c r="L5" s="62">
        <v>55.296000000000006</v>
      </c>
      <c r="M5" s="62">
        <v>251.90400000000002</v>
      </c>
      <c r="N5" s="60">
        <v>7.5</v>
      </c>
      <c r="O5" s="61">
        <v>2.5600000000000005</v>
      </c>
      <c r="P5" s="61"/>
      <c r="Q5" s="62">
        <v>35.840000000000003</v>
      </c>
      <c r="R5" s="62">
        <v>368.64000000000004</v>
      </c>
      <c r="S5" s="62">
        <v>2641.9200000000005</v>
      </c>
      <c r="T5" s="62">
        <v>17.100800000000003</v>
      </c>
      <c r="U5" s="60">
        <v>3.8</v>
      </c>
      <c r="V5" s="60">
        <v>18</v>
      </c>
      <c r="W5" s="60">
        <v>77.3</v>
      </c>
      <c r="X5" s="60">
        <v>0</v>
      </c>
      <c r="Y5" s="60">
        <v>1.2</v>
      </c>
      <c r="Z5" s="62">
        <v>19.456000000000003</v>
      </c>
      <c r="AA5" s="63"/>
      <c r="AB5" s="60">
        <v>6</v>
      </c>
      <c r="AC5" s="62">
        <v>691.2</v>
      </c>
      <c r="AD5" s="60">
        <v>0</v>
      </c>
      <c r="AE5" s="60">
        <v>0.21</v>
      </c>
      <c r="AF5" s="62">
        <v>48.128000000000007</v>
      </c>
    </row>
    <row r="6" spans="1:32" x14ac:dyDescent="0.25">
      <c r="A6" s="59">
        <v>9741</v>
      </c>
      <c r="B6" s="60" t="s">
        <v>185</v>
      </c>
      <c r="C6" s="75">
        <v>1</v>
      </c>
      <c r="D6" s="60" t="s">
        <v>250</v>
      </c>
      <c r="E6" s="62">
        <v>3.0508474576271176</v>
      </c>
      <c r="F6" s="56">
        <f>E6*1500*3000/10^6</f>
        <v>13.728813559322029</v>
      </c>
      <c r="G6" s="56">
        <f t="shared" si="0"/>
        <v>12.257869249394668</v>
      </c>
      <c r="H6" s="92"/>
      <c r="I6" s="92"/>
      <c r="J6" s="62">
        <v>3.365492483733453</v>
      </c>
      <c r="K6" s="56">
        <f>L6*1.28</f>
        <v>18.223728813559315</v>
      </c>
      <c r="L6" s="62">
        <v>14.237288135593214</v>
      </c>
      <c r="M6" s="62">
        <v>156.61016949152537</v>
      </c>
      <c r="N6" s="60">
        <v>7.7</v>
      </c>
      <c r="O6" s="61">
        <v>1.1186440677966099</v>
      </c>
      <c r="P6" s="61"/>
      <c r="Q6" s="62">
        <v>14.237288135593214</v>
      </c>
      <c r="R6" s="62">
        <v>303.05084745762701</v>
      </c>
      <c r="S6" s="62">
        <v>1952.5423728813553</v>
      </c>
      <c r="T6" s="62">
        <v>12.813559322033893</v>
      </c>
      <c r="U6" s="60">
        <v>3.1</v>
      </c>
      <c r="V6" s="60">
        <v>19.7</v>
      </c>
      <c r="W6" s="60">
        <v>76</v>
      </c>
      <c r="X6" s="60">
        <v>0</v>
      </c>
      <c r="Y6" s="60">
        <v>1.5</v>
      </c>
      <c r="Z6" s="62">
        <v>18.305084745762706</v>
      </c>
      <c r="AA6" s="63"/>
      <c r="AB6" s="60">
        <v>5</v>
      </c>
      <c r="AC6" s="62">
        <v>556.27118644067775</v>
      </c>
      <c r="AD6" s="60">
        <v>0</v>
      </c>
      <c r="AE6" s="60">
        <v>0.16</v>
      </c>
      <c r="AF6" s="62">
        <v>44.745762711864387</v>
      </c>
    </row>
    <row r="7" spans="1:32" x14ac:dyDescent="0.25">
      <c r="A7" s="59">
        <v>9742</v>
      </c>
      <c r="B7" s="60" t="s">
        <v>186</v>
      </c>
      <c r="C7" s="75">
        <v>1</v>
      </c>
      <c r="D7" s="60" t="s">
        <v>251</v>
      </c>
      <c r="E7" s="62">
        <v>2.0441176470588238</v>
      </c>
      <c r="F7" s="56">
        <f>E7*1500*3000/10^6</f>
        <v>9.1985294117647083</v>
      </c>
      <c r="G7" s="56">
        <f t="shared" si="0"/>
        <v>8.2129726890756309</v>
      </c>
      <c r="H7" s="92"/>
      <c r="I7" s="92"/>
      <c r="J7" s="62">
        <v>1.1149514996097669</v>
      </c>
      <c r="K7" s="56">
        <f>L7*1.28</f>
        <v>9.1576470588235299</v>
      </c>
      <c r="L7" s="62">
        <v>7.1544117647058831</v>
      </c>
      <c r="M7" s="62">
        <v>150.24264705882354</v>
      </c>
      <c r="N7" s="60">
        <v>8</v>
      </c>
      <c r="O7" s="61">
        <v>0.8176470588235295</v>
      </c>
      <c r="P7" s="61"/>
      <c r="Q7" s="62">
        <v>7.1544117647058831</v>
      </c>
      <c r="R7" s="62">
        <v>292.30882352941182</v>
      </c>
      <c r="S7" s="62">
        <v>3025.294117647059</v>
      </c>
      <c r="T7" s="62">
        <v>18.090441176470591</v>
      </c>
      <c r="U7" s="60">
        <v>2.1</v>
      </c>
      <c r="V7" s="60">
        <v>13.4</v>
      </c>
      <c r="W7" s="60">
        <v>83.5</v>
      </c>
      <c r="X7" s="60">
        <v>0</v>
      </c>
      <c r="Y7" s="60">
        <v>1.1000000000000001</v>
      </c>
      <c r="Z7" s="62">
        <v>17.375000000000004</v>
      </c>
      <c r="AA7" s="63"/>
      <c r="AB7" s="60">
        <v>1</v>
      </c>
      <c r="AC7" s="62">
        <v>491.61029411764713</v>
      </c>
      <c r="AD7" s="60">
        <v>0</v>
      </c>
      <c r="AE7" s="60">
        <v>0.16</v>
      </c>
      <c r="AF7" s="62">
        <v>44.970588235294123</v>
      </c>
    </row>
    <row r="8" spans="1:32" x14ac:dyDescent="0.25">
      <c r="A8" s="59"/>
      <c r="B8" s="60"/>
      <c r="C8" s="75"/>
      <c r="D8" s="60"/>
      <c r="E8" s="62"/>
      <c r="F8" s="62"/>
      <c r="G8" s="82"/>
      <c r="H8" s="62"/>
      <c r="I8" s="82"/>
      <c r="J8" s="62"/>
      <c r="K8" s="56"/>
      <c r="L8" s="62"/>
      <c r="M8" s="62"/>
      <c r="N8" s="60"/>
      <c r="O8" s="61"/>
      <c r="P8" s="61"/>
      <c r="Q8" s="62"/>
      <c r="R8" s="62"/>
      <c r="S8" s="62"/>
      <c r="T8" s="62"/>
      <c r="U8" s="60"/>
      <c r="V8" s="60"/>
      <c r="W8" s="60"/>
      <c r="X8" s="60"/>
      <c r="Y8" s="60"/>
      <c r="Z8" s="62"/>
      <c r="AA8" s="63"/>
      <c r="AB8" s="60"/>
      <c r="AC8" s="62"/>
      <c r="AD8" s="60"/>
      <c r="AE8" s="60"/>
      <c r="AF8" s="62"/>
    </row>
    <row r="9" spans="1:32" x14ac:dyDescent="0.25">
      <c r="A9" s="59">
        <v>9744</v>
      </c>
      <c r="B9" s="60" t="s">
        <v>187</v>
      </c>
      <c r="C9" s="75">
        <v>2</v>
      </c>
      <c r="D9" s="27" t="s">
        <v>248</v>
      </c>
      <c r="E9" s="62">
        <v>16.503144654088057</v>
      </c>
      <c r="F9" s="62">
        <f>E9*1300*1500/10^6</f>
        <v>32.181132075471716</v>
      </c>
      <c r="G9" s="82">
        <f t="shared" ref="G9:G72" si="1">F9/1.12</f>
        <v>28.733153638814031</v>
      </c>
      <c r="H9" s="92">
        <f>SUM(F9:F12)</f>
        <v>75.55107917893514</v>
      </c>
      <c r="I9" s="92">
        <f>H9/1.12</f>
        <v>67.4563206954778</v>
      </c>
      <c r="J9" s="62">
        <v>1.1720581340834506</v>
      </c>
      <c r="K9" s="56">
        <f>L9*1.28</f>
        <v>182.19471698113216</v>
      </c>
      <c r="L9" s="62">
        <v>142.33962264150949</v>
      </c>
      <c r="M9" s="62">
        <v>365.13207547169827</v>
      </c>
      <c r="N9" s="60">
        <v>7.3</v>
      </c>
      <c r="O9" s="61">
        <v>5.0540880503144683</v>
      </c>
      <c r="P9" s="61"/>
      <c r="Q9" s="62">
        <v>69.106918238993742</v>
      </c>
      <c r="R9" s="62">
        <v>373.38364779874229</v>
      </c>
      <c r="S9" s="62">
        <v>2578.6163522012589</v>
      </c>
      <c r="T9" s="62">
        <v>17.122012578616363</v>
      </c>
      <c r="U9" s="60">
        <v>5.5</v>
      </c>
      <c r="V9" s="60">
        <v>18.2</v>
      </c>
      <c r="W9" s="60">
        <v>75.400000000000006</v>
      </c>
      <c r="X9" s="60">
        <v>0</v>
      </c>
      <c r="Y9" s="60">
        <v>1.2</v>
      </c>
      <c r="Z9" s="62">
        <v>22.69182389937108</v>
      </c>
      <c r="AA9" s="63">
        <v>0.61886792452830219</v>
      </c>
      <c r="AB9" s="60">
        <v>52</v>
      </c>
      <c r="AC9" s="62">
        <v>508.50314465408826</v>
      </c>
      <c r="AD9" s="60">
        <v>0</v>
      </c>
      <c r="AE9" s="60">
        <v>0.3</v>
      </c>
      <c r="AF9" s="62">
        <v>46.415094339622662</v>
      </c>
    </row>
    <row r="10" spans="1:32" x14ac:dyDescent="0.25">
      <c r="A10" s="59">
        <v>9745</v>
      </c>
      <c r="B10" s="60" t="s">
        <v>188</v>
      </c>
      <c r="C10" s="75">
        <v>2</v>
      </c>
      <c r="D10" s="60" t="s">
        <v>249</v>
      </c>
      <c r="E10" s="62">
        <v>8.1916167664670656</v>
      </c>
      <c r="F10" s="62">
        <f>E10*1300*1500/10^6</f>
        <v>15.973652694610779</v>
      </c>
      <c r="G10" s="82">
        <f t="shared" si="1"/>
        <v>14.262189905902479</v>
      </c>
      <c r="H10" s="92"/>
      <c r="I10" s="92"/>
      <c r="J10" s="62">
        <v>2.2165576859137759</v>
      </c>
      <c r="K10" s="56">
        <f>L10*1.28</f>
        <v>145.48311377245508</v>
      </c>
      <c r="L10" s="62">
        <v>113.65868263473054</v>
      </c>
      <c r="M10" s="62">
        <v>370.67065868263472</v>
      </c>
      <c r="N10" s="60">
        <v>7.2</v>
      </c>
      <c r="O10" s="61">
        <v>3.0718562874251494</v>
      </c>
      <c r="P10" s="61"/>
      <c r="Q10" s="62">
        <v>56.317365269461078</v>
      </c>
      <c r="R10" s="62">
        <v>300.01796407185628</v>
      </c>
      <c r="S10" s="62">
        <v>2150.2994011976048</v>
      </c>
      <c r="T10" s="62">
        <v>15.052095808383234</v>
      </c>
      <c r="U10" s="60">
        <v>6.3</v>
      </c>
      <c r="V10" s="60">
        <v>16.600000000000001</v>
      </c>
      <c r="W10" s="60">
        <v>71.3</v>
      </c>
      <c r="X10" s="60">
        <v>4.5</v>
      </c>
      <c r="Y10" s="60">
        <v>1.2</v>
      </c>
      <c r="Z10" s="62">
        <v>23.550898203592812</v>
      </c>
      <c r="AA10" s="63"/>
      <c r="AB10" s="60">
        <v>36</v>
      </c>
      <c r="AC10" s="62">
        <v>588.77245508982037</v>
      </c>
      <c r="AD10" s="60">
        <v>0.1</v>
      </c>
      <c r="AE10" s="60">
        <v>0.38</v>
      </c>
      <c r="AF10" s="62">
        <v>43.005988023952092</v>
      </c>
    </row>
    <row r="11" spans="1:32" x14ac:dyDescent="0.25">
      <c r="A11" s="59">
        <v>9746</v>
      </c>
      <c r="B11" s="60" t="s">
        <v>189</v>
      </c>
      <c r="C11" s="75">
        <v>2</v>
      </c>
      <c r="D11" s="60" t="s">
        <v>250</v>
      </c>
      <c r="E11" s="62">
        <v>4.0660066006600646</v>
      </c>
      <c r="F11" s="62">
        <f>E11*1500*3000/10^6</f>
        <v>18.297029702970292</v>
      </c>
      <c r="G11" s="82">
        <f t="shared" si="1"/>
        <v>16.336633663366332</v>
      </c>
      <c r="H11" s="92"/>
      <c r="I11" s="92"/>
      <c r="J11" s="62">
        <v>2.0548648926333093</v>
      </c>
      <c r="K11" s="56">
        <f>L11*1.28</f>
        <v>53.346006600660047</v>
      </c>
      <c r="L11" s="62">
        <v>41.676567656765663</v>
      </c>
      <c r="M11" s="62">
        <v>293.76897689768964</v>
      </c>
      <c r="N11" s="60">
        <v>7.4</v>
      </c>
      <c r="O11" s="61">
        <v>1.2198019801980193</v>
      </c>
      <c r="P11" s="61"/>
      <c r="Q11" s="62">
        <v>35.577557755775565</v>
      </c>
      <c r="R11" s="62">
        <v>238.87788778877879</v>
      </c>
      <c r="S11" s="62">
        <v>1626.4026402640259</v>
      </c>
      <c r="T11" s="62">
        <v>10.978217821782174</v>
      </c>
      <c r="U11" s="60">
        <v>6.8</v>
      </c>
      <c r="V11" s="60">
        <v>18.100000000000001</v>
      </c>
      <c r="W11" s="60">
        <v>73.8</v>
      </c>
      <c r="X11" s="60">
        <v>0</v>
      </c>
      <c r="Y11" s="60">
        <v>1.6</v>
      </c>
      <c r="Z11" s="62">
        <v>15.247524752475242</v>
      </c>
      <c r="AA11" s="63"/>
      <c r="AB11" s="60">
        <v>13</v>
      </c>
      <c r="AC11" s="62">
        <v>589.57095709570933</v>
      </c>
      <c r="AD11" s="60">
        <v>0.1</v>
      </c>
      <c r="AE11" s="60">
        <v>0.38</v>
      </c>
      <c r="AF11" s="62">
        <v>39.643564356435625</v>
      </c>
    </row>
    <row r="12" spans="1:32" x14ac:dyDescent="0.25">
      <c r="A12" s="59">
        <v>9747</v>
      </c>
      <c r="B12" s="60" t="s">
        <v>190</v>
      </c>
      <c r="C12" s="75">
        <v>2</v>
      </c>
      <c r="D12" s="60" t="s">
        <v>251</v>
      </c>
      <c r="E12" s="62">
        <v>2.0220588235294117</v>
      </c>
      <c r="F12" s="62">
        <f>E12*1500*3000/10^6</f>
        <v>9.0992647058823515</v>
      </c>
      <c r="G12" s="82">
        <f t="shared" si="1"/>
        <v>8.124343487394956</v>
      </c>
      <c r="H12" s="92"/>
      <c r="I12" s="92"/>
      <c r="J12" s="62">
        <v>1.1586142973004288</v>
      </c>
      <c r="K12" s="56">
        <f>L12*1.28</f>
        <v>20.705882352941178</v>
      </c>
      <c r="L12" s="62">
        <v>16.176470588235293</v>
      </c>
      <c r="M12" s="62">
        <v>133.45588235294119</v>
      </c>
      <c r="N12" s="60">
        <v>7.6</v>
      </c>
      <c r="O12" s="61">
        <v>0.50551470588235292</v>
      </c>
      <c r="P12" s="61"/>
      <c r="Q12" s="62">
        <v>16.176470588235293</v>
      </c>
      <c r="R12" s="62">
        <v>212.31617647058823</v>
      </c>
      <c r="S12" s="62">
        <v>1263.7867647058824</v>
      </c>
      <c r="T12" s="62">
        <v>8.59375</v>
      </c>
      <c r="U12" s="60">
        <v>4</v>
      </c>
      <c r="V12" s="60">
        <v>20.6</v>
      </c>
      <c r="W12" s="60">
        <v>73.7</v>
      </c>
      <c r="X12" s="60">
        <v>0</v>
      </c>
      <c r="Y12" s="60">
        <v>1.9</v>
      </c>
      <c r="Z12" s="62">
        <v>8.0882352941176467</v>
      </c>
      <c r="AA12" s="63"/>
      <c r="AB12" s="60">
        <v>7</v>
      </c>
      <c r="AC12" s="62">
        <v>411.4889705882353</v>
      </c>
      <c r="AD12" s="60">
        <v>0</v>
      </c>
      <c r="AE12" s="60">
        <v>0.19</v>
      </c>
      <c r="AF12" s="62">
        <v>38.419117647058826</v>
      </c>
    </row>
    <row r="13" spans="1:32" x14ac:dyDescent="0.25">
      <c r="A13" s="64"/>
      <c r="B13" s="65"/>
      <c r="C13" s="65"/>
      <c r="D13" s="60"/>
      <c r="E13" s="59"/>
      <c r="F13" s="59"/>
      <c r="G13" s="59"/>
      <c r="H13" s="59"/>
      <c r="I13" s="59"/>
      <c r="J13" s="53"/>
      <c r="K13" s="56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3"/>
    </row>
    <row r="14" spans="1:32" x14ac:dyDescent="0.25">
      <c r="A14" s="78">
        <v>84372</v>
      </c>
      <c r="B14" s="77" t="s">
        <v>65</v>
      </c>
      <c r="C14" s="77">
        <v>3</v>
      </c>
      <c r="D14" s="27" t="s">
        <v>248</v>
      </c>
      <c r="E14" s="53">
        <f>'Air Dried'!T47*100/'Air Dried'!$D47</f>
        <v>15.107913669064752</v>
      </c>
      <c r="F14" s="56">
        <f t="shared" ref="F14:F15" si="2">E14*1300*1500/10^6</f>
        <v>29.460431654676263</v>
      </c>
      <c r="G14" s="56">
        <f t="shared" ref="G14" si="3">F14/1.12</f>
        <v>26.303956834532375</v>
      </c>
      <c r="H14" s="92">
        <f t="shared" ref="H14" si="4">SUM(F14:F17)</f>
        <v>91.58213851924026</v>
      </c>
      <c r="I14" s="92">
        <f t="shared" ref="I14" si="5">H14/1.12</f>
        <v>81.769766535035942</v>
      </c>
      <c r="J14" s="53">
        <f>'Air Dried'!Z47*100/'Air Dried'!$C47</f>
        <v>3.1996062023135612</v>
      </c>
      <c r="K14" s="56">
        <f>L14*1.28</f>
        <v>73.208633093525194</v>
      </c>
      <c r="L14" s="53">
        <f>'Air Dried'!G47*100/'Air Dried'!$D47</f>
        <v>57.194244604316559</v>
      </c>
      <c r="M14" s="53">
        <f>'Air Dried'!H47*100/'Air Dried'!$D47</f>
        <v>144.60431654676262</v>
      </c>
      <c r="N14" s="52">
        <f>'Air Dried'!K47</f>
        <v>7.3</v>
      </c>
      <c r="O14" s="52">
        <f>'Air Dried'!E47*100/'Air Dried'!$D47</f>
        <v>5.611510791366908</v>
      </c>
      <c r="P14" s="52"/>
      <c r="Q14" s="53">
        <f>'Air Dried'!F47*100/'Air Dried'!$D47</f>
        <v>35.611510791366918</v>
      </c>
      <c r="R14" s="53">
        <f>'Air Dried'!I47*100/'Air Dried'!$D47</f>
        <v>302.15827338129503</v>
      </c>
      <c r="S14" s="53">
        <f>'Air Dried'!J47*100/'Air Dried'!$D47</f>
        <v>2794.9640287769789</v>
      </c>
      <c r="T14" s="53">
        <f>'Air Dried'!M47*100/'Air Dried'!$D47</f>
        <v>17.050359712230222</v>
      </c>
      <c r="U14" s="52">
        <f>'Air Dried'!N47</f>
        <v>2.2000000000000002</v>
      </c>
      <c r="V14" s="52">
        <f>'Air Dried'!O47</f>
        <v>14.8</v>
      </c>
      <c r="W14" s="52">
        <f>'Air Dried'!P47</f>
        <v>82.1</v>
      </c>
      <c r="X14" s="52">
        <f>'Air Dried'!Q47</f>
        <v>0</v>
      </c>
      <c r="Y14" s="52">
        <f>'Air Dried'!R47</f>
        <v>1.1000000000000001</v>
      </c>
      <c r="Z14" s="53">
        <f>'Air Dried'!S47*100/'Air Dried'!$D47</f>
        <v>16.187050359712234</v>
      </c>
      <c r="AA14" s="52">
        <f>'Air Dried'!U47*100/'Air Dried'!$D47</f>
        <v>0.53956834532374109</v>
      </c>
      <c r="AB14" s="53">
        <f>'Air Dried'!V47</f>
        <v>6</v>
      </c>
      <c r="AC14" s="53">
        <f>'Air Dried'!W47*100/'Air Dried'!$D47</f>
        <v>412.23021582733821</v>
      </c>
      <c r="AD14" s="52">
        <f>'Air Dried'!X47</f>
        <v>0</v>
      </c>
      <c r="AE14" s="52">
        <f>'Air Dried'!Y47</f>
        <v>0.15</v>
      </c>
      <c r="AF14" s="53">
        <f>'Air Dried'!AA47*100/'Air Dried'!$D47</f>
        <v>42.086330935251809</v>
      </c>
    </row>
    <row r="15" spans="1:32" x14ac:dyDescent="0.25">
      <c r="A15" s="78">
        <v>84373</v>
      </c>
      <c r="B15" s="77" t="s">
        <v>66</v>
      </c>
      <c r="C15" s="77">
        <v>3</v>
      </c>
      <c r="D15" s="60" t="s">
        <v>249</v>
      </c>
      <c r="E15" s="53">
        <f>'Air Dried'!T48*100/'Air Dried'!$D48</f>
        <v>12.659340659340657</v>
      </c>
      <c r="F15" s="56">
        <f t="shared" si="2"/>
        <v>24.685714285714283</v>
      </c>
      <c r="G15" s="56">
        <f t="shared" si="0"/>
        <v>22.040816326530607</v>
      </c>
      <c r="H15" s="92"/>
      <c r="I15" s="92"/>
      <c r="J15" s="53">
        <f>'Air Dried'!Z48*100/'Air Dried'!$C48</f>
        <v>3.1351629502572913</v>
      </c>
      <c r="K15" s="56">
        <f>L15*1.28</f>
        <v>33.758241758241752</v>
      </c>
      <c r="L15" s="53">
        <f>'Air Dried'!G48*100/'Air Dried'!$D48</f>
        <v>26.373626373626369</v>
      </c>
      <c r="M15" s="53">
        <f>'Air Dried'!H48*100/'Air Dried'!$D48</f>
        <v>99.164835164835139</v>
      </c>
      <c r="N15" s="52">
        <f>'Air Dried'!K48</f>
        <v>7.8</v>
      </c>
      <c r="O15" s="52">
        <f>'Air Dried'!E48*100/'Air Dried'!$D48</f>
        <v>3.4813186813186805</v>
      </c>
      <c r="P15" s="52"/>
      <c r="Q15" s="53">
        <f>'Air Dried'!F48*100/'Air Dried'!$D48</f>
        <v>26.373626373626369</v>
      </c>
      <c r="R15" s="53">
        <f>'Air Dried'!I48*100/'Air Dried'!$D48</f>
        <v>279.56043956043948</v>
      </c>
      <c r="S15" s="53">
        <f>'Air Dried'!J48*100/'Air Dried'!$D48</f>
        <v>3407.472527472527</v>
      </c>
      <c r="T15" s="53">
        <f>'Air Dried'!M48*100/'Air Dried'!$D48</f>
        <v>19.83296703296703</v>
      </c>
      <c r="U15" s="52">
        <f>'Air Dried'!N48</f>
        <v>1.3</v>
      </c>
      <c r="V15" s="52">
        <f>'Air Dried'!O48</f>
        <v>11.8</v>
      </c>
      <c r="W15" s="52">
        <f>'Air Dried'!P48</f>
        <v>86</v>
      </c>
      <c r="X15" s="52">
        <f>'Air Dried'!Q48</f>
        <v>0</v>
      </c>
      <c r="Y15" s="52">
        <f>'Air Dried'!R48</f>
        <v>1.1000000000000001</v>
      </c>
      <c r="Z15" s="53">
        <f>'Air Dried'!S48*100/'Air Dried'!$D48</f>
        <v>29.538461538461533</v>
      </c>
      <c r="AA15" s="52"/>
      <c r="AB15" s="53">
        <f>'Air Dried'!V48</f>
        <v>3</v>
      </c>
      <c r="AC15" s="53">
        <f>'Air Dried'!W48*100/'Air Dried'!$D48</f>
        <v>433.58241758241752</v>
      </c>
      <c r="AD15" s="52">
        <f>'Air Dried'!X48</f>
        <v>0</v>
      </c>
      <c r="AE15" s="52">
        <f>'Air Dried'!Y48</f>
        <v>0.11</v>
      </c>
      <c r="AF15" s="53">
        <f>'Air Dried'!AA48*100/'Air Dried'!$D48</f>
        <v>48.527472527472518</v>
      </c>
    </row>
    <row r="16" spans="1:32" x14ac:dyDescent="0.25">
      <c r="A16" s="78">
        <v>84374</v>
      </c>
      <c r="B16" s="77" t="s">
        <v>67</v>
      </c>
      <c r="C16" s="77">
        <v>3</v>
      </c>
      <c r="D16" s="60" t="s">
        <v>250</v>
      </c>
      <c r="E16" s="53">
        <f>'Air Dried'!T49*100/'Air Dried'!$D49</f>
        <v>4.1558441558441546</v>
      </c>
      <c r="F16" s="56">
        <f t="shared" ref="F16:F17" si="6">E16*1500*3000/10^6</f>
        <v>18.701298701298693</v>
      </c>
      <c r="G16" s="56">
        <f t="shared" si="0"/>
        <v>16.697588126159545</v>
      </c>
      <c r="H16" s="92"/>
      <c r="I16" s="92"/>
      <c r="J16" s="53">
        <f>'Air Dried'!Z49*100/'Air Dried'!$C49</f>
        <v>3.0204720886005147</v>
      </c>
      <c r="K16" s="56">
        <f>L16*1.28</f>
        <v>11.968831168831166</v>
      </c>
      <c r="L16" s="53">
        <f>'Air Dried'!G49*100/'Air Dried'!$D49</f>
        <v>9.3506493506493484</v>
      </c>
      <c r="M16" s="53">
        <f>'Air Dried'!H49*100/'Air Dried'!$D49</f>
        <v>107.01298701298698</v>
      </c>
      <c r="N16" s="52">
        <f>'Air Dried'!K49</f>
        <v>7.8</v>
      </c>
      <c r="O16" s="52">
        <f>'Air Dried'!E49*100/'Air Dried'!$D49</f>
        <v>1.8701298701298696</v>
      </c>
      <c r="P16" s="52"/>
      <c r="Q16" s="53">
        <f>'Air Dried'!F49*100/'Air Dried'!$D49</f>
        <v>9.3506493506493484</v>
      </c>
      <c r="R16" s="53">
        <f>'Air Dried'!I49*100/'Air Dried'!$D49</f>
        <v>263.8961038961038</v>
      </c>
      <c r="S16" s="53">
        <f>'Air Dried'!J49*100/'Air Dried'!$D49</f>
        <v>3376.6233766233754</v>
      </c>
      <c r="T16" s="53">
        <f>'Air Dried'!M49*100/'Air Dried'!$D49</f>
        <v>19.532467532467528</v>
      </c>
      <c r="U16" s="52">
        <f>'Air Dried'!N49</f>
        <v>1.4</v>
      </c>
      <c r="V16" s="52">
        <f>'Air Dried'!O49</f>
        <v>11.3</v>
      </c>
      <c r="W16" s="52">
        <f>'Air Dried'!P49</f>
        <v>86.4</v>
      </c>
      <c r="X16" s="52">
        <f>'Air Dried'!Q49</f>
        <v>0</v>
      </c>
      <c r="Y16" s="52">
        <f>'Air Dried'!R49</f>
        <v>1</v>
      </c>
      <c r="Z16" s="53">
        <f>'Air Dried'!S49*100/'Air Dried'!$D49</f>
        <v>21.818181818181813</v>
      </c>
      <c r="AA16" s="52"/>
      <c r="AB16" s="53">
        <f>'Air Dried'!V49</f>
        <v>1</v>
      </c>
      <c r="AC16" s="53">
        <f>'Air Dried'!W49*100/'Air Dried'!$D49</f>
        <v>514.28571428571411</v>
      </c>
      <c r="AD16" s="52">
        <f>'Air Dried'!X49</f>
        <v>0</v>
      </c>
      <c r="AE16" s="52">
        <f>'Air Dried'!Y49</f>
        <v>0.12</v>
      </c>
      <c r="AF16" s="53">
        <f>'Air Dried'!AA49*100/'Air Dried'!$D49</f>
        <v>46.753246753246742</v>
      </c>
    </row>
    <row r="17" spans="1:32" x14ac:dyDescent="0.25">
      <c r="A17" s="78">
        <v>84375</v>
      </c>
      <c r="B17" s="77" t="s">
        <v>68</v>
      </c>
      <c r="C17" s="77">
        <v>3</v>
      </c>
      <c r="D17" s="60" t="s">
        <v>251</v>
      </c>
      <c r="E17" s="53">
        <f>'Air Dried'!T50*100/'Air Dried'!$D50</f>
        <v>4.16326530612245</v>
      </c>
      <c r="F17" s="56">
        <f t="shared" si="6"/>
        <v>18.734693877551027</v>
      </c>
      <c r="G17" s="56">
        <f t="shared" si="0"/>
        <v>16.727405247813415</v>
      </c>
      <c r="H17" s="92"/>
      <c r="I17" s="92"/>
      <c r="J17" s="53">
        <f>'Air Dried'!Z50*100/'Air Dried'!$C50</f>
        <v>4.5056537102473486</v>
      </c>
      <c r="K17" s="56">
        <f>L17*1.28</f>
        <v>7.9934693877551046</v>
      </c>
      <c r="L17" s="53">
        <f>'Air Dried'!G50*100/'Air Dried'!$D50</f>
        <v>6.2448979591836755</v>
      </c>
      <c r="M17" s="53">
        <f>'Air Dried'!H50*100/'Air Dried'!$D50</f>
        <v>125.93877551020412</v>
      </c>
      <c r="N17" s="52">
        <f>'Air Dried'!K50</f>
        <v>7.9</v>
      </c>
      <c r="O17" s="52">
        <f>'Air Dried'!E50*100/'Air Dried'!$D50</f>
        <v>1.66530612244898</v>
      </c>
      <c r="P17" s="52"/>
      <c r="Q17" s="53">
        <f>'Air Dried'!F50*100/'Air Dried'!$D50</f>
        <v>7.2857142857142883</v>
      </c>
      <c r="R17" s="53">
        <f>'Air Dried'!I50*100/'Air Dried'!$D50</f>
        <v>285.18367346938783</v>
      </c>
      <c r="S17" s="53">
        <f>'Air Dried'!J50*100/'Air Dried'!$D50</f>
        <v>3674.0816326530621</v>
      </c>
      <c r="T17" s="53">
        <f>'Air Dried'!M50*100/'Air Dried'!$D50</f>
        <v>21.232653061224493</v>
      </c>
      <c r="U17" s="52">
        <f>'Air Dried'!N50</f>
        <v>1.5</v>
      </c>
      <c r="V17" s="52">
        <f>'Air Dried'!O50</f>
        <v>11.2</v>
      </c>
      <c r="W17" s="52">
        <f>'Air Dried'!P50</f>
        <v>86.4</v>
      </c>
      <c r="X17" s="52">
        <f>'Air Dried'!Q50</f>
        <v>0</v>
      </c>
      <c r="Y17" s="52">
        <f>'Air Dried'!R50</f>
        <v>1.1000000000000001</v>
      </c>
      <c r="Z17" s="53">
        <f>'Air Dried'!S50*100/'Air Dried'!$D50</f>
        <v>22.897959183673475</v>
      </c>
      <c r="AA17" s="52"/>
      <c r="AB17" s="53">
        <f>'Air Dried'!V50</f>
        <v>1</v>
      </c>
      <c r="AC17" s="53">
        <f>'Air Dried'!W50*100/'Air Dried'!$D50</f>
        <v>452.75510204081644</v>
      </c>
      <c r="AD17" s="52">
        <f>'Air Dried'!X50</f>
        <v>0</v>
      </c>
      <c r="AE17" s="52">
        <f>'Air Dried'!Y50</f>
        <v>0.13</v>
      </c>
      <c r="AF17" s="53">
        <f>'Air Dried'!AA50*100/'Air Dried'!$D50</f>
        <v>54.122448979591852</v>
      </c>
    </row>
    <row r="18" spans="1:32" x14ac:dyDescent="0.25">
      <c r="A18" s="54"/>
      <c r="B18" s="51"/>
      <c r="C18" s="76"/>
      <c r="D18" s="51"/>
      <c r="E18" s="53"/>
      <c r="F18" s="62"/>
      <c r="G18" s="82"/>
      <c r="H18" s="62"/>
      <c r="I18" s="82"/>
      <c r="J18" s="53"/>
      <c r="K18" s="56"/>
      <c r="L18" s="53"/>
      <c r="M18" s="53"/>
      <c r="N18" s="52"/>
      <c r="O18" s="52"/>
      <c r="P18" s="52"/>
      <c r="Q18" s="53"/>
      <c r="R18" s="53"/>
      <c r="S18" s="53"/>
      <c r="T18" s="53"/>
      <c r="U18" s="52"/>
      <c r="V18" s="52"/>
      <c r="W18" s="52"/>
      <c r="X18" s="52"/>
      <c r="Y18" s="52"/>
      <c r="Z18" s="53"/>
      <c r="AA18" s="52"/>
      <c r="AB18" s="53"/>
      <c r="AC18" s="53"/>
      <c r="AD18" s="52"/>
      <c r="AE18" s="52"/>
      <c r="AF18" s="53"/>
    </row>
    <row r="19" spans="1:32" x14ac:dyDescent="0.25">
      <c r="A19" s="59">
        <v>9764</v>
      </c>
      <c r="B19" s="60" t="s">
        <v>207</v>
      </c>
      <c r="C19" s="75">
        <v>4</v>
      </c>
      <c r="D19" s="27" t="s">
        <v>248</v>
      </c>
      <c r="E19" s="62">
        <v>20.666666666666671</v>
      </c>
      <c r="F19" s="62">
        <f t="shared" ref="F19:F20" si="7">E19*1300*1500/10^6</f>
        <v>40.300000000000004</v>
      </c>
      <c r="G19" s="82">
        <f t="shared" ref="G19" si="8">F19/1.12</f>
        <v>35.982142857142854</v>
      </c>
      <c r="H19" s="92">
        <f t="shared" ref="H19" si="9">SUM(F19:F22)</f>
        <v>90.982042028323434</v>
      </c>
      <c r="I19" s="92">
        <f t="shared" ref="I19" si="10">H19/1.12</f>
        <v>81.233966096717339</v>
      </c>
      <c r="J19" s="62">
        <v>3.3119894016339146</v>
      </c>
      <c r="K19" s="56">
        <f>L19*1.28</f>
        <v>179.88266666666669</v>
      </c>
      <c r="L19" s="62">
        <v>140.53333333333336</v>
      </c>
      <c r="M19" s="62">
        <v>458.80000000000013</v>
      </c>
      <c r="N19" s="60">
        <v>7.1</v>
      </c>
      <c r="O19" s="61">
        <v>7.3366666666666687</v>
      </c>
      <c r="P19" s="61"/>
      <c r="Q19" s="62">
        <v>72.333333333333343</v>
      </c>
      <c r="R19" s="62">
        <v>441.23333333333341</v>
      </c>
      <c r="S19" s="62">
        <v>3182.6666666666674</v>
      </c>
      <c r="T19" s="62">
        <v>23.04333333333334</v>
      </c>
      <c r="U19" s="60">
        <v>5.0999999999999996</v>
      </c>
      <c r="V19" s="60">
        <v>15.9</v>
      </c>
      <c r="W19" s="60">
        <v>69</v>
      </c>
      <c r="X19" s="60">
        <v>8.9</v>
      </c>
      <c r="Y19" s="60">
        <v>1.1000000000000001</v>
      </c>
      <c r="Z19" s="62">
        <v>34.100000000000009</v>
      </c>
      <c r="AA19" s="63">
        <v>0.93000000000000016</v>
      </c>
      <c r="AB19" s="60">
        <v>45</v>
      </c>
      <c r="AC19" s="62">
        <v>575.56666666666683</v>
      </c>
      <c r="AD19" s="60">
        <v>0</v>
      </c>
      <c r="AE19" s="60">
        <v>0.32</v>
      </c>
      <c r="AF19" s="62">
        <v>57.866666666666681</v>
      </c>
    </row>
    <row r="20" spans="1:32" x14ac:dyDescent="0.25">
      <c r="A20" s="59">
        <v>9765</v>
      </c>
      <c r="B20" s="60" t="s">
        <v>208</v>
      </c>
      <c r="C20" s="75">
        <v>4</v>
      </c>
      <c r="D20" s="60" t="s">
        <v>249</v>
      </c>
      <c r="E20" s="62">
        <v>7.2545454545454495</v>
      </c>
      <c r="F20" s="62">
        <f t="shared" si="7"/>
        <v>14.146363636363628</v>
      </c>
      <c r="G20" s="82">
        <f t="shared" si="1"/>
        <v>12.630681818181809</v>
      </c>
      <c r="H20" s="92"/>
      <c r="I20" s="92"/>
      <c r="J20" s="62">
        <v>3.3344448149383128</v>
      </c>
      <c r="K20" s="56">
        <f>L20*1.28</f>
        <v>72.959999999999951</v>
      </c>
      <c r="L20" s="62">
        <v>56.999999999999957</v>
      </c>
      <c r="M20" s="62">
        <v>359.61818181818154</v>
      </c>
      <c r="N20" s="60">
        <v>7.2</v>
      </c>
      <c r="O20" s="61">
        <v>3.5236363636363612</v>
      </c>
      <c r="P20" s="61"/>
      <c r="Q20" s="62">
        <v>39.381818181818154</v>
      </c>
      <c r="R20" s="62">
        <v>367.90909090909065</v>
      </c>
      <c r="S20" s="62">
        <v>2632.3636363636342</v>
      </c>
      <c r="T20" s="62">
        <v>18.239999999999988</v>
      </c>
      <c r="U20" s="60">
        <v>5</v>
      </c>
      <c r="V20" s="60">
        <v>16.8</v>
      </c>
      <c r="W20" s="60">
        <v>72.099999999999994</v>
      </c>
      <c r="X20" s="60">
        <v>4.5</v>
      </c>
      <c r="Y20" s="60">
        <v>1.6</v>
      </c>
      <c r="Z20" s="62">
        <v>25.909090909090889</v>
      </c>
      <c r="AA20" s="63"/>
      <c r="AB20" s="60">
        <v>14</v>
      </c>
      <c r="AC20" s="62">
        <v>758.61818181818126</v>
      </c>
      <c r="AD20" s="60">
        <v>0.1</v>
      </c>
      <c r="AE20" s="60">
        <v>0.3</v>
      </c>
      <c r="AF20" s="62">
        <v>65.290909090909039</v>
      </c>
    </row>
    <row r="21" spans="1:32" x14ac:dyDescent="0.25">
      <c r="A21" s="59">
        <v>9766</v>
      </c>
      <c r="B21" s="60" t="s">
        <v>209</v>
      </c>
      <c r="C21" s="75">
        <v>4</v>
      </c>
      <c r="D21" s="60" t="s">
        <v>250</v>
      </c>
      <c r="E21" s="62">
        <v>5.0888888888888886</v>
      </c>
      <c r="F21" s="62">
        <f t="shared" ref="F21:F22" si="11">E21*1500*3000/10^6</f>
        <v>22.9</v>
      </c>
      <c r="G21" s="82">
        <f t="shared" si="1"/>
        <v>20.446428571428569</v>
      </c>
      <c r="H21" s="92"/>
      <c r="I21" s="92"/>
      <c r="J21" s="62">
        <v>2.1898609438300669</v>
      </c>
      <c r="K21" s="56">
        <f>L21*1.28</f>
        <v>31.266133333333332</v>
      </c>
      <c r="L21" s="62">
        <v>24.426666666666666</v>
      </c>
      <c r="M21" s="62">
        <v>232.05333333333334</v>
      </c>
      <c r="N21" s="60">
        <v>7.4</v>
      </c>
      <c r="O21" s="61">
        <v>1.5266666666666666</v>
      </c>
      <c r="P21" s="61"/>
      <c r="Q21" s="62">
        <v>22.391111111111112</v>
      </c>
      <c r="R21" s="62">
        <v>341.97333333333336</v>
      </c>
      <c r="S21" s="62">
        <v>2300.1777777777779</v>
      </c>
      <c r="T21" s="62">
        <v>15.164888888888889</v>
      </c>
      <c r="U21" s="60">
        <v>3.9</v>
      </c>
      <c r="V21" s="60">
        <v>18.7</v>
      </c>
      <c r="W21" s="60">
        <v>75.599999999999994</v>
      </c>
      <c r="X21" s="60">
        <v>0</v>
      </c>
      <c r="Y21" s="60">
        <v>2</v>
      </c>
      <c r="Z21" s="62">
        <v>18.32</v>
      </c>
      <c r="AA21" s="63"/>
      <c r="AB21" s="60">
        <v>6</v>
      </c>
      <c r="AC21" s="62">
        <v>737.88888888888891</v>
      </c>
      <c r="AD21" s="60">
        <v>0</v>
      </c>
      <c r="AE21" s="60">
        <v>0.21</v>
      </c>
      <c r="AF21" s="62">
        <v>70.226666666666674</v>
      </c>
    </row>
    <row r="22" spans="1:32" x14ac:dyDescent="0.25">
      <c r="A22" s="59">
        <v>9767</v>
      </c>
      <c r="B22" s="60" t="s">
        <v>210</v>
      </c>
      <c r="C22" s="75">
        <v>4</v>
      </c>
      <c r="D22" s="60" t="s">
        <v>251</v>
      </c>
      <c r="E22" s="62">
        <v>3.0301507537688432</v>
      </c>
      <c r="F22" s="62">
        <f t="shared" si="11"/>
        <v>13.635678391959793</v>
      </c>
      <c r="G22" s="82">
        <f t="shared" si="1"/>
        <v>12.1747128499641</v>
      </c>
      <c r="H22" s="92"/>
      <c r="I22" s="92"/>
      <c r="J22" s="62">
        <v>2.1549402004094387</v>
      </c>
      <c r="K22" s="56">
        <f>L22*1.28</f>
        <v>19.392964824120597</v>
      </c>
      <c r="L22" s="62">
        <v>15.150753768844217</v>
      </c>
      <c r="M22" s="62">
        <v>116.15577889447233</v>
      </c>
      <c r="N22" s="60">
        <v>7.7</v>
      </c>
      <c r="O22" s="61">
        <v>0.60603015075376865</v>
      </c>
      <c r="P22" s="61"/>
      <c r="Q22" s="62">
        <v>15.150753768844217</v>
      </c>
      <c r="R22" s="62">
        <v>189.88944723618084</v>
      </c>
      <c r="S22" s="62">
        <v>1363.5678391959796</v>
      </c>
      <c r="T22" s="62">
        <v>8.8884422110552759</v>
      </c>
      <c r="U22" s="60">
        <v>3.3</v>
      </c>
      <c r="V22" s="60">
        <v>17.8</v>
      </c>
      <c r="W22" s="60">
        <v>76.599999999999994</v>
      </c>
      <c r="X22" s="60">
        <v>0</v>
      </c>
      <c r="Y22" s="60">
        <v>2.6</v>
      </c>
      <c r="Z22" s="62">
        <v>12.120603015075373</v>
      </c>
      <c r="AA22" s="63"/>
      <c r="AB22" s="60">
        <v>6</v>
      </c>
      <c r="AC22" s="62">
        <v>452.50251256281393</v>
      </c>
      <c r="AD22" s="60">
        <v>0</v>
      </c>
      <c r="AE22" s="60">
        <v>0.19</v>
      </c>
      <c r="AF22" s="62">
        <v>52.522613065326617</v>
      </c>
    </row>
    <row r="23" spans="1:32" x14ac:dyDescent="0.25">
      <c r="A23" s="59"/>
      <c r="B23" s="60"/>
      <c r="C23" s="75"/>
      <c r="D23" s="60"/>
      <c r="E23" s="62"/>
      <c r="F23" s="59"/>
      <c r="G23" s="59"/>
      <c r="H23" s="59"/>
      <c r="I23" s="59"/>
      <c r="J23" s="62"/>
      <c r="K23" s="56"/>
      <c r="L23" s="62"/>
      <c r="M23" s="62"/>
      <c r="N23" s="60"/>
      <c r="O23" s="61"/>
      <c r="P23" s="61"/>
      <c r="Q23" s="62"/>
      <c r="R23" s="62"/>
      <c r="S23" s="62"/>
      <c r="T23" s="62"/>
      <c r="U23" s="60"/>
      <c r="V23" s="60"/>
      <c r="W23" s="60"/>
      <c r="X23" s="60"/>
      <c r="Y23" s="60"/>
      <c r="Z23" s="62"/>
      <c r="AA23" s="63"/>
      <c r="AB23" s="60"/>
      <c r="AC23" s="62"/>
      <c r="AD23" s="60"/>
      <c r="AE23" s="60"/>
      <c r="AF23" s="62"/>
    </row>
    <row r="24" spans="1:32" x14ac:dyDescent="0.25">
      <c r="A24" s="59">
        <v>9768</v>
      </c>
      <c r="B24" s="60" t="s">
        <v>211</v>
      </c>
      <c r="C24" s="75">
        <v>5</v>
      </c>
      <c r="D24" s="27" t="s">
        <v>248</v>
      </c>
      <c r="E24" s="62">
        <v>21.684782608695659</v>
      </c>
      <c r="F24" s="56">
        <f t="shared" ref="F24:F25" si="12">E24*1300*1500/10^6</f>
        <v>42.285326086956537</v>
      </c>
      <c r="G24" s="56">
        <f t="shared" ref="G24" si="13">F24/1.12</f>
        <v>37.754755434782616</v>
      </c>
      <c r="H24" s="92">
        <f t="shared" ref="H24" si="14">SUM(F24:F27)</f>
        <v>119.37064738503034</v>
      </c>
      <c r="I24" s="92">
        <f t="shared" ref="I24" si="15">H24/1.12</f>
        <v>106.58093516520564</v>
      </c>
      <c r="J24" s="62">
        <v>2.2593764121102575</v>
      </c>
      <c r="K24" s="56">
        <f>L24*1.28</f>
        <v>199.58260869565223</v>
      </c>
      <c r="L24" s="62">
        <v>155.92391304347831</v>
      </c>
      <c r="M24" s="62">
        <v>589.61956521739148</v>
      </c>
      <c r="N24" s="60">
        <v>7</v>
      </c>
      <c r="O24" s="61">
        <v>5.6793478260869588</v>
      </c>
      <c r="P24" s="61"/>
      <c r="Q24" s="62">
        <v>79.510869565217419</v>
      </c>
      <c r="R24" s="62">
        <v>413.04347826086973</v>
      </c>
      <c r="S24" s="62">
        <v>2705.4347826086964</v>
      </c>
      <c r="T24" s="62">
        <v>21.478260869565226</v>
      </c>
      <c r="U24" s="60">
        <v>7</v>
      </c>
      <c r="V24" s="60">
        <v>16</v>
      </c>
      <c r="W24" s="60">
        <v>63</v>
      </c>
      <c r="X24" s="60">
        <v>12.8</v>
      </c>
      <c r="Y24" s="60">
        <v>1.1000000000000001</v>
      </c>
      <c r="Z24" s="62">
        <v>26.84782608695653</v>
      </c>
      <c r="AA24" s="63">
        <v>0.72282608695652195</v>
      </c>
      <c r="AB24" s="60">
        <v>47</v>
      </c>
      <c r="AC24" s="62">
        <v>619.5652173913046</v>
      </c>
      <c r="AD24" s="60">
        <v>0.1</v>
      </c>
      <c r="AE24" s="60">
        <v>0.44</v>
      </c>
      <c r="AF24" s="62">
        <v>54.728260869565233</v>
      </c>
    </row>
    <row r="25" spans="1:32" x14ac:dyDescent="0.25">
      <c r="A25" s="59">
        <v>9769</v>
      </c>
      <c r="B25" s="60" t="s">
        <v>212</v>
      </c>
      <c r="C25" s="75">
        <v>5</v>
      </c>
      <c r="D25" s="60" t="s">
        <v>249</v>
      </c>
      <c r="E25" s="62">
        <v>9.2416107382550337</v>
      </c>
      <c r="F25" s="56">
        <f t="shared" si="12"/>
        <v>18.021140939597316</v>
      </c>
      <c r="G25" s="56">
        <f t="shared" si="0"/>
        <v>16.090304410354744</v>
      </c>
      <c r="H25" s="92"/>
      <c r="I25" s="92"/>
      <c r="J25" s="62">
        <v>2.2393908856790952</v>
      </c>
      <c r="K25" s="56">
        <f>L25*1.28</f>
        <v>84.119194630872485</v>
      </c>
      <c r="L25" s="62">
        <v>65.718120805369125</v>
      </c>
      <c r="M25" s="62">
        <v>579.14093959731542</v>
      </c>
      <c r="N25" s="60">
        <v>7.2</v>
      </c>
      <c r="O25" s="61">
        <v>2.5671140939597317</v>
      </c>
      <c r="P25" s="61"/>
      <c r="Q25" s="62">
        <v>47.234899328859065</v>
      </c>
      <c r="R25" s="62">
        <v>362.47651006711413</v>
      </c>
      <c r="S25" s="62">
        <v>2094.7651006711412</v>
      </c>
      <c r="T25" s="62">
        <v>15.916107382550337</v>
      </c>
      <c r="U25" s="60">
        <v>9.3000000000000007</v>
      </c>
      <c r="V25" s="60">
        <v>19</v>
      </c>
      <c r="W25" s="60">
        <v>65.7</v>
      </c>
      <c r="X25" s="60">
        <v>4.5</v>
      </c>
      <c r="Y25" s="60">
        <v>1.5</v>
      </c>
      <c r="Z25" s="62">
        <v>25.671140939597318</v>
      </c>
      <c r="AA25" s="63"/>
      <c r="AB25" s="60">
        <v>18</v>
      </c>
      <c r="AC25" s="62">
        <v>702.36241610738261</v>
      </c>
      <c r="AD25" s="60">
        <v>0.1</v>
      </c>
      <c r="AE25" s="60">
        <v>0.49</v>
      </c>
      <c r="AF25" s="62">
        <v>55.449664429530202</v>
      </c>
    </row>
    <row r="26" spans="1:32" x14ac:dyDescent="0.25">
      <c r="A26" s="59">
        <v>9770</v>
      </c>
      <c r="B26" s="60" t="s">
        <v>213</v>
      </c>
      <c r="C26" s="75">
        <v>5</v>
      </c>
      <c r="D26" s="60" t="s">
        <v>250</v>
      </c>
      <c r="E26" s="62">
        <v>9.0865384615384599</v>
      </c>
      <c r="F26" s="56">
        <f t="shared" ref="F26:F27" si="16">E26*1500*3000/10^6</f>
        <v>40.889423076923073</v>
      </c>
      <c r="G26" s="56">
        <f t="shared" si="0"/>
        <v>36.508413461538453</v>
      </c>
      <c r="H26" s="92"/>
      <c r="I26" s="92"/>
      <c r="J26" s="62">
        <v>2.1951487213258698</v>
      </c>
      <c r="K26" s="56">
        <f>L26*1.28</f>
        <v>62.030769230769224</v>
      </c>
      <c r="L26" s="62">
        <v>48.461538461538453</v>
      </c>
      <c r="M26" s="62">
        <v>530.04807692307679</v>
      </c>
      <c r="N26" s="60">
        <v>7.5</v>
      </c>
      <c r="O26" s="61">
        <v>1.2115384615384612</v>
      </c>
      <c r="P26" s="61"/>
      <c r="Q26" s="62">
        <v>35.336538461538453</v>
      </c>
      <c r="R26" s="62">
        <v>254.42307692307688</v>
      </c>
      <c r="S26" s="62">
        <v>1453.8461538461536</v>
      </c>
      <c r="T26" s="62">
        <v>10.903846153846152</v>
      </c>
      <c r="U26" s="60">
        <v>12.4</v>
      </c>
      <c r="V26" s="60">
        <v>19.399999999999999</v>
      </c>
      <c r="W26" s="60">
        <v>66.599999999999994</v>
      </c>
      <c r="X26" s="60">
        <v>0</v>
      </c>
      <c r="Y26" s="60">
        <v>1.8</v>
      </c>
      <c r="Z26" s="62">
        <v>14.134615384615381</v>
      </c>
      <c r="AA26" s="63"/>
      <c r="AB26" s="60">
        <v>18</v>
      </c>
      <c r="AC26" s="62">
        <v>489.66346153846143</v>
      </c>
      <c r="AD26" s="60">
        <v>0</v>
      </c>
      <c r="AE26" s="60">
        <v>0.64</v>
      </c>
      <c r="AF26" s="62">
        <v>46.442307692307686</v>
      </c>
    </row>
    <row r="27" spans="1:32" x14ac:dyDescent="0.25">
      <c r="A27" s="59">
        <v>9771</v>
      </c>
      <c r="B27" s="60" t="s">
        <v>214</v>
      </c>
      <c r="C27" s="75">
        <v>5</v>
      </c>
      <c r="D27" s="60" t="s">
        <v>251</v>
      </c>
      <c r="E27" s="62">
        <v>4.0388349514563116</v>
      </c>
      <c r="F27" s="56">
        <f t="shared" si="16"/>
        <v>18.174757281553404</v>
      </c>
      <c r="G27" s="56">
        <f t="shared" si="0"/>
        <v>16.227461858529825</v>
      </c>
      <c r="H27" s="92"/>
      <c r="I27" s="92"/>
      <c r="J27" s="62">
        <v>3.2794053344993439</v>
      </c>
      <c r="K27" s="56">
        <f>L27*1.28</f>
        <v>29.725825242718454</v>
      </c>
      <c r="L27" s="62">
        <v>23.22330097087379</v>
      </c>
      <c r="M27" s="62">
        <v>406.91262135922341</v>
      </c>
      <c r="N27" s="60">
        <v>7.8</v>
      </c>
      <c r="O27" s="61">
        <v>0.60582524271844673</v>
      </c>
      <c r="P27" s="61"/>
      <c r="Q27" s="62">
        <v>18.174757281553401</v>
      </c>
      <c r="R27" s="62">
        <v>188.81553398058256</v>
      </c>
      <c r="S27" s="62">
        <v>1080.3883495145633</v>
      </c>
      <c r="T27" s="62">
        <v>8.1786407766990301</v>
      </c>
      <c r="U27" s="60">
        <v>12.8</v>
      </c>
      <c r="V27" s="60">
        <v>19.3</v>
      </c>
      <c r="W27" s="60">
        <v>66.099999999999994</v>
      </c>
      <c r="X27" s="60">
        <v>0</v>
      </c>
      <c r="Y27" s="60">
        <v>2.1</v>
      </c>
      <c r="Z27" s="62">
        <v>7.067961165048545</v>
      </c>
      <c r="AA27" s="63"/>
      <c r="AB27" s="60">
        <v>12</v>
      </c>
      <c r="AC27" s="62">
        <v>370.56310679611659</v>
      </c>
      <c r="AD27" s="60">
        <v>0</v>
      </c>
      <c r="AE27" s="60">
        <v>0.66</v>
      </c>
      <c r="AF27" s="62">
        <v>40.388349514563117</v>
      </c>
    </row>
    <row r="28" spans="1:32" x14ac:dyDescent="0.25">
      <c r="A28" s="54"/>
      <c r="B28" s="51"/>
      <c r="C28" s="76"/>
      <c r="D28" s="51"/>
      <c r="E28" s="53"/>
      <c r="F28" s="62"/>
      <c r="G28" s="82"/>
      <c r="H28" s="62"/>
      <c r="I28" s="82"/>
      <c r="J28" s="53"/>
      <c r="K28" s="56"/>
      <c r="L28" s="53"/>
      <c r="M28" s="53"/>
      <c r="N28" s="52"/>
      <c r="O28" s="52"/>
      <c r="P28" s="52"/>
      <c r="Q28" s="53"/>
      <c r="R28" s="53"/>
      <c r="S28" s="53"/>
      <c r="T28" s="53"/>
      <c r="U28" s="52"/>
      <c r="V28" s="52"/>
      <c r="W28" s="52"/>
      <c r="X28" s="52"/>
      <c r="Y28" s="52"/>
      <c r="Z28" s="53"/>
      <c r="AA28" s="52"/>
      <c r="AB28" s="53"/>
      <c r="AC28" s="53"/>
      <c r="AD28" s="52"/>
      <c r="AE28" s="52"/>
      <c r="AF28" s="53"/>
    </row>
    <row r="29" spans="1:32" x14ac:dyDescent="0.25">
      <c r="A29" s="59">
        <v>35436</v>
      </c>
      <c r="B29" s="60" t="s">
        <v>147</v>
      </c>
      <c r="C29" s="75">
        <v>6</v>
      </c>
      <c r="D29" s="27" t="s">
        <v>248</v>
      </c>
      <c r="E29" s="62">
        <v>11.458333333333334</v>
      </c>
      <c r="F29" s="62">
        <f t="shared" ref="F29:F30" si="17">E29*1300*1500/10^6</f>
        <v>22.34375</v>
      </c>
      <c r="G29" s="82">
        <f t="shared" ref="G29" si="18">F29/1.12</f>
        <v>19.949776785714285</v>
      </c>
      <c r="H29" s="92">
        <f t="shared" ref="H29" si="19">SUM(F29:F32)</f>
        <v>57.243860570544008</v>
      </c>
      <c r="I29" s="92">
        <f t="shared" ref="I29" si="20">H29/1.12</f>
        <v>51.110589795128575</v>
      </c>
      <c r="J29" s="62">
        <v>1.25</v>
      </c>
      <c r="K29" s="56">
        <f>L29*1.28</f>
        <v>193.33333333333331</v>
      </c>
      <c r="L29" s="62">
        <v>151.04166666666666</v>
      </c>
      <c r="M29" s="62">
        <v>686.45833333333337</v>
      </c>
      <c r="N29" s="60">
        <v>7.5</v>
      </c>
      <c r="O29" s="61">
        <v>3.4375</v>
      </c>
      <c r="P29" s="61"/>
      <c r="Q29" s="62">
        <v>78.125</v>
      </c>
      <c r="R29" s="62">
        <v>477.08333333333331</v>
      </c>
      <c r="S29" s="62">
        <v>2395.8333333333335</v>
      </c>
      <c r="T29" s="62">
        <v>17.916666666666668</v>
      </c>
      <c r="U29" s="60">
        <v>9.8000000000000007</v>
      </c>
      <c r="V29" s="60">
        <v>22.1</v>
      </c>
      <c r="W29" s="60">
        <v>66.7</v>
      </c>
      <c r="X29" s="60">
        <v>0</v>
      </c>
      <c r="Y29" s="60">
        <v>1.7</v>
      </c>
      <c r="Z29" s="62">
        <v>20.833333333333332</v>
      </c>
      <c r="AA29" s="63">
        <v>0.9375</v>
      </c>
      <c r="AB29" s="60">
        <v>44</v>
      </c>
      <c r="AC29" s="62">
        <v>635.41666666666663</v>
      </c>
      <c r="AD29" s="60">
        <v>0</v>
      </c>
      <c r="AE29" s="60">
        <v>0.44</v>
      </c>
      <c r="AF29" s="62">
        <v>68.75</v>
      </c>
    </row>
    <row r="30" spans="1:32" x14ac:dyDescent="0.25">
      <c r="A30" s="59">
        <v>35437</v>
      </c>
      <c r="B30" s="60" t="s">
        <v>148</v>
      </c>
      <c r="C30" s="75">
        <v>6</v>
      </c>
      <c r="D30" s="60" t="s">
        <v>249</v>
      </c>
      <c r="E30" s="62">
        <v>6.0526315789473673</v>
      </c>
      <c r="F30" s="62">
        <f t="shared" si="17"/>
        <v>11.802631578947365</v>
      </c>
      <c r="G30" s="82">
        <f t="shared" si="1"/>
        <v>10.538063909774431</v>
      </c>
      <c r="H30" s="92"/>
      <c r="I30" s="92"/>
      <c r="J30" s="62">
        <v>4.7894736842105257</v>
      </c>
      <c r="K30" s="56">
        <f>L30*1.28</f>
        <v>109.75438596491226</v>
      </c>
      <c r="L30" s="62">
        <v>85.745614035087698</v>
      </c>
      <c r="M30" s="62">
        <v>549.78070175438586</v>
      </c>
      <c r="N30" s="60">
        <v>7.4</v>
      </c>
      <c r="O30" s="61">
        <v>1.7149122807017541</v>
      </c>
      <c r="P30" s="61"/>
      <c r="Q30" s="62">
        <v>46.403508771929815</v>
      </c>
      <c r="R30" s="62">
        <v>572.98245614035079</v>
      </c>
      <c r="S30" s="62">
        <v>2511.8421052631575</v>
      </c>
      <c r="T30" s="62">
        <v>19.065789473684205</v>
      </c>
      <c r="U30" s="60">
        <v>7.4</v>
      </c>
      <c r="V30" s="60">
        <v>25</v>
      </c>
      <c r="W30" s="60">
        <v>65.8</v>
      </c>
      <c r="X30" s="60">
        <v>0</v>
      </c>
      <c r="Y30" s="60">
        <v>2.1</v>
      </c>
      <c r="Z30" s="62">
        <v>31.271929824561397</v>
      </c>
      <c r="AA30" s="63"/>
      <c r="AB30" s="60">
        <v>21</v>
      </c>
      <c r="AC30" s="62">
        <v>768.68421052631561</v>
      </c>
      <c r="AD30" s="60">
        <v>0</v>
      </c>
      <c r="AE30" s="60">
        <v>0.3</v>
      </c>
      <c r="AF30" s="62">
        <v>93.815789473684191</v>
      </c>
    </row>
    <row r="31" spans="1:32" x14ac:dyDescent="0.25">
      <c r="A31" s="59">
        <v>35438</v>
      </c>
      <c r="B31" s="60" t="s">
        <v>149</v>
      </c>
      <c r="C31" s="75">
        <v>6</v>
      </c>
      <c r="D31" s="60" t="s">
        <v>250</v>
      </c>
      <c r="E31" s="62">
        <v>3.0857142857142859</v>
      </c>
      <c r="F31" s="62">
        <f t="shared" ref="F31:F32" si="21">E31*1500*3000/10^6</f>
        <v>13.885714285714286</v>
      </c>
      <c r="G31" s="82">
        <f t="shared" si="1"/>
        <v>12.397959183673468</v>
      </c>
      <c r="H31" s="92"/>
      <c r="I31" s="92"/>
      <c r="J31" s="62">
        <v>2.3473053892215572</v>
      </c>
      <c r="K31" s="56">
        <f>L31*1.28</f>
        <v>78.994285714285724</v>
      </c>
      <c r="L31" s="62">
        <v>61.714285714285722</v>
      </c>
      <c r="M31" s="62">
        <v>339.42857142857144</v>
      </c>
      <c r="N31" s="60">
        <v>7.7</v>
      </c>
      <c r="O31" s="61">
        <v>1.0285714285714287</v>
      </c>
      <c r="P31" s="61"/>
      <c r="Q31" s="62">
        <v>40.114285714285721</v>
      </c>
      <c r="R31" s="62">
        <v>614.05714285714294</v>
      </c>
      <c r="S31" s="62">
        <v>2818.2857142857147</v>
      </c>
      <c r="T31" s="62">
        <v>20.468571428571426</v>
      </c>
      <c r="U31" s="60">
        <v>4.3</v>
      </c>
      <c r="V31" s="60">
        <v>25</v>
      </c>
      <c r="W31" s="60">
        <v>68.900000000000006</v>
      </c>
      <c r="X31" s="60">
        <v>0</v>
      </c>
      <c r="Y31" s="60">
        <v>2.1</v>
      </c>
      <c r="Z31" s="62">
        <v>20.571428571428573</v>
      </c>
      <c r="AA31" s="63"/>
      <c r="AB31" s="60">
        <v>17</v>
      </c>
      <c r="AC31" s="62">
        <v>679.88571428571436</v>
      </c>
      <c r="AD31" s="60">
        <v>0</v>
      </c>
      <c r="AE31" s="60">
        <v>0.17</v>
      </c>
      <c r="AF31" s="62">
        <v>98.742857142857147</v>
      </c>
    </row>
    <row r="32" spans="1:32" x14ac:dyDescent="0.25">
      <c r="A32" s="59">
        <v>35439</v>
      </c>
      <c r="B32" s="60" t="s">
        <v>150</v>
      </c>
      <c r="C32" s="75">
        <v>6</v>
      </c>
      <c r="D32" s="60" t="s">
        <v>251</v>
      </c>
      <c r="E32" s="62">
        <v>2.0470588235294129</v>
      </c>
      <c r="F32" s="62">
        <f t="shared" si="21"/>
        <v>9.2117647058823575</v>
      </c>
      <c r="G32" s="82">
        <f t="shared" si="1"/>
        <v>8.2247899159663902</v>
      </c>
      <c r="H32" s="92"/>
      <c r="I32" s="92"/>
      <c r="J32" s="62">
        <v>1.1185185185185187</v>
      </c>
      <c r="K32" s="56">
        <f>L32*1.28</f>
        <v>49.78447058823533</v>
      </c>
      <c r="L32" s="62">
        <v>38.894117647058849</v>
      </c>
      <c r="M32" s="62">
        <v>223.12941176470602</v>
      </c>
      <c r="N32" s="60">
        <v>8</v>
      </c>
      <c r="O32" s="61">
        <v>0.81882352941176517</v>
      </c>
      <c r="P32" s="61"/>
      <c r="Q32" s="62">
        <v>28.65882352941178</v>
      </c>
      <c r="R32" s="62">
        <v>619.23529411764741</v>
      </c>
      <c r="S32" s="62">
        <v>4431.8823529411793</v>
      </c>
      <c r="T32" s="62">
        <v>28.249411764705901</v>
      </c>
      <c r="U32" s="60">
        <v>2</v>
      </c>
      <c r="V32" s="60">
        <v>18.3</v>
      </c>
      <c r="W32" s="60">
        <v>78.400000000000006</v>
      </c>
      <c r="X32" s="60">
        <v>0</v>
      </c>
      <c r="Y32" s="60">
        <v>1.5</v>
      </c>
      <c r="Z32" s="62">
        <v>12.282352941176478</v>
      </c>
      <c r="AA32" s="63"/>
      <c r="AB32" s="60">
        <v>4</v>
      </c>
      <c r="AC32" s="62">
        <v>451.37647058823558</v>
      </c>
      <c r="AD32" s="60">
        <v>0</v>
      </c>
      <c r="AE32" s="60">
        <v>0.11</v>
      </c>
      <c r="AF32" s="62">
        <v>100.30588235294124</v>
      </c>
    </row>
    <row r="33" spans="1:32" x14ac:dyDescent="0.25">
      <c r="A33" s="59"/>
      <c r="B33" s="60"/>
      <c r="C33" s="75"/>
      <c r="D33" s="60"/>
      <c r="E33" s="62"/>
      <c r="F33" s="59"/>
      <c r="G33" s="59"/>
      <c r="H33" s="59"/>
      <c r="I33" s="59"/>
      <c r="J33" s="62"/>
      <c r="K33" s="56"/>
      <c r="L33" s="62"/>
      <c r="M33" s="62"/>
      <c r="N33" s="60"/>
      <c r="O33" s="61"/>
      <c r="P33" s="61"/>
      <c r="Q33" s="62"/>
      <c r="R33" s="62"/>
      <c r="S33" s="62"/>
      <c r="T33" s="62"/>
      <c r="U33" s="60"/>
      <c r="V33" s="60"/>
      <c r="W33" s="60"/>
      <c r="X33" s="60"/>
      <c r="Y33" s="60"/>
      <c r="Z33" s="62"/>
      <c r="AA33" s="63"/>
      <c r="AB33" s="60"/>
      <c r="AC33" s="62"/>
      <c r="AD33" s="60"/>
      <c r="AE33" s="60"/>
      <c r="AF33" s="62"/>
    </row>
    <row r="34" spans="1:32" x14ac:dyDescent="0.25">
      <c r="A34" s="59">
        <v>35428</v>
      </c>
      <c r="B34" s="60" t="s">
        <v>139</v>
      </c>
      <c r="C34" s="75">
        <v>7</v>
      </c>
      <c r="D34" s="27" t="s">
        <v>248</v>
      </c>
      <c r="E34" s="62">
        <v>4.1008403361344516</v>
      </c>
      <c r="F34" s="56">
        <f t="shared" ref="F34:F35" si="22">E34*1300*1500/10^6</f>
        <v>7.9966386554621813</v>
      </c>
      <c r="G34" s="56">
        <f t="shared" ref="G34" si="23">F34/1.12</f>
        <v>7.139855942376947</v>
      </c>
      <c r="H34" s="92">
        <f t="shared" ref="H34" si="24">SUM(F34:F37)</f>
        <v>44.448879836740588</v>
      </c>
      <c r="I34" s="92">
        <f t="shared" ref="I34" si="25">H34/1.12</f>
        <v>39.686499854232665</v>
      </c>
      <c r="J34" s="62">
        <v>1.2796610169491525</v>
      </c>
      <c r="K34" s="56">
        <f>L34*1.28</f>
        <v>170.59495798319315</v>
      </c>
      <c r="L34" s="62">
        <v>133.27731092436966</v>
      </c>
      <c r="M34" s="62">
        <v>525.93277310924339</v>
      </c>
      <c r="N34" s="60">
        <v>7.8</v>
      </c>
      <c r="O34" s="61">
        <v>2.7680672268907549</v>
      </c>
      <c r="P34" s="61"/>
      <c r="Q34" s="62">
        <v>73.815126050420133</v>
      </c>
      <c r="R34" s="62">
        <v>441.86554621848717</v>
      </c>
      <c r="S34" s="62">
        <v>3731.7647058823509</v>
      </c>
      <c r="T34" s="62">
        <v>27.819767441860456</v>
      </c>
      <c r="U34" s="60">
        <v>5.7</v>
      </c>
      <c r="V34" s="60">
        <v>15.4</v>
      </c>
      <c r="W34" s="60">
        <v>78.3</v>
      </c>
      <c r="X34" s="60">
        <v>0</v>
      </c>
      <c r="Y34" s="60">
        <v>0.8</v>
      </c>
      <c r="Z34" s="62">
        <v>14.35294117647058</v>
      </c>
      <c r="AA34" s="63">
        <v>0.82016806722689028</v>
      </c>
      <c r="AB34" s="60">
        <v>15</v>
      </c>
      <c r="AC34" s="62">
        <v>516.70588235294088</v>
      </c>
      <c r="AD34" s="60">
        <v>0</v>
      </c>
      <c r="AE34" s="60">
        <v>0.37</v>
      </c>
      <c r="AF34" s="62">
        <v>45.109243697478966</v>
      </c>
    </row>
    <row r="35" spans="1:32" x14ac:dyDescent="0.25">
      <c r="A35" s="59">
        <v>35429</v>
      </c>
      <c r="B35" s="60" t="s">
        <v>140</v>
      </c>
      <c r="C35" s="75">
        <v>7</v>
      </c>
      <c r="D35" s="60" t="s">
        <v>249</v>
      </c>
      <c r="E35" s="62">
        <v>2.0229885057471257</v>
      </c>
      <c r="F35" s="56">
        <f t="shared" si="22"/>
        <v>3.9448275862068947</v>
      </c>
      <c r="G35" s="56">
        <f t="shared" si="0"/>
        <v>3.5221674876847269</v>
      </c>
      <c r="H35" s="92"/>
      <c r="I35" s="92"/>
      <c r="J35" s="62">
        <v>3.6804123711340226</v>
      </c>
      <c r="K35" s="56">
        <f>L35*1.28</f>
        <v>172.19678160919534</v>
      </c>
      <c r="L35" s="62">
        <v>134.52873563218387</v>
      </c>
      <c r="M35" s="62">
        <v>506.75862068965506</v>
      </c>
      <c r="N35" s="60">
        <v>7.4</v>
      </c>
      <c r="O35" s="61">
        <v>2.4275862068965512</v>
      </c>
      <c r="P35" s="61"/>
      <c r="Q35" s="62">
        <v>72.827586206896527</v>
      </c>
      <c r="R35" s="62">
        <v>406.62068965517233</v>
      </c>
      <c r="S35" s="62">
        <v>2468.0459770114935</v>
      </c>
      <c r="T35" s="62">
        <v>27.819767441860456</v>
      </c>
      <c r="U35" s="60">
        <v>7.5</v>
      </c>
      <c r="V35" s="60">
        <v>19.7</v>
      </c>
      <c r="W35" s="60">
        <v>71.599999999999994</v>
      </c>
      <c r="X35" s="60">
        <v>0</v>
      </c>
      <c r="Y35" s="60">
        <v>1.4</v>
      </c>
      <c r="Z35" s="62">
        <v>23.264367816091948</v>
      </c>
      <c r="AA35" s="63"/>
      <c r="AB35" s="60">
        <v>39</v>
      </c>
      <c r="AC35" s="62">
        <v>637.24137931034466</v>
      </c>
      <c r="AD35" s="60">
        <v>0</v>
      </c>
      <c r="AE35" s="60">
        <v>0.38</v>
      </c>
      <c r="AF35" s="62">
        <v>56.643678160919528</v>
      </c>
    </row>
    <row r="36" spans="1:32" x14ac:dyDescent="0.25">
      <c r="A36" s="59">
        <v>35430</v>
      </c>
      <c r="B36" s="60" t="s">
        <v>141</v>
      </c>
      <c r="C36" s="75">
        <v>7</v>
      </c>
      <c r="D36" s="60" t="s">
        <v>250</v>
      </c>
      <c r="E36" s="62">
        <v>1.0327868852459017</v>
      </c>
      <c r="F36" s="56">
        <f t="shared" ref="F36:F37" si="26">E36*1500*3000/10^6</f>
        <v>4.6475409836065573</v>
      </c>
      <c r="G36" s="56">
        <f t="shared" si="0"/>
        <v>4.1495901639344259</v>
      </c>
      <c r="H36" s="92"/>
      <c r="I36" s="92"/>
      <c r="J36" s="62">
        <v>3.488372093023258</v>
      </c>
      <c r="K36" s="56">
        <f>L36*1.28</f>
        <v>96.503606557377068</v>
      </c>
      <c r="L36" s="62">
        <v>75.393442622950829</v>
      </c>
      <c r="M36" s="62">
        <v>425.50819672131149</v>
      </c>
      <c r="N36" s="60">
        <v>7.6</v>
      </c>
      <c r="O36" s="61">
        <v>1.3426229508196721</v>
      </c>
      <c r="P36" s="61"/>
      <c r="Q36" s="62">
        <v>52.672131147540988</v>
      </c>
      <c r="R36" s="62">
        <v>457.52459016393442</v>
      </c>
      <c r="S36" s="62">
        <v>3098.3606557377052</v>
      </c>
      <c r="T36" s="62">
        <v>27.819767441860456</v>
      </c>
      <c r="U36" s="60">
        <v>5.3</v>
      </c>
      <c r="V36" s="60">
        <v>18.5</v>
      </c>
      <c r="W36" s="60">
        <v>75.099999999999994</v>
      </c>
      <c r="X36" s="60">
        <v>0</v>
      </c>
      <c r="Y36" s="60">
        <v>1.4</v>
      </c>
      <c r="Z36" s="62">
        <v>21.688524590163937</v>
      </c>
      <c r="AA36" s="63"/>
      <c r="AB36" s="60">
        <v>22</v>
      </c>
      <c r="AC36" s="62">
        <v>634.13114754098365</v>
      </c>
      <c r="AD36" s="60">
        <v>0</v>
      </c>
      <c r="AE36" s="60">
        <v>0.28999999999999998</v>
      </c>
      <c r="AF36" s="62">
        <v>67.131147540983605</v>
      </c>
    </row>
    <row r="37" spans="1:32" x14ac:dyDescent="0.25">
      <c r="A37" s="59">
        <v>35431</v>
      </c>
      <c r="B37" s="60" t="s">
        <v>142</v>
      </c>
      <c r="C37" s="75">
        <v>7</v>
      </c>
      <c r="D37" s="60" t="s">
        <v>251</v>
      </c>
      <c r="E37" s="62">
        <v>6.1910828025477693</v>
      </c>
      <c r="F37" s="56">
        <f t="shared" si="26"/>
        <v>27.859872611464958</v>
      </c>
      <c r="G37" s="56">
        <f t="shared" si="0"/>
        <v>24.874886260236568</v>
      </c>
      <c r="H37" s="92"/>
      <c r="I37" s="92"/>
      <c r="J37" s="62">
        <v>1.2000000000000011</v>
      </c>
      <c r="K37" s="56">
        <f>L37*1.28</f>
        <v>50.189044585987247</v>
      </c>
      <c r="L37" s="62">
        <v>39.210191082802538</v>
      </c>
      <c r="M37" s="62">
        <v>348.76433121019102</v>
      </c>
      <c r="N37" s="60">
        <v>8.1999999999999993</v>
      </c>
      <c r="O37" s="61">
        <v>1.1350318471337579</v>
      </c>
      <c r="P37" s="61"/>
      <c r="Q37" s="62">
        <v>29.923566878980886</v>
      </c>
      <c r="R37" s="62">
        <v>465.36305732484067</v>
      </c>
      <c r="S37" s="62">
        <v>4777.4522292993624</v>
      </c>
      <c r="T37" s="62">
        <v>27.819767441860456</v>
      </c>
      <c r="U37" s="60">
        <v>3.1</v>
      </c>
      <c r="V37" s="60">
        <v>13.4</v>
      </c>
      <c r="W37" s="60">
        <v>82.4</v>
      </c>
      <c r="X37" s="60">
        <v>0</v>
      </c>
      <c r="Y37" s="60">
        <v>1.3</v>
      </c>
      <c r="Z37" s="62">
        <v>28.891719745222925</v>
      </c>
      <c r="AA37" s="63"/>
      <c r="AB37" s="60">
        <v>4</v>
      </c>
      <c r="AC37" s="62">
        <v>325.03184713375788</v>
      </c>
      <c r="AD37" s="60">
        <v>0</v>
      </c>
      <c r="AE37" s="60">
        <v>0.23</v>
      </c>
      <c r="AF37" s="62">
        <v>87.707006369426736</v>
      </c>
    </row>
    <row r="38" spans="1:32" x14ac:dyDescent="0.25">
      <c r="A38" s="59"/>
      <c r="B38" s="60"/>
      <c r="C38" s="75"/>
      <c r="D38" s="60"/>
      <c r="E38" s="62"/>
      <c r="F38" s="62"/>
      <c r="G38" s="82"/>
      <c r="H38" s="62"/>
      <c r="I38" s="82"/>
      <c r="J38" s="62"/>
      <c r="K38" s="56"/>
      <c r="L38" s="62"/>
      <c r="M38" s="62"/>
      <c r="N38" s="60"/>
      <c r="O38" s="61"/>
      <c r="P38" s="61"/>
      <c r="Q38" s="62"/>
      <c r="R38" s="62"/>
      <c r="S38" s="62"/>
      <c r="T38" s="62"/>
      <c r="U38" s="60"/>
      <c r="V38" s="60"/>
      <c r="W38" s="60"/>
      <c r="X38" s="60"/>
      <c r="Y38" s="60"/>
      <c r="Z38" s="62"/>
      <c r="AA38" s="63"/>
      <c r="AB38" s="60"/>
      <c r="AC38" s="62"/>
      <c r="AD38" s="60"/>
      <c r="AE38" s="60"/>
      <c r="AF38" s="62"/>
    </row>
    <row r="39" spans="1:32" x14ac:dyDescent="0.25">
      <c r="A39" s="78">
        <v>84376</v>
      </c>
      <c r="B39" s="77" t="s">
        <v>59</v>
      </c>
      <c r="C39" s="77">
        <v>8</v>
      </c>
      <c r="D39" s="27" t="s">
        <v>248</v>
      </c>
      <c r="E39" s="53">
        <f>'Air Dried'!T51*100/'Air Dried'!$D51</f>
        <v>10.217391304347826</v>
      </c>
      <c r="F39" s="62">
        <f t="shared" ref="F39:F40" si="27">E39*1300*1500/10^6</f>
        <v>19.923913043478262</v>
      </c>
      <c r="G39" s="82">
        <f t="shared" ref="G39" si="28">F39/1.12</f>
        <v>17.789208074534159</v>
      </c>
      <c r="H39" s="92">
        <f t="shared" ref="H39" si="29">SUM(F39:F42)</f>
        <v>50.60802347794224</v>
      </c>
      <c r="I39" s="92">
        <f t="shared" ref="I39" si="30">H39/1.12</f>
        <v>45.185735248162707</v>
      </c>
      <c r="J39" s="53">
        <f>'Air Dried'!Z51*100/'Air Dried'!$C51</f>
        <v>6.2950819672131146</v>
      </c>
      <c r="K39" s="56">
        <f>L39*1.28</f>
        <v>129.47478260869565</v>
      </c>
      <c r="L39" s="53">
        <f>'Air Dried'!G51*100/'Air Dried'!$D51</f>
        <v>101.15217391304347</v>
      </c>
      <c r="M39" s="53">
        <f>'Air Dried'!H51*100/'Air Dried'!$D51</f>
        <v>487.36956521739131</v>
      </c>
      <c r="N39" s="52">
        <f>'Air Dried'!K51</f>
        <v>7.6</v>
      </c>
      <c r="O39" s="52">
        <f>'Air Dried'!E51*100/'Air Dried'!$D51</f>
        <v>4.3934782608695651</v>
      </c>
      <c r="P39" s="52"/>
      <c r="Q39" s="53">
        <f>'Air Dried'!F51*100/'Air Dried'!$D51</f>
        <v>62.326086956521735</v>
      </c>
      <c r="R39" s="53">
        <f>'Air Dried'!I51*100/'Air Dried'!$D51</f>
        <v>385.19565217391306</v>
      </c>
      <c r="S39" s="53">
        <f>'Air Dried'!J51*100/'Air Dried'!$D51</f>
        <v>3586.304347826087</v>
      </c>
      <c r="T39" s="53">
        <f>'Air Dried'!M51*100/'Air Dried'!$D51</f>
        <v>17.57391304347826</v>
      </c>
      <c r="U39" s="52">
        <f>'Air Dried'!N51</f>
        <v>7.1</v>
      </c>
      <c r="V39" s="52">
        <f>'Air Dried'!O51</f>
        <v>18.3</v>
      </c>
      <c r="W39" s="52">
        <f>'Air Dried'!P51</f>
        <v>73.099999999999994</v>
      </c>
      <c r="X39" s="52">
        <f>'Air Dried'!Q51</f>
        <v>0</v>
      </c>
      <c r="Y39" s="52">
        <f>'Air Dried'!R51</f>
        <v>1.7</v>
      </c>
      <c r="Z39" s="53">
        <f>'Air Dried'!S51*100/'Air Dried'!$D51</f>
        <v>19.413043478260871</v>
      </c>
      <c r="AA39" s="52">
        <f>'Air Dried'!U51*100/'Air Dried'!$D51</f>
        <v>0.30652173913043479</v>
      </c>
      <c r="AB39" s="53">
        <f>'Air Dried'!V51</f>
        <v>39</v>
      </c>
      <c r="AC39" s="53">
        <f>'Air Dried'!W51*100/'Air Dried'!$D51</f>
        <v>480.21739130434781</v>
      </c>
      <c r="AD39" s="52">
        <f>'Air Dried'!X51</f>
        <v>0</v>
      </c>
      <c r="AE39" s="52">
        <f>'Air Dried'!Y51</f>
        <v>0.39</v>
      </c>
      <c r="AF39" s="53">
        <f>'Air Dried'!AA51*100/'Air Dried'!$D51</f>
        <v>67.434782608695656</v>
      </c>
    </row>
    <row r="40" spans="1:32" x14ac:dyDescent="0.25">
      <c r="A40" s="78">
        <v>84377</v>
      </c>
      <c r="B40" s="77" t="s">
        <v>60</v>
      </c>
      <c r="C40" s="77">
        <v>8</v>
      </c>
      <c r="D40" s="60" t="s">
        <v>249</v>
      </c>
      <c r="E40" s="53">
        <f>'Air Dried'!T52*100/'Air Dried'!$D52</f>
        <v>6.2068965517241397</v>
      </c>
      <c r="F40" s="62">
        <f t="shared" si="27"/>
        <v>12.103448275862071</v>
      </c>
      <c r="G40" s="82">
        <f t="shared" si="1"/>
        <v>10.80665024630542</v>
      </c>
      <c r="H40" s="92"/>
      <c r="I40" s="92"/>
      <c r="J40" s="53">
        <f>'Air Dried'!Z52*100/'Air Dried'!$C52</f>
        <v>2.9605839416058397</v>
      </c>
      <c r="K40" s="56">
        <f>L40*1.28</f>
        <v>75.47586206896554</v>
      </c>
      <c r="L40" s="53">
        <f>'Air Dried'!G52*100/'Air Dried'!$D52</f>
        <v>58.965517241379324</v>
      </c>
      <c r="M40" s="53">
        <f>'Air Dried'!H52*100/'Air Dried'!$D52</f>
        <v>310.34482758620697</v>
      </c>
      <c r="N40" s="52">
        <f>'Air Dried'!K52</f>
        <v>7.1</v>
      </c>
      <c r="O40" s="52">
        <f>'Air Dried'!E52*100/'Air Dried'!$D52</f>
        <v>2.3793103448275863</v>
      </c>
      <c r="P40" s="52"/>
      <c r="Q40" s="53">
        <f>'Air Dried'!F52*100/'Air Dried'!$D52</f>
        <v>40.344827586206904</v>
      </c>
      <c r="R40" s="53">
        <f>'Air Dried'!I52*100/'Air Dried'!$D52</f>
        <v>376.5517241379311</v>
      </c>
      <c r="S40" s="53">
        <f>'Air Dried'!J52*100/'Air Dried'!$D52</f>
        <v>1893.1034482758625</v>
      </c>
      <c r="T40" s="53">
        <f>'Air Dried'!M52*100/'Air Dried'!$D52</f>
        <v>15.000000000000004</v>
      </c>
      <c r="U40" s="52">
        <f>'Air Dried'!N52</f>
        <v>5.3</v>
      </c>
      <c r="V40" s="52">
        <f>'Air Dried'!O52</f>
        <v>20.9</v>
      </c>
      <c r="W40" s="52">
        <f>'Air Dried'!P52</f>
        <v>62.9</v>
      </c>
      <c r="X40" s="52">
        <f>'Air Dried'!Q52</f>
        <v>8.8000000000000007</v>
      </c>
      <c r="Y40" s="52">
        <f>'Air Dried'!R52</f>
        <v>2.1</v>
      </c>
      <c r="Z40" s="53">
        <f>'Air Dried'!S52*100/'Air Dried'!$D52</f>
        <v>23.793103448275868</v>
      </c>
      <c r="AA40" s="52"/>
      <c r="AB40" s="53">
        <f>'Air Dried'!V52</f>
        <v>16</v>
      </c>
      <c r="AC40" s="53">
        <f>'Air Dried'!W52*100/'Air Dried'!$D52</f>
        <v>705.51724137931046</v>
      </c>
      <c r="AD40" s="52">
        <f>'Air Dried'!X52</f>
        <v>0.1</v>
      </c>
      <c r="AE40" s="52">
        <f>'Air Dried'!Y52</f>
        <v>0.25</v>
      </c>
      <c r="AF40" s="53">
        <f>'Air Dried'!AA52*100/'Air Dried'!$D52</f>
        <v>72.413793103448299</v>
      </c>
    </row>
    <row r="41" spans="1:32" x14ac:dyDescent="0.25">
      <c r="A41" s="78">
        <v>84378</v>
      </c>
      <c r="B41" s="77" t="s">
        <v>61</v>
      </c>
      <c r="C41" s="77">
        <v>8</v>
      </c>
      <c r="D41" s="60" t="s">
        <v>250</v>
      </c>
      <c r="E41" s="53">
        <f>'Air Dried'!T53*100/'Air Dried'!$D53</f>
        <v>2.0725388601036263</v>
      </c>
      <c r="F41" s="62">
        <f t="shared" ref="F41:F42" si="31">E41*1500*3000/10^6</f>
        <v>9.3264248704663189</v>
      </c>
      <c r="G41" s="82">
        <f t="shared" si="1"/>
        <v>8.3271650629163556</v>
      </c>
      <c r="H41" s="92"/>
      <c r="I41" s="92"/>
      <c r="J41" s="53">
        <f>'Air Dried'!Z53*100/'Air Dried'!$C53</f>
        <v>2.3806824623058613</v>
      </c>
      <c r="K41" s="56">
        <f>L41*1.28</f>
        <v>43.772020725388586</v>
      </c>
      <c r="L41" s="53">
        <f>'Air Dried'!G53*100/'Air Dried'!$D53</f>
        <v>34.196891191709831</v>
      </c>
      <c r="M41" s="53">
        <f>'Air Dried'!H53*100/'Air Dried'!$D53</f>
        <v>177.20207253886005</v>
      </c>
      <c r="N41" s="52">
        <f>'Air Dried'!K53</f>
        <v>7.7</v>
      </c>
      <c r="O41" s="52">
        <f>'Air Dried'!E53*100/'Air Dried'!$D53</f>
        <v>1.4507772020725385</v>
      </c>
      <c r="P41" s="52"/>
      <c r="Q41" s="53">
        <f>'Air Dried'!F53*100/'Air Dried'!$D53</f>
        <v>31.088082901554394</v>
      </c>
      <c r="R41" s="53">
        <f>'Air Dried'!I53*100/'Air Dried'!$D53</f>
        <v>441.4507772020724</v>
      </c>
      <c r="S41" s="53">
        <f>'Air Dried'!J53*100/'Air Dried'!$D53</f>
        <v>3927.4611398963721</v>
      </c>
      <c r="T41" s="53">
        <f>'Air Dried'!M53*100/'Air Dried'!$D53</f>
        <v>24.041450777202066</v>
      </c>
      <c r="U41" s="52">
        <f>'Air Dried'!N53</f>
        <v>1.9</v>
      </c>
      <c r="V41" s="52">
        <f>'Air Dried'!O53</f>
        <v>15.3</v>
      </c>
      <c r="W41" s="52">
        <f>'Air Dried'!P53</f>
        <v>81.8</v>
      </c>
      <c r="X41" s="52">
        <f>'Air Dried'!Q53</f>
        <v>0</v>
      </c>
      <c r="Y41" s="52">
        <f>'Air Dried'!R53</f>
        <v>1.2</v>
      </c>
      <c r="Z41" s="53">
        <f>'Air Dried'!S53*100/'Air Dried'!$D53</f>
        <v>18.652849740932638</v>
      </c>
      <c r="AA41" s="52"/>
      <c r="AB41" s="53">
        <f>'Air Dried'!V53</f>
        <v>4</v>
      </c>
      <c r="AC41" s="53">
        <f>'Air Dried'!W53*100/'Air Dried'!$D53</f>
        <v>139.89637305699478</v>
      </c>
      <c r="AD41" s="52">
        <f>'Air Dried'!X53</f>
        <v>0</v>
      </c>
      <c r="AE41" s="52">
        <f>'Air Dried'!Y53</f>
        <v>0.12</v>
      </c>
      <c r="AF41" s="53">
        <f>'Air Dried'!AA53*100/'Air Dried'!$D53</f>
        <v>64.248704663212422</v>
      </c>
    </row>
    <row r="42" spans="1:32" x14ac:dyDescent="0.25">
      <c r="A42" s="78">
        <v>84379</v>
      </c>
      <c r="B42" s="77" t="s">
        <v>62</v>
      </c>
      <c r="C42" s="77">
        <v>8</v>
      </c>
      <c r="D42" s="60" t="s">
        <v>251</v>
      </c>
      <c r="E42" s="53">
        <f>'Air Dried'!T54*100/'Air Dried'!$D54</f>
        <v>2.0564971751412426</v>
      </c>
      <c r="F42" s="62">
        <f t="shared" si="31"/>
        <v>9.2542372881355917</v>
      </c>
      <c r="G42" s="82">
        <f t="shared" si="1"/>
        <v>8.2627118644067767</v>
      </c>
      <c r="H42" s="92"/>
      <c r="I42" s="92"/>
      <c r="J42" s="53">
        <f>'Air Dried'!Z54*100/'Air Dried'!$C54</f>
        <v>3.5993344425956741</v>
      </c>
      <c r="K42" s="56">
        <f>L42*1.28</f>
        <v>34.220112994350274</v>
      </c>
      <c r="L42" s="53">
        <f>'Air Dried'!G54*100/'Air Dried'!$D54</f>
        <v>26.734463276836152</v>
      </c>
      <c r="M42" s="53">
        <f>'Air Dried'!H54*100/'Air Dried'!$D54</f>
        <v>168.6327683615819</v>
      </c>
      <c r="N42" s="52">
        <f>'Air Dried'!K54</f>
        <v>7.8</v>
      </c>
      <c r="O42" s="52">
        <f>'Air Dried'!E54*100/'Air Dried'!$D54</f>
        <v>1.1310734463276835</v>
      </c>
      <c r="P42" s="52"/>
      <c r="Q42" s="53">
        <f>'Air Dried'!F54*100/'Air Dried'!$D54</f>
        <v>25.706214689265533</v>
      </c>
      <c r="R42" s="53">
        <f>'Air Dried'!I54*100/'Air Dried'!$D54</f>
        <v>486.36158192090386</v>
      </c>
      <c r="S42" s="53">
        <f>'Air Dried'!J54*100/'Air Dried'!$D54</f>
        <v>3845.6497175141235</v>
      </c>
      <c r="T42" s="53">
        <f>'Air Dried'!M54*100/'Air Dried'!$D54</f>
        <v>23.855367231638414</v>
      </c>
      <c r="U42" s="52">
        <f>'Air Dried'!N54</f>
        <v>1.8</v>
      </c>
      <c r="V42" s="52">
        <f>'Air Dried'!O54</f>
        <v>17</v>
      </c>
      <c r="W42" s="52">
        <f>'Air Dried'!P54</f>
        <v>80.599999999999994</v>
      </c>
      <c r="X42" s="52">
        <f>'Air Dried'!Q54</f>
        <v>0</v>
      </c>
      <c r="Y42" s="52">
        <f>'Air Dried'!R54</f>
        <v>0.8</v>
      </c>
      <c r="Z42" s="53">
        <f>'Air Dried'!S54*100/'Air Dried'!$D54</f>
        <v>15.42372881355932</v>
      </c>
      <c r="AA42" s="52"/>
      <c r="AB42" s="53">
        <f>'Air Dried'!V54</f>
        <v>3</v>
      </c>
      <c r="AC42" s="53">
        <f>'Air Dried'!W54*100/'Air Dried'!$D54</f>
        <v>79.175141242937841</v>
      </c>
      <c r="AD42" s="52">
        <f>'Air Dried'!X54</f>
        <v>0</v>
      </c>
      <c r="AE42" s="52">
        <f>'Air Dried'!Y54</f>
        <v>0.11</v>
      </c>
      <c r="AF42" s="53">
        <f>'Air Dried'!AA54*100/'Air Dried'!$D54</f>
        <v>46.271186440677958</v>
      </c>
    </row>
    <row r="43" spans="1:32" x14ac:dyDescent="0.25">
      <c r="A43" s="78"/>
      <c r="B43" s="77"/>
      <c r="C43" s="77"/>
      <c r="D43" s="51"/>
      <c r="E43" s="53"/>
      <c r="F43" s="59"/>
      <c r="G43" s="59"/>
      <c r="H43" s="59"/>
      <c r="I43" s="59"/>
      <c r="J43" s="53"/>
      <c r="K43" s="56"/>
      <c r="L43" s="53"/>
      <c r="M43" s="53"/>
      <c r="N43" s="52"/>
      <c r="O43" s="52"/>
      <c r="P43" s="52"/>
      <c r="Q43" s="53"/>
      <c r="R43" s="53"/>
      <c r="S43" s="53"/>
      <c r="T43" s="53"/>
      <c r="U43" s="52"/>
      <c r="V43" s="52"/>
      <c r="W43" s="52"/>
      <c r="X43" s="52"/>
      <c r="Y43" s="52"/>
      <c r="Z43" s="53"/>
      <c r="AA43" s="52"/>
      <c r="AB43" s="53"/>
      <c r="AC43" s="53"/>
      <c r="AD43" s="52"/>
      <c r="AE43" s="52"/>
      <c r="AF43" s="53"/>
    </row>
    <row r="44" spans="1:32" x14ac:dyDescent="0.25">
      <c r="A44" s="78">
        <v>84363</v>
      </c>
      <c r="B44" s="77" t="s">
        <v>69</v>
      </c>
      <c r="C44" s="77">
        <v>9</v>
      </c>
      <c r="D44" s="27" t="s">
        <v>248</v>
      </c>
      <c r="E44" s="53">
        <f>'Air Dried'!T39*100/'Air Dried'!$D39</f>
        <v>16.595041322314049</v>
      </c>
      <c r="F44" s="56">
        <f t="shared" ref="F44:F45" si="32">E44*1300*1500/10^6</f>
        <v>32.360330578512396</v>
      </c>
      <c r="G44" s="56">
        <f t="shared" ref="G44" si="33">F44/1.12</f>
        <v>28.893152302243209</v>
      </c>
      <c r="H44" s="92">
        <f t="shared" ref="H44" si="34">SUM(F44:F47)</f>
        <v>68.502912948703866</v>
      </c>
      <c r="I44" s="92">
        <f t="shared" ref="I44" si="35">H44/1.12</f>
        <v>61.163315132771302</v>
      </c>
      <c r="J44" s="53">
        <f>'Air Dried'!Z39*100/'Air Dried'!$C39</f>
        <v>5.2556372549019592</v>
      </c>
      <c r="K44" s="56">
        <f>L44*1.28</f>
        <v>91.604628099173553</v>
      </c>
      <c r="L44" s="53">
        <f>'Air Dried'!G39*100/'Air Dried'!$D39</f>
        <v>71.566115702479337</v>
      </c>
      <c r="M44" s="53">
        <f>'Air Dried'!H39*100/'Air Dried'!$D39</f>
        <v>205.36363636363635</v>
      </c>
      <c r="N44" s="52">
        <f>'Air Dried'!K39</f>
        <v>7.4</v>
      </c>
      <c r="O44" s="52">
        <f>'Air Dried'!E39*100/'Air Dried'!$D39</f>
        <v>3.630165289256198</v>
      </c>
      <c r="P44" s="52"/>
      <c r="Q44" s="53">
        <f>'Air Dried'!F39*100/'Air Dried'!$D39</f>
        <v>51.8595041322314</v>
      </c>
      <c r="R44" s="53">
        <f>'Air Dried'!I39*100/'Air Dried'!$D39</f>
        <v>483.33057851239664</v>
      </c>
      <c r="S44" s="53">
        <f>'Air Dried'!J39*100/'Air Dried'!$D39</f>
        <v>2312.9338842975203</v>
      </c>
      <c r="T44" s="53">
        <f>'Air Dried'!M39*100/'Air Dried'!$D39</f>
        <v>16.283884297520661</v>
      </c>
      <c r="U44" s="52">
        <f>'Air Dried'!N39</f>
        <v>3.2</v>
      </c>
      <c r="V44" s="52">
        <f>'Air Dried'!O39</f>
        <v>24.7</v>
      </c>
      <c r="W44" s="52">
        <f>'Air Dried'!P39</f>
        <v>71</v>
      </c>
      <c r="X44" s="52">
        <f>'Air Dried'!Q39</f>
        <v>0</v>
      </c>
      <c r="Y44" s="52">
        <f>'Air Dried'!R39</f>
        <v>1.4</v>
      </c>
      <c r="Z44" s="53">
        <f>'Air Dried'!S39*100/'Air Dried'!$D39</f>
        <v>24.892561983471072</v>
      </c>
      <c r="AA44" s="52">
        <f>'Air Dried'!U39*100/'Air Dried'!$D39</f>
        <v>0.31115702479338841</v>
      </c>
      <c r="AB44" s="53">
        <f>'Air Dried'!V39</f>
        <v>21</v>
      </c>
      <c r="AC44" s="53">
        <f>'Air Dried'!W39*100/'Air Dried'!$D39</f>
        <v>633.72314049586771</v>
      </c>
      <c r="AD44" s="52">
        <f>'Air Dried'!X39</f>
        <v>0</v>
      </c>
      <c r="AE44" s="52">
        <f>'Air Dried'!Y39</f>
        <v>0.13</v>
      </c>
      <c r="AF44" s="53">
        <f>'Air Dried'!AA39*100/'Air Dried'!$D39</f>
        <v>50.822314049586772</v>
      </c>
    </row>
    <row r="45" spans="1:32" x14ac:dyDescent="0.25">
      <c r="A45" s="78">
        <v>84364</v>
      </c>
      <c r="B45" s="77" t="s">
        <v>70</v>
      </c>
      <c r="C45" s="77">
        <v>9</v>
      </c>
      <c r="D45" s="60" t="s">
        <v>249</v>
      </c>
      <c r="E45" s="53">
        <f>'Air Dried'!T40*100/'Air Dried'!$D40</f>
        <v>4.1568627450980387</v>
      </c>
      <c r="F45" s="56">
        <f t="shared" si="32"/>
        <v>8.1058823529411743</v>
      </c>
      <c r="G45" s="56">
        <f t="shared" si="0"/>
        <v>7.2373949579831907</v>
      </c>
      <c r="H45" s="92"/>
      <c r="I45" s="92"/>
      <c r="J45" s="53">
        <f>'Air Dried'!Z40*100/'Air Dried'!$C40</f>
        <v>2.8216962524654825</v>
      </c>
      <c r="K45" s="56">
        <f>L45*1.28</f>
        <v>37.245490196078421</v>
      </c>
      <c r="L45" s="53">
        <f>'Air Dried'!G40*100/'Air Dried'!$D40</f>
        <v>29.098039215686267</v>
      </c>
      <c r="M45" s="53">
        <f>'Air Dried'!H40*100/'Air Dried'!$D40</f>
        <v>111.19607843137253</v>
      </c>
      <c r="N45" s="52">
        <f>'Air Dried'!K40</f>
        <v>7.6</v>
      </c>
      <c r="O45" s="52">
        <f>'Air Dried'!E40*100/'Air Dried'!$D40</f>
        <v>1.9745098039215683</v>
      </c>
      <c r="P45" s="52"/>
      <c r="Q45" s="53">
        <f>'Air Dried'!F40*100/'Air Dried'!$D40</f>
        <v>22.862745098039209</v>
      </c>
      <c r="R45" s="53">
        <f>'Air Dried'!I40*100/'Air Dried'!$D40</f>
        <v>511.29411764705873</v>
      </c>
      <c r="S45" s="53">
        <f>'Air Dried'!J40*100/'Air Dried'!$D40</f>
        <v>1995.2941176470583</v>
      </c>
      <c r="T45" s="53">
        <f>'Air Dried'!M40*100/'Air Dried'!$D40</f>
        <v>14.860784313725487</v>
      </c>
      <c r="U45" s="52">
        <f>'Air Dried'!N40</f>
        <v>1.9</v>
      </c>
      <c r="V45" s="52">
        <f>'Air Dried'!O40</f>
        <v>28.6</v>
      </c>
      <c r="W45" s="52">
        <f>'Air Dried'!P40</f>
        <v>67.099999999999994</v>
      </c>
      <c r="X45" s="52">
        <f>'Air Dried'!Q40</f>
        <v>0</v>
      </c>
      <c r="Y45" s="52">
        <f>'Air Dried'!R40</f>
        <v>2.7</v>
      </c>
      <c r="Z45" s="53">
        <f>'Air Dried'!S40*100/'Air Dried'!$D40</f>
        <v>33.254901960784309</v>
      </c>
      <c r="AA45" s="52"/>
      <c r="AB45" s="53">
        <f>'Air Dried'!V40</f>
        <v>8</v>
      </c>
      <c r="AC45" s="53">
        <f>'Air Dried'!W40*100/'Air Dried'!$D40</f>
        <v>686.92156862745082</v>
      </c>
      <c r="AD45" s="52">
        <f>'Air Dried'!X40</f>
        <v>0</v>
      </c>
      <c r="AE45" s="52">
        <f>'Air Dried'!Y40</f>
        <v>7.0000000000000007E-2</v>
      </c>
      <c r="AF45" s="53">
        <f>'Air Dried'!AA40*100/'Air Dried'!$D40</f>
        <v>93.529411764705856</v>
      </c>
    </row>
    <row r="46" spans="1:32" x14ac:dyDescent="0.25">
      <c r="A46" s="78">
        <v>84365</v>
      </c>
      <c r="B46" s="77" t="s">
        <v>71</v>
      </c>
      <c r="C46" s="77">
        <v>9</v>
      </c>
      <c r="D46" s="60" t="s">
        <v>250</v>
      </c>
      <c r="E46" s="53">
        <f>'Air Dried'!T41*100/'Air Dried'!$D41</f>
        <v>2.0806451612903221</v>
      </c>
      <c r="F46" s="56">
        <f t="shared" ref="F46:F47" si="36">E46*1500*3000/10^6</f>
        <v>9.3629032258064484</v>
      </c>
      <c r="G46" s="56">
        <f t="shared" si="0"/>
        <v>8.3597350230414715</v>
      </c>
      <c r="H46" s="92"/>
      <c r="I46" s="92"/>
      <c r="J46" s="53">
        <f>'Air Dried'!Z41*100/'Air Dried'!$C41</f>
        <v>2.0699172033118676</v>
      </c>
      <c r="K46" s="56">
        <f>L46*1.28</f>
        <v>37.285161290322577</v>
      </c>
      <c r="L46" s="53">
        <f>'Air Dried'!G41*100/'Air Dried'!$D41</f>
        <v>29.129032258064512</v>
      </c>
      <c r="M46" s="53">
        <f>'Air Dried'!H41*100/'Air Dried'!$D41</f>
        <v>94.669354838709666</v>
      </c>
      <c r="N46" s="52">
        <f>'Air Dried'!K41</f>
        <v>8</v>
      </c>
      <c r="O46" s="52">
        <f>'Air Dried'!E41*100/'Air Dried'!$D41</f>
        <v>1.1443548387096774</v>
      </c>
      <c r="P46" s="52"/>
      <c r="Q46" s="53">
        <f>'Air Dried'!F41*100/'Air Dried'!$D41</f>
        <v>22.887096774193544</v>
      </c>
      <c r="R46" s="53">
        <f>'Air Dried'!I41*100/'Air Dried'!$D41</f>
        <v>677.24999999999989</v>
      </c>
      <c r="S46" s="53">
        <f>'Air Dried'!J41*100/'Air Dried'!$D41</f>
        <v>3641.1290322580639</v>
      </c>
      <c r="T46" s="53">
        <f>'Air Dried'!M41*100/'Air Dried'!$D41</f>
        <v>24.447580645161288</v>
      </c>
      <c r="U46" s="52">
        <f>'Air Dried'!N41</f>
        <v>1</v>
      </c>
      <c r="V46" s="52">
        <f>'Air Dried'!O41</f>
        <v>23.1</v>
      </c>
      <c r="W46" s="52">
        <f>'Air Dried'!P41</f>
        <v>74.400000000000006</v>
      </c>
      <c r="X46" s="52">
        <f>'Air Dried'!Q41</f>
        <v>0</v>
      </c>
      <c r="Y46" s="52">
        <f>'Air Dried'!R41</f>
        <v>1.9</v>
      </c>
      <c r="Z46" s="53">
        <f>'Air Dried'!S41*100/'Air Dried'!$D41</f>
        <v>32.249999999999993</v>
      </c>
      <c r="AA46" s="52"/>
      <c r="AB46" s="53">
        <f>'Air Dried'!V41</f>
        <v>21</v>
      </c>
      <c r="AC46" s="53">
        <f>'Air Dried'!W41*100/'Air Dried'!$D41</f>
        <v>259.04032258064512</v>
      </c>
      <c r="AD46" s="52">
        <f>'Air Dried'!X41</f>
        <v>0</v>
      </c>
      <c r="AE46" s="52">
        <f>'Air Dried'!Y41</f>
        <v>0.04</v>
      </c>
      <c r="AF46" s="53">
        <f>'Air Dried'!AA41*100/'Air Dried'!$D41</f>
        <v>105.07258064516128</v>
      </c>
    </row>
    <row r="47" spans="1:32" x14ac:dyDescent="0.25">
      <c r="A47" s="78">
        <v>84366</v>
      </c>
      <c r="B47" s="77" t="s">
        <v>72</v>
      </c>
      <c r="C47" s="77">
        <v>9</v>
      </c>
      <c r="D47" s="60" t="s">
        <v>251</v>
      </c>
      <c r="E47" s="53">
        <f>'Air Dried'!T42*100/'Air Dried'!$D42</f>
        <v>4.1497326203208544</v>
      </c>
      <c r="F47" s="56">
        <f t="shared" si="36"/>
        <v>18.673796791443849</v>
      </c>
      <c r="G47" s="56">
        <f t="shared" si="0"/>
        <v>16.673032849503436</v>
      </c>
      <c r="H47" s="92"/>
      <c r="I47" s="92"/>
      <c r="J47" s="53">
        <f>'Air Dried'!Z42*100/'Air Dried'!$C42</f>
        <v>2.5476923076923077</v>
      </c>
      <c r="K47" s="56">
        <f>L47*1.28</f>
        <v>51.788663101604264</v>
      </c>
      <c r="L47" s="53">
        <f>'Air Dried'!G42*100/'Air Dried'!$D42</f>
        <v>40.459893048128329</v>
      </c>
      <c r="M47" s="53">
        <f>'Air Dried'!H42*100/'Air Dried'!$D42</f>
        <v>73.657754010695157</v>
      </c>
      <c r="N47" s="52">
        <f>'Air Dried'!K42</f>
        <v>8.1999999999999993</v>
      </c>
      <c r="O47" s="52">
        <f>'Air Dried'!E42*100/'Air Dried'!$D42</f>
        <v>1.0374331550802136</v>
      </c>
      <c r="P47" s="52"/>
      <c r="Q47" s="53">
        <f>'Air Dried'!F42*100/'Air Dried'!$D42</f>
        <v>36.310160427807475</v>
      </c>
      <c r="R47" s="53">
        <f>'Air Dried'!I42*100/'Air Dried'!$D42</f>
        <v>676.40641711229921</v>
      </c>
      <c r="S47" s="53">
        <f>'Air Dried'!J42*100/'Air Dried'!$D42</f>
        <v>4326.0962566844901</v>
      </c>
      <c r="T47" s="53">
        <f>'Air Dried'!M42*100/'Air Dried'!$D42</f>
        <v>27.906951871657743</v>
      </c>
      <c r="U47" s="52">
        <f>'Air Dried'!N42</f>
        <v>0.7</v>
      </c>
      <c r="V47" s="52">
        <f>'Air Dried'!O42</f>
        <v>20.2</v>
      </c>
      <c r="W47" s="52">
        <f>'Air Dried'!P42</f>
        <v>77.5</v>
      </c>
      <c r="X47" s="52">
        <f>'Air Dried'!Q42</f>
        <v>0</v>
      </c>
      <c r="Y47" s="52">
        <f>'Air Dried'!R42</f>
        <v>1.9</v>
      </c>
      <c r="Z47" s="53">
        <f>'Air Dried'!S42*100/'Air Dried'!$D42</f>
        <v>43.572192513368968</v>
      </c>
      <c r="AA47" s="52"/>
      <c r="AB47" s="53">
        <f>'Air Dried'!V42</f>
        <v>5</v>
      </c>
      <c r="AC47" s="53">
        <f>'Air Dried'!W42*100/'Air Dried'!$D42</f>
        <v>49.796791443850253</v>
      </c>
      <c r="AD47" s="52">
        <f>'Air Dried'!X42</f>
        <v>0</v>
      </c>
      <c r="AE47" s="52">
        <f>'Air Dried'!Y42</f>
        <v>0.03</v>
      </c>
      <c r="AF47" s="53">
        <f>'Air Dried'!AA42*100/'Air Dried'!$D42</f>
        <v>121.37967914438498</v>
      </c>
    </row>
    <row r="48" spans="1:32" x14ac:dyDescent="0.25">
      <c r="A48" s="78"/>
      <c r="B48" s="77"/>
      <c r="C48" s="77"/>
      <c r="D48" s="51"/>
      <c r="E48" s="53"/>
      <c r="F48" s="62"/>
      <c r="G48" s="82"/>
      <c r="H48" s="62"/>
      <c r="I48" s="82"/>
      <c r="J48" s="53"/>
      <c r="K48" s="56"/>
      <c r="L48" s="53"/>
      <c r="M48" s="53"/>
      <c r="N48" s="52"/>
      <c r="O48" s="52"/>
      <c r="P48" s="52"/>
      <c r="Q48" s="53"/>
      <c r="R48" s="53"/>
      <c r="S48" s="53"/>
      <c r="T48" s="53"/>
      <c r="U48" s="52"/>
      <c r="V48" s="52"/>
      <c r="W48" s="52"/>
      <c r="X48" s="52"/>
      <c r="Y48" s="52"/>
      <c r="Z48" s="53"/>
      <c r="AA48" s="52"/>
      <c r="AB48" s="53"/>
      <c r="AC48" s="53"/>
      <c r="AD48" s="52"/>
      <c r="AE48" s="52"/>
      <c r="AF48" s="53"/>
    </row>
    <row r="49" spans="1:32" x14ac:dyDescent="0.25">
      <c r="A49" s="78">
        <v>84367</v>
      </c>
      <c r="B49" s="77" t="s">
        <v>73</v>
      </c>
      <c r="C49" s="77">
        <v>10</v>
      </c>
      <c r="D49" s="27" t="s">
        <v>248</v>
      </c>
      <c r="E49" s="53">
        <f>'Air Dried'!T43*100/'Air Dried'!$D43</f>
        <v>14.700000000000005</v>
      </c>
      <c r="F49" s="62">
        <f t="shared" ref="F49:F50" si="37">E49*1300*1500/10^6</f>
        <v>28.66500000000001</v>
      </c>
      <c r="G49" s="82">
        <f t="shared" ref="G49" si="38">F49/1.12</f>
        <v>25.593750000000007</v>
      </c>
      <c r="H49" s="92">
        <f t="shared" ref="H49" si="39">SUM(F49:F52)</f>
        <v>74.171436877076417</v>
      </c>
      <c r="I49" s="92">
        <f t="shared" ref="I49" si="40">H49/1.12</f>
        <v>66.22449721167537</v>
      </c>
      <c r="J49" s="53">
        <f>'Air Dried'!Z43*100/'Air Dried'!$C43</f>
        <v>5.0916496945010179</v>
      </c>
      <c r="K49" s="56">
        <f>L49*1.28</f>
        <v>95.424000000000035</v>
      </c>
      <c r="L49" s="53">
        <f>'Air Dried'!G43*100/'Air Dried'!$D43</f>
        <v>74.550000000000026</v>
      </c>
      <c r="M49" s="53">
        <f>'Air Dried'!H43*100/'Air Dried'!$D43</f>
        <v>288.75000000000006</v>
      </c>
      <c r="N49" s="52">
        <f>'Air Dried'!K43</f>
        <v>7.6</v>
      </c>
      <c r="O49" s="52">
        <f>'Air Dried'!E43*100/'Air Dried'!$D43</f>
        <v>4.0950000000000015</v>
      </c>
      <c r="P49" s="52"/>
      <c r="Q49" s="53">
        <f>'Air Dried'!F43*100/'Air Dried'!$D43</f>
        <v>50.400000000000013</v>
      </c>
      <c r="R49" s="53">
        <f>'Air Dried'!I43*100/'Air Dried'!$D43</f>
        <v>515.55000000000018</v>
      </c>
      <c r="S49" s="53">
        <f>'Air Dried'!J43*100/'Air Dried'!$D43</f>
        <v>2719.5000000000009</v>
      </c>
      <c r="T49" s="53">
        <f>'Air Dried'!M43*100/'Air Dried'!$D43</f>
        <v>18.795000000000002</v>
      </c>
      <c r="U49" s="52">
        <f>'Air Dried'!N43</f>
        <v>3.9</v>
      </c>
      <c r="V49" s="52">
        <f>'Air Dried'!O43</f>
        <v>22.9</v>
      </c>
      <c r="W49" s="52">
        <f>'Air Dried'!P43</f>
        <v>72.400000000000006</v>
      </c>
      <c r="X49" s="52">
        <f>'Air Dried'!Q43</f>
        <v>0</v>
      </c>
      <c r="Y49" s="52">
        <f>'Air Dried'!R43</f>
        <v>1</v>
      </c>
      <c r="Z49" s="53">
        <f>'Air Dried'!S43*100/'Air Dried'!$D43</f>
        <v>18.900000000000006</v>
      </c>
      <c r="AA49" s="52">
        <f>'Air Dried'!U43*100/'Air Dried'!$D43</f>
        <v>0.31500000000000006</v>
      </c>
      <c r="AB49" s="53">
        <f>'Air Dried'!V43</f>
        <v>27</v>
      </c>
      <c r="AC49" s="53">
        <f>'Air Dried'!W43*100/'Air Dried'!$D43</f>
        <v>518.70000000000016</v>
      </c>
      <c r="AD49" s="52">
        <f>'Air Dried'!X43</f>
        <v>0</v>
      </c>
      <c r="AE49" s="52">
        <f>'Air Dried'!Y43</f>
        <v>0.17</v>
      </c>
      <c r="AF49" s="53">
        <f>'Air Dried'!AA43*100/'Air Dried'!$D43</f>
        <v>45.150000000000013</v>
      </c>
    </row>
    <row r="50" spans="1:32" x14ac:dyDescent="0.25">
      <c r="A50" s="78">
        <v>84368</v>
      </c>
      <c r="B50" s="77" t="s">
        <v>74</v>
      </c>
      <c r="C50" s="77">
        <v>10</v>
      </c>
      <c r="D50" s="60" t="s">
        <v>249</v>
      </c>
      <c r="E50" s="53">
        <f>'Air Dried'!T44*100/'Air Dried'!$D44</f>
        <v>11.392857142857141</v>
      </c>
      <c r="F50" s="62">
        <f t="shared" si="37"/>
        <v>22.216071428571425</v>
      </c>
      <c r="G50" s="82">
        <f t="shared" si="1"/>
        <v>19.835778061224485</v>
      </c>
      <c r="H50" s="92"/>
      <c r="I50" s="92"/>
      <c r="J50" s="53">
        <f>'Air Dried'!Z44*100/'Air Dried'!$C44</f>
        <v>3.8760355029585813</v>
      </c>
      <c r="K50" s="56">
        <f>L50*1.28</f>
        <v>50.377142857142843</v>
      </c>
      <c r="L50" s="53">
        <f>'Air Dried'!G44*100/'Air Dried'!$D44</f>
        <v>39.357142857142847</v>
      </c>
      <c r="M50" s="53">
        <f>'Air Dried'!H44*100/'Air Dried'!$D44</f>
        <v>157.42857142857139</v>
      </c>
      <c r="N50" s="52">
        <f>'Air Dried'!K44</f>
        <v>7.6</v>
      </c>
      <c r="O50" s="52">
        <f>'Air Dried'!E44*100/'Air Dried'!$D44</f>
        <v>2.2785714285714285</v>
      </c>
      <c r="P50" s="52"/>
      <c r="Q50" s="53">
        <f>'Air Dried'!F44*100/'Air Dried'!$D44</f>
        <v>32.107142857142847</v>
      </c>
      <c r="R50" s="53">
        <f>'Air Dried'!I44*100/'Air Dried'!$D44</f>
        <v>578.96428571428555</v>
      </c>
      <c r="S50" s="53">
        <f>'Air Dried'!J44*100/'Air Dried'!$D44</f>
        <v>2371.7857142857138</v>
      </c>
      <c r="T50" s="53">
        <f>'Air Dried'!M44*100/'Air Dried'!$D44</f>
        <v>17.296428571428567</v>
      </c>
      <c r="U50" s="52">
        <f>'Air Dried'!N44</f>
        <v>2.2999999999999998</v>
      </c>
      <c r="V50" s="52">
        <f>'Air Dried'!O44</f>
        <v>27.8</v>
      </c>
      <c r="W50" s="52">
        <f>'Air Dried'!P44</f>
        <v>68.400000000000006</v>
      </c>
      <c r="X50" s="52">
        <f>'Air Dried'!Q44</f>
        <v>0</v>
      </c>
      <c r="Y50" s="52">
        <f>'Air Dried'!R44</f>
        <v>1.9</v>
      </c>
      <c r="Z50" s="53">
        <f>'Air Dried'!S44*100/'Air Dried'!$D44</f>
        <v>25.892857142857135</v>
      </c>
      <c r="AA50" s="52"/>
      <c r="AB50" s="53">
        <f>'Air Dried'!V44</f>
        <v>11</v>
      </c>
      <c r="AC50" s="53">
        <f>'Air Dried'!W44*100/'Air Dried'!$D44</f>
        <v>630.74999999999989</v>
      </c>
      <c r="AD50" s="52">
        <f>'Air Dried'!X44</f>
        <v>0</v>
      </c>
      <c r="AE50" s="52">
        <f>'Air Dried'!Y44</f>
        <v>0.08</v>
      </c>
      <c r="AF50" s="53">
        <f>'Air Dried'!AA44*100/'Air Dried'!$D44</f>
        <v>74.571428571428555</v>
      </c>
    </row>
    <row r="51" spans="1:32" x14ac:dyDescent="0.25">
      <c r="A51" s="78">
        <v>84369</v>
      </c>
      <c r="B51" s="77" t="s">
        <v>75</v>
      </c>
      <c r="C51" s="77">
        <v>10</v>
      </c>
      <c r="D51" s="60" t="s">
        <v>250</v>
      </c>
      <c r="E51" s="53">
        <f>'Air Dried'!T45*100/'Air Dried'!$D45</f>
        <v>4.1523809523809527</v>
      </c>
      <c r="F51" s="62">
        <f t="shared" ref="F51:F52" si="41">E51*1500*3000/10^6</f>
        <v>18.685714285714287</v>
      </c>
      <c r="G51" s="82">
        <f t="shared" si="1"/>
        <v>16.683673469387756</v>
      </c>
      <c r="H51" s="92"/>
      <c r="I51" s="92"/>
      <c r="J51" s="53">
        <f>'Air Dried'!Z45*100/'Air Dried'!$C45</f>
        <v>2.6032823995472549</v>
      </c>
      <c r="K51" s="56">
        <f>L51*1.28</f>
        <v>39.862857142857145</v>
      </c>
      <c r="L51" s="53">
        <f>'Air Dried'!G45*100/'Air Dried'!$D45</f>
        <v>31.142857142857142</v>
      </c>
      <c r="M51" s="53">
        <f>'Air Dried'!H45*100/'Air Dried'!$D45</f>
        <v>115.22857142857143</v>
      </c>
      <c r="N51" s="52">
        <f>'Air Dried'!K45</f>
        <v>7.9</v>
      </c>
      <c r="O51" s="52">
        <f>'Air Dried'!E45*100/'Air Dried'!$D45</f>
        <v>1.3495238095238096</v>
      </c>
      <c r="P51" s="52"/>
      <c r="Q51" s="53">
        <f>'Air Dried'!F45*100/'Air Dried'!$D45</f>
        <v>29.066666666666666</v>
      </c>
      <c r="R51" s="53">
        <f>'Air Dried'!I45*100/'Air Dried'!$D45</f>
        <v>562.64761904761906</v>
      </c>
      <c r="S51" s="53">
        <f>'Air Dried'!J45*100/'Air Dried'!$D45</f>
        <v>3166.1904761904761</v>
      </c>
      <c r="T51" s="53">
        <f>'Air Dried'!M45*100/'Air Dried'!$D45</f>
        <v>21.073333333333334</v>
      </c>
      <c r="U51" s="52">
        <f>'Air Dried'!N45</f>
        <v>1.4</v>
      </c>
      <c r="V51" s="52">
        <f>'Air Dried'!O45</f>
        <v>22.2</v>
      </c>
      <c r="W51" s="52">
        <f>'Air Dried'!P45</f>
        <v>75</v>
      </c>
      <c r="X51" s="52">
        <f>'Air Dried'!Q45</f>
        <v>0</v>
      </c>
      <c r="Y51" s="52">
        <f>'Air Dried'!R45</f>
        <v>1.7</v>
      </c>
      <c r="Z51" s="53">
        <f>'Air Dried'!S45*100/'Air Dried'!$D45</f>
        <v>31.142857142857142</v>
      </c>
      <c r="AA51" s="52"/>
      <c r="AB51" s="53">
        <f>'Air Dried'!V45</f>
        <v>15</v>
      </c>
      <c r="AC51" s="53">
        <f>'Air Dried'!W45*100/'Air Dried'!$D45</f>
        <v>394.47619047619048</v>
      </c>
      <c r="AD51" s="52">
        <f>'Air Dried'!X45</f>
        <v>0</v>
      </c>
      <c r="AE51" s="52">
        <f>'Air Dried'!Y45</f>
        <v>0.06</v>
      </c>
      <c r="AF51" s="53">
        <f>'Air Dried'!AA45*100/'Air Dried'!$D45</f>
        <v>84.085714285714289</v>
      </c>
    </row>
    <row r="52" spans="1:32" x14ac:dyDescent="0.25">
      <c r="A52" s="78">
        <v>84370</v>
      </c>
      <c r="B52" s="77" t="s">
        <v>76</v>
      </c>
      <c r="C52" s="77">
        <v>10</v>
      </c>
      <c r="D52" s="60" t="s">
        <v>251</v>
      </c>
      <c r="E52" s="53">
        <f>'Air Dried'!T46*100/'Air Dried'!$D46</f>
        <v>1.0232558139534884</v>
      </c>
      <c r="F52" s="62">
        <f t="shared" si="41"/>
        <v>4.6046511627906979</v>
      </c>
      <c r="G52" s="82">
        <f t="shared" si="1"/>
        <v>4.1112956810631225</v>
      </c>
      <c r="H52" s="92"/>
      <c r="I52" s="92"/>
      <c r="J52" s="53">
        <f>'Air Dried'!Z46*100/'Air Dried'!$C46</f>
        <v>3.5343283582089553</v>
      </c>
      <c r="K52" s="56">
        <f>L52*1.28</f>
        <v>30.124651162790698</v>
      </c>
      <c r="L52" s="53">
        <f>'Air Dried'!G46*100/'Air Dried'!$D46</f>
        <v>23.534883720930232</v>
      </c>
      <c r="M52" s="53">
        <f>'Air Dried'!H46*100/'Air Dried'!$D46</f>
        <v>127.90697674418604</v>
      </c>
      <c r="N52" s="52">
        <f>'Air Dried'!K46</f>
        <v>8.1</v>
      </c>
      <c r="O52" s="52">
        <f>'Air Dried'!E46*100/'Air Dried'!$D46</f>
        <v>1.0232558139534884</v>
      </c>
      <c r="P52" s="52"/>
      <c r="Q52" s="53">
        <f>'Air Dried'!F46*100/'Air Dried'!$D46</f>
        <v>24.558139534883718</v>
      </c>
      <c r="R52" s="53">
        <f>'Air Dried'!I46*100/'Air Dried'!$D46</f>
        <v>745.95348837209292</v>
      </c>
      <c r="S52" s="53">
        <f>'Air Dried'!J46*100/'Air Dried'!$D46</f>
        <v>3346.046511627907</v>
      </c>
      <c r="T52" s="53">
        <f>'Air Dried'!M46*100/'Air Dried'!$D46</f>
        <v>23.739534883720928</v>
      </c>
      <c r="U52" s="52">
        <f>'Air Dried'!N46</f>
        <v>1.4</v>
      </c>
      <c r="V52" s="52">
        <f>'Air Dried'!O46</f>
        <v>26.2</v>
      </c>
      <c r="W52" s="52">
        <f>'Air Dried'!P46</f>
        <v>70.599999999999994</v>
      </c>
      <c r="X52" s="52">
        <f>'Air Dried'!Q46</f>
        <v>0</v>
      </c>
      <c r="Y52" s="52">
        <f>'Air Dried'!R46</f>
        <v>2.2000000000000002</v>
      </c>
      <c r="Z52" s="53">
        <f>'Air Dried'!S46*100/'Air Dried'!$D46</f>
        <v>30.697674418604649</v>
      </c>
      <c r="AA52" s="52"/>
      <c r="AB52" s="53">
        <f>'Air Dried'!V46</f>
        <v>3</v>
      </c>
      <c r="AC52" s="53">
        <f>'Air Dried'!W46*100/'Air Dried'!$D46</f>
        <v>152.46511627906975</v>
      </c>
      <c r="AD52" s="52">
        <f>'Air Dried'!X46</f>
        <v>0</v>
      </c>
      <c r="AE52" s="52">
        <f>'Air Dried'!Y46</f>
        <v>0.05</v>
      </c>
      <c r="AF52" s="53">
        <f>'Air Dried'!AA46*100/'Air Dried'!$D46</f>
        <v>119.72093023255813</v>
      </c>
    </row>
    <row r="53" spans="1:32" x14ac:dyDescent="0.25">
      <c r="A53" s="78"/>
      <c r="B53" s="77"/>
      <c r="C53" s="77"/>
      <c r="D53" s="51"/>
      <c r="E53" s="53"/>
      <c r="F53" s="59"/>
      <c r="G53" s="59"/>
      <c r="H53" s="59"/>
      <c r="I53" s="59"/>
      <c r="J53" s="53"/>
      <c r="K53" s="56"/>
      <c r="L53" s="53"/>
      <c r="M53" s="53"/>
      <c r="N53" s="52"/>
      <c r="O53" s="52"/>
      <c r="P53" s="52"/>
      <c r="Q53" s="53"/>
      <c r="R53" s="53"/>
      <c r="S53" s="53"/>
      <c r="T53" s="53"/>
      <c r="U53" s="52"/>
      <c r="V53" s="52"/>
      <c r="W53" s="52"/>
      <c r="X53" s="52"/>
      <c r="Y53" s="52"/>
      <c r="Z53" s="53"/>
      <c r="AA53" s="52"/>
      <c r="AB53" s="53"/>
      <c r="AC53" s="53"/>
      <c r="AD53" s="52"/>
      <c r="AE53" s="52"/>
      <c r="AF53" s="53"/>
    </row>
    <row r="54" spans="1:32" x14ac:dyDescent="0.25">
      <c r="A54" s="78">
        <v>84380</v>
      </c>
      <c r="B54" s="77" t="s">
        <v>77</v>
      </c>
      <c r="C54" s="77">
        <v>11</v>
      </c>
      <c r="D54" s="27" t="s">
        <v>248</v>
      </c>
      <c r="E54" s="53">
        <f>'Air Dried'!T55*100/'Air Dried'!$D55</f>
        <v>30.194117647058828</v>
      </c>
      <c r="F54" s="56">
        <f t="shared" ref="F54:F55" si="42">E54*1300*1500/10^6</f>
        <v>58.87852941176471</v>
      </c>
      <c r="G54" s="56">
        <f t="shared" ref="G54" si="43">F54/1.12</f>
        <v>52.570115546218489</v>
      </c>
      <c r="H54" s="92">
        <f t="shared" ref="H54" si="44">SUM(F54:F57)</f>
        <v>152.24855738204107</v>
      </c>
      <c r="I54" s="92">
        <f t="shared" ref="I54" si="45">H54/1.12</f>
        <v>135.93621194825096</v>
      </c>
      <c r="J54" s="53">
        <f>'Air Dried'!Z55*100/'Air Dried'!$C55</f>
        <v>5.6158264199106585</v>
      </c>
      <c r="K54" s="56">
        <f>L54*1.28</f>
        <v>165.25552941176474</v>
      </c>
      <c r="L54" s="53">
        <f>'Air Dried'!G55*100/'Air Dried'!$D55</f>
        <v>129.10588235294119</v>
      </c>
      <c r="M54" s="53">
        <f>'Air Dried'!H55*100/'Air Dried'!$D55</f>
        <v>486.22941176470596</v>
      </c>
      <c r="N54" s="52">
        <f>'Air Dried'!K55</f>
        <v>7.1</v>
      </c>
      <c r="O54" s="52">
        <f>'Air Dried'!E55*100/'Air Dried'!$D55</f>
        <v>6.2470588235294127</v>
      </c>
      <c r="P54" s="52"/>
      <c r="Q54" s="53">
        <f>'Air Dried'!F55*100/'Air Dried'!$D55</f>
        <v>63.511764705882364</v>
      </c>
      <c r="R54" s="53">
        <f>'Air Dried'!I55*100/'Air Dried'!$D55</f>
        <v>395.64705882352945</v>
      </c>
      <c r="S54" s="53">
        <f>'Air Dried'!J55*100/'Air Dried'!$D55</f>
        <v>2904.882352941177</v>
      </c>
      <c r="T54" s="53">
        <f>'Air Dried'!M55*100/'Air Dried'!$D55</f>
        <v>21.135882352941181</v>
      </c>
      <c r="U54" s="52">
        <f>'Air Dried'!N55</f>
        <v>5.9</v>
      </c>
      <c r="V54" s="52">
        <f>'Air Dried'!O55</f>
        <v>15.6</v>
      </c>
      <c r="W54" s="52">
        <f>'Air Dried'!P55</f>
        <v>68.7</v>
      </c>
      <c r="X54" s="52">
        <f>'Air Dried'!Q55</f>
        <v>8.9</v>
      </c>
      <c r="Y54" s="52">
        <f>'Air Dried'!R55</f>
        <v>0.9</v>
      </c>
      <c r="Z54" s="53">
        <f>'Air Dried'!S55*100/'Air Dried'!$D55</f>
        <v>69.758823529411771</v>
      </c>
      <c r="AA54" s="52">
        <f>'Air Dried'!U55*100/'Air Dried'!$D55</f>
        <v>0.72882352941176476</v>
      </c>
      <c r="AB54" s="53">
        <f>'Air Dried'!V55</f>
        <v>42</v>
      </c>
      <c r="AC54" s="53">
        <f>'Air Dried'!W55*100/'Air Dried'!$D55</f>
        <v>569.5235294117648</v>
      </c>
      <c r="AD54" s="52">
        <f>'Air Dried'!X55</f>
        <v>0</v>
      </c>
      <c r="AE54" s="52">
        <f>'Air Dried'!Y55</f>
        <v>0.38</v>
      </c>
      <c r="AF54" s="53">
        <f>'Air Dried'!AA55*100/'Air Dried'!$D55</f>
        <v>42.688235294117653</v>
      </c>
    </row>
    <row r="55" spans="1:32" x14ac:dyDescent="0.25">
      <c r="A55" s="78">
        <v>84381</v>
      </c>
      <c r="B55" s="77" t="s">
        <v>78</v>
      </c>
      <c r="C55" s="77">
        <v>11</v>
      </c>
      <c r="D55" s="60" t="s">
        <v>249</v>
      </c>
      <c r="E55" s="53">
        <f>'Air Dried'!T56*100/'Air Dried'!$D56</f>
        <v>19.48305084745763</v>
      </c>
      <c r="F55" s="56">
        <f t="shared" si="42"/>
        <v>37.991949152542375</v>
      </c>
      <c r="G55" s="56">
        <f t="shared" si="0"/>
        <v>33.921383171912829</v>
      </c>
      <c r="H55" s="92"/>
      <c r="I55" s="92"/>
      <c r="J55" s="53">
        <f>'Air Dried'!Z56*100/'Air Dried'!$C56</f>
        <v>7.1134903640256946</v>
      </c>
      <c r="K55" s="56">
        <f>L55*1.28</f>
        <v>95.815593220338997</v>
      </c>
      <c r="L55" s="53">
        <f>'Air Dried'!G56*100/'Air Dried'!$D56</f>
        <v>74.855932203389841</v>
      </c>
      <c r="M55" s="53">
        <f>'Air Dried'!H56*100/'Air Dried'!$D56</f>
        <v>395.813559322034</v>
      </c>
      <c r="N55" s="52">
        <f>'Air Dried'!K56</f>
        <v>7</v>
      </c>
      <c r="O55" s="52">
        <f>'Air Dried'!E56*100/'Air Dried'!$D56</f>
        <v>4.1016949152542379</v>
      </c>
      <c r="P55" s="52"/>
      <c r="Q55" s="53">
        <f>'Air Dried'!F56*100/'Air Dried'!$D56</f>
        <v>49.220338983050858</v>
      </c>
      <c r="R55" s="53">
        <f>'Air Dried'!I56*100/'Air Dried'!$D56</f>
        <v>372.22881355932208</v>
      </c>
      <c r="S55" s="53">
        <f>'Air Dried'!J56*100/'Air Dried'!$D56</f>
        <v>2461.016949152543</v>
      </c>
      <c r="T55" s="53">
        <f>'Air Dried'!M56*100/'Air Dried'!$D56</f>
        <v>19.072881355932211</v>
      </c>
      <c r="U55" s="52">
        <f>'Air Dried'!N56</f>
        <v>5.3</v>
      </c>
      <c r="V55" s="52">
        <f>'Air Dried'!O56</f>
        <v>16.3</v>
      </c>
      <c r="W55" s="52">
        <f>'Air Dried'!P56</f>
        <v>64.5</v>
      </c>
      <c r="X55" s="52">
        <f>'Air Dried'!Q56</f>
        <v>12.8</v>
      </c>
      <c r="Y55" s="52">
        <f>'Air Dried'!R56</f>
        <v>1</v>
      </c>
      <c r="Z55" s="53">
        <f>'Air Dried'!S56*100/'Air Dried'!$D56</f>
        <v>27.686440677966107</v>
      </c>
      <c r="AA55" s="52"/>
      <c r="AB55" s="53">
        <f>'Air Dried'!V56</f>
        <v>20</v>
      </c>
      <c r="AC55" s="53">
        <f>'Air Dried'!W56*100/'Air Dried'!$D56</f>
        <v>681.90677966101703</v>
      </c>
      <c r="AD55" s="52">
        <f>'Air Dried'!X56</f>
        <v>0.1</v>
      </c>
      <c r="AE55" s="52">
        <f>'Air Dried'!Y56</f>
        <v>0.33</v>
      </c>
      <c r="AF55" s="53">
        <f>'Air Dried'!AA56*100/'Air Dried'!$D56</f>
        <v>45.118644067796616</v>
      </c>
    </row>
    <row r="56" spans="1:32" x14ac:dyDescent="0.25">
      <c r="A56" s="78">
        <v>84382</v>
      </c>
      <c r="B56" s="77" t="s">
        <v>79</v>
      </c>
      <c r="C56" s="77">
        <v>11</v>
      </c>
      <c r="D56" s="60" t="s">
        <v>250</v>
      </c>
      <c r="E56" s="53">
        <f>'Air Dried'!T57*100/'Air Dried'!$D57</f>
        <v>9.21428571428571</v>
      </c>
      <c r="F56" s="56">
        <f t="shared" ref="F56:F57" si="46">E56*1500*3000/10^6</f>
        <v>41.464285714285694</v>
      </c>
      <c r="G56" s="56">
        <f t="shared" si="0"/>
        <v>37.021683673469369</v>
      </c>
      <c r="H56" s="92"/>
      <c r="I56" s="92"/>
      <c r="J56" s="53">
        <f>'Air Dried'!Z57*100/'Air Dried'!$C57</f>
        <v>2.2134776192818495</v>
      </c>
      <c r="K56" s="56">
        <f>L56*1.28</f>
        <v>27.519999999999985</v>
      </c>
      <c r="L56" s="53">
        <f>'Air Dried'!G57*100/'Air Dried'!$D57</f>
        <v>21.499999999999989</v>
      </c>
      <c r="M56" s="53">
        <f>'Air Dried'!H57*100/'Air Dried'!$D57</f>
        <v>188.38095238095229</v>
      </c>
      <c r="N56" s="52">
        <f>'Air Dried'!K57</f>
        <v>7.8</v>
      </c>
      <c r="O56" s="52">
        <f>'Air Dried'!E57*100/'Air Dried'!$D57</f>
        <v>1.5357142857142849</v>
      </c>
      <c r="P56" s="52"/>
      <c r="Q56" s="53">
        <f>'Air Dried'!F57*100/'Air Dried'!$D57</f>
        <v>17.404761904761898</v>
      </c>
      <c r="R56" s="53">
        <f>'Air Dried'!I57*100/'Air Dried'!$D57</f>
        <v>341.95238095238079</v>
      </c>
      <c r="S56" s="53">
        <f>'Air Dried'!J57*100/'Air Dried'!$D57</f>
        <v>4177.1428571428551</v>
      </c>
      <c r="T56" s="53">
        <f>'Air Dried'!M57*100/'Air Dried'!$D57</f>
        <v>24.469047619047608</v>
      </c>
      <c r="U56" s="52">
        <f>'Air Dried'!N57</f>
        <v>2</v>
      </c>
      <c r="V56" s="52">
        <f>'Air Dried'!O57</f>
        <v>11.6</v>
      </c>
      <c r="W56" s="52">
        <f>'Air Dried'!P57</f>
        <v>85.2</v>
      </c>
      <c r="X56" s="52">
        <f>'Air Dried'!Q57</f>
        <v>0</v>
      </c>
      <c r="Y56" s="52">
        <f>'Air Dried'!R57</f>
        <v>1.4</v>
      </c>
      <c r="Z56" s="53">
        <f>'Air Dried'!S57*100/'Air Dried'!$D57</f>
        <v>30.714285714285701</v>
      </c>
      <c r="AA56" s="52"/>
      <c r="AB56" s="53">
        <f>'Air Dried'!V57</f>
        <v>2</v>
      </c>
      <c r="AC56" s="53">
        <f>'Air Dried'!W57*100/'Air Dried'!$D57</f>
        <v>346.04761904761887</v>
      </c>
      <c r="AD56" s="52">
        <f>'Air Dried'!X57</f>
        <v>0</v>
      </c>
      <c r="AE56" s="52">
        <f>'Air Dried'!Y57</f>
        <v>0.17</v>
      </c>
      <c r="AF56" s="53">
        <f>'Air Dried'!AA57*100/'Air Dried'!$D57</f>
        <v>77.809523809523768</v>
      </c>
    </row>
    <row r="57" spans="1:32" x14ac:dyDescent="0.25">
      <c r="A57" s="78">
        <v>84383</v>
      </c>
      <c r="B57" s="77" t="s">
        <v>80</v>
      </c>
      <c r="C57" s="77">
        <v>11</v>
      </c>
      <c r="D57" s="60" t="s">
        <v>251</v>
      </c>
      <c r="E57" s="53">
        <f>'Air Dried'!T58*100/'Air Dried'!$D58</f>
        <v>3.0919540229885061</v>
      </c>
      <c r="F57" s="56">
        <f t="shared" si="46"/>
        <v>13.913793103448278</v>
      </c>
      <c r="G57" s="56">
        <f t="shared" si="0"/>
        <v>12.423029556650247</v>
      </c>
      <c r="H57" s="92"/>
      <c r="I57" s="92"/>
      <c r="J57" s="53">
        <f>'Air Dried'!Z58*100/'Air Dried'!$C58</f>
        <v>2.74557463672391</v>
      </c>
      <c r="K57" s="56">
        <f>L57*1.28</f>
        <v>14.511570881226055</v>
      </c>
      <c r="L57" s="53">
        <f>'Air Dried'!G58*100/'Air Dried'!$D58</f>
        <v>11.337164750957855</v>
      </c>
      <c r="M57" s="53">
        <f>'Air Dried'!H58*100/'Air Dried'!$D58</f>
        <v>85.544061302681996</v>
      </c>
      <c r="N57" s="52">
        <f>'Air Dried'!K58</f>
        <v>8</v>
      </c>
      <c r="O57" s="52">
        <f>'Air Dried'!E58*100/'Air Dried'!$D58</f>
        <v>0.82452107279693487</v>
      </c>
      <c r="P57" s="52"/>
      <c r="Q57" s="53">
        <f>'Air Dried'!F58*100/'Air Dried'!$D58</f>
        <v>10.306513409961687</v>
      </c>
      <c r="R57" s="53">
        <f>'Air Dried'!I58*100/'Air Dried'!$D58</f>
        <v>243.2337164750958</v>
      </c>
      <c r="S57" s="53">
        <f>'Air Dried'!J58*100/'Air Dried'!$D58</f>
        <v>3370.2298850574716</v>
      </c>
      <c r="T57" s="53">
        <f>'Air Dried'!M58*100/'Air Dried'!$D58</f>
        <v>19.376245210727969</v>
      </c>
      <c r="U57" s="52">
        <f>'Air Dried'!N58</f>
        <v>1.1000000000000001</v>
      </c>
      <c r="V57" s="52">
        <f>'Air Dried'!O58</f>
        <v>10.5</v>
      </c>
      <c r="W57" s="52">
        <f>'Air Dried'!P58</f>
        <v>86.9</v>
      </c>
      <c r="X57" s="52">
        <f>'Air Dried'!Q58</f>
        <v>0</v>
      </c>
      <c r="Y57" s="52">
        <f>'Air Dried'!R58</f>
        <v>1.7</v>
      </c>
      <c r="Z57" s="53">
        <f>'Air Dried'!S58*100/'Air Dried'!$D58</f>
        <v>22.674329501915711</v>
      </c>
      <c r="AA57" s="52"/>
      <c r="AB57" s="53">
        <f>'Air Dried'!V58</f>
        <v>1</v>
      </c>
      <c r="AC57" s="53">
        <f>'Air Dried'!W58*100/'Air Dried'!$D58</f>
        <v>277.24521072796938</v>
      </c>
      <c r="AD57" s="52">
        <f>'Air Dried'!X58</f>
        <v>0</v>
      </c>
      <c r="AE57" s="52">
        <f>'Air Dried'!Y58</f>
        <v>0.1</v>
      </c>
      <c r="AF57" s="53">
        <f>'Air Dried'!AA58*100/'Air Dried'!$D58</f>
        <v>74.206896551724142</v>
      </c>
    </row>
    <row r="58" spans="1:32" x14ac:dyDescent="0.25">
      <c r="A58" s="78"/>
      <c r="B58" s="77"/>
      <c r="C58" s="77"/>
      <c r="D58" s="51"/>
      <c r="E58" s="53"/>
      <c r="F58" s="62"/>
      <c r="G58" s="82"/>
      <c r="H58" s="62"/>
      <c r="I58" s="82"/>
      <c r="J58" s="53"/>
      <c r="K58" s="56"/>
      <c r="L58" s="53"/>
      <c r="M58" s="53"/>
      <c r="N58" s="52"/>
      <c r="O58" s="52"/>
      <c r="P58" s="52"/>
      <c r="Q58" s="53"/>
      <c r="R58" s="53"/>
      <c r="S58" s="53"/>
      <c r="T58" s="53"/>
      <c r="U58" s="52"/>
      <c r="V58" s="52"/>
      <c r="W58" s="52"/>
      <c r="X58" s="52"/>
      <c r="Y58" s="52"/>
      <c r="Z58" s="53"/>
      <c r="AA58" s="52"/>
      <c r="AB58" s="53"/>
      <c r="AC58" s="53"/>
      <c r="AD58" s="52"/>
      <c r="AE58" s="52"/>
      <c r="AF58" s="53"/>
    </row>
    <row r="59" spans="1:32" x14ac:dyDescent="0.25">
      <c r="A59" s="78">
        <v>84384</v>
      </c>
      <c r="B59" s="77" t="s">
        <v>81</v>
      </c>
      <c r="C59" s="77">
        <v>12</v>
      </c>
      <c r="D59" s="27" t="s">
        <v>248</v>
      </c>
      <c r="E59" s="53">
        <f>'Air Dried'!T59*100/'Air Dried'!$D59</f>
        <v>29.39130434782609</v>
      </c>
      <c r="F59" s="62">
        <f t="shared" ref="F59:F60" si="47">E59*1300*1500/10^6</f>
        <v>57.31304347826088</v>
      </c>
      <c r="G59" s="82">
        <f t="shared" ref="G59" si="48">F59/1.12</f>
        <v>51.172360248447212</v>
      </c>
      <c r="H59" s="92">
        <f t="shared" ref="H59" si="49">SUM(F59:F62)</f>
        <v>145.97135180775925</v>
      </c>
      <c r="I59" s="92">
        <f t="shared" ref="I59" si="50">H59/1.12</f>
        <v>130.33156411407074</v>
      </c>
      <c r="J59" s="53">
        <f>'Air Dried'!Z59*100/'Air Dried'!$C59</f>
        <v>3.7060702875399363</v>
      </c>
      <c r="K59" s="56">
        <f>L59*1.28</f>
        <v>119.58062111801243</v>
      </c>
      <c r="L59" s="53">
        <f>'Air Dried'!G59*100/'Air Dried'!$D59</f>
        <v>93.422360248447205</v>
      </c>
      <c r="M59" s="53">
        <f>'Air Dried'!H59*100/'Air Dried'!$D59</f>
        <v>518.54658385093171</v>
      </c>
      <c r="N59" s="52">
        <f>'Air Dried'!K59</f>
        <v>7.4</v>
      </c>
      <c r="O59" s="52">
        <f>'Air Dried'!E59*100/'Air Dried'!$D59</f>
        <v>5.9832298136645967</v>
      </c>
      <c r="P59" s="52"/>
      <c r="Q59" s="53">
        <f>'Air Dried'!F59*100/'Air Dried'!$D59</f>
        <v>55.633540372670808</v>
      </c>
      <c r="R59" s="53">
        <f>'Air Dried'!I59*100/'Air Dried'!$D59</f>
        <v>421.9751552795031</v>
      </c>
      <c r="S59" s="53">
        <f>'Air Dried'!J59*100/'Air Dried'!$D59</f>
        <v>2802.6708074534163</v>
      </c>
      <c r="T59" s="53">
        <f>'Air Dried'!M59*100/'Air Dried'!$D59</f>
        <v>18.999378881987582</v>
      </c>
      <c r="U59" s="52">
        <f>'Air Dried'!N59</f>
        <v>7</v>
      </c>
      <c r="V59" s="52">
        <f>'Air Dried'!O59</f>
        <v>18.5</v>
      </c>
      <c r="W59" s="52">
        <f>'Air Dried'!P59</f>
        <v>73.7</v>
      </c>
      <c r="X59" s="52">
        <f>'Air Dried'!Q59</f>
        <v>0</v>
      </c>
      <c r="Y59" s="52">
        <f>'Air Dried'!R59</f>
        <v>1</v>
      </c>
      <c r="Z59" s="53">
        <f>'Air Dried'!S59*100/'Air Dried'!$D59</f>
        <v>27.29192546583851</v>
      </c>
      <c r="AA59" s="52">
        <f>'Air Dried'!U59*100/'Air Dried'!$D59</f>
        <v>0.41987577639751555</v>
      </c>
      <c r="AB59" s="53">
        <f>'Air Dried'!V59</f>
        <v>36</v>
      </c>
      <c r="AC59" s="53">
        <f>'Air Dried'!W59*100/'Air Dried'!$D59</f>
        <v>479.70807453416148</v>
      </c>
      <c r="AD59" s="52">
        <f>'Air Dried'!X59</f>
        <v>0</v>
      </c>
      <c r="AE59" s="52">
        <f>'Air Dried'!Y59</f>
        <v>0.38</v>
      </c>
      <c r="AF59" s="53">
        <f>'Air Dried'!AA59*100/'Air Dried'!$D59</f>
        <v>45.136645962732921</v>
      </c>
    </row>
    <row r="60" spans="1:32" x14ac:dyDescent="0.25">
      <c r="A60" s="78">
        <v>84385</v>
      </c>
      <c r="B60" s="77" t="s">
        <v>82</v>
      </c>
      <c r="C60" s="77">
        <v>12</v>
      </c>
      <c r="D60" s="60" t="s">
        <v>249</v>
      </c>
      <c r="E60" s="53">
        <f>'Air Dried'!T60*100/'Air Dried'!$D60</f>
        <v>16.639999999999993</v>
      </c>
      <c r="F60" s="62">
        <f t="shared" si="47"/>
        <v>32.447999999999986</v>
      </c>
      <c r="G60" s="82">
        <f t="shared" si="1"/>
        <v>28.971428571428557</v>
      </c>
      <c r="H60" s="92"/>
      <c r="I60" s="92"/>
      <c r="J60" s="53">
        <f>'Air Dried'!Z60*100/'Air Dried'!$C60</f>
        <v>2.8965517241379315</v>
      </c>
      <c r="K60" s="56">
        <f>L60*1.28</f>
        <v>55.910399999999981</v>
      </c>
      <c r="L60" s="53">
        <f>'Air Dried'!G60*100/'Air Dried'!$D60</f>
        <v>43.679999999999986</v>
      </c>
      <c r="M60" s="53">
        <f>'Air Dried'!H60*100/'Air Dried'!$D60</f>
        <v>456.55999999999983</v>
      </c>
      <c r="N60" s="52">
        <f>'Air Dried'!K60</f>
        <v>7.7</v>
      </c>
      <c r="O60" s="52">
        <f>'Air Dried'!E60*100/'Air Dried'!$D60</f>
        <v>3.6399999999999988</v>
      </c>
      <c r="P60" s="52"/>
      <c r="Q60" s="53">
        <f>'Air Dried'!F60*100/'Air Dried'!$D60</f>
        <v>38.479999999999983</v>
      </c>
      <c r="R60" s="53">
        <f>'Air Dried'!I60*100/'Air Dried'!$D60</f>
        <v>454.47999999999985</v>
      </c>
      <c r="S60" s="53">
        <f>'Air Dried'!J60*100/'Air Dried'!$D60</f>
        <v>3307.1999999999989</v>
      </c>
      <c r="T60" s="53">
        <f>'Air Dried'!M60*100/'Air Dried'!$D60</f>
        <v>21.735999999999994</v>
      </c>
      <c r="U60" s="52">
        <f>'Air Dried'!N60</f>
        <v>5.4</v>
      </c>
      <c r="V60" s="52">
        <f>'Air Dried'!O60</f>
        <v>17.5</v>
      </c>
      <c r="W60" s="52">
        <f>'Air Dried'!P60</f>
        <v>76.2</v>
      </c>
      <c r="X60" s="52">
        <f>'Air Dried'!Q60</f>
        <v>0</v>
      </c>
      <c r="Y60" s="52">
        <f>'Air Dried'!R60</f>
        <v>1.1000000000000001</v>
      </c>
      <c r="Z60" s="53">
        <f>'Air Dried'!S60*100/'Air Dried'!$D60</f>
        <v>28.079999999999991</v>
      </c>
      <c r="AA60" s="52"/>
      <c r="AB60" s="53">
        <f>'Air Dried'!V60</f>
        <v>12</v>
      </c>
      <c r="AC60" s="53">
        <f>'Air Dried'!W60*100/'Air Dried'!$D60</f>
        <v>642.7199999999998</v>
      </c>
      <c r="AD60" s="52">
        <f>'Air Dried'!X60</f>
        <v>0</v>
      </c>
      <c r="AE60" s="52">
        <f>'Air Dried'!Y60</f>
        <v>0.31</v>
      </c>
      <c r="AF60" s="53">
        <f>'Air Dried'!AA60*100/'Air Dried'!$D60</f>
        <v>57.199999999999982</v>
      </c>
    </row>
    <row r="61" spans="1:32" x14ac:dyDescent="0.25">
      <c r="A61" s="78">
        <v>84386</v>
      </c>
      <c r="B61" s="77" t="s">
        <v>83</v>
      </c>
      <c r="C61" s="77">
        <v>12</v>
      </c>
      <c r="D61" s="60" t="s">
        <v>250</v>
      </c>
      <c r="E61" s="53">
        <f>'Air Dried'!T61*100/'Air Dried'!$D61</f>
        <v>8.3773584905660368</v>
      </c>
      <c r="F61" s="62">
        <f t="shared" ref="F61:F62" si="51">E61*1500*3000/10^6</f>
        <v>37.698113207547166</v>
      </c>
      <c r="G61" s="82">
        <f t="shared" si="1"/>
        <v>33.659029649595681</v>
      </c>
      <c r="H61" s="92"/>
      <c r="I61" s="92"/>
      <c r="J61" s="53">
        <f>'Air Dried'!Z61*100/'Air Dried'!$C61</f>
        <v>1.7901096442157083</v>
      </c>
      <c r="K61" s="56">
        <f>L61*1.28</f>
        <v>42.892075471698107</v>
      </c>
      <c r="L61" s="53">
        <f>'Air Dried'!G61*100/'Air Dried'!$D61</f>
        <v>33.509433962264147</v>
      </c>
      <c r="M61" s="53">
        <f>'Air Dried'!H61*100/'Air Dried'!$D61</f>
        <v>267.02830188679241</v>
      </c>
      <c r="N61" s="52">
        <f>'Air Dried'!K61</f>
        <v>7.9</v>
      </c>
      <c r="O61" s="52">
        <f>'Air Dried'!E61*100/'Air Dried'!$D61</f>
        <v>1.9896226415094338</v>
      </c>
      <c r="P61" s="52"/>
      <c r="Q61" s="53">
        <f>'Air Dried'!F61*100/'Air Dried'!$D61</f>
        <v>25.132075471698112</v>
      </c>
      <c r="R61" s="53">
        <f>'Air Dried'!I61*100/'Air Dried'!$D61</f>
        <v>465.99056603773579</v>
      </c>
      <c r="S61" s="53">
        <f>'Air Dried'!J61*100/'Air Dried'!$D61</f>
        <v>4523.7735849056598</v>
      </c>
      <c r="T61" s="53">
        <f>'Air Dried'!M61*100/'Air Dried'!$D61</f>
        <v>27.540566037735847</v>
      </c>
      <c r="U61" s="52">
        <f>'Air Dried'!N61</f>
        <v>2.5</v>
      </c>
      <c r="V61" s="52">
        <f>'Air Dried'!O61</f>
        <v>14.1</v>
      </c>
      <c r="W61" s="52">
        <f>'Air Dried'!P61</f>
        <v>82.3</v>
      </c>
      <c r="X61" s="52">
        <f>'Air Dried'!Q61</f>
        <v>0</v>
      </c>
      <c r="Y61" s="52">
        <f>'Air Dried'!R61</f>
        <v>1.3</v>
      </c>
      <c r="Z61" s="53">
        <f>'Air Dried'!S61*100/'Air Dried'!$D61</f>
        <v>28.273584905660375</v>
      </c>
      <c r="AA61" s="52"/>
      <c r="AB61" s="53">
        <f>'Air Dried'!V61</f>
        <v>4</v>
      </c>
      <c r="AC61" s="53">
        <f>'Air Dried'!W61*100/'Air Dried'!$D61</f>
        <v>182.20754716981131</v>
      </c>
      <c r="AD61" s="52">
        <f>'Air Dried'!X61</f>
        <v>0</v>
      </c>
      <c r="AE61" s="52">
        <f>'Air Dried'!Y61</f>
        <v>0.18</v>
      </c>
      <c r="AF61" s="53">
        <f>'Air Dried'!AA61*100/'Air Dried'!$D61</f>
        <v>83.773584905660371</v>
      </c>
    </row>
    <row r="62" spans="1:32" x14ac:dyDescent="0.25">
      <c r="A62" s="78">
        <v>84387</v>
      </c>
      <c r="B62" s="77" t="s">
        <v>84</v>
      </c>
      <c r="C62" s="77">
        <v>12</v>
      </c>
      <c r="D62" s="60" t="s">
        <v>251</v>
      </c>
      <c r="E62" s="53">
        <f>'Air Dried'!T62*100/'Air Dried'!$D62</f>
        <v>4.1138211382113825</v>
      </c>
      <c r="F62" s="62">
        <f t="shared" si="51"/>
        <v>18.512195121951219</v>
      </c>
      <c r="G62" s="82">
        <f t="shared" si="1"/>
        <v>16.528745644599301</v>
      </c>
      <c r="H62" s="92"/>
      <c r="I62" s="92"/>
      <c r="J62" s="53">
        <f>'Air Dried'!Z62*100/'Air Dried'!$C62</f>
        <v>2.5246826516220029</v>
      </c>
      <c r="K62" s="56">
        <f>L62*1.28</f>
        <v>30.277723577235776</v>
      </c>
      <c r="L62" s="53">
        <f>'Air Dried'!G62*100/'Air Dried'!$D62</f>
        <v>23.654471544715449</v>
      </c>
      <c r="M62" s="53">
        <f>'Air Dried'!H62*100/'Air Dried'!$D62</f>
        <v>205.69105691056913</v>
      </c>
      <c r="N62" s="52">
        <f>'Air Dried'!K62</f>
        <v>7.9</v>
      </c>
      <c r="O62" s="52">
        <f>'Air Dried'!E62*100/'Air Dried'!$D62</f>
        <v>1.0284552845528456</v>
      </c>
      <c r="P62" s="52"/>
      <c r="Q62" s="53">
        <f>'Air Dried'!F62*100/'Air Dried'!$D62</f>
        <v>25.711382113821141</v>
      </c>
      <c r="R62" s="53">
        <f>'Air Dried'!I62*100/'Air Dried'!$D62</f>
        <v>537.88211382113832</v>
      </c>
      <c r="S62" s="53">
        <f>'Air Dried'!J62*100/'Air Dried'!$D62</f>
        <v>3825.853658536586</v>
      </c>
      <c r="T62" s="53">
        <f>'Air Dried'!M62*100/'Air Dried'!$D62</f>
        <v>24.374390243902443</v>
      </c>
      <c r="U62" s="52">
        <f>'Air Dried'!N62</f>
        <v>2.2000000000000002</v>
      </c>
      <c r="V62" s="52">
        <f>'Air Dried'!O62</f>
        <v>18.399999999999999</v>
      </c>
      <c r="W62" s="52">
        <f>'Air Dried'!P62</f>
        <v>78.3</v>
      </c>
      <c r="X62" s="52">
        <f>'Air Dried'!Q62</f>
        <v>0</v>
      </c>
      <c r="Y62" s="52">
        <f>'Air Dried'!R62</f>
        <v>1.4</v>
      </c>
      <c r="Z62" s="53">
        <f>'Air Dried'!S62*100/'Air Dried'!$D62</f>
        <v>21.59756097560976</v>
      </c>
      <c r="AA62" s="52"/>
      <c r="AB62" s="53">
        <f>'Air Dried'!V62</f>
        <v>3</v>
      </c>
      <c r="AC62" s="53">
        <f>'Air Dried'!W62*100/'Air Dried'!$D62</f>
        <v>116.21544715447156</v>
      </c>
      <c r="AD62" s="52">
        <f>'Air Dried'!X62</f>
        <v>0</v>
      </c>
      <c r="AE62" s="52">
        <f>'Air Dried'!Y62</f>
        <v>0.12</v>
      </c>
      <c r="AF62" s="53">
        <f>'Air Dried'!AA62*100/'Air Dried'!$D62</f>
        <v>79.191056910569117</v>
      </c>
    </row>
    <row r="63" spans="1:32" x14ac:dyDescent="0.25">
      <c r="A63" s="78"/>
      <c r="B63" s="77"/>
      <c r="C63" s="77"/>
      <c r="D63" s="51"/>
      <c r="E63" s="53"/>
      <c r="F63" s="59"/>
      <c r="G63" s="59"/>
      <c r="H63" s="59"/>
      <c r="I63" s="59"/>
      <c r="J63" s="53"/>
      <c r="K63" s="56"/>
      <c r="L63" s="53"/>
      <c r="M63" s="53"/>
      <c r="N63" s="52"/>
      <c r="O63" s="52"/>
      <c r="P63" s="52"/>
      <c r="Q63" s="53"/>
      <c r="R63" s="53"/>
      <c r="S63" s="53"/>
      <c r="T63" s="53"/>
      <c r="U63" s="52"/>
      <c r="V63" s="52"/>
      <c r="W63" s="52"/>
      <c r="X63" s="52"/>
      <c r="Y63" s="52"/>
      <c r="Z63" s="53"/>
      <c r="AA63" s="52"/>
      <c r="AB63" s="53"/>
      <c r="AC63" s="53"/>
      <c r="AD63" s="52"/>
      <c r="AE63" s="52"/>
      <c r="AF63" s="53"/>
    </row>
    <row r="64" spans="1:32" x14ac:dyDescent="0.25">
      <c r="A64" s="78">
        <v>84388</v>
      </c>
      <c r="B64" s="77" t="s">
        <v>85</v>
      </c>
      <c r="C64" s="77">
        <v>13</v>
      </c>
      <c r="D64" s="27" t="s">
        <v>248</v>
      </c>
      <c r="E64" s="53">
        <f>'Air Dried'!T63*100/'Air Dried'!$D63</f>
        <v>28.090909090909093</v>
      </c>
      <c r="F64" s="56">
        <f t="shared" ref="F64:F65" si="52">E64*1300*1500/10^6</f>
        <v>54.777272727272731</v>
      </c>
      <c r="G64" s="56">
        <f t="shared" ref="G64" si="53">F64/1.12</f>
        <v>48.908279220779221</v>
      </c>
      <c r="H64" s="92">
        <f t="shared" ref="H64" si="54">SUM(F64:F67)</f>
        <v>121.10359126992007</v>
      </c>
      <c r="I64" s="92">
        <f t="shared" ref="I64" si="55">H64/1.12</f>
        <v>108.12820649100006</v>
      </c>
      <c r="J64" s="53">
        <f>'Air Dried'!Z63*100/'Air Dried'!$C63</f>
        <v>5.2129688493324844</v>
      </c>
      <c r="K64" s="56">
        <f>L64*1.28</f>
        <v>99.878787878787875</v>
      </c>
      <c r="L64" s="53">
        <f>'Air Dried'!G63*100/'Air Dried'!$D63</f>
        <v>78.030303030303031</v>
      </c>
      <c r="M64" s="53">
        <f>'Air Dried'!H63*100/'Air Dried'!$D63</f>
        <v>326.68686868686871</v>
      </c>
      <c r="N64" s="52">
        <f>'Air Dried'!K63</f>
        <v>7.5</v>
      </c>
      <c r="O64" s="52">
        <f>'Air Dried'!E63*100/'Air Dried'!$D63</f>
        <v>3.4333333333333336</v>
      </c>
      <c r="P64" s="52"/>
      <c r="Q64" s="53">
        <f>'Air Dried'!F63*100/'Air Dried'!$D63</f>
        <v>55.141414141414145</v>
      </c>
      <c r="R64" s="53">
        <f>'Air Dried'!I63*100/'Air Dried'!$D63</f>
        <v>311.08080808080808</v>
      </c>
      <c r="S64" s="53">
        <f>'Air Dried'!J63*100/'Air Dried'!$D63</f>
        <v>2143.2323232323233</v>
      </c>
      <c r="T64" s="53">
        <f>'Air Dried'!M63*100/'Air Dried'!$D63</f>
        <v>14.253535353535355</v>
      </c>
      <c r="U64" s="52">
        <f>'Air Dried'!N63</f>
        <v>5.9</v>
      </c>
      <c r="V64" s="52">
        <f>'Air Dried'!O63</f>
        <v>18.2</v>
      </c>
      <c r="W64" s="52">
        <f>'Air Dried'!P63</f>
        <v>75.099999999999994</v>
      </c>
      <c r="X64" s="52">
        <f>'Air Dried'!Q63</f>
        <v>0</v>
      </c>
      <c r="Y64" s="52">
        <f>'Air Dried'!R63</f>
        <v>1.1000000000000001</v>
      </c>
      <c r="Z64" s="53">
        <f>'Air Dried'!S63*100/'Air Dried'!$D63</f>
        <v>23.929292929292931</v>
      </c>
      <c r="AA64" s="52">
        <f>'Air Dried'!U63*100/'Air Dried'!$D63</f>
        <v>0.41616161616161618</v>
      </c>
      <c r="AB64" s="53">
        <f>'Air Dried'!V63</f>
        <v>25</v>
      </c>
      <c r="AC64" s="53">
        <f>'Air Dried'!W63*100/'Air Dried'!$D63</f>
        <v>575.34343434343441</v>
      </c>
      <c r="AD64" s="52">
        <f>'Air Dried'!X63</f>
        <v>0</v>
      </c>
      <c r="AE64" s="52">
        <f>'Air Dried'!Y63</f>
        <v>0.32</v>
      </c>
      <c r="AF64" s="53">
        <f>'Air Dried'!AA63*100/'Air Dried'!$D63</f>
        <v>36.414141414141419</v>
      </c>
    </row>
    <row r="65" spans="1:32" x14ac:dyDescent="0.25">
      <c r="A65" s="78">
        <v>84389</v>
      </c>
      <c r="B65" s="77" t="s">
        <v>86</v>
      </c>
      <c r="C65" s="77">
        <v>13</v>
      </c>
      <c r="D65" s="60" t="s">
        <v>249</v>
      </c>
      <c r="E65" s="53">
        <f>'Air Dried'!T64*100/'Air Dried'!$D64</f>
        <v>15.330396475770923</v>
      </c>
      <c r="F65" s="56">
        <f t="shared" si="52"/>
        <v>29.894273127753298</v>
      </c>
      <c r="G65" s="56">
        <f t="shared" si="0"/>
        <v>26.691315292636869</v>
      </c>
      <c r="H65" s="92"/>
      <c r="I65" s="92"/>
      <c r="J65" s="53">
        <f>'Air Dried'!Z64*100/'Air Dried'!$C64</f>
        <v>3.2397959183673466</v>
      </c>
      <c r="K65" s="56">
        <f>L65*1.28</f>
        <v>48.403171806167393</v>
      </c>
      <c r="L65" s="53">
        <f>'Air Dried'!G64*100/'Air Dried'!$D64</f>
        <v>37.814977973568276</v>
      </c>
      <c r="M65" s="53">
        <f>'Air Dried'!H64*100/'Air Dried'!$D64</f>
        <v>182.94273127753303</v>
      </c>
      <c r="N65" s="52">
        <f>'Air Dried'!K64</f>
        <v>7.4</v>
      </c>
      <c r="O65" s="52">
        <f>'Air Dried'!E64*100/'Air Dried'!$D64</f>
        <v>2.6572687224669602</v>
      </c>
      <c r="P65" s="52"/>
      <c r="Q65" s="53">
        <f>'Air Dried'!F64*100/'Air Dried'!$D64</f>
        <v>32.704845814977972</v>
      </c>
      <c r="R65" s="53">
        <f>'Air Dried'!I64*100/'Air Dried'!$D64</f>
        <v>283.10132158590307</v>
      </c>
      <c r="S65" s="53">
        <f>'Air Dried'!J64*100/'Air Dried'!$D64</f>
        <v>1870.3083700440527</v>
      </c>
      <c r="T65" s="53">
        <f>'Air Dried'!M64*100/'Air Dried'!$D64</f>
        <v>12.366519823788545</v>
      </c>
      <c r="U65" s="52">
        <f>'Air Dried'!N64</f>
        <v>3.8</v>
      </c>
      <c r="V65" s="52">
        <f>'Air Dried'!O64</f>
        <v>19.100000000000001</v>
      </c>
      <c r="W65" s="52">
        <f>'Air Dried'!P64</f>
        <v>75.8</v>
      </c>
      <c r="X65" s="52">
        <f>'Air Dried'!Q64</f>
        <v>0</v>
      </c>
      <c r="Y65" s="52">
        <f>'Air Dried'!R64</f>
        <v>1.5</v>
      </c>
      <c r="Z65" s="53">
        <f>'Air Dried'!S64*100/'Air Dried'!$D64</f>
        <v>16.352422907488986</v>
      </c>
      <c r="AA65" s="52"/>
      <c r="AB65" s="53">
        <f>'Air Dried'!V64</f>
        <v>15</v>
      </c>
      <c r="AC65" s="53">
        <f>'Air Dried'!W64*100/'Air Dried'!$D64</f>
        <v>484.44052863436121</v>
      </c>
      <c r="AD65" s="52">
        <f>'Air Dried'!X64</f>
        <v>0</v>
      </c>
      <c r="AE65" s="52">
        <f>'Air Dried'!Y64</f>
        <v>0.2</v>
      </c>
      <c r="AF65" s="53">
        <f>'Air Dried'!AA64*100/'Air Dried'!$D64</f>
        <v>42.925110132158586</v>
      </c>
    </row>
    <row r="66" spans="1:32" x14ac:dyDescent="0.25">
      <c r="A66" s="78">
        <v>84390</v>
      </c>
      <c r="B66" s="77" t="s">
        <v>87</v>
      </c>
      <c r="C66" s="77">
        <v>13</v>
      </c>
      <c r="D66" s="60" t="s">
        <v>250</v>
      </c>
      <c r="E66" s="53">
        <f>'Air Dried'!T65*100/'Air Dried'!$D65</f>
        <v>5.074349442379182</v>
      </c>
      <c r="F66" s="56">
        <f t="shared" ref="F66:F67" si="56">E66*1500*3000/10^6</f>
        <v>22.834572490706318</v>
      </c>
      <c r="G66" s="56">
        <f t="shared" si="0"/>
        <v>20.388011152416354</v>
      </c>
      <c r="H66" s="92"/>
      <c r="I66" s="92"/>
      <c r="J66" s="53">
        <f>'Air Dried'!Z65*100/'Air Dried'!$C65</f>
        <v>1.7382666997765084</v>
      </c>
      <c r="K66" s="56">
        <f>L66*1.28</f>
        <v>20.784535315985131</v>
      </c>
      <c r="L66" s="53">
        <f>'Air Dried'!G65*100/'Air Dried'!$D65</f>
        <v>16.237918215613384</v>
      </c>
      <c r="M66" s="53">
        <f>'Air Dried'!H65*100/'Air Dried'!$D65</f>
        <v>87.278810408921927</v>
      </c>
      <c r="N66" s="52">
        <f>'Air Dried'!K65</f>
        <v>7.7</v>
      </c>
      <c r="O66" s="52">
        <f>'Air Dried'!E65*100/'Air Dried'!$D65</f>
        <v>1.4208178438661709</v>
      </c>
      <c r="P66" s="52"/>
      <c r="Q66" s="53">
        <f>'Air Dried'!F65*100/'Air Dried'!$D65</f>
        <v>15.223048327137546</v>
      </c>
      <c r="R66" s="53">
        <f>'Air Dried'!I65*100/'Air Dried'!$D65</f>
        <v>252.70260223048325</v>
      </c>
      <c r="S66" s="53">
        <f>'Air Dried'!J65*100/'Air Dried'!$D65</f>
        <v>1786.1710037174721</v>
      </c>
      <c r="T66" s="53">
        <f>'Air Dried'!M65*100/'Air Dried'!$D65</f>
        <v>11.46802973977695</v>
      </c>
      <c r="U66" s="52">
        <f>'Air Dried'!N65</f>
        <v>2</v>
      </c>
      <c r="V66" s="52">
        <f>'Air Dried'!O65</f>
        <v>18.399999999999999</v>
      </c>
      <c r="W66" s="52">
        <f>'Air Dried'!P65</f>
        <v>77.8</v>
      </c>
      <c r="X66" s="52">
        <f>'Air Dried'!Q65</f>
        <v>0</v>
      </c>
      <c r="Y66" s="52">
        <f>'Air Dried'!R65</f>
        <v>2.1</v>
      </c>
      <c r="Z66" s="53">
        <f>'Air Dried'!S65*100/'Air Dried'!$D65</f>
        <v>16.237918215613384</v>
      </c>
      <c r="AA66" s="52"/>
      <c r="AB66" s="53">
        <f>'Air Dried'!V65</f>
        <v>2</v>
      </c>
      <c r="AC66" s="53">
        <f>'Air Dried'!W65*100/'Air Dried'!$D65</f>
        <v>528.74721189591071</v>
      </c>
      <c r="AD66" s="52">
        <f>'Air Dried'!X65</f>
        <v>0</v>
      </c>
      <c r="AE66" s="52">
        <f>'Air Dried'!Y65</f>
        <v>0.11</v>
      </c>
      <c r="AF66" s="53">
        <f>'Air Dried'!AA65*100/'Air Dried'!$D65</f>
        <v>55.817843866171003</v>
      </c>
    </row>
    <row r="67" spans="1:32" x14ac:dyDescent="0.25">
      <c r="A67" s="78">
        <v>84391</v>
      </c>
      <c r="B67" s="77" t="s">
        <v>88</v>
      </c>
      <c r="C67" s="77">
        <v>13</v>
      </c>
      <c r="D67" s="60" t="s">
        <v>251</v>
      </c>
      <c r="E67" s="53">
        <f>'Air Dried'!T66*100/'Air Dried'!$D66</f>
        <v>3.021660649819494</v>
      </c>
      <c r="F67" s="56">
        <f t="shared" si="56"/>
        <v>13.597472924187723</v>
      </c>
      <c r="G67" s="56">
        <f t="shared" si="0"/>
        <v>12.14060082516761</v>
      </c>
      <c r="H67" s="92"/>
      <c r="I67" s="92"/>
      <c r="J67" s="53">
        <f>'Air Dried'!Z66*100/'Air Dried'!$C66</f>
        <v>1.5458980044345894</v>
      </c>
      <c r="K67" s="56">
        <f>L67*1.28</f>
        <v>14.181660649819491</v>
      </c>
      <c r="L67" s="53">
        <f>'Air Dried'!G66*100/'Air Dried'!$D66</f>
        <v>11.079422382671478</v>
      </c>
      <c r="M67" s="53">
        <f>'Air Dried'!H66*100/'Air Dried'!$D66</f>
        <v>60.433212996389884</v>
      </c>
      <c r="N67" s="52">
        <f>'Air Dried'!K66</f>
        <v>7.8</v>
      </c>
      <c r="O67" s="52">
        <f>'Air Dried'!E66*100/'Air Dried'!$D66</f>
        <v>0.70505415162454865</v>
      </c>
      <c r="P67" s="52"/>
      <c r="Q67" s="53">
        <f>'Air Dried'!F66*100/'Air Dried'!$D66</f>
        <v>12.086642599277976</v>
      </c>
      <c r="R67" s="53">
        <f>'Air Dried'!I66*100/'Air Dried'!$D66</f>
        <v>180.29241877256314</v>
      </c>
      <c r="S67" s="53">
        <f>'Air Dried'!J66*100/'Air Dried'!$D66</f>
        <v>1067.6534296028879</v>
      </c>
      <c r="T67" s="53">
        <f>'Air Dried'!M66*100/'Air Dried'!$D66</f>
        <v>7.1512635379061358</v>
      </c>
      <c r="U67" s="52">
        <f>'Air Dried'!N66</f>
        <v>2.2000000000000002</v>
      </c>
      <c r="V67" s="52">
        <f>'Air Dried'!O66</f>
        <v>20.9</v>
      </c>
      <c r="W67" s="52">
        <f>'Air Dried'!P66</f>
        <v>74.3</v>
      </c>
      <c r="X67" s="52">
        <f>'Air Dried'!Q66</f>
        <v>0</v>
      </c>
      <c r="Y67" s="52">
        <f>'Air Dried'!R66</f>
        <v>2.9</v>
      </c>
      <c r="Z67" s="53">
        <f>'Air Dried'!S66*100/'Air Dried'!$D66</f>
        <v>11.079422382671478</v>
      </c>
      <c r="AA67" s="52"/>
      <c r="AB67" s="53">
        <f>'Air Dried'!V66</f>
        <v>5</v>
      </c>
      <c r="AC67" s="53">
        <f>'Air Dried'!W66*100/'Air Dried'!$D66</f>
        <v>394.83032490974722</v>
      </c>
      <c r="AD67" s="52">
        <f>'Air Dried'!X66</f>
        <v>0</v>
      </c>
      <c r="AE67" s="52">
        <f>'Air Dried'!Y66</f>
        <v>0.11</v>
      </c>
      <c r="AF67" s="53">
        <f>'Air Dried'!AA66*100/'Air Dried'!$D66</f>
        <v>48.346570397111904</v>
      </c>
    </row>
    <row r="68" spans="1:32" x14ac:dyDescent="0.25">
      <c r="A68" s="54"/>
      <c r="B68" s="51"/>
      <c r="C68" s="76"/>
      <c r="D68" s="51"/>
      <c r="E68" s="53"/>
      <c r="F68" s="62"/>
      <c r="G68" s="82"/>
      <c r="H68" s="62"/>
      <c r="I68" s="82"/>
      <c r="J68" s="53"/>
      <c r="K68" s="56"/>
      <c r="L68" s="53"/>
      <c r="M68" s="53"/>
      <c r="N68" s="52"/>
      <c r="O68" s="52"/>
      <c r="P68" s="52"/>
      <c r="Q68" s="53"/>
      <c r="R68" s="53"/>
      <c r="S68" s="53"/>
      <c r="T68" s="53"/>
      <c r="U68" s="52"/>
      <c r="V68" s="52"/>
      <c r="W68" s="52"/>
      <c r="X68" s="52"/>
      <c r="Y68" s="52"/>
      <c r="Z68" s="53"/>
      <c r="AA68" s="52"/>
      <c r="AB68" s="53"/>
      <c r="AC68" s="53"/>
      <c r="AD68" s="52"/>
      <c r="AE68" s="52"/>
      <c r="AF68" s="53"/>
    </row>
    <row r="69" spans="1:32" x14ac:dyDescent="0.25">
      <c r="A69" s="59">
        <v>35411</v>
      </c>
      <c r="B69" s="60" t="s">
        <v>123</v>
      </c>
      <c r="C69" s="75">
        <v>14</v>
      </c>
      <c r="D69" s="27" t="s">
        <v>248</v>
      </c>
      <c r="E69" s="62">
        <v>8.25</v>
      </c>
      <c r="F69" s="62">
        <f t="shared" ref="F69:F70" si="57">E69*1300*1500/10^6</f>
        <v>16.087499999999999</v>
      </c>
      <c r="G69" s="82">
        <f t="shared" ref="G69" si="58">F69/1.12</f>
        <v>14.363839285714283</v>
      </c>
      <c r="H69" s="92">
        <f t="shared" ref="H69" si="59">SUM(F69:F72)</f>
        <v>160.61964285714294</v>
      </c>
      <c r="I69" s="92">
        <f t="shared" ref="I69" si="60">H69/1.12</f>
        <v>143.41039540816331</v>
      </c>
      <c r="J69" s="62">
        <v>1.2337662337662334</v>
      </c>
      <c r="K69" s="56">
        <f>L69*1.28</f>
        <v>89.76</v>
      </c>
      <c r="L69" s="62">
        <v>70.125</v>
      </c>
      <c r="M69" s="62">
        <v>212.4375</v>
      </c>
      <c r="N69" s="60">
        <v>7.3</v>
      </c>
      <c r="O69" s="61">
        <v>2.6812499999999999</v>
      </c>
      <c r="P69" s="61"/>
      <c r="Q69" s="62">
        <v>47.4375</v>
      </c>
      <c r="R69" s="62">
        <v>338.25</v>
      </c>
      <c r="S69" s="62">
        <v>1742.8125</v>
      </c>
      <c r="T69" s="62">
        <v>12.375</v>
      </c>
      <c r="U69" s="60">
        <v>4.4000000000000004</v>
      </c>
      <c r="V69" s="60">
        <v>22.8</v>
      </c>
      <c r="W69" s="60">
        <v>70.599999999999994</v>
      </c>
      <c r="X69" s="60">
        <v>0</v>
      </c>
      <c r="Y69" s="60">
        <v>2.5</v>
      </c>
      <c r="Z69" s="62">
        <v>14.4375</v>
      </c>
      <c r="AA69" s="63">
        <v>0.72187500000000004</v>
      </c>
      <c r="AB69" s="60">
        <v>23</v>
      </c>
      <c r="AC69" s="62">
        <v>575.4375</v>
      </c>
      <c r="AD69" s="60">
        <v>0.1</v>
      </c>
      <c r="AE69" s="60">
        <v>0.19</v>
      </c>
      <c r="AF69" s="62">
        <v>70.125</v>
      </c>
    </row>
    <row r="70" spans="1:32" x14ac:dyDescent="0.25">
      <c r="A70" s="59">
        <v>35412</v>
      </c>
      <c r="B70" s="60" t="s">
        <v>124</v>
      </c>
      <c r="C70" s="75">
        <v>14</v>
      </c>
      <c r="D70" s="60" t="s">
        <v>249</v>
      </c>
      <c r="E70" s="62">
        <v>5.1190476190476168</v>
      </c>
      <c r="F70" s="62">
        <f t="shared" si="57"/>
        <v>9.9821428571428523</v>
      </c>
      <c r="G70" s="82">
        <f t="shared" si="1"/>
        <v>8.9126275510204032</v>
      </c>
      <c r="H70" s="92"/>
      <c r="I70" s="92"/>
      <c r="J70" s="62">
        <v>1.226415094339623</v>
      </c>
      <c r="K70" s="56">
        <f>L70*1.28</f>
        <v>58.97142857142854</v>
      </c>
      <c r="L70" s="62">
        <v>46.071428571428548</v>
      </c>
      <c r="M70" s="62">
        <v>147.42857142857136</v>
      </c>
      <c r="N70" s="60">
        <v>7.1</v>
      </c>
      <c r="O70" s="61">
        <v>1.6380952380952374</v>
      </c>
      <c r="P70" s="61"/>
      <c r="Q70" s="62">
        <v>35.833333333333314</v>
      </c>
      <c r="R70" s="62">
        <v>388.02380952380935</v>
      </c>
      <c r="S70" s="62">
        <v>1863.3333333333326</v>
      </c>
      <c r="T70" s="62">
        <v>14.640476190476184</v>
      </c>
      <c r="U70" s="60">
        <v>2.6</v>
      </c>
      <c r="V70" s="60">
        <v>22.1</v>
      </c>
      <c r="W70" s="60">
        <v>63.7</v>
      </c>
      <c r="X70" s="60">
        <v>8.8000000000000007</v>
      </c>
      <c r="Y70" s="60">
        <v>2.8</v>
      </c>
      <c r="Z70" s="62">
        <v>19.452380952380942</v>
      </c>
      <c r="AA70" s="63"/>
      <c r="AB70" s="60">
        <v>12</v>
      </c>
      <c r="AC70" s="62">
        <v>691.07142857142821</v>
      </c>
      <c r="AD70" s="60">
        <v>0.1</v>
      </c>
      <c r="AE70" s="60">
        <v>0.12</v>
      </c>
      <c r="AF70" s="62">
        <v>94.190476190476147</v>
      </c>
    </row>
    <row r="71" spans="1:32" x14ac:dyDescent="0.25">
      <c r="A71" s="59">
        <v>35413</v>
      </c>
      <c r="B71" s="60" t="s">
        <v>125</v>
      </c>
      <c r="C71" s="75">
        <v>14</v>
      </c>
      <c r="D71" s="60" t="s">
        <v>250</v>
      </c>
      <c r="E71" s="62">
        <v>10.400000000000009</v>
      </c>
      <c r="F71" s="62">
        <f t="shared" ref="F71:F72" si="61">E71*1500*3000/10^6</f>
        <v>46.800000000000047</v>
      </c>
      <c r="G71" s="82">
        <f t="shared" si="1"/>
        <v>41.78571428571432</v>
      </c>
      <c r="H71" s="92"/>
      <c r="I71" s="92"/>
      <c r="J71" s="62">
        <v>2.4615384615384635</v>
      </c>
      <c r="K71" s="56">
        <f>L71*1.28</f>
        <v>46.592000000000034</v>
      </c>
      <c r="L71" s="62">
        <v>36.400000000000027</v>
      </c>
      <c r="M71" s="62">
        <v>130.00000000000011</v>
      </c>
      <c r="N71" s="60">
        <v>7.9</v>
      </c>
      <c r="O71" s="61">
        <v>1.144000000000001</v>
      </c>
      <c r="P71" s="61"/>
      <c r="Q71" s="62">
        <v>34.320000000000029</v>
      </c>
      <c r="R71" s="62">
        <v>494.0000000000004</v>
      </c>
      <c r="S71" s="62">
        <v>4336.8000000000038</v>
      </c>
      <c r="T71" s="62">
        <v>26.520000000000021</v>
      </c>
      <c r="U71" s="60">
        <v>1.3</v>
      </c>
      <c r="V71" s="60">
        <v>15.5</v>
      </c>
      <c r="W71" s="60">
        <v>81.900000000000006</v>
      </c>
      <c r="X71" s="60">
        <v>0</v>
      </c>
      <c r="Y71" s="60">
        <v>1.5</v>
      </c>
      <c r="Z71" s="62">
        <v>18.720000000000017</v>
      </c>
      <c r="AA71" s="63"/>
      <c r="AB71" s="60">
        <v>4</v>
      </c>
      <c r="AC71" s="62">
        <v>414.96000000000032</v>
      </c>
      <c r="AD71" s="60">
        <v>0</v>
      </c>
      <c r="AE71" s="60">
        <v>0.08</v>
      </c>
      <c r="AF71" s="62">
        <v>92.560000000000073</v>
      </c>
    </row>
    <row r="72" spans="1:32" x14ac:dyDescent="0.25">
      <c r="A72" s="59">
        <v>35414</v>
      </c>
      <c r="B72" s="60" t="s">
        <v>126</v>
      </c>
      <c r="C72" s="75">
        <v>14</v>
      </c>
      <c r="D72" s="60" t="s">
        <v>251</v>
      </c>
      <c r="E72" s="62">
        <v>19.500000000000004</v>
      </c>
      <c r="F72" s="62">
        <f t="shared" si="61"/>
        <v>87.750000000000014</v>
      </c>
      <c r="G72" s="82">
        <f t="shared" si="1"/>
        <v>78.348214285714292</v>
      </c>
      <c r="H72" s="92"/>
      <c r="I72" s="92"/>
      <c r="J72" s="62">
        <v>1.2972972972972969</v>
      </c>
      <c r="K72" s="56">
        <f>L72*1.28</f>
        <v>30.214736842105268</v>
      </c>
      <c r="L72" s="62">
        <v>23.60526315789474</v>
      </c>
      <c r="M72" s="62">
        <v>91.342105263157919</v>
      </c>
      <c r="N72" s="60">
        <v>8.1</v>
      </c>
      <c r="O72" s="61">
        <v>0.71842105263157907</v>
      </c>
      <c r="P72" s="61"/>
      <c r="Q72" s="62">
        <v>18.473684210526319</v>
      </c>
      <c r="R72" s="62">
        <v>456.71052631578954</v>
      </c>
      <c r="S72" s="62">
        <v>4474.7368421052643</v>
      </c>
      <c r="T72" s="62">
        <v>26.684210526315795</v>
      </c>
      <c r="U72" s="60">
        <v>0.9</v>
      </c>
      <c r="V72" s="60">
        <v>14.3</v>
      </c>
      <c r="W72" s="60">
        <v>83.8</v>
      </c>
      <c r="X72" s="60">
        <v>0</v>
      </c>
      <c r="Y72" s="60">
        <v>1.3</v>
      </c>
      <c r="Z72" s="62">
        <v>15.394736842105265</v>
      </c>
      <c r="AA72" s="63"/>
      <c r="AB72" s="60">
        <v>3</v>
      </c>
      <c r="AC72" s="62">
        <v>334.5789473684211</v>
      </c>
      <c r="AD72" s="60">
        <v>0</v>
      </c>
      <c r="AE72" s="60">
        <v>0.06</v>
      </c>
      <c r="AF72" s="62">
        <v>76.973684210526329</v>
      </c>
    </row>
    <row r="73" spans="1:32" x14ac:dyDescent="0.25">
      <c r="A73" s="59"/>
      <c r="B73" s="60"/>
      <c r="C73" s="75"/>
      <c r="D73" s="60"/>
      <c r="E73" s="62"/>
      <c r="F73" s="59"/>
      <c r="G73" s="59"/>
      <c r="H73" s="59"/>
      <c r="I73" s="59"/>
      <c r="J73" s="62"/>
      <c r="K73" s="56"/>
      <c r="L73" s="62"/>
      <c r="M73" s="62"/>
      <c r="N73" s="60"/>
      <c r="O73" s="61"/>
      <c r="P73" s="61"/>
      <c r="Q73" s="62"/>
      <c r="R73" s="62"/>
      <c r="S73" s="62"/>
      <c r="T73" s="62"/>
      <c r="U73" s="60"/>
      <c r="V73" s="60"/>
      <c r="W73" s="60"/>
      <c r="X73" s="60"/>
      <c r="Y73" s="60"/>
      <c r="Z73" s="62"/>
      <c r="AA73" s="63"/>
      <c r="AB73" s="60"/>
      <c r="AC73" s="62"/>
      <c r="AD73" s="60"/>
      <c r="AE73" s="60"/>
      <c r="AF73" s="62"/>
    </row>
    <row r="74" spans="1:32" x14ac:dyDescent="0.25">
      <c r="A74" s="59">
        <v>35415</v>
      </c>
      <c r="B74" s="60" t="s">
        <v>127</v>
      </c>
      <c r="C74" s="75">
        <v>15</v>
      </c>
      <c r="D74" s="27" t="s">
        <v>248</v>
      </c>
      <c r="E74" s="62">
        <v>7.1772151898734142</v>
      </c>
      <c r="F74" s="56">
        <f t="shared" ref="F74:F75" si="62">E74*1300*1500/10^6</f>
        <v>13.995569620253159</v>
      </c>
      <c r="G74" s="56">
        <f t="shared" ref="G74:G87" si="63">F74/1.12</f>
        <v>12.496044303797461</v>
      </c>
      <c r="H74" s="92">
        <f t="shared" ref="H74" si="64">SUM(F74:F77)</f>
        <v>114.58041810510161</v>
      </c>
      <c r="I74" s="92">
        <f t="shared" ref="I74" si="65">H74/1.12</f>
        <v>102.30394473669786</v>
      </c>
      <c r="J74" s="62">
        <v>2.399999999999999</v>
      </c>
      <c r="K74" s="56">
        <f>L74*1.28</f>
        <v>55.121012658227819</v>
      </c>
      <c r="L74" s="62">
        <v>43.063291139240484</v>
      </c>
      <c r="M74" s="62">
        <v>175.32911392405055</v>
      </c>
      <c r="N74" s="60">
        <v>7.5</v>
      </c>
      <c r="O74" s="61">
        <v>2.050632911392404</v>
      </c>
      <c r="P74" s="61"/>
      <c r="Q74" s="62">
        <v>30.759493670886059</v>
      </c>
      <c r="R74" s="62">
        <v>315.79746835443024</v>
      </c>
      <c r="S74" s="62">
        <v>2030.1265822784799</v>
      </c>
      <c r="T74" s="62">
        <v>13.431645569620246</v>
      </c>
      <c r="U74" s="60">
        <v>3.3</v>
      </c>
      <c r="V74" s="60">
        <v>19.600000000000001</v>
      </c>
      <c r="W74" s="60">
        <v>75.400000000000006</v>
      </c>
      <c r="X74" s="60">
        <v>0</v>
      </c>
      <c r="Y74" s="60">
        <v>2</v>
      </c>
      <c r="Z74" s="62">
        <v>12.303797468354423</v>
      </c>
      <c r="AA74" s="63">
        <v>0.61518987341772113</v>
      </c>
      <c r="AB74" s="60">
        <v>15</v>
      </c>
      <c r="AC74" s="62">
        <v>529.06329113924016</v>
      </c>
      <c r="AD74" s="60">
        <v>0</v>
      </c>
      <c r="AE74" s="60">
        <v>0.17</v>
      </c>
      <c r="AF74" s="62">
        <v>60.493670886075918</v>
      </c>
    </row>
    <row r="75" spans="1:32" x14ac:dyDescent="0.25">
      <c r="A75" s="59">
        <v>35416</v>
      </c>
      <c r="B75" s="60" t="s">
        <v>128</v>
      </c>
      <c r="C75" s="75">
        <v>15</v>
      </c>
      <c r="D75" s="60" t="s">
        <v>249</v>
      </c>
      <c r="E75" s="62">
        <v>5.0505050505050493</v>
      </c>
      <c r="F75" s="56">
        <f t="shared" si="62"/>
        <v>9.848484848484846</v>
      </c>
      <c r="G75" s="56">
        <f t="shared" si="63"/>
        <v>8.7932900432900407</v>
      </c>
      <c r="H75" s="92"/>
      <c r="I75" s="92"/>
      <c r="J75" s="62">
        <v>2.4242424242424234</v>
      </c>
      <c r="K75" s="56">
        <f>L75*1.28</f>
        <v>36.202020202020194</v>
      </c>
      <c r="L75" s="62">
        <v>28.282828282828273</v>
      </c>
      <c r="M75" s="62">
        <v>111.11111111111109</v>
      </c>
      <c r="N75" s="60">
        <v>7.5</v>
      </c>
      <c r="O75" s="61">
        <v>1.4141414141414137</v>
      </c>
      <c r="P75" s="61"/>
      <c r="Q75" s="62">
        <v>22.222222222222214</v>
      </c>
      <c r="R75" s="62">
        <v>329.29292929292922</v>
      </c>
      <c r="S75" s="62">
        <v>2202.0202020202014</v>
      </c>
      <c r="T75" s="62">
        <v>14.343434343434339</v>
      </c>
      <c r="U75" s="60">
        <v>2</v>
      </c>
      <c r="V75" s="60">
        <v>19.100000000000001</v>
      </c>
      <c r="W75" s="60">
        <v>76.8</v>
      </c>
      <c r="X75" s="60">
        <v>0</v>
      </c>
      <c r="Y75" s="60">
        <v>2.4</v>
      </c>
      <c r="Z75" s="62">
        <v>16.161616161616156</v>
      </c>
      <c r="AA75" s="63"/>
      <c r="AB75" s="60">
        <v>9</v>
      </c>
      <c r="AC75" s="62">
        <v>616.16161616161594</v>
      </c>
      <c r="AD75" s="60">
        <v>0</v>
      </c>
      <c r="AE75" s="60">
        <v>0.1</v>
      </c>
      <c r="AF75" s="62">
        <v>77.777777777777757</v>
      </c>
    </row>
    <row r="76" spans="1:32" x14ac:dyDescent="0.25">
      <c r="A76" s="59">
        <v>35417</v>
      </c>
      <c r="B76" s="60" t="s">
        <v>129</v>
      </c>
      <c r="C76" s="75">
        <v>15</v>
      </c>
      <c r="D76" s="60" t="s">
        <v>250</v>
      </c>
      <c r="E76" s="62">
        <v>7.0636363636363617</v>
      </c>
      <c r="F76" s="56">
        <f t="shared" ref="F76:F77" si="66">E76*1500*3000/10^6</f>
        <v>31.786363636363625</v>
      </c>
      <c r="G76" s="56">
        <f t="shared" si="63"/>
        <v>28.380681818181806</v>
      </c>
      <c r="H76" s="92"/>
      <c r="I76" s="92"/>
      <c r="J76" s="62">
        <v>2.3471074380165287</v>
      </c>
      <c r="K76" s="56">
        <f>L76*1.28</f>
        <v>33.582545454545446</v>
      </c>
      <c r="L76" s="62">
        <v>26.236363636363631</v>
      </c>
      <c r="M76" s="62">
        <v>100.90909090909089</v>
      </c>
      <c r="N76" s="60">
        <v>7.8</v>
      </c>
      <c r="O76" s="61">
        <v>0.70636363636363619</v>
      </c>
      <c r="P76" s="61"/>
      <c r="Q76" s="62">
        <v>26.236363636363631</v>
      </c>
      <c r="R76" s="62">
        <v>382.44545454545448</v>
      </c>
      <c r="S76" s="62">
        <v>3693.2727272727266</v>
      </c>
      <c r="T76" s="62">
        <v>22.199999999999996</v>
      </c>
      <c r="U76" s="60">
        <v>1.2</v>
      </c>
      <c r="V76" s="60">
        <v>14.3</v>
      </c>
      <c r="W76" s="60">
        <v>83.1</v>
      </c>
      <c r="X76" s="60">
        <v>0</v>
      </c>
      <c r="Y76" s="60">
        <v>1.5</v>
      </c>
      <c r="Z76" s="62">
        <v>19.172727272727268</v>
      </c>
      <c r="AA76" s="63"/>
      <c r="AB76" s="60">
        <v>3</v>
      </c>
      <c r="AC76" s="62">
        <v>389.50909090909084</v>
      </c>
      <c r="AD76" s="60">
        <v>0</v>
      </c>
      <c r="AE76" s="60">
        <v>0.08</v>
      </c>
      <c r="AF76" s="62">
        <v>78.709090909090889</v>
      </c>
    </row>
    <row r="77" spans="1:32" x14ac:dyDescent="0.25">
      <c r="A77" s="59">
        <v>35418</v>
      </c>
      <c r="B77" s="60" t="s">
        <v>130</v>
      </c>
      <c r="C77" s="75">
        <v>15</v>
      </c>
      <c r="D77" s="60" t="s">
        <v>251</v>
      </c>
      <c r="E77" s="62">
        <v>13.099999999999998</v>
      </c>
      <c r="F77" s="56">
        <f t="shared" si="66"/>
        <v>58.949999999999996</v>
      </c>
      <c r="G77" s="56">
        <f t="shared" si="63"/>
        <v>52.633928571428562</v>
      </c>
      <c r="H77" s="92"/>
      <c r="I77" s="92"/>
      <c r="J77" s="62">
        <v>1.1929824561403506</v>
      </c>
      <c r="K77" s="56">
        <f>L77*1.28</f>
        <v>30.956307692307689</v>
      </c>
      <c r="L77" s="62">
        <v>24.18461538461538</v>
      </c>
      <c r="M77" s="62">
        <v>68.523076923076914</v>
      </c>
      <c r="N77" s="60">
        <v>8.1</v>
      </c>
      <c r="O77" s="61">
        <v>0.60461538461538455</v>
      </c>
      <c r="P77" s="61"/>
      <c r="Q77" s="62">
        <v>18.138461538461538</v>
      </c>
      <c r="R77" s="62">
        <v>362.76923076923072</v>
      </c>
      <c r="S77" s="62">
        <v>4292.7692307692305</v>
      </c>
      <c r="T77" s="62">
        <v>24.990769230769228</v>
      </c>
      <c r="U77" s="60">
        <v>0.7</v>
      </c>
      <c r="V77" s="60">
        <v>12.1</v>
      </c>
      <c r="W77" s="60">
        <v>86</v>
      </c>
      <c r="X77" s="60">
        <v>0</v>
      </c>
      <c r="Y77" s="60">
        <v>1.3</v>
      </c>
      <c r="Z77" s="62">
        <v>19.146153846153844</v>
      </c>
      <c r="AA77" s="63"/>
      <c r="AB77" s="60">
        <v>3</v>
      </c>
      <c r="AC77" s="62">
        <v>263.00769230769225</v>
      </c>
      <c r="AD77" s="60">
        <v>0</v>
      </c>
      <c r="AE77" s="60">
        <v>0.06</v>
      </c>
      <c r="AF77" s="62">
        <v>75.576923076923066</v>
      </c>
    </row>
    <row r="78" spans="1:32" x14ac:dyDescent="0.25">
      <c r="A78" s="59"/>
      <c r="B78" s="60"/>
      <c r="C78" s="75"/>
      <c r="D78" s="60"/>
      <c r="E78" s="62"/>
      <c r="F78" s="62"/>
      <c r="G78" s="82"/>
      <c r="H78" s="62"/>
      <c r="I78" s="82"/>
      <c r="J78" s="62"/>
      <c r="K78" s="56"/>
      <c r="L78" s="62"/>
      <c r="M78" s="62"/>
      <c r="N78" s="60"/>
      <c r="O78" s="61"/>
      <c r="P78" s="61"/>
      <c r="Q78" s="62"/>
      <c r="R78" s="62"/>
      <c r="S78" s="62"/>
      <c r="T78" s="62"/>
      <c r="U78" s="60"/>
      <c r="V78" s="60"/>
      <c r="W78" s="60"/>
      <c r="X78" s="60"/>
      <c r="Y78" s="60"/>
      <c r="Z78" s="62"/>
      <c r="AA78" s="63"/>
      <c r="AB78" s="60"/>
      <c r="AC78" s="62"/>
      <c r="AD78" s="60"/>
      <c r="AE78" s="60"/>
      <c r="AF78" s="62"/>
    </row>
    <row r="79" spans="1:32" x14ac:dyDescent="0.25">
      <c r="A79" s="59">
        <v>35419</v>
      </c>
      <c r="B79" s="60" t="s">
        <v>131</v>
      </c>
      <c r="C79" s="75">
        <v>16</v>
      </c>
      <c r="D79" s="27" t="s">
        <v>248</v>
      </c>
      <c r="E79" s="62">
        <v>15.495867768595042</v>
      </c>
      <c r="F79" s="62">
        <f t="shared" ref="F79:F80" si="67">E79*1300*1500/10^6</f>
        <v>30.216942148760335</v>
      </c>
      <c r="G79" s="82">
        <f t="shared" ref="G79:G82" si="68">F79/1.12</f>
        <v>26.979412632821724</v>
      </c>
      <c r="H79" s="92">
        <f t="shared" ref="H79" si="69">SUM(F79:F82)</f>
        <v>98.586013535388986</v>
      </c>
      <c r="I79" s="92">
        <f t="shared" ref="I79" si="70">H79/1.12</f>
        <v>88.023226370883009</v>
      </c>
      <c r="J79" s="62">
        <v>2.3750000000000009</v>
      </c>
      <c r="K79" s="56">
        <f>L79*1.28</f>
        <v>115.04132231404959</v>
      </c>
      <c r="L79" s="62">
        <v>89.876033057851245</v>
      </c>
      <c r="M79" s="62">
        <v>395.6611570247934</v>
      </c>
      <c r="N79" s="60">
        <v>7.6</v>
      </c>
      <c r="O79" s="61">
        <v>2.0661157024793391</v>
      </c>
      <c r="P79" s="61"/>
      <c r="Q79" s="62">
        <v>49.586776859504134</v>
      </c>
      <c r="R79" s="62">
        <v>316.11570247933884</v>
      </c>
      <c r="S79" s="62">
        <v>2035.1239669421489</v>
      </c>
      <c r="T79" s="62">
        <v>14.049586776859504</v>
      </c>
      <c r="U79" s="60">
        <v>7.2</v>
      </c>
      <c r="V79" s="60">
        <v>18.7</v>
      </c>
      <c r="W79" s="60">
        <v>72.400000000000006</v>
      </c>
      <c r="X79" s="60">
        <v>0</v>
      </c>
      <c r="Y79" s="60">
        <v>1.9</v>
      </c>
      <c r="Z79" s="62">
        <v>13.429752066115704</v>
      </c>
      <c r="AA79" s="63">
        <v>0.6198347107438017</v>
      </c>
      <c r="AB79" s="60">
        <v>33</v>
      </c>
      <c r="AC79" s="62">
        <v>507.23140495867773</v>
      </c>
      <c r="AD79" s="60">
        <v>0</v>
      </c>
      <c r="AE79" s="60">
        <v>0.39</v>
      </c>
      <c r="AF79" s="62">
        <v>60.950413223140501</v>
      </c>
    </row>
    <row r="80" spans="1:32" x14ac:dyDescent="0.25">
      <c r="A80" s="59">
        <v>35420</v>
      </c>
      <c r="B80" s="60" t="s">
        <v>132</v>
      </c>
      <c r="C80" s="75">
        <v>16</v>
      </c>
      <c r="D80" s="60" t="s">
        <v>249</v>
      </c>
      <c r="E80" s="62">
        <v>2.0305343511450387</v>
      </c>
      <c r="F80" s="62">
        <f t="shared" si="67"/>
        <v>3.9595419847328253</v>
      </c>
      <c r="G80" s="82">
        <f t="shared" si="68"/>
        <v>3.535305343511451</v>
      </c>
      <c r="H80" s="92"/>
      <c r="I80" s="92"/>
      <c r="J80" s="62">
        <v>2.2926829268292686</v>
      </c>
      <c r="K80" s="56">
        <f>L80*1.28</f>
        <v>58.479389312977119</v>
      </c>
      <c r="L80" s="62">
        <v>45.687022900763374</v>
      </c>
      <c r="M80" s="62">
        <v>208.12977099236647</v>
      </c>
      <c r="N80" s="60">
        <v>7.7</v>
      </c>
      <c r="O80" s="61">
        <v>0.91374045801526749</v>
      </c>
      <c r="P80" s="61"/>
      <c r="Q80" s="62">
        <v>36.549618320610698</v>
      </c>
      <c r="R80" s="62">
        <v>288.33587786259551</v>
      </c>
      <c r="S80" s="62">
        <v>1989.923664122138</v>
      </c>
      <c r="T80" s="62">
        <v>13.198473282442752</v>
      </c>
      <c r="U80" s="60">
        <v>4</v>
      </c>
      <c r="V80" s="60">
        <v>18.2</v>
      </c>
      <c r="W80" s="60">
        <v>75.400000000000006</v>
      </c>
      <c r="X80" s="60">
        <v>0</v>
      </c>
      <c r="Y80" s="60">
        <v>2.6</v>
      </c>
      <c r="Z80" s="62">
        <v>16.244274809160309</v>
      </c>
      <c r="AA80" s="63"/>
      <c r="AB80" s="60">
        <v>15</v>
      </c>
      <c r="AC80" s="62">
        <v>569.56488549618336</v>
      </c>
      <c r="AD80" s="60">
        <v>0</v>
      </c>
      <c r="AE80" s="60">
        <v>0.22</v>
      </c>
      <c r="AF80" s="62">
        <v>79.190839694656518</v>
      </c>
    </row>
    <row r="81" spans="1:32" x14ac:dyDescent="0.25">
      <c r="A81" s="59">
        <v>35421</v>
      </c>
      <c r="B81" s="60" t="s">
        <v>133</v>
      </c>
      <c r="C81" s="75">
        <v>16</v>
      </c>
      <c r="D81" s="60" t="s">
        <v>250</v>
      </c>
      <c r="E81" s="62">
        <v>6.1374045801526727</v>
      </c>
      <c r="F81" s="62">
        <f t="shared" ref="F81:F82" si="71">E81*1500*3000/10^6</f>
        <v>27.618320610687025</v>
      </c>
      <c r="G81" s="82">
        <f t="shared" si="68"/>
        <v>24.659214830970555</v>
      </c>
      <c r="H81" s="92"/>
      <c r="I81" s="92"/>
      <c r="J81" s="62">
        <v>2.2580645161290325</v>
      </c>
      <c r="K81" s="56">
        <f>L81*1.28</f>
        <v>35.351450381679399</v>
      </c>
      <c r="L81" s="62">
        <v>27.618320610687029</v>
      </c>
      <c r="M81" s="62">
        <v>206.62595419847332</v>
      </c>
      <c r="N81" s="60">
        <v>7.7</v>
      </c>
      <c r="O81" s="61">
        <v>0.81832061068702311</v>
      </c>
      <c r="P81" s="61"/>
      <c r="Q81" s="62">
        <v>27.618320610687029</v>
      </c>
      <c r="R81" s="62">
        <v>269.02290076335885</v>
      </c>
      <c r="S81" s="62">
        <v>1646.870229007634</v>
      </c>
      <c r="T81" s="62">
        <v>11.251908396946567</v>
      </c>
      <c r="U81" s="60">
        <v>4.7</v>
      </c>
      <c r="V81" s="60">
        <v>20</v>
      </c>
      <c r="W81" s="60">
        <v>73.400000000000006</v>
      </c>
      <c r="X81" s="60">
        <v>0</v>
      </c>
      <c r="Y81" s="60">
        <v>2.1</v>
      </c>
      <c r="Z81" s="62">
        <v>11.251908396946567</v>
      </c>
      <c r="AA81" s="63"/>
      <c r="AB81" s="60">
        <v>10</v>
      </c>
      <c r="AC81" s="62">
        <v>524.74809160305358</v>
      </c>
      <c r="AD81" s="60">
        <v>0</v>
      </c>
      <c r="AE81" s="60">
        <v>0.24</v>
      </c>
      <c r="AF81" s="62">
        <v>55.236641221374057</v>
      </c>
    </row>
    <row r="82" spans="1:32" x14ac:dyDescent="0.25">
      <c r="A82" s="59">
        <v>35422</v>
      </c>
      <c r="B82" s="60" t="s">
        <v>134</v>
      </c>
      <c r="C82" s="75">
        <v>16</v>
      </c>
      <c r="D82" s="60" t="s">
        <v>251</v>
      </c>
      <c r="E82" s="62">
        <v>8.1758241758241805</v>
      </c>
      <c r="F82" s="62">
        <f t="shared" si="71"/>
        <v>36.79120879120881</v>
      </c>
      <c r="G82" s="82">
        <f t="shared" si="68"/>
        <v>32.849293563579295</v>
      </c>
      <c r="H82" s="92"/>
      <c r="I82" s="92"/>
      <c r="J82" s="62">
        <v>1.093333333333333</v>
      </c>
      <c r="K82" s="56">
        <f>L82*1.28</f>
        <v>22.23824175824177</v>
      </c>
      <c r="L82" s="62">
        <v>17.373626373626383</v>
      </c>
      <c r="M82" s="62">
        <v>117.52747252747258</v>
      </c>
      <c r="N82" s="60">
        <v>8</v>
      </c>
      <c r="O82" s="61">
        <v>0.61318681318681345</v>
      </c>
      <c r="P82" s="61"/>
      <c r="Q82" s="62">
        <v>19.417582417582427</v>
      </c>
      <c r="R82" s="62">
        <v>323.96703296703311</v>
      </c>
      <c r="S82" s="62">
        <v>3239.6703296703313</v>
      </c>
      <c r="T82" s="62">
        <v>19.417582417582427</v>
      </c>
      <c r="U82" s="60">
        <v>1.6</v>
      </c>
      <c r="V82" s="60">
        <v>13.9</v>
      </c>
      <c r="W82" s="60">
        <v>83.4</v>
      </c>
      <c r="X82" s="60">
        <v>0</v>
      </c>
      <c r="Y82" s="60">
        <v>1.3</v>
      </c>
      <c r="Z82" s="62">
        <v>11.241758241758248</v>
      </c>
      <c r="AA82" s="63"/>
      <c r="AB82" s="60">
        <v>2</v>
      </c>
      <c r="AC82" s="62">
        <v>390.39560439560461</v>
      </c>
      <c r="AD82" s="60">
        <v>0</v>
      </c>
      <c r="AE82" s="60">
        <v>0.12</v>
      </c>
      <c r="AF82" s="62">
        <v>60.296703296703328</v>
      </c>
    </row>
    <row r="83" spans="1:32" x14ac:dyDescent="0.25">
      <c r="A83" s="59"/>
      <c r="B83" s="60"/>
      <c r="C83" s="75"/>
      <c r="D83" s="60"/>
      <c r="E83" s="62"/>
      <c r="F83" s="59"/>
      <c r="G83" s="59"/>
      <c r="H83" s="59"/>
      <c r="I83" s="59"/>
      <c r="J83" s="62"/>
      <c r="K83" s="56"/>
      <c r="L83" s="62"/>
      <c r="M83" s="62"/>
      <c r="N83" s="60"/>
      <c r="O83" s="61"/>
      <c r="P83" s="61"/>
      <c r="Q83" s="62"/>
      <c r="R83" s="62"/>
      <c r="S83" s="62"/>
      <c r="T83" s="62"/>
      <c r="U83" s="60"/>
      <c r="V83" s="60"/>
      <c r="W83" s="60"/>
      <c r="X83" s="60"/>
      <c r="Y83" s="60"/>
      <c r="Z83" s="62"/>
      <c r="AA83" s="63"/>
      <c r="AB83" s="60"/>
      <c r="AC83" s="62"/>
      <c r="AD83" s="60"/>
      <c r="AE83" s="60"/>
      <c r="AF83" s="62"/>
    </row>
    <row r="84" spans="1:32" x14ac:dyDescent="0.25">
      <c r="A84" s="59">
        <v>35424</v>
      </c>
      <c r="B84" s="60" t="s">
        <v>135</v>
      </c>
      <c r="C84" s="75">
        <v>17</v>
      </c>
      <c r="D84" s="27" t="s">
        <v>248</v>
      </c>
      <c r="E84" s="62">
        <v>5.1973684210526327</v>
      </c>
      <c r="F84" s="56">
        <f t="shared" ref="F84:F85" si="72">E84*1300*1500/10^6</f>
        <v>10.134868421052635</v>
      </c>
      <c r="G84" s="56">
        <f t="shared" ref="G84" si="73">F84/1.12</f>
        <v>9.0489896616541383</v>
      </c>
      <c r="H84" s="92">
        <f t="shared" ref="H84" si="74">SUM(F84:F87)</f>
        <v>57.67152899068941</v>
      </c>
      <c r="I84" s="92">
        <f t="shared" ref="I84" si="75">H84/1.12</f>
        <v>51.492436598829826</v>
      </c>
      <c r="J84" s="62">
        <v>2.610169491525423</v>
      </c>
      <c r="K84" s="56">
        <f>L84*1.28</f>
        <v>67.856842105263183</v>
      </c>
      <c r="L84" s="62">
        <v>53.013157894736857</v>
      </c>
      <c r="M84" s="62">
        <v>293.1315789473685</v>
      </c>
      <c r="N84" s="60">
        <v>7.3</v>
      </c>
      <c r="O84" s="61">
        <v>3.3263157894736852</v>
      </c>
      <c r="P84" s="61"/>
      <c r="Q84" s="62">
        <v>41.578947368421062</v>
      </c>
      <c r="R84" s="62">
        <v>300.4078947368422</v>
      </c>
      <c r="S84" s="62">
        <v>1902.2368421052638</v>
      </c>
      <c r="T84" s="62">
        <v>12.889473684210531</v>
      </c>
      <c r="U84" s="60">
        <v>5.8</v>
      </c>
      <c r="V84" s="60">
        <v>19.399999999999999</v>
      </c>
      <c r="W84" s="60">
        <v>73.7</v>
      </c>
      <c r="X84" s="60">
        <v>0</v>
      </c>
      <c r="Y84" s="60">
        <v>1.3</v>
      </c>
      <c r="Z84" s="62">
        <v>18.71052631578948</v>
      </c>
      <c r="AA84" s="63">
        <v>0.72763157894736863</v>
      </c>
      <c r="AB84" s="60">
        <v>19</v>
      </c>
      <c r="AC84" s="62">
        <v>538.44736842105283</v>
      </c>
      <c r="AD84" s="60">
        <v>0</v>
      </c>
      <c r="AE84" s="60">
        <v>0.3</v>
      </c>
      <c r="AF84" s="62">
        <v>39.500000000000014</v>
      </c>
    </row>
    <row r="85" spans="1:32" x14ac:dyDescent="0.25">
      <c r="A85" s="59">
        <v>35425</v>
      </c>
      <c r="B85" s="60" t="s">
        <v>136</v>
      </c>
      <c r="C85" s="75">
        <v>17</v>
      </c>
      <c r="D85" s="60" t="s">
        <v>249</v>
      </c>
      <c r="E85" s="62">
        <v>1.0337078651685396</v>
      </c>
      <c r="F85" s="56">
        <f t="shared" si="72"/>
        <v>2.0157303370786521</v>
      </c>
      <c r="G85" s="56">
        <f t="shared" si="63"/>
        <v>1.7997592295345106</v>
      </c>
      <c r="H85" s="92"/>
      <c r="I85" s="92"/>
      <c r="J85" s="62">
        <v>2.5072463768115951</v>
      </c>
      <c r="K85" s="56">
        <f>L85*1.28</f>
        <v>41.017528089887655</v>
      </c>
      <c r="L85" s="62">
        <v>32.044943820224731</v>
      </c>
      <c r="M85" s="62">
        <v>258.42696629213492</v>
      </c>
      <c r="N85" s="60">
        <v>7.5</v>
      </c>
      <c r="O85" s="61">
        <v>1.7573033707865173</v>
      </c>
      <c r="P85" s="61"/>
      <c r="Q85" s="62">
        <v>31.01123595505619</v>
      </c>
      <c r="R85" s="62">
        <v>389.70786516853946</v>
      </c>
      <c r="S85" s="62">
        <v>1943.3707865168544</v>
      </c>
      <c r="T85" s="62">
        <v>13.85168539325843</v>
      </c>
      <c r="U85" s="60">
        <v>4.8</v>
      </c>
      <c r="V85" s="60">
        <v>23.4</v>
      </c>
      <c r="W85" s="60">
        <v>70</v>
      </c>
      <c r="X85" s="60">
        <v>0</v>
      </c>
      <c r="Y85" s="60">
        <v>2.1</v>
      </c>
      <c r="Z85" s="62">
        <v>18.606741573033712</v>
      </c>
      <c r="AA85" s="63"/>
      <c r="AB85" s="60">
        <v>8</v>
      </c>
      <c r="AC85" s="62">
        <v>694.65168539325862</v>
      </c>
      <c r="AD85" s="60">
        <v>0</v>
      </c>
      <c r="AE85" s="60">
        <v>0.21</v>
      </c>
      <c r="AF85" s="62">
        <v>66.157303370786536</v>
      </c>
    </row>
    <row r="86" spans="1:32" x14ac:dyDescent="0.25">
      <c r="A86" s="59">
        <v>35426</v>
      </c>
      <c r="B86" s="60" t="s">
        <v>137</v>
      </c>
      <c r="C86" s="75">
        <v>17</v>
      </c>
      <c r="D86" s="60" t="s">
        <v>250</v>
      </c>
      <c r="E86" s="62">
        <v>1.0111111111111108</v>
      </c>
      <c r="F86" s="56">
        <f t="shared" ref="F86:F87" si="76">E86*1500*3000/10^6</f>
        <v>4.5499999999999989</v>
      </c>
      <c r="G86" s="56">
        <f t="shared" si="63"/>
        <v>4.0624999999999982</v>
      </c>
      <c r="H86" s="92"/>
      <c r="I86" s="92"/>
      <c r="J86" s="62">
        <v>1.2971014492753625</v>
      </c>
      <c r="K86" s="56">
        <f>L86*1.28</f>
        <v>33.649777777777771</v>
      </c>
      <c r="L86" s="62">
        <v>26.288888888888884</v>
      </c>
      <c r="M86" s="62">
        <v>314.45555555555552</v>
      </c>
      <c r="N86" s="60">
        <v>8.1999999999999993</v>
      </c>
      <c r="O86" s="61">
        <v>0.90999999999999981</v>
      </c>
      <c r="P86" s="61"/>
      <c r="Q86" s="62">
        <v>26.288888888888884</v>
      </c>
      <c r="R86" s="62">
        <v>473.19999999999993</v>
      </c>
      <c r="S86" s="62">
        <v>4438.7777777777774</v>
      </c>
      <c r="T86" s="62">
        <v>27.198888888888884</v>
      </c>
      <c r="U86" s="60">
        <v>3</v>
      </c>
      <c r="V86" s="60">
        <v>14.5</v>
      </c>
      <c r="W86" s="60">
        <v>81.599999999999994</v>
      </c>
      <c r="X86" s="60">
        <v>0</v>
      </c>
      <c r="Y86" s="60">
        <v>1.1000000000000001</v>
      </c>
      <c r="Z86" s="62">
        <v>21.233333333333331</v>
      </c>
      <c r="AA86" s="63"/>
      <c r="AB86" s="60">
        <v>3</v>
      </c>
      <c r="AC86" s="62">
        <v>380.17777777777769</v>
      </c>
      <c r="AD86" s="60">
        <v>0</v>
      </c>
      <c r="AE86" s="60">
        <v>0.21</v>
      </c>
      <c r="AF86" s="62">
        <v>66.73333333333332</v>
      </c>
    </row>
    <row r="87" spans="1:32" x14ac:dyDescent="0.25">
      <c r="A87" s="59">
        <v>35427</v>
      </c>
      <c r="B87" s="60" t="s">
        <v>138</v>
      </c>
      <c r="C87" s="75">
        <v>17</v>
      </c>
      <c r="D87" s="60" t="s">
        <v>251</v>
      </c>
      <c r="E87" s="62">
        <v>9.1046511627906952</v>
      </c>
      <c r="F87" s="56">
        <f t="shared" si="76"/>
        <v>40.970930232558125</v>
      </c>
      <c r="G87" s="56">
        <f t="shared" si="63"/>
        <v>36.581187707641178</v>
      </c>
      <c r="H87" s="92"/>
      <c r="I87" s="92"/>
      <c r="J87" s="62">
        <v>0</v>
      </c>
      <c r="K87" s="56">
        <f>L87*1.28</f>
        <v>37.551627906976734</v>
      </c>
      <c r="L87" s="62">
        <v>29.337209302325572</v>
      </c>
      <c r="M87" s="62">
        <v>289.32558139534876</v>
      </c>
      <c r="N87" s="60">
        <v>8.5</v>
      </c>
      <c r="O87" s="61">
        <v>0.70813953488372072</v>
      </c>
      <c r="P87" s="61"/>
      <c r="Q87" s="62">
        <v>26.30232558139534</v>
      </c>
      <c r="R87" s="62">
        <v>468.38372093023241</v>
      </c>
      <c r="S87" s="62">
        <v>4613.0232558139523</v>
      </c>
      <c r="T87" s="62">
        <v>27.819767441860456</v>
      </c>
      <c r="U87" s="60">
        <v>2.7</v>
      </c>
      <c r="V87" s="60">
        <v>14</v>
      </c>
      <c r="W87" s="60">
        <v>82.8</v>
      </c>
      <c r="X87" s="60">
        <v>0</v>
      </c>
      <c r="Y87" s="60">
        <v>0.7</v>
      </c>
      <c r="Z87" s="62">
        <v>15.174418604651159</v>
      </c>
      <c r="AA87" s="63"/>
      <c r="AB87" s="60">
        <v>3</v>
      </c>
      <c r="AC87" s="62">
        <v>168.94186046511624</v>
      </c>
      <c r="AD87" s="60">
        <v>0</v>
      </c>
      <c r="AE87" s="60">
        <v>0.19</v>
      </c>
      <c r="AF87" s="62">
        <v>47.546511627906966</v>
      </c>
    </row>
    <row r="88" spans="1:32" x14ac:dyDescent="0.25">
      <c r="A88" s="54"/>
      <c r="B88" s="51"/>
      <c r="C88" s="76"/>
      <c r="D88" s="51"/>
      <c r="E88" s="53"/>
      <c r="F88" s="62"/>
      <c r="G88" s="82"/>
      <c r="H88" s="62"/>
      <c r="I88" s="82"/>
      <c r="J88" s="53"/>
      <c r="K88" s="56"/>
      <c r="L88" s="53"/>
      <c r="M88" s="53"/>
      <c r="N88" s="52"/>
      <c r="O88" s="52"/>
      <c r="P88" s="52"/>
      <c r="Q88" s="53"/>
      <c r="R88" s="53"/>
      <c r="S88" s="53"/>
      <c r="T88" s="53"/>
      <c r="U88" s="52"/>
      <c r="V88" s="52"/>
      <c r="W88" s="52"/>
      <c r="X88" s="52"/>
      <c r="Y88" s="52"/>
      <c r="Z88" s="53"/>
      <c r="AA88" s="52"/>
      <c r="AB88" s="53"/>
      <c r="AC88" s="53"/>
      <c r="AD88" s="52"/>
      <c r="AE88" s="52"/>
      <c r="AF88" s="53"/>
    </row>
    <row r="89" spans="1:32" x14ac:dyDescent="0.25">
      <c r="A89" s="59">
        <v>9780</v>
      </c>
      <c r="B89" s="60" t="s">
        <v>223</v>
      </c>
      <c r="C89" s="75">
        <v>18</v>
      </c>
      <c r="D89" s="27" t="s">
        <v>248</v>
      </c>
      <c r="E89" s="62">
        <v>12.48</v>
      </c>
      <c r="F89" s="62">
        <f t="shared" ref="F89:F90" si="77">E89*1300*1500/10^6</f>
        <v>24.335999999999999</v>
      </c>
      <c r="G89" s="82">
        <f>F89/1.12</f>
        <v>21.728571428571424</v>
      </c>
      <c r="H89" s="92">
        <f t="shared" ref="H89" si="78">SUM(F89:F92)</f>
        <v>157.01088049728247</v>
      </c>
      <c r="I89" s="92">
        <f t="shared" ref="I89" si="79">H89/1.12</f>
        <v>140.18828615828789</v>
      </c>
      <c r="J89" s="62">
        <v>1.0828370330265296</v>
      </c>
      <c r="K89" s="56">
        <f>L89*1.28</f>
        <v>93.184000000000012</v>
      </c>
      <c r="L89" s="62">
        <v>72.800000000000011</v>
      </c>
      <c r="M89" s="62">
        <v>227.76000000000002</v>
      </c>
      <c r="N89" s="60">
        <v>7.3</v>
      </c>
      <c r="O89" s="61">
        <v>2.6</v>
      </c>
      <c r="P89" s="61"/>
      <c r="Q89" s="62">
        <v>50.96</v>
      </c>
      <c r="R89" s="62">
        <v>328.64000000000004</v>
      </c>
      <c r="S89" s="62">
        <v>2017.6000000000001</v>
      </c>
      <c r="T89" s="62">
        <v>13.624000000000001</v>
      </c>
      <c r="U89" s="60">
        <v>4.3</v>
      </c>
      <c r="V89" s="60">
        <v>20.100000000000001</v>
      </c>
      <c r="W89" s="60">
        <v>74</v>
      </c>
      <c r="X89" s="60">
        <v>0</v>
      </c>
      <c r="Y89" s="60">
        <v>2</v>
      </c>
      <c r="Z89" s="62">
        <v>21.840000000000003</v>
      </c>
      <c r="AA89" s="63">
        <v>0.312</v>
      </c>
      <c r="AB89" s="60">
        <v>23</v>
      </c>
      <c r="AC89" s="62">
        <v>604.24</v>
      </c>
      <c r="AD89" s="60">
        <v>0.1</v>
      </c>
      <c r="AE89" s="60">
        <v>0.21</v>
      </c>
      <c r="AF89" s="62">
        <v>61.360000000000007</v>
      </c>
    </row>
    <row r="90" spans="1:32" x14ac:dyDescent="0.25">
      <c r="A90" s="59">
        <v>9781</v>
      </c>
      <c r="B90" s="60" t="s">
        <v>224</v>
      </c>
      <c r="C90" s="75">
        <v>18</v>
      </c>
      <c r="D90" s="60" t="s">
        <v>249</v>
      </c>
      <c r="E90" s="62">
        <v>6.1578947368421053</v>
      </c>
      <c r="F90" s="62">
        <f t="shared" si="77"/>
        <v>12.007894736842106</v>
      </c>
      <c r="G90" s="82">
        <f t="shared" ref="G90:G92" si="80">F90/1.12</f>
        <v>10.721334586466165</v>
      </c>
      <c r="H90" s="92"/>
      <c r="I90" s="92"/>
      <c r="J90" s="62">
        <v>2.2729855665416525</v>
      </c>
      <c r="K90" s="56">
        <f>L90*1.28</f>
        <v>43.351578947368424</v>
      </c>
      <c r="L90" s="62">
        <v>33.868421052631582</v>
      </c>
      <c r="M90" s="62">
        <v>137.5263157894737</v>
      </c>
      <c r="N90" s="60">
        <v>7</v>
      </c>
      <c r="O90" s="61">
        <v>1.4368421052631579</v>
      </c>
      <c r="P90" s="61"/>
      <c r="Q90" s="62">
        <v>28.736842105263161</v>
      </c>
      <c r="R90" s="62">
        <v>259.65789473684214</v>
      </c>
      <c r="S90" s="62">
        <v>1549.7368421052633</v>
      </c>
      <c r="T90" s="62">
        <v>12.213157894736844</v>
      </c>
      <c r="U90" s="60">
        <v>2.9</v>
      </c>
      <c r="V90" s="60">
        <v>17.8</v>
      </c>
      <c r="W90" s="60">
        <v>63.7</v>
      </c>
      <c r="X90" s="60">
        <v>12.8</v>
      </c>
      <c r="Y90" s="60">
        <v>2.9</v>
      </c>
      <c r="Z90" s="62">
        <v>34.894736842105267</v>
      </c>
      <c r="AA90" s="63"/>
      <c r="AB90" s="60">
        <v>10</v>
      </c>
      <c r="AC90" s="62">
        <v>643.5</v>
      </c>
      <c r="AD90" s="60">
        <v>0.1</v>
      </c>
      <c r="AE90" s="60">
        <v>0.16</v>
      </c>
      <c r="AF90" s="62">
        <v>80.05263157894737</v>
      </c>
    </row>
    <row r="91" spans="1:32" x14ac:dyDescent="0.25">
      <c r="A91" s="59">
        <v>9782</v>
      </c>
      <c r="B91" s="60" t="s">
        <v>225</v>
      </c>
      <c r="C91" s="75">
        <v>18</v>
      </c>
      <c r="D91" s="60" t="s">
        <v>250</v>
      </c>
      <c r="E91" s="62">
        <v>17.372262773722632</v>
      </c>
      <c r="F91" s="62">
        <f t="shared" ref="F91:F92" si="81">E91*1500*3000/10^6</f>
        <v>78.175182481751847</v>
      </c>
      <c r="G91" s="82">
        <f t="shared" si="80"/>
        <v>69.799270072992712</v>
      </c>
      <c r="H91" s="92"/>
      <c r="I91" s="92"/>
      <c r="J91" s="62">
        <v>0</v>
      </c>
      <c r="K91" s="56">
        <f>L91*1.28</f>
        <v>39.240875912408768</v>
      </c>
      <c r="L91" s="62">
        <v>30.656934306569351</v>
      </c>
      <c r="M91" s="62">
        <v>87.88321167883214</v>
      </c>
      <c r="N91" s="60">
        <v>7.7</v>
      </c>
      <c r="O91" s="61">
        <v>0.8175182481751827</v>
      </c>
      <c r="P91" s="61"/>
      <c r="Q91" s="62">
        <v>23.503649635036503</v>
      </c>
      <c r="R91" s="62">
        <v>392.40875912408768</v>
      </c>
      <c r="S91" s="62">
        <v>3781.0218978102198</v>
      </c>
      <c r="T91" s="62">
        <v>22.583941605839421</v>
      </c>
      <c r="U91" s="60">
        <v>1</v>
      </c>
      <c r="V91" s="60">
        <v>14.4</v>
      </c>
      <c r="W91" s="60">
        <v>83.5</v>
      </c>
      <c r="X91" s="60">
        <v>0</v>
      </c>
      <c r="Y91" s="60">
        <v>1.2</v>
      </c>
      <c r="Z91" s="62">
        <v>28.613138686131393</v>
      </c>
      <c r="AA91" s="63"/>
      <c r="AB91" s="60">
        <v>3</v>
      </c>
      <c r="AC91" s="62">
        <v>113.4306569343066</v>
      </c>
      <c r="AD91" s="60">
        <v>0</v>
      </c>
      <c r="AE91" s="60">
        <v>7.0000000000000007E-2</v>
      </c>
      <c r="AF91" s="62">
        <v>63.357664233576656</v>
      </c>
    </row>
    <row r="92" spans="1:32" x14ac:dyDescent="0.25">
      <c r="A92" s="59">
        <v>9783</v>
      </c>
      <c r="B92" s="60" t="s">
        <v>226</v>
      </c>
      <c r="C92" s="75">
        <v>18</v>
      </c>
      <c r="D92" s="60" t="s">
        <v>251</v>
      </c>
      <c r="E92" s="62">
        <v>9.4426229508196702</v>
      </c>
      <c r="F92" s="62">
        <f t="shared" si="81"/>
        <v>42.491803278688515</v>
      </c>
      <c r="G92" s="82">
        <f t="shared" si="80"/>
        <v>37.939110070257598</v>
      </c>
      <c r="H92" s="92"/>
      <c r="I92" s="92"/>
      <c r="J92" s="62">
        <v>1.1941724385001196</v>
      </c>
      <c r="K92" s="56">
        <f>L92*1.28</f>
        <v>32.23081967213114</v>
      </c>
      <c r="L92" s="62">
        <v>25.180327868852451</v>
      </c>
      <c r="M92" s="62">
        <v>80.786885245901615</v>
      </c>
      <c r="N92" s="60">
        <v>8</v>
      </c>
      <c r="O92" s="61">
        <v>0.73442622950819647</v>
      </c>
      <c r="P92" s="61"/>
      <c r="Q92" s="62">
        <v>26.229508196721305</v>
      </c>
      <c r="R92" s="62">
        <v>443.80327868852447</v>
      </c>
      <c r="S92" s="62">
        <v>3944.9180327868839</v>
      </c>
      <c r="T92" s="62">
        <v>23.816393442622942</v>
      </c>
      <c r="U92" s="60">
        <v>0.9</v>
      </c>
      <c r="V92" s="60">
        <v>15.5</v>
      </c>
      <c r="W92" s="60">
        <v>82.8</v>
      </c>
      <c r="X92" s="60">
        <v>0</v>
      </c>
      <c r="Y92" s="60">
        <v>1</v>
      </c>
      <c r="Z92" s="62">
        <v>18.88524590163934</v>
      </c>
      <c r="AA92" s="63"/>
      <c r="AB92" s="60">
        <v>3</v>
      </c>
      <c r="AC92" s="62">
        <v>81.836065573770469</v>
      </c>
      <c r="AD92" s="60">
        <v>0</v>
      </c>
      <c r="AE92" s="60">
        <v>0.06</v>
      </c>
      <c r="AF92" s="62">
        <v>55.606557377049164</v>
      </c>
    </row>
    <row r="93" spans="1:32" x14ac:dyDescent="0.25">
      <c r="A93" s="59"/>
      <c r="B93" s="60"/>
      <c r="C93" s="75"/>
      <c r="D93" s="60"/>
      <c r="E93" s="62"/>
      <c r="F93" s="59"/>
      <c r="G93" s="59"/>
      <c r="H93" s="59"/>
      <c r="I93" s="59"/>
      <c r="J93" s="62"/>
      <c r="K93" s="56"/>
      <c r="L93" s="62"/>
      <c r="M93" s="62"/>
      <c r="N93" s="60"/>
      <c r="O93" s="61"/>
      <c r="P93" s="61"/>
      <c r="Q93" s="62"/>
      <c r="R93" s="62"/>
      <c r="S93" s="62"/>
      <c r="T93" s="62"/>
      <c r="U93" s="60"/>
      <c r="V93" s="60"/>
      <c r="W93" s="60"/>
      <c r="X93" s="60"/>
      <c r="Y93" s="60"/>
      <c r="Z93" s="62"/>
      <c r="AA93" s="63"/>
      <c r="AB93" s="60"/>
      <c r="AC93" s="62"/>
      <c r="AD93" s="60"/>
      <c r="AE93" s="60"/>
      <c r="AF93" s="62"/>
    </row>
    <row r="94" spans="1:32" x14ac:dyDescent="0.25">
      <c r="A94" s="59">
        <v>9776</v>
      </c>
      <c r="B94" s="60" t="s">
        <v>219</v>
      </c>
      <c r="C94" s="75">
        <v>19</v>
      </c>
      <c r="D94" s="27" t="s">
        <v>248</v>
      </c>
      <c r="E94" s="62">
        <v>16.645762711864403</v>
      </c>
      <c r="F94" s="56">
        <f t="shared" ref="F94:F95" si="82">E94*1300*1500/10^6</f>
        <v>32.459237288135583</v>
      </c>
      <c r="G94" s="56">
        <f>F94/1.12</f>
        <v>28.981461864406768</v>
      </c>
      <c r="H94" s="92">
        <f t="shared" ref="H94" si="83">SUM(F94:F97)</f>
        <v>118.04661892396776</v>
      </c>
      <c r="I94" s="92">
        <f t="shared" ref="I94" si="84">H94/1.12</f>
        <v>105.39876689639978</v>
      </c>
      <c r="J94" s="62">
        <v>1.1669973159061735</v>
      </c>
      <c r="K94" s="56">
        <f>L94*1.28</f>
        <v>93.96067796610167</v>
      </c>
      <c r="L94" s="62">
        <v>73.406779661016927</v>
      </c>
      <c r="M94" s="62">
        <v>214.01694915254231</v>
      </c>
      <c r="N94" s="60">
        <v>7.3</v>
      </c>
      <c r="O94" s="61">
        <v>2.9983050847457617</v>
      </c>
      <c r="P94" s="61"/>
      <c r="Q94" s="62">
        <v>45.491525423728802</v>
      </c>
      <c r="R94" s="62">
        <v>329.81355932203383</v>
      </c>
      <c r="S94" s="62">
        <v>2016.1016949152536</v>
      </c>
      <c r="T94" s="62">
        <v>13.647457627118641</v>
      </c>
      <c r="U94" s="60">
        <v>4</v>
      </c>
      <c r="V94" s="60">
        <v>20.100000000000001</v>
      </c>
      <c r="W94" s="60">
        <v>73.900000000000006</v>
      </c>
      <c r="X94" s="60">
        <v>0</v>
      </c>
      <c r="Y94" s="60">
        <v>2.2000000000000002</v>
      </c>
      <c r="Z94" s="62">
        <v>29.983050847457619</v>
      </c>
      <c r="AA94" s="63">
        <v>0.51694915254237273</v>
      </c>
      <c r="AB94" s="60">
        <v>22</v>
      </c>
      <c r="AC94" s="62">
        <v>626.54237288135573</v>
      </c>
      <c r="AD94" s="60">
        <v>0.1</v>
      </c>
      <c r="AE94" s="60">
        <v>0.2</v>
      </c>
      <c r="AF94" s="62">
        <v>69.271186440677951</v>
      </c>
    </row>
    <row r="95" spans="1:32" x14ac:dyDescent="0.25">
      <c r="A95" s="59">
        <v>9777</v>
      </c>
      <c r="B95" s="60" t="s">
        <v>220</v>
      </c>
      <c r="C95" s="75">
        <v>19</v>
      </c>
      <c r="D95" s="60" t="s">
        <v>249</v>
      </c>
      <c r="E95" s="62">
        <v>10.526315789473681</v>
      </c>
      <c r="F95" s="56">
        <f t="shared" si="82"/>
        <v>20.526315789473678</v>
      </c>
      <c r="G95" s="56">
        <f t="shared" ref="G95:G97" si="85">F95/1.12</f>
        <v>18.327067669172926</v>
      </c>
      <c r="H95" s="92"/>
      <c r="I95" s="92"/>
      <c r="J95" s="62">
        <v>2.4026910139356081</v>
      </c>
      <c r="K95" s="56">
        <f>L95*1.28</f>
        <v>48.505263157894724</v>
      </c>
      <c r="L95" s="62">
        <v>37.894736842105253</v>
      </c>
      <c r="M95" s="62">
        <v>166.31578947368416</v>
      </c>
      <c r="N95" s="60">
        <v>7.5</v>
      </c>
      <c r="O95" s="61">
        <v>1.4736842105263153</v>
      </c>
      <c r="P95" s="61"/>
      <c r="Q95" s="62">
        <v>31.578947368421044</v>
      </c>
      <c r="R95" s="62">
        <v>386.31578947368411</v>
      </c>
      <c r="S95" s="62">
        <v>2663.1578947368412</v>
      </c>
      <c r="T95" s="62">
        <v>17.263157894736835</v>
      </c>
      <c r="U95" s="60">
        <v>2.5</v>
      </c>
      <c r="V95" s="60">
        <v>18.600000000000001</v>
      </c>
      <c r="W95" s="60">
        <v>77</v>
      </c>
      <c r="X95" s="60">
        <v>0</v>
      </c>
      <c r="Y95" s="60">
        <v>2.1</v>
      </c>
      <c r="Z95" s="62">
        <v>35.789473684210513</v>
      </c>
      <c r="AA95" s="63"/>
      <c r="AB95" s="60">
        <v>4</v>
      </c>
      <c r="AC95" s="62">
        <v>664.21052631578925</v>
      </c>
      <c r="AD95" s="60">
        <v>0</v>
      </c>
      <c r="AE95" s="60">
        <v>0.13</v>
      </c>
      <c r="AF95" s="62">
        <v>84.210526315789451</v>
      </c>
    </row>
    <row r="96" spans="1:32" x14ac:dyDescent="0.25">
      <c r="A96" s="59">
        <v>9778</v>
      </c>
      <c r="B96" s="60" t="s">
        <v>221</v>
      </c>
      <c r="C96" s="75">
        <v>19</v>
      </c>
      <c r="D96" s="60" t="s">
        <v>250</v>
      </c>
      <c r="E96" s="62">
        <v>7.1693548387096788</v>
      </c>
      <c r="F96" s="56">
        <f t="shared" ref="F96:F97" si="86">E96*1500*3000/10^6</f>
        <v>32.262096774193552</v>
      </c>
      <c r="G96" s="56">
        <f t="shared" si="85"/>
        <v>28.805443548387096</v>
      </c>
      <c r="H96" s="92"/>
      <c r="I96" s="92"/>
      <c r="J96" s="62">
        <v>1.1160714285714286</v>
      </c>
      <c r="K96" s="56">
        <f>L96*1.28</f>
        <v>39.329032258064522</v>
      </c>
      <c r="L96" s="62">
        <v>30.725806451612907</v>
      </c>
      <c r="M96" s="62">
        <v>90.129032258064527</v>
      </c>
      <c r="N96" s="60">
        <v>8.1</v>
      </c>
      <c r="O96" s="61">
        <v>0.9217741935483873</v>
      </c>
      <c r="P96" s="61"/>
      <c r="Q96" s="62">
        <v>26.62903225806452</v>
      </c>
      <c r="R96" s="62">
        <v>500.83064516129042</v>
      </c>
      <c r="S96" s="62">
        <v>4629.354838709678</v>
      </c>
      <c r="T96" s="62">
        <v>27.858064516129037</v>
      </c>
      <c r="U96" s="60">
        <v>0.8</v>
      </c>
      <c r="V96" s="60">
        <v>15</v>
      </c>
      <c r="W96" s="60">
        <v>83.2</v>
      </c>
      <c r="X96" s="60">
        <v>0</v>
      </c>
      <c r="Y96" s="60">
        <v>1.1000000000000001</v>
      </c>
      <c r="Z96" s="62">
        <v>33.798387096774199</v>
      </c>
      <c r="AA96" s="63"/>
      <c r="AB96" s="60">
        <v>3</v>
      </c>
      <c r="AC96" s="62">
        <v>142.36290322580646</v>
      </c>
      <c r="AD96" s="60">
        <v>0</v>
      </c>
      <c r="AE96" s="60">
        <v>0.05</v>
      </c>
      <c r="AF96" s="62">
        <v>71.693548387096783</v>
      </c>
    </row>
    <row r="97" spans="1:32" x14ac:dyDescent="0.25">
      <c r="A97" s="59">
        <v>9779</v>
      </c>
      <c r="B97" s="60" t="s">
        <v>222</v>
      </c>
      <c r="C97" s="75">
        <v>19</v>
      </c>
      <c r="D97" s="60" t="s">
        <v>251</v>
      </c>
      <c r="E97" s="62">
        <v>7.2886597938144329</v>
      </c>
      <c r="F97" s="56">
        <f t="shared" si="86"/>
        <v>32.798969072164951</v>
      </c>
      <c r="G97" s="56">
        <f t="shared" si="85"/>
        <v>29.284793814432991</v>
      </c>
      <c r="H97" s="92"/>
      <c r="I97" s="92"/>
      <c r="J97" s="62">
        <v>1.1280315848843767</v>
      </c>
      <c r="K97" s="56">
        <f>L97*1.28</f>
        <v>37.317938144329894</v>
      </c>
      <c r="L97" s="62">
        <v>29.154639175257731</v>
      </c>
      <c r="M97" s="62">
        <v>70.80412371134021</v>
      </c>
      <c r="N97" s="60">
        <v>8.4</v>
      </c>
      <c r="O97" s="61">
        <v>0.83298969072164952</v>
      </c>
      <c r="P97" s="61"/>
      <c r="Q97" s="62">
        <v>22.907216494845361</v>
      </c>
      <c r="R97" s="62">
        <v>510.20618556701032</v>
      </c>
      <c r="S97" s="62">
        <v>5685.1546391752581</v>
      </c>
      <c r="T97" s="62">
        <v>33.111340206185567</v>
      </c>
      <c r="U97" s="60">
        <v>0.5</v>
      </c>
      <c r="V97" s="60">
        <v>12.9</v>
      </c>
      <c r="W97" s="60">
        <v>86</v>
      </c>
      <c r="X97" s="60">
        <v>0</v>
      </c>
      <c r="Y97" s="60">
        <v>0.8</v>
      </c>
      <c r="Z97" s="62">
        <v>21.865979381443299</v>
      </c>
      <c r="AA97" s="63"/>
      <c r="AB97" s="60">
        <v>3</v>
      </c>
      <c r="AC97" s="62">
        <v>29.154639175257731</v>
      </c>
      <c r="AD97" s="60">
        <v>0</v>
      </c>
      <c r="AE97" s="60">
        <v>0.04</v>
      </c>
      <c r="AF97" s="62">
        <v>60.391752577319593</v>
      </c>
    </row>
    <row r="98" spans="1:32" x14ac:dyDescent="0.25">
      <c r="A98" s="59"/>
      <c r="B98" s="60"/>
      <c r="C98" s="75"/>
      <c r="D98" s="60"/>
      <c r="E98" s="62"/>
      <c r="F98" s="62"/>
      <c r="G98" s="82"/>
      <c r="H98" s="62"/>
      <c r="I98" s="82"/>
      <c r="J98" s="62"/>
      <c r="K98" s="56"/>
      <c r="L98" s="62"/>
      <c r="M98" s="62"/>
      <c r="N98" s="60"/>
      <c r="O98" s="61"/>
      <c r="P98" s="61"/>
      <c r="Q98" s="62"/>
      <c r="R98" s="62"/>
      <c r="S98" s="62"/>
      <c r="T98" s="62"/>
      <c r="U98" s="60"/>
      <c r="V98" s="60"/>
      <c r="W98" s="60"/>
      <c r="X98" s="60"/>
      <c r="Y98" s="60"/>
      <c r="Z98" s="62"/>
      <c r="AA98" s="63"/>
      <c r="AB98" s="60"/>
      <c r="AC98" s="62"/>
      <c r="AD98" s="60"/>
      <c r="AE98" s="60"/>
      <c r="AF98" s="62"/>
    </row>
    <row r="99" spans="1:32" x14ac:dyDescent="0.25">
      <c r="A99" s="59">
        <v>35432</v>
      </c>
      <c r="B99" s="60" t="s">
        <v>143</v>
      </c>
      <c r="C99" s="75">
        <v>20</v>
      </c>
      <c r="D99" s="27" t="s">
        <v>248</v>
      </c>
      <c r="E99" s="62">
        <v>3.0805369127516782</v>
      </c>
      <c r="F99" s="62">
        <f t="shared" ref="F99:F100" si="87">E99*1300*1500/10^6</f>
        <v>6.0070469798657724</v>
      </c>
      <c r="G99" s="82">
        <f t="shared" ref="G99:G162" si="88">F99/1.12</f>
        <v>5.3634348034515824</v>
      </c>
      <c r="H99" s="92">
        <f t="shared" ref="H99" si="89">SUM(F99:F102)</f>
        <v>32.779042696936884</v>
      </c>
      <c r="I99" s="92">
        <f t="shared" ref="I99" si="90">H99/1.12</f>
        <v>29.267002407979358</v>
      </c>
      <c r="J99" s="62">
        <v>1.2454545454545458</v>
      </c>
      <c r="K99" s="56">
        <f>L99*1.28</f>
        <v>138.00805369127519</v>
      </c>
      <c r="L99" s="62">
        <v>107.81879194630874</v>
      </c>
      <c r="M99" s="62">
        <v>379.93288590604027</v>
      </c>
      <c r="N99" s="60">
        <v>7.3</v>
      </c>
      <c r="O99" s="61">
        <v>4.1073825503355703</v>
      </c>
      <c r="P99" s="61"/>
      <c r="Q99" s="62">
        <v>60.583892617449671</v>
      </c>
      <c r="R99" s="62">
        <v>270.06040268456377</v>
      </c>
      <c r="S99" s="62">
        <v>2669.7986577181209</v>
      </c>
      <c r="T99" s="62">
        <v>16.737583892617451</v>
      </c>
      <c r="U99" s="60">
        <v>5.8</v>
      </c>
      <c r="V99" s="60">
        <v>13.5</v>
      </c>
      <c r="W99" s="60">
        <v>79.8</v>
      </c>
      <c r="X99" s="60">
        <v>0</v>
      </c>
      <c r="Y99" s="60">
        <v>1.1000000000000001</v>
      </c>
      <c r="Z99" s="62">
        <v>19.51006711409396</v>
      </c>
      <c r="AA99" s="63">
        <v>0.82147651006711409</v>
      </c>
      <c r="AB99" s="60">
        <v>12</v>
      </c>
      <c r="AC99" s="62">
        <v>532.93288590604027</v>
      </c>
      <c r="AD99" s="60">
        <v>0</v>
      </c>
      <c r="AE99" s="60">
        <v>0.43</v>
      </c>
      <c r="AF99" s="62">
        <v>41.073825503355707</v>
      </c>
    </row>
    <row r="100" spans="1:32" x14ac:dyDescent="0.25">
      <c r="A100" s="59">
        <v>35433</v>
      </c>
      <c r="B100" s="60" t="s">
        <v>144</v>
      </c>
      <c r="C100" s="75">
        <v>20</v>
      </c>
      <c r="D100" s="60" t="s">
        <v>249</v>
      </c>
      <c r="E100" s="62">
        <v>2.0396039603960396</v>
      </c>
      <c r="F100" s="62">
        <f t="shared" si="87"/>
        <v>3.9772277227722772</v>
      </c>
      <c r="G100" s="82">
        <f t="shared" si="88"/>
        <v>3.5510961810466757</v>
      </c>
      <c r="H100" s="92"/>
      <c r="I100" s="92"/>
      <c r="J100" s="62">
        <v>1.1382113821138211</v>
      </c>
      <c r="K100" s="56">
        <f>L100*1.28</f>
        <v>101.81702970297029</v>
      </c>
      <c r="L100" s="62">
        <v>79.544554455445535</v>
      </c>
      <c r="M100" s="62">
        <v>364.06930693069307</v>
      </c>
      <c r="N100" s="60">
        <v>6.9</v>
      </c>
      <c r="O100" s="61">
        <v>2.8554455445544553</v>
      </c>
      <c r="P100" s="61"/>
      <c r="Q100" s="62">
        <v>50.990099009900987</v>
      </c>
      <c r="R100" s="62">
        <v>243.73267326732673</v>
      </c>
      <c r="S100" s="62">
        <v>2141.5841584158416</v>
      </c>
      <c r="T100" s="62">
        <v>14.99108910891089</v>
      </c>
      <c r="U100" s="60">
        <v>6.2</v>
      </c>
      <c r="V100" s="60">
        <v>13.5</v>
      </c>
      <c r="W100" s="60">
        <v>71.2</v>
      </c>
      <c r="X100" s="60">
        <v>8</v>
      </c>
      <c r="Y100" s="60">
        <v>1.1000000000000001</v>
      </c>
      <c r="Z100" s="62">
        <v>25.495049504950494</v>
      </c>
      <c r="AA100" s="63"/>
      <c r="AB100" s="60">
        <v>24</v>
      </c>
      <c r="AC100" s="62">
        <v>622.0792079207921</v>
      </c>
      <c r="AD100" s="60">
        <v>0.1</v>
      </c>
      <c r="AE100" s="60">
        <v>0.46</v>
      </c>
      <c r="AF100" s="62">
        <v>38.75247524752475</v>
      </c>
    </row>
    <row r="101" spans="1:32" x14ac:dyDescent="0.25">
      <c r="A101" s="59">
        <v>35434</v>
      </c>
      <c r="B101" s="60" t="s">
        <v>145</v>
      </c>
      <c r="C101" s="75">
        <v>20</v>
      </c>
      <c r="D101" s="60" t="s">
        <v>250</v>
      </c>
      <c r="E101" s="62">
        <v>2.0346820809248549</v>
      </c>
      <c r="F101" s="62">
        <f t="shared" ref="F101:F102" si="91">E101*1500*3000/10^6</f>
        <v>9.1560693641618478</v>
      </c>
      <c r="G101" s="82">
        <f t="shared" si="88"/>
        <v>8.1750619322873632</v>
      </c>
      <c r="H101" s="92"/>
      <c r="I101" s="92"/>
      <c r="J101" s="62">
        <v>1.0903225806451611</v>
      </c>
      <c r="K101" s="56">
        <f>L101*1.28</f>
        <v>50.785664739884382</v>
      </c>
      <c r="L101" s="62">
        <v>39.67630057803467</v>
      </c>
      <c r="M101" s="62">
        <v>395.74566473988426</v>
      </c>
      <c r="N101" s="60">
        <v>7.2</v>
      </c>
      <c r="O101" s="61">
        <v>1.1190751445086704</v>
      </c>
      <c r="P101" s="61"/>
      <c r="Q101" s="62">
        <v>29.502890173410396</v>
      </c>
      <c r="R101" s="62">
        <v>297.06358381502884</v>
      </c>
      <c r="S101" s="62">
        <v>1902.4277456647394</v>
      </c>
      <c r="T101" s="62">
        <v>13.73410404624277</v>
      </c>
      <c r="U101" s="60">
        <v>7.4</v>
      </c>
      <c r="V101" s="60">
        <v>18</v>
      </c>
      <c r="W101" s="60">
        <v>69.099999999999994</v>
      </c>
      <c r="X101" s="60">
        <v>4.5</v>
      </c>
      <c r="Y101" s="60">
        <v>1.1000000000000001</v>
      </c>
      <c r="Z101" s="62">
        <v>15.260115606936411</v>
      </c>
      <c r="AA101" s="63"/>
      <c r="AB101" s="60">
        <v>11</v>
      </c>
      <c r="AC101" s="62">
        <v>651.09826589595355</v>
      </c>
      <c r="AD101" s="60">
        <v>0.1</v>
      </c>
      <c r="AE101" s="60">
        <v>0.41</v>
      </c>
      <c r="AF101" s="62">
        <v>33.572254335260105</v>
      </c>
    </row>
    <row r="102" spans="1:32" x14ac:dyDescent="0.25">
      <c r="A102" s="59">
        <v>35435</v>
      </c>
      <c r="B102" s="60" t="s">
        <v>146</v>
      </c>
      <c r="C102" s="75">
        <v>20</v>
      </c>
      <c r="D102" s="60" t="s">
        <v>251</v>
      </c>
      <c r="E102" s="62">
        <v>3.0308219178082201</v>
      </c>
      <c r="F102" s="62">
        <f t="shared" si="91"/>
        <v>13.638698630136989</v>
      </c>
      <c r="G102" s="82">
        <f t="shared" si="88"/>
        <v>12.177409491193739</v>
      </c>
      <c r="H102" s="92"/>
      <c r="I102" s="92"/>
      <c r="J102" s="62">
        <v>0</v>
      </c>
      <c r="K102" s="56">
        <f>L102*1.28</f>
        <v>18.104109589041101</v>
      </c>
      <c r="L102" s="62">
        <v>14.143835616438361</v>
      </c>
      <c r="M102" s="62">
        <v>302.07191780821927</v>
      </c>
      <c r="N102" s="60">
        <v>7.6</v>
      </c>
      <c r="O102" s="61">
        <v>0.60616438356164404</v>
      </c>
      <c r="P102" s="61"/>
      <c r="Q102" s="62">
        <v>13.133561643835622</v>
      </c>
      <c r="R102" s="62">
        <v>213.16780821917817</v>
      </c>
      <c r="S102" s="62">
        <v>1262.8424657534251</v>
      </c>
      <c r="T102" s="62">
        <v>8.9914383561643874</v>
      </c>
      <c r="U102" s="60">
        <v>8.6</v>
      </c>
      <c r="V102" s="60">
        <v>19.8</v>
      </c>
      <c r="W102" s="60">
        <v>70.5</v>
      </c>
      <c r="X102" s="60">
        <v>0</v>
      </c>
      <c r="Y102" s="60">
        <v>1.3</v>
      </c>
      <c r="Z102" s="62">
        <v>8.0821917808219208</v>
      </c>
      <c r="AA102" s="63"/>
      <c r="AB102" s="60">
        <v>6</v>
      </c>
      <c r="AC102" s="62">
        <v>415.2226027397262</v>
      </c>
      <c r="AD102" s="60">
        <v>0</v>
      </c>
      <c r="AE102" s="60">
        <v>0.43</v>
      </c>
      <c r="AF102" s="62">
        <v>26.267123287671243</v>
      </c>
    </row>
    <row r="103" spans="1:32" x14ac:dyDescent="0.25">
      <c r="A103" s="59"/>
      <c r="B103" s="60"/>
      <c r="C103" s="75"/>
      <c r="D103" s="60"/>
      <c r="E103" s="62"/>
      <c r="F103" s="59"/>
      <c r="G103" s="59"/>
      <c r="H103" s="59"/>
      <c r="I103" s="59"/>
      <c r="J103" s="62"/>
      <c r="K103" s="56"/>
      <c r="L103" s="62"/>
      <c r="M103" s="62"/>
      <c r="N103" s="60"/>
      <c r="O103" s="61"/>
      <c r="P103" s="61"/>
      <c r="Q103" s="62"/>
      <c r="R103" s="62"/>
      <c r="S103" s="62"/>
      <c r="T103" s="62"/>
      <c r="U103" s="60"/>
      <c r="V103" s="60"/>
      <c r="W103" s="60"/>
      <c r="X103" s="60"/>
      <c r="Y103" s="60"/>
      <c r="Z103" s="62"/>
      <c r="AA103" s="63"/>
      <c r="AB103" s="60"/>
      <c r="AC103" s="62"/>
      <c r="AD103" s="60"/>
      <c r="AE103" s="60"/>
      <c r="AF103" s="62"/>
    </row>
    <row r="104" spans="1:32" x14ac:dyDescent="0.25">
      <c r="A104" s="59">
        <v>35407</v>
      </c>
      <c r="B104" s="60" t="s">
        <v>119</v>
      </c>
      <c r="C104" s="75">
        <v>21</v>
      </c>
      <c r="D104" s="27" t="s">
        <v>248</v>
      </c>
      <c r="E104" s="62">
        <v>9.3483870967741964</v>
      </c>
      <c r="F104" s="56">
        <f t="shared" ref="F104:F105" si="92">E104*1300*1500/10^6</f>
        <v>18.229354838709686</v>
      </c>
      <c r="G104" s="56">
        <f t="shared" ref="G104:G167" si="93">F104/1.12</f>
        <v>16.276209677419359</v>
      </c>
      <c r="H104" s="92">
        <f t="shared" ref="H104" si="94">SUM(F104:F107)</f>
        <v>208.4834591361506</v>
      </c>
      <c r="I104" s="92">
        <f t="shared" ref="I104" si="95">H104/1.12</f>
        <v>186.14594565727731</v>
      </c>
      <c r="J104" s="62">
        <v>1.3275862068965507</v>
      </c>
      <c r="K104" s="56">
        <f>L104*1.28</f>
        <v>800.38812903225835</v>
      </c>
      <c r="L104" s="62">
        <v>625.30322580645179</v>
      </c>
      <c r="M104" s="62">
        <v>1255.8000000000004</v>
      </c>
      <c r="N104" s="60">
        <v>7.4</v>
      </c>
      <c r="O104" s="61">
        <v>8.2058064516129061</v>
      </c>
      <c r="P104" s="61"/>
      <c r="Q104" s="62">
        <v>290.83870967741944</v>
      </c>
      <c r="R104" s="62">
        <v>650.23225806451626</v>
      </c>
      <c r="S104" s="62">
        <v>3708.193548387098</v>
      </c>
      <c r="T104" s="62">
        <v>27.318064516129038</v>
      </c>
      <c r="U104" s="60">
        <v>11.8</v>
      </c>
      <c r="V104" s="60">
        <v>19.8</v>
      </c>
      <c r="W104" s="60">
        <v>67.8</v>
      </c>
      <c r="X104" s="60">
        <v>0</v>
      </c>
      <c r="Y104" s="60">
        <v>0.9</v>
      </c>
      <c r="Z104" s="62">
        <v>35.316129032258075</v>
      </c>
      <c r="AA104" s="63">
        <v>1.1425806451612908</v>
      </c>
      <c r="AB104" s="60">
        <v>485</v>
      </c>
      <c r="AC104" s="62">
        <v>238.90322580645167</v>
      </c>
      <c r="AD104" s="60">
        <v>0</v>
      </c>
      <c r="AE104" s="60">
        <v>0.6</v>
      </c>
      <c r="AF104" s="62">
        <v>58.167741935483889</v>
      </c>
    </row>
    <row r="105" spans="1:32" x14ac:dyDescent="0.25">
      <c r="A105" s="59">
        <v>35408</v>
      </c>
      <c r="B105" s="60" t="s">
        <v>120</v>
      </c>
      <c r="C105" s="75">
        <v>21</v>
      </c>
      <c r="D105" s="60" t="s">
        <v>249</v>
      </c>
      <c r="E105" s="62">
        <v>6.2105263157894735</v>
      </c>
      <c r="F105" s="56">
        <f t="shared" si="92"/>
        <v>12.110526315789475</v>
      </c>
      <c r="G105" s="56">
        <f t="shared" si="93"/>
        <v>10.81296992481203</v>
      </c>
      <c r="H105" s="92"/>
      <c r="I105" s="92"/>
      <c r="J105" s="62">
        <v>2.2750000000000008</v>
      </c>
      <c r="K105" s="56">
        <f>L105*1.28</f>
        <v>575.01192982456143</v>
      </c>
      <c r="L105" s="62">
        <v>449.22807017543857</v>
      </c>
      <c r="M105" s="62">
        <v>1395.2982456140351</v>
      </c>
      <c r="N105" s="60">
        <v>7.2</v>
      </c>
      <c r="O105" s="61">
        <v>4.5543859649122815</v>
      </c>
      <c r="P105" s="61"/>
      <c r="Q105" s="62">
        <v>215.2982456140351</v>
      </c>
      <c r="R105" s="62">
        <v>562.0526315789474</v>
      </c>
      <c r="S105" s="62">
        <v>2815.4385964912281</v>
      </c>
      <c r="T105" s="62">
        <v>23.599999999999998</v>
      </c>
      <c r="U105" s="60">
        <v>15.1</v>
      </c>
      <c r="V105" s="60">
        <v>19.8</v>
      </c>
      <c r="W105" s="60">
        <v>59.5</v>
      </c>
      <c r="X105" s="60">
        <v>4.5</v>
      </c>
      <c r="Y105" s="60">
        <v>1</v>
      </c>
      <c r="Z105" s="62">
        <v>35.192982456140349</v>
      </c>
      <c r="AA105" s="63"/>
      <c r="AB105" s="60">
        <v>228</v>
      </c>
      <c r="AC105" s="62">
        <v>365.38596491228071</v>
      </c>
      <c r="AD105" s="60">
        <v>0</v>
      </c>
      <c r="AE105" s="60">
        <v>0.76</v>
      </c>
      <c r="AF105" s="62">
        <v>54.859649122807014</v>
      </c>
    </row>
    <row r="106" spans="1:32" x14ac:dyDescent="0.25">
      <c r="A106" s="59">
        <v>35409</v>
      </c>
      <c r="B106" s="60" t="s">
        <v>121</v>
      </c>
      <c r="C106" s="75">
        <v>21</v>
      </c>
      <c r="D106" s="60" t="s">
        <v>250</v>
      </c>
      <c r="E106" s="62">
        <v>6.1333333333333337</v>
      </c>
      <c r="F106" s="56">
        <f t="shared" ref="F106:F107" si="96">E106*1500*3000/10^6</f>
        <v>27.6</v>
      </c>
      <c r="G106" s="56">
        <f t="shared" si="93"/>
        <v>24.642857142857142</v>
      </c>
      <c r="H106" s="92"/>
      <c r="I106" s="92"/>
      <c r="J106" s="62">
        <v>2.1890547263681595</v>
      </c>
      <c r="K106" s="56">
        <f>L106*1.28</f>
        <v>208.04266666666666</v>
      </c>
      <c r="L106" s="62">
        <v>162.53333333333333</v>
      </c>
      <c r="M106" s="62">
        <v>1372.8444444444444</v>
      </c>
      <c r="N106" s="60">
        <v>7.6</v>
      </c>
      <c r="O106" s="61">
        <v>1.1244444444444446</v>
      </c>
      <c r="P106" s="61"/>
      <c r="Q106" s="62">
        <v>76.666666666666671</v>
      </c>
      <c r="R106" s="62">
        <v>318.93333333333334</v>
      </c>
      <c r="S106" s="62">
        <v>1134.6666666666667</v>
      </c>
      <c r="T106" s="62">
        <v>12.062222222222223</v>
      </c>
      <c r="U106" s="60">
        <v>29.2</v>
      </c>
      <c r="V106" s="60">
        <v>22.1</v>
      </c>
      <c r="W106" s="60">
        <v>47.1</v>
      </c>
      <c r="X106" s="60">
        <v>0</v>
      </c>
      <c r="Y106" s="60">
        <v>2</v>
      </c>
      <c r="Z106" s="62">
        <v>15.333333333333334</v>
      </c>
      <c r="AA106" s="63"/>
      <c r="AB106" s="60">
        <v>69</v>
      </c>
      <c r="AC106" s="62">
        <v>437.51111111111112</v>
      </c>
      <c r="AD106" s="60">
        <v>0</v>
      </c>
      <c r="AE106" s="60">
        <v>1.32</v>
      </c>
      <c r="AF106" s="62">
        <v>54.177777777777777</v>
      </c>
    </row>
    <row r="107" spans="1:32" x14ac:dyDescent="0.25">
      <c r="A107" s="59">
        <v>35410</v>
      </c>
      <c r="B107" s="60" t="s">
        <v>122</v>
      </c>
      <c r="C107" s="75">
        <v>21</v>
      </c>
      <c r="D107" s="60" t="s">
        <v>251</v>
      </c>
      <c r="E107" s="62">
        <v>33.454128440366979</v>
      </c>
      <c r="F107" s="56">
        <f t="shared" si="96"/>
        <v>150.54357798165142</v>
      </c>
      <c r="G107" s="56">
        <f t="shared" si="93"/>
        <v>134.41390891218876</v>
      </c>
      <c r="H107" s="92"/>
      <c r="I107" s="92"/>
      <c r="J107" s="62">
        <v>1.0686274509803919</v>
      </c>
      <c r="K107" s="56">
        <f>L107*1.28</f>
        <v>94.725871559633035</v>
      </c>
      <c r="L107" s="62">
        <v>74.004587155963307</v>
      </c>
      <c r="M107" s="62">
        <v>1032.0091743119267</v>
      </c>
      <c r="N107" s="60">
        <v>8.1</v>
      </c>
      <c r="O107" s="61">
        <v>0.60825688073394502</v>
      </c>
      <c r="P107" s="61"/>
      <c r="Q107" s="62">
        <v>52.715596330275233</v>
      </c>
      <c r="R107" s="62">
        <v>309.19724770642205</v>
      </c>
      <c r="S107" s="62">
        <v>3335.2752293577987</v>
      </c>
      <c r="T107" s="62">
        <v>22.201376146788991</v>
      </c>
      <c r="U107" s="60">
        <v>11.9</v>
      </c>
      <c r="V107" s="60">
        <v>11.6</v>
      </c>
      <c r="W107" s="60">
        <v>75.2</v>
      </c>
      <c r="X107" s="60">
        <v>0</v>
      </c>
      <c r="Y107" s="60">
        <v>1.4</v>
      </c>
      <c r="Z107" s="62">
        <v>13.178899082568808</v>
      </c>
      <c r="AA107" s="63"/>
      <c r="AB107" s="60">
        <v>48</v>
      </c>
      <c r="AC107" s="62">
        <v>289.93577981651379</v>
      </c>
      <c r="AD107" s="60">
        <v>0</v>
      </c>
      <c r="AE107" s="60">
        <v>1.03</v>
      </c>
      <c r="AF107" s="62">
        <v>68.935779816513772</v>
      </c>
    </row>
    <row r="108" spans="1:32" x14ac:dyDescent="0.25">
      <c r="A108" s="59"/>
      <c r="B108" s="60"/>
      <c r="C108" s="75"/>
      <c r="D108" s="60"/>
      <c r="E108" s="62"/>
      <c r="F108" s="62"/>
      <c r="G108" s="82"/>
      <c r="H108" s="62"/>
      <c r="I108" s="82"/>
      <c r="J108" s="62"/>
      <c r="K108" s="56"/>
      <c r="L108" s="62"/>
      <c r="M108" s="62"/>
      <c r="N108" s="60"/>
      <c r="O108" s="61"/>
      <c r="P108" s="61"/>
      <c r="Q108" s="62"/>
      <c r="R108" s="62"/>
      <c r="S108" s="62"/>
      <c r="T108" s="62"/>
      <c r="U108" s="60"/>
      <c r="V108" s="60"/>
      <c r="W108" s="60"/>
      <c r="X108" s="60"/>
      <c r="Y108" s="60"/>
      <c r="Z108" s="62"/>
      <c r="AA108" s="63"/>
      <c r="AB108" s="60"/>
      <c r="AC108" s="62"/>
      <c r="AD108" s="60"/>
      <c r="AE108" s="60"/>
      <c r="AF108" s="62"/>
    </row>
    <row r="109" spans="1:32" x14ac:dyDescent="0.25">
      <c r="A109" s="59">
        <v>9706</v>
      </c>
      <c r="B109" s="60" t="s">
        <v>151</v>
      </c>
      <c r="C109" s="75">
        <v>22</v>
      </c>
      <c r="D109" s="27" t="s">
        <v>248</v>
      </c>
      <c r="E109" s="62">
        <v>28.948453608247405</v>
      </c>
      <c r="F109" s="62">
        <f t="shared" ref="F109:F110" si="97">E109*1300*1500/10^6</f>
        <v>56.449484536082437</v>
      </c>
      <c r="G109" s="82">
        <f t="shared" ref="G109" si="98">F109/1.12</f>
        <v>50.401325478645028</v>
      </c>
      <c r="H109" s="92">
        <f t="shared" ref="H109" si="99">SUM(F109:F112)</f>
        <v>140.46624270077888</v>
      </c>
      <c r="I109" s="92">
        <f t="shared" ref="I109" si="100">H109/1.12</f>
        <v>125.41628812569542</v>
      </c>
      <c r="J109" s="62">
        <v>2.3441162681669012</v>
      </c>
      <c r="K109" s="56">
        <f>L109*1.28</f>
        <v>226.44123711340191</v>
      </c>
      <c r="L109" s="62">
        <v>176.90721649484524</v>
      </c>
      <c r="M109" s="62">
        <v>894.18556701030866</v>
      </c>
      <c r="N109" s="60">
        <v>7</v>
      </c>
      <c r="O109" s="61">
        <v>9.6494845360824684</v>
      </c>
      <c r="P109" s="61"/>
      <c r="Q109" s="62">
        <v>82.556701030927783</v>
      </c>
      <c r="R109" s="62">
        <v>491.05154639175225</v>
      </c>
      <c r="S109" s="62">
        <v>3259.381443298967</v>
      </c>
      <c r="T109" s="62">
        <v>26.268041237113383</v>
      </c>
      <c r="U109" s="60">
        <v>8.6999999999999993</v>
      </c>
      <c r="V109" s="60">
        <v>15.6</v>
      </c>
      <c r="W109" s="60">
        <v>62.2</v>
      </c>
      <c r="X109" s="60">
        <v>12.8</v>
      </c>
      <c r="Y109" s="60">
        <v>0.6</v>
      </c>
      <c r="Z109" s="62">
        <v>34.309278350515442</v>
      </c>
      <c r="AA109" s="63">
        <v>0.75051546391752533</v>
      </c>
      <c r="AB109" s="60">
        <v>69</v>
      </c>
      <c r="AC109" s="62">
        <v>474.96907216494816</v>
      </c>
      <c r="AD109" s="60">
        <v>0</v>
      </c>
      <c r="AE109" s="60">
        <v>0.56000000000000005</v>
      </c>
      <c r="AF109" s="62">
        <v>38.597938144329873</v>
      </c>
    </row>
    <row r="110" spans="1:32" x14ac:dyDescent="0.25">
      <c r="A110" s="59">
        <v>9707</v>
      </c>
      <c r="B110" s="60" t="s">
        <v>152</v>
      </c>
      <c r="C110" s="75">
        <v>22</v>
      </c>
      <c r="D110" s="60" t="s">
        <v>249</v>
      </c>
      <c r="E110" s="62">
        <v>12.342857142857145</v>
      </c>
      <c r="F110" s="62">
        <f t="shared" si="97"/>
        <v>24.068571428571431</v>
      </c>
      <c r="G110" s="82">
        <f t="shared" si="88"/>
        <v>21.489795918367346</v>
      </c>
      <c r="H110" s="92"/>
      <c r="I110" s="92"/>
      <c r="J110" s="62">
        <v>3.4399724802201583</v>
      </c>
      <c r="K110" s="56">
        <f>L110*1.28</f>
        <v>192.21942857142861</v>
      </c>
      <c r="L110" s="62">
        <v>150.17142857142861</v>
      </c>
      <c r="M110" s="62">
        <v>1183.8857142857146</v>
      </c>
      <c r="N110" s="60">
        <v>7.3</v>
      </c>
      <c r="O110" s="61">
        <v>3.7028571428571437</v>
      </c>
      <c r="P110" s="61"/>
      <c r="Q110" s="62">
        <v>83.314285714285731</v>
      </c>
      <c r="R110" s="62">
        <v>548.22857142857151</v>
      </c>
      <c r="S110" s="62">
        <v>2869.7142857142862</v>
      </c>
      <c r="T110" s="62">
        <v>22.011428571428578</v>
      </c>
      <c r="U110" s="60">
        <v>13.8</v>
      </c>
      <c r="V110" s="60">
        <v>20.7</v>
      </c>
      <c r="W110" s="60">
        <v>65.099999999999994</v>
      </c>
      <c r="X110" s="60">
        <v>0</v>
      </c>
      <c r="Y110" s="60">
        <v>0.6</v>
      </c>
      <c r="Z110" s="62">
        <v>19.542857142857148</v>
      </c>
      <c r="AA110" s="63"/>
      <c r="AB110" s="60">
        <v>39</v>
      </c>
      <c r="AC110" s="62">
        <v>718.97142857142876</v>
      </c>
      <c r="AD110" s="60">
        <v>0</v>
      </c>
      <c r="AE110" s="60">
        <v>0.67</v>
      </c>
      <c r="AF110" s="62">
        <v>30.857142857142865</v>
      </c>
    </row>
    <row r="111" spans="1:32" x14ac:dyDescent="0.25">
      <c r="A111" s="59">
        <v>9708</v>
      </c>
      <c r="B111" s="60" t="s">
        <v>153</v>
      </c>
      <c r="C111" s="75">
        <v>22</v>
      </c>
      <c r="D111" s="60" t="s">
        <v>250</v>
      </c>
      <c r="E111" s="62">
        <v>7.1354838709677431</v>
      </c>
      <c r="F111" s="62">
        <f t="shared" ref="F111:F112" si="101">E111*1500*3000/10^6</f>
        <v>32.109677419354846</v>
      </c>
      <c r="G111" s="82">
        <f t="shared" si="88"/>
        <v>28.66935483870968</v>
      </c>
      <c r="H111" s="92"/>
      <c r="I111" s="92"/>
      <c r="J111" s="62">
        <v>2.1869874248223073</v>
      </c>
      <c r="K111" s="56">
        <f>L111*1.28</f>
        <v>125.25832258064518</v>
      </c>
      <c r="L111" s="62">
        <v>97.858064516129048</v>
      </c>
      <c r="M111" s="62">
        <v>870.5290322580646</v>
      </c>
      <c r="N111" s="60">
        <v>7.5</v>
      </c>
      <c r="O111" s="61">
        <v>1.5290322580645164</v>
      </c>
      <c r="P111" s="61"/>
      <c r="Q111" s="62">
        <v>61.161290322580655</v>
      </c>
      <c r="R111" s="62">
        <v>487.25161290322586</v>
      </c>
      <c r="S111" s="62">
        <v>3098.83870967742</v>
      </c>
      <c r="T111" s="62">
        <v>21.916129032258066</v>
      </c>
      <c r="U111" s="60">
        <v>10.199999999999999</v>
      </c>
      <c r="V111" s="60">
        <v>18.600000000000001</v>
      </c>
      <c r="W111" s="60">
        <v>70.8</v>
      </c>
      <c r="X111" s="60">
        <v>0</v>
      </c>
      <c r="Y111" s="60">
        <v>0.7</v>
      </c>
      <c r="Z111" s="62">
        <v>21.406451612903229</v>
      </c>
      <c r="AA111" s="63"/>
      <c r="AB111" s="60">
        <v>26</v>
      </c>
      <c r="AC111" s="62">
        <v>704.37419354838721</v>
      </c>
      <c r="AD111" s="60">
        <v>0</v>
      </c>
      <c r="AE111" s="60">
        <v>0.55000000000000004</v>
      </c>
      <c r="AF111" s="62">
        <v>34.658064516129038</v>
      </c>
    </row>
    <row r="112" spans="1:32" x14ac:dyDescent="0.25">
      <c r="A112" s="59">
        <v>9709</v>
      </c>
      <c r="B112" s="60" t="s">
        <v>154</v>
      </c>
      <c r="C112" s="75">
        <v>22</v>
      </c>
      <c r="D112" s="60" t="s">
        <v>251</v>
      </c>
      <c r="E112" s="62">
        <v>6.1863354037267078</v>
      </c>
      <c r="F112" s="62">
        <f t="shared" si="101"/>
        <v>27.838509316770185</v>
      </c>
      <c r="G112" s="82">
        <f t="shared" si="88"/>
        <v>24.855811889973378</v>
      </c>
      <c r="H112" s="92"/>
      <c r="I112" s="92"/>
      <c r="J112" s="62">
        <v>2.2165576859137759</v>
      </c>
      <c r="K112" s="56">
        <f>L112*1.28</f>
        <v>87.103602484472049</v>
      </c>
      <c r="L112" s="62">
        <v>68.049689440993788</v>
      </c>
      <c r="M112" s="62">
        <v>569.14285714285711</v>
      </c>
      <c r="N112" s="60">
        <v>7.7</v>
      </c>
      <c r="O112" s="61">
        <v>1.4434782608695651</v>
      </c>
      <c r="P112" s="61"/>
      <c r="Q112" s="62">
        <v>48.459627329192543</v>
      </c>
      <c r="R112" s="62">
        <v>551.61490683229806</v>
      </c>
      <c r="S112" s="62">
        <v>4485.0931677018625</v>
      </c>
      <c r="T112" s="62">
        <v>28.560248447204966</v>
      </c>
      <c r="U112" s="60">
        <v>5.0999999999999996</v>
      </c>
      <c r="V112" s="60">
        <v>16.100000000000001</v>
      </c>
      <c r="W112" s="60">
        <v>78.400000000000006</v>
      </c>
      <c r="X112" s="60">
        <v>0</v>
      </c>
      <c r="Y112" s="60">
        <v>0.6</v>
      </c>
      <c r="Z112" s="62">
        <v>18.559006211180122</v>
      </c>
      <c r="AA112" s="63"/>
      <c r="AB112" s="60">
        <v>8</v>
      </c>
      <c r="AC112" s="62">
        <v>221.67701863354034</v>
      </c>
      <c r="AD112" s="60">
        <v>0</v>
      </c>
      <c r="AE112" s="60">
        <v>0.32</v>
      </c>
      <c r="AF112" s="62">
        <v>39.180124223602483</v>
      </c>
    </row>
    <row r="113" spans="1:32" x14ac:dyDescent="0.25">
      <c r="A113" s="59"/>
      <c r="B113" s="60"/>
      <c r="C113" s="75"/>
      <c r="D113" s="60"/>
      <c r="E113" s="62"/>
      <c r="F113" s="59"/>
      <c r="G113" s="59"/>
      <c r="H113" s="59"/>
      <c r="I113" s="59"/>
      <c r="J113" s="62"/>
      <c r="K113" s="56"/>
      <c r="L113" s="62"/>
      <c r="M113" s="62"/>
      <c r="N113" s="60"/>
      <c r="O113" s="61"/>
      <c r="P113" s="61"/>
      <c r="Q113" s="62"/>
      <c r="R113" s="62"/>
      <c r="S113" s="62"/>
      <c r="T113" s="62"/>
      <c r="U113" s="60"/>
      <c r="V113" s="60"/>
      <c r="W113" s="60"/>
      <c r="X113" s="60"/>
      <c r="Y113" s="60"/>
      <c r="Z113" s="62"/>
      <c r="AA113" s="63"/>
      <c r="AB113" s="60"/>
      <c r="AC113" s="62"/>
      <c r="AD113" s="60"/>
      <c r="AE113" s="60"/>
      <c r="AF113" s="62"/>
    </row>
    <row r="114" spans="1:32" x14ac:dyDescent="0.25">
      <c r="A114" s="59">
        <v>9710</v>
      </c>
      <c r="B114" s="60" t="s">
        <v>155</v>
      </c>
      <c r="C114" s="75">
        <v>23</v>
      </c>
      <c r="D114" s="27" t="s">
        <v>248</v>
      </c>
      <c r="E114" s="62">
        <v>18.55670103092784</v>
      </c>
      <c r="F114" s="56">
        <f t="shared" ref="F114:F115" si="102">E114*1300*1500/10^6</f>
        <v>36.185567010309285</v>
      </c>
      <c r="G114" s="56">
        <f t="shared" ref="G114" si="103">F114/1.12</f>
        <v>32.308541973490428</v>
      </c>
      <c r="H114" s="92">
        <f t="shared" ref="H114" si="104">SUM(F114:F117)</f>
        <v>106.43902828635055</v>
      </c>
      <c r="I114" s="92">
        <f t="shared" ref="I114" si="105">H114/1.12</f>
        <v>95.034846684241558</v>
      </c>
      <c r="J114" s="62">
        <v>3.3340742387197153</v>
      </c>
      <c r="K114" s="56">
        <f>L114*1.28</f>
        <v>205.85567010309285</v>
      </c>
      <c r="L114" s="62">
        <v>160.82474226804129</v>
      </c>
      <c r="M114" s="62">
        <v>649.48453608247439</v>
      </c>
      <c r="N114" s="60">
        <v>7.2</v>
      </c>
      <c r="O114" s="61">
        <v>6.2886597938144346</v>
      </c>
      <c r="P114" s="61"/>
      <c r="Q114" s="62">
        <v>76.28865979381446</v>
      </c>
      <c r="R114" s="62">
        <v>316.49484536082485</v>
      </c>
      <c r="S114" s="62">
        <v>2525.7731958762893</v>
      </c>
      <c r="T114" s="62">
        <v>17.835051546391757</v>
      </c>
      <c r="U114" s="60">
        <v>9.3000000000000007</v>
      </c>
      <c r="V114" s="60">
        <v>14.7</v>
      </c>
      <c r="W114" s="60">
        <v>70.599999999999994</v>
      </c>
      <c r="X114" s="60">
        <v>4.5999999999999996</v>
      </c>
      <c r="Y114" s="60">
        <v>0.8</v>
      </c>
      <c r="Z114" s="62">
        <v>25.773195876288668</v>
      </c>
      <c r="AA114" s="63">
        <v>0.51546391752577336</v>
      </c>
      <c r="AB114" s="60">
        <v>61</v>
      </c>
      <c r="AC114" s="62">
        <v>484.53608247422693</v>
      </c>
      <c r="AD114" s="60">
        <v>0</v>
      </c>
      <c r="AE114" s="60">
        <v>0.63</v>
      </c>
      <c r="AF114" s="62">
        <v>30.927835051546399</v>
      </c>
    </row>
    <row r="115" spans="1:32" x14ac:dyDescent="0.25">
      <c r="A115" s="59">
        <v>9711</v>
      </c>
      <c r="B115" s="60" t="s">
        <v>156</v>
      </c>
      <c r="C115" s="75">
        <v>23</v>
      </c>
      <c r="D115" s="60" t="s">
        <v>249</v>
      </c>
      <c r="E115" s="62">
        <v>8.0592592592592585</v>
      </c>
      <c r="F115" s="56">
        <f t="shared" si="102"/>
        <v>15.715555555555554</v>
      </c>
      <c r="G115" s="56">
        <f t="shared" si="93"/>
        <v>14.031746031746028</v>
      </c>
      <c r="H115" s="92"/>
      <c r="I115" s="92"/>
      <c r="J115" s="62">
        <v>4.2703106651008857</v>
      </c>
      <c r="K115" s="56">
        <f>L115*1.28</f>
        <v>122.50074074074074</v>
      </c>
      <c r="L115" s="62">
        <v>95.703703703703695</v>
      </c>
      <c r="M115" s="62">
        <v>514.78518518518513</v>
      </c>
      <c r="N115" s="60">
        <v>7.5</v>
      </c>
      <c r="O115" s="61">
        <v>2.7199999999999998</v>
      </c>
      <c r="P115" s="61"/>
      <c r="Q115" s="62">
        <v>52.385185185185179</v>
      </c>
      <c r="R115" s="62">
        <v>251.85185185185182</v>
      </c>
      <c r="S115" s="62">
        <v>1843.5555555555552</v>
      </c>
      <c r="T115" s="62">
        <v>12.794074074074071</v>
      </c>
      <c r="U115" s="60">
        <v>10.4</v>
      </c>
      <c r="V115" s="60">
        <v>16.5</v>
      </c>
      <c r="W115" s="60">
        <v>72.3</v>
      </c>
      <c r="X115" s="60">
        <v>0</v>
      </c>
      <c r="Y115" s="60">
        <v>1.1000000000000001</v>
      </c>
      <c r="Z115" s="62">
        <v>22.162962962962961</v>
      </c>
      <c r="AA115" s="63"/>
      <c r="AB115" s="60">
        <v>28</v>
      </c>
      <c r="AC115" s="62">
        <v>632.6518518518518</v>
      </c>
      <c r="AD115" s="60">
        <v>0</v>
      </c>
      <c r="AE115" s="60">
        <v>0.63</v>
      </c>
      <c r="AF115" s="62">
        <v>31.229629629629624</v>
      </c>
    </row>
    <row r="116" spans="1:32" x14ac:dyDescent="0.25">
      <c r="A116" s="59">
        <v>9712</v>
      </c>
      <c r="B116" s="60" t="s">
        <v>157</v>
      </c>
      <c r="C116" s="75">
        <v>23</v>
      </c>
      <c r="D116" s="60" t="s">
        <v>250</v>
      </c>
      <c r="E116" s="62">
        <v>5.0413223140495864</v>
      </c>
      <c r="F116" s="56">
        <f t="shared" ref="F116:F117" si="106">E116*1500*3000/10^6</f>
        <v>22.685950413223139</v>
      </c>
      <c r="G116" s="56">
        <f t="shared" si="93"/>
        <v>20.255312868949229</v>
      </c>
      <c r="H116" s="92"/>
      <c r="I116" s="92"/>
      <c r="J116" s="62">
        <v>1.0576414595452142</v>
      </c>
      <c r="K116" s="56">
        <f>L116*1.28</f>
        <v>63.238347107438017</v>
      </c>
      <c r="L116" s="62">
        <v>49.404958677685947</v>
      </c>
      <c r="M116" s="62">
        <v>286.34710743801651</v>
      </c>
      <c r="N116" s="60">
        <v>7.6</v>
      </c>
      <c r="O116" s="61">
        <v>1.2099173553719007</v>
      </c>
      <c r="P116" s="61"/>
      <c r="Q116" s="62">
        <v>38.314049586776854</v>
      </c>
      <c r="R116" s="62">
        <v>229.88429752066114</v>
      </c>
      <c r="S116" s="62">
        <v>1714.0495867768593</v>
      </c>
      <c r="T116" s="62">
        <v>11.292561983471073</v>
      </c>
      <c r="U116" s="60">
        <v>6.5</v>
      </c>
      <c r="V116" s="60">
        <v>16.899999999999999</v>
      </c>
      <c r="W116" s="60">
        <v>75.7</v>
      </c>
      <c r="X116" s="60">
        <v>0</v>
      </c>
      <c r="Y116" s="60">
        <v>1.1000000000000001</v>
      </c>
      <c r="Z116" s="62">
        <v>18.148760330578511</v>
      </c>
      <c r="AA116" s="63"/>
      <c r="AB116" s="60">
        <v>17</v>
      </c>
      <c r="AC116" s="62">
        <v>530.34710743801645</v>
      </c>
      <c r="AD116" s="60">
        <v>0</v>
      </c>
      <c r="AE116" s="60">
        <v>0.38</v>
      </c>
      <c r="AF116" s="62">
        <v>29.239669421487598</v>
      </c>
    </row>
    <row r="117" spans="1:32" x14ac:dyDescent="0.25">
      <c r="A117" s="59">
        <v>9713</v>
      </c>
      <c r="B117" s="60" t="s">
        <v>158</v>
      </c>
      <c r="C117" s="75">
        <v>23</v>
      </c>
      <c r="D117" s="60" t="s">
        <v>251</v>
      </c>
      <c r="E117" s="62">
        <v>7.0782122905027949</v>
      </c>
      <c r="F117" s="56">
        <f t="shared" si="106"/>
        <v>31.851955307262578</v>
      </c>
      <c r="G117" s="56">
        <f t="shared" si="93"/>
        <v>28.439245810055869</v>
      </c>
      <c r="H117" s="92"/>
      <c r="I117" s="92"/>
      <c r="J117" s="62">
        <v>1.1282861333634211</v>
      </c>
      <c r="K117" s="56">
        <f>L117*1.28</f>
        <v>38.829050279329621</v>
      </c>
      <c r="L117" s="62">
        <v>30.335195530726267</v>
      </c>
      <c r="M117" s="62">
        <v>130.44134078212295</v>
      </c>
      <c r="N117" s="60">
        <v>8</v>
      </c>
      <c r="O117" s="61">
        <v>1.0111731843575422</v>
      </c>
      <c r="P117" s="61"/>
      <c r="Q117" s="62">
        <v>22.245810055865928</v>
      </c>
      <c r="R117" s="62">
        <v>241.67039106145259</v>
      </c>
      <c r="S117" s="62">
        <v>5470.4469273743034</v>
      </c>
      <c r="T117" s="62">
        <v>29.829608938547494</v>
      </c>
      <c r="U117" s="60">
        <v>1.1000000000000001</v>
      </c>
      <c r="V117" s="60">
        <v>6.8</v>
      </c>
      <c r="W117" s="60">
        <v>91.8</v>
      </c>
      <c r="X117" s="60">
        <v>0</v>
      </c>
      <c r="Y117" s="60">
        <v>0.4</v>
      </c>
      <c r="Z117" s="62">
        <v>24.268156424581012</v>
      </c>
      <c r="AA117" s="63"/>
      <c r="AB117" s="60">
        <v>3</v>
      </c>
      <c r="AC117" s="62">
        <v>33.36871508379889</v>
      </c>
      <c r="AD117" s="60">
        <v>0</v>
      </c>
      <c r="AE117" s="60">
        <v>0.16</v>
      </c>
      <c r="AF117" s="62">
        <v>30.335195530726267</v>
      </c>
    </row>
    <row r="118" spans="1:32" x14ac:dyDescent="0.25">
      <c r="A118" s="59"/>
      <c r="B118" s="60"/>
      <c r="C118" s="75"/>
      <c r="D118" s="60"/>
      <c r="E118" s="62"/>
      <c r="F118" s="62"/>
      <c r="G118" s="82"/>
      <c r="H118" s="62"/>
      <c r="I118" s="82"/>
      <c r="J118" s="62"/>
      <c r="K118" s="56"/>
      <c r="L118" s="62"/>
      <c r="M118" s="62"/>
      <c r="N118" s="60"/>
      <c r="O118" s="61"/>
      <c r="P118" s="61"/>
      <c r="Q118" s="62"/>
      <c r="R118" s="62"/>
      <c r="S118" s="62"/>
      <c r="T118" s="62"/>
      <c r="U118" s="60"/>
      <c r="V118" s="60"/>
      <c r="W118" s="60"/>
      <c r="X118" s="60"/>
      <c r="Y118" s="60"/>
      <c r="Z118" s="62"/>
      <c r="AA118" s="63"/>
      <c r="AB118" s="60"/>
      <c r="AC118" s="62"/>
      <c r="AD118" s="60"/>
      <c r="AE118" s="60"/>
      <c r="AF118" s="62"/>
    </row>
    <row r="119" spans="1:32" x14ac:dyDescent="0.25">
      <c r="A119" s="59">
        <v>9735</v>
      </c>
      <c r="B119" s="60" t="s">
        <v>179</v>
      </c>
      <c r="C119" s="75">
        <v>24</v>
      </c>
      <c r="D119" s="27" t="s">
        <v>248</v>
      </c>
      <c r="E119" s="62">
        <v>42.352941176470587</v>
      </c>
      <c r="F119" s="62">
        <f t="shared" ref="F119:F120" si="107">E119*1300*1500/10^6</f>
        <v>82.588235294117638</v>
      </c>
      <c r="G119" s="82">
        <f t="shared" ref="G119" si="108">F119/1.12</f>
        <v>73.739495798319311</v>
      </c>
      <c r="H119" s="92">
        <f t="shared" ref="H119" si="109">SUM(F119:F122)</f>
        <v>188.04772150359284</v>
      </c>
      <c r="I119" s="92">
        <f t="shared" ref="I119" si="110">H119/1.12</f>
        <v>167.8997513424936</v>
      </c>
      <c r="J119" s="62">
        <v>4.6992481203007515</v>
      </c>
      <c r="K119" s="56">
        <f>L119*1.28</f>
        <v>257.50588235294117</v>
      </c>
      <c r="L119" s="62">
        <v>201.1764705882353</v>
      </c>
      <c r="M119" s="62">
        <v>912.70588235294122</v>
      </c>
      <c r="N119" s="60">
        <v>7.3</v>
      </c>
      <c r="O119" s="61">
        <v>11.223529411764707</v>
      </c>
      <c r="P119" s="61"/>
      <c r="Q119" s="62">
        <v>96.352941176470594</v>
      </c>
      <c r="R119" s="62">
        <v>502.94117647058823</v>
      </c>
      <c r="S119" s="62">
        <v>4531.7647058823532</v>
      </c>
      <c r="T119" s="62">
        <v>29.329411764705881</v>
      </c>
      <c r="U119" s="60">
        <v>8</v>
      </c>
      <c r="V119" s="60">
        <v>14.3</v>
      </c>
      <c r="W119" s="60">
        <v>77.400000000000006</v>
      </c>
      <c r="X119" s="60">
        <v>0</v>
      </c>
      <c r="Y119" s="60">
        <v>0.5</v>
      </c>
      <c r="Z119" s="62">
        <v>37.058823529411768</v>
      </c>
      <c r="AA119" s="63">
        <v>1.0588235294117647</v>
      </c>
      <c r="AB119" s="60">
        <v>23</v>
      </c>
      <c r="AC119" s="62">
        <v>394.94117647058823</v>
      </c>
      <c r="AD119" s="60">
        <v>0</v>
      </c>
      <c r="AE119" s="60">
        <v>0.56000000000000005</v>
      </c>
      <c r="AF119" s="62">
        <v>36</v>
      </c>
    </row>
    <row r="120" spans="1:32" x14ac:dyDescent="0.25">
      <c r="A120" s="59">
        <v>9736</v>
      </c>
      <c r="B120" s="60" t="s">
        <v>180</v>
      </c>
      <c r="C120" s="75">
        <v>24</v>
      </c>
      <c r="D120" s="60" t="s">
        <v>249</v>
      </c>
      <c r="E120" s="62">
        <v>21.025641025641029</v>
      </c>
      <c r="F120" s="62">
        <f t="shared" si="107"/>
        <v>41.000000000000007</v>
      </c>
      <c r="G120" s="82">
        <f t="shared" si="88"/>
        <v>36.607142857142861</v>
      </c>
      <c r="H120" s="92"/>
      <c r="I120" s="92"/>
      <c r="J120" s="62">
        <v>1.1678150181011329</v>
      </c>
      <c r="K120" s="56">
        <f>L120*1.28</f>
        <v>95.540512820512831</v>
      </c>
      <c r="L120" s="62">
        <v>74.641025641025649</v>
      </c>
      <c r="M120" s="62">
        <v>1036.5641025641028</v>
      </c>
      <c r="N120" s="60">
        <v>7.8</v>
      </c>
      <c r="O120" s="61">
        <v>4.4153846153846157</v>
      </c>
      <c r="P120" s="61"/>
      <c r="Q120" s="62">
        <v>46.256410256410263</v>
      </c>
      <c r="R120" s="62">
        <v>486.74358974358978</v>
      </c>
      <c r="S120" s="62">
        <v>7043.5897435897441</v>
      </c>
      <c r="T120" s="62">
        <v>42.051282051282058</v>
      </c>
      <c r="U120" s="60">
        <v>6.3</v>
      </c>
      <c r="V120" s="60">
        <v>9.6</v>
      </c>
      <c r="W120" s="60">
        <v>83.8</v>
      </c>
      <c r="X120" s="60">
        <v>0</v>
      </c>
      <c r="Y120" s="60">
        <v>0.4</v>
      </c>
      <c r="Z120" s="62">
        <v>30.487179487179493</v>
      </c>
      <c r="AA120" s="63"/>
      <c r="AB120" s="60">
        <v>8</v>
      </c>
      <c r="AC120" s="62">
        <v>607.64102564102575</v>
      </c>
      <c r="AD120" s="60">
        <v>0</v>
      </c>
      <c r="AE120" s="60">
        <v>0.66</v>
      </c>
      <c r="AF120" s="62">
        <v>36.794871794871803</v>
      </c>
    </row>
    <row r="121" spans="1:32" x14ac:dyDescent="0.25">
      <c r="A121" s="59">
        <v>9737</v>
      </c>
      <c r="B121" s="60" t="s">
        <v>181</v>
      </c>
      <c r="C121" s="75">
        <v>24</v>
      </c>
      <c r="D121" s="60" t="s">
        <v>250</v>
      </c>
      <c r="E121" s="62">
        <v>9.2125984251968465</v>
      </c>
      <c r="F121" s="62">
        <f t="shared" ref="F121:F122" si="111">E121*1500*3000/10^6</f>
        <v>41.456692913385808</v>
      </c>
      <c r="G121" s="82">
        <f t="shared" si="88"/>
        <v>37.014904386951613</v>
      </c>
      <c r="H121" s="92"/>
      <c r="I121" s="92"/>
      <c r="J121" s="62">
        <v>2.2956841138659319</v>
      </c>
      <c r="K121" s="56">
        <f>L121*1.28</f>
        <v>72.062992125984223</v>
      </c>
      <c r="L121" s="62">
        <v>56.299212598425171</v>
      </c>
      <c r="M121" s="62">
        <v>572.20472440944854</v>
      </c>
      <c r="N121" s="60">
        <v>8</v>
      </c>
      <c r="O121" s="61">
        <v>2.047244094488188</v>
      </c>
      <c r="P121" s="61"/>
      <c r="Q121" s="62">
        <v>41.968503937007853</v>
      </c>
      <c r="R121" s="62">
        <v>548.66141732283438</v>
      </c>
      <c r="S121" s="62">
        <v>7370.0787401574771</v>
      </c>
      <c r="T121" s="62">
        <v>43.094488188976356</v>
      </c>
      <c r="U121" s="60">
        <v>3.4</v>
      </c>
      <c r="V121" s="60">
        <v>10.6</v>
      </c>
      <c r="W121" s="60">
        <v>85.6</v>
      </c>
      <c r="X121" s="60">
        <v>0</v>
      </c>
      <c r="Y121" s="60">
        <v>0.5</v>
      </c>
      <c r="Z121" s="62">
        <v>39.921259842519667</v>
      </c>
      <c r="AA121" s="63"/>
      <c r="AB121" s="60">
        <v>6</v>
      </c>
      <c r="AC121" s="62">
        <v>179.13385826771645</v>
      </c>
      <c r="AD121" s="60">
        <v>0</v>
      </c>
      <c r="AE121" s="60">
        <v>0.32</v>
      </c>
      <c r="AF121" s="62">
        <v>52.204724409448794</v>
      </c>
    </row>
    <row r="122" spans="1:32" x14ac:dyDescent="0.25">
      <c r="A122" s="59">
        <v>9738</v>
      </c>
      <c r="B122" s="60" t="s">
        <v>182</v>
      </c>
      <c r="C122" s="75">
        <v>24</v>
      </c>
      <c r="D122" s="60" t="s">
        <v>251</v>
      </c>
      <c r="E122" s="62">
        <v>5.1117318435754191</v>
      </c>
      <c r="F122" s="62">
        <f t="shared" si="111"/>
        <v>23.00279329608939</v>
      </c>
      <c r="G122" s="82">
        <f t="shared" si="88"/>
        <v>20.538208300079809</v>
      </c>
      <c r="H122" s="92"/>
      <c r="I122" s="92"/>
      <c r="J122" s="62">
        <v>1.1473152822395596</v>
      </c>
      <c r="K122" s="56">
        <f>L122*1.28</f>
        <v>31.406480446927375</v>
      </c>
      <c r="L122" s="62">
        <v>24.536312849162012</v>
      </c>
      <c r="M122" s="62">
        <v>420.18435754189949</v>
      </c>
      <c r="N122" s="60">
        <v>8.1</v>
      </c>
      <c r="O122" s="61">
        <v>1.4312849162011174</v>
      </c>
      <c r="P122" s="61"/>
      <c r="Q122" s="62">
        <v>25.558659217877096</v>
      </c>
      <c r="R122" s="62">
        <v>434.49720670391065</v>
      </c>
      <c r="S122" s="62">
        <v>6164.7486033519554</v>
      </c>
      <c r="T122" s="62">
        <v>35.679888268156425</v>
      </c>
      <c r="U122" s="60">
        <v>3</v>
      </c>
      <c r="V122" s="60">
        <v>10.1</v>
      </c>
      <c r="W122" s="60">
        <v>86.3</v>
      </c>
      <c r="X122" s="60">
        <v>0</v>
      </c>
      <c r="Y122" s="60">
        <v>0.6</v>
      </c>
      <c r="Z122" s="62">
        <v>24.536312849162012</v>
      </c>
      <c r="AA122" s="63"/>
      <c r="AB122" s="60">
        <v>3</v>
      </c>
      <c r="AC122" s="62">
        <v>175.84357541899442</v>
      </c>
      <c r="AD122" s="60">
        <v>0</v>
      </c>
      <c r="AE122" s="60">
        <v>0.3</v>
      </c>
      <c r="AF122" s="62">
        <v>52.139664804469277</v>
      </c>
    </row>
    <row r="123" spans="1:32" x14ac:dyDescent="0.25">
      <c r="A123" s="59"/>
      <c r="B123" s="60"/>
      <c r="C123" s="75"/>
      <c r="D123" s="60"/>
      <c r="E123" s="62"/>
      <c r="F123" s="59"/>
      <c r="G123" s="59"/>
      <c r="H123" s="59"/>
      <c r="I123" s="59"/>
      <c r="J123" s="62"/>
      <c r="K123" s="56"/>
      <c r="L123" s="62"/>
      <c r="M123" s="62"/>
      <c r="N123" s="60"/>
      <c r="O123" s="61"/>
      <c r="P123" s="61"/>
      <c r="Q123" s="62"/>
      <c r="R123" s="62"/>
      <c r="S123" s="62"/>
      <c r="T123" s="62"/>
      <c r="U123" s="60"/>
      <c r="V123" s="60"/>
      <c r="W123" s="60"/>
      <c r="X123" s="60"/>
      <c r="Y123" s="60"/>
      <c r="Z123" s="62"/>
      <c r="AA123" s="63"/>
      <c r="AB123" s="60"/>
      <c r="AC123" s="62"/>
      <c r="AD123" s="60"/>
      <c r="AE123" s="60"/>
      <c r="AF123" s="62"/>
    </row>
    <row r="124" spans="1:32" x14ac:dyDescent="0.25">
      <c r="A124" s="59">
        <v>9731</v>
      </c>
      <c r="B124" s="60" t="s">
        <v>175</v>
      </c>
      <c r="C124" s="75">
        <v>25</v>
      </c>
      <c r="D124" s="27" t="s">
        <v>248</v>
      </c>
      <c r="E124" s="62">
        <v>28.058823529411743</v>
      </c>
      <c r="F124" s="56">
        <f t="shared" ref="F124:F125" si="112">E124*1300*1500/10^6</f>
        <v>54.714705882352895</v>
      </c>
      <c r="G124" s="56">
        <f t="shared" ref="G124" si="113">F124/1.12</f>
        <v>48.852415966386509</v>
      </c>
      <c r="H124" s="92">
        <f t="shared" ref="H124" si="114">SUM(F124:F127)</f>
        <v>115.29157330765287</v>
      </c>
      <c r="I124" s="92">
        <f t="shared" ref="I124" si="115">H124/1.12</f>
        <v>102.93890473897576</v>
      </c>
      <c r="J124" s="62">
        <v>2.2810218978102186</v>
      </c>
      <c r="K124" s="56">
        <f>L124*1.28</f>
        <v>222.14274509803906</v>
      </c>
      <c r="L124" s="62">
        <v>173.54901960784301</v>
      </c>
      <c r="M124" s="62">
        <v>922.82352941176396</v>
      </c>
      <c r="N124" s="60">
        <v>7.2</v>
      </c>
      <c r="O124" s="61">
        <v>9.5607843137254811</v>
      </c>
      <c r="P124" s="61"/>
      <c r="Q124" s="62">
        <v>85.215686274509736</v>
      </c>
      <c r="R124" s="62">
        <v>490.50980392156822</v>
      </c>
      <c r="S124" s="62">
        <v>3013.725490196076</v>
      </c>
      <c r="T124" s="62">
        <v>22.758823529411746</v>
      </c>
      <c r="U124" s="60">
        <v>10.4</v>
      </c>
      <c r="V124" s="60">
        <v>18</v>
      </c>
      <c r="W124" s="60">
        <v>66.3</v>
      </c>
      <c r="X124" s="60">
        <v>4.5</v>
      </c>
      <c r="Y124" s="60">
        <v>0.8</v>
      </c>
      <c r="Z124" s="62">
        <v>29.098039215686253</v>
      </c>
      <c r="AA124" s="63">
        <v>0.72745098039215628</v>
      </c>
      <c r="AB124" s="60">
        <v>64</v>
      </c>
      <c r="AC124" s="62">
        <v>506.09803921568584</v>
      </c>
      <c r="AD124" s="60">
        <v>0</v>
      </c>
      <c r="AE124" s="60">
        <v>0.57999999999999996</v>
      </c>
      <c r="AF124" s="62">
        <v>39.490196078431339</v>
      </c>
    </row>
    <row r="125" spans="1:32" x14ac:dyDescent="0.25">
      <c r="A125" s="59">
        <v>9732</v>
      </c>
      <c r="B125" s="60" t="s">
        <v>176</v>
      </c>
      <c r="C125" s="75">
        <v>25</v>
      </c>
      <c r="D125" s="60" t="s">
        <v>249</v>
      </c>
      <c r="E125" s="62">
        <v>12.305732484076433</v>
      </c>
      <c r="F125" s="56">
        <f t="shared" si="112"/>
        <v>23.996178343949044</v>
      </c>
      <c r="G125" s="56">
        <f t="shared" si="93"/>
        <v>21.425159235668787</v>
      </c>
      <c r="H125" s="92"/>
      <c r="I125" s="92"/>
      <c r="J125" s="62">
        <v>3.3579583613163195</v>
      </c>
      <c r="K125" s="56">
        <f>L125*1.28</f>
        <v>108.94675159235669</v>
      </c>
      <c r="L125" s="62">
        <v>85.114649681528661</v>
      </c>
      <c r="M125" s="62">
        <v>810.12738853503186</v>
      </c>
      <c r="N125" s="60">
        <v>7.5</v>
      </c>
      <c r="O125" s="61">
        <v>4.819745222929936</v>
      </c>
      <c r="P125" s="61"/>
      <c r="Q125" s="62">
        <v>53.324840764331213</v>
      </c>
      <c r="R125" s="62">
        <v>518.89171974522299</v>
      </c>
      <c r="S125" s="62">
        <v>3250.7643312101914</v>
      </c>
      <c r="T125" s="62">
        <v>22.765605095541403</v>
      </c>
      <c r="U125" s="60">
        <v>9.1</v>
      </c>
      <c r="V125" s="60">
        <v>19</v>
      </c>
      <c r="W125" s="60">
        <v>71.3</v>
      </c>
      <c r="X125" s="60">
        <v>0</v>
      </c>
      <c r="Y125" s="60">
        <v>0.9</v>
      </c>
      <c r="Z125" s="62">
        <v>27.687898089171977</v>
      </c>
      <c r="AA125" s="63"/>
      <c r="AB125" s="60">
        <v>21</v>
      </c>
      <c r="AC125" s="62">
        <v>763.98089171974527</v>
      </c>
      <c r="AD125" s="60">
        <v>0</v>
      </c>
      <c r="AE125" s="60">
        <v>0.48</v>
      </c>
      <c r="AF125" s="62">
        <v>45.121019108280258</v>
      </c>
    </row>
    <row r="126" spans="1:32" x14ac:dyDescent="0.25">
      <c r="A126" s="59">
        <v>9733</v>
      </c>
      <c r="B126" s="60" t="s">
        <v>177</v>
      </c>
      <c r="C126" s="75">
        <v>25</v>
      </c>
      <c r="D126" s="60" t="s">
        <v>250</v>
      </c>
      <c r="E126" s="62">
        <v>4.0875912408759119</v>
      </c>
      <c r="F126" s="56">
        <f t="shared" ref="F126:F127" si="116">E126*1500*3000/10^6</f>
        <v>18.394160583941602</v>
      </c>
      <c r="G126" s="56">
        <f t="shared" si="93"/>
        <v>16.423357664233571</v>
      </c>
      <c r="H126" s="92"/>
      <c r="I126" s="92"/>
      <c r="J126" s="62">
        <v>1.1247328759419639</v>
      </c>
      <c r="K126" s="56">
        <f>L126*1.28</f>
        <v>24.852554744525541</v>
      </c>
      <c r="L126" s="62">
        <v>19.416058394160579</v>
      </c>
      <c r="M126" s="62">
        <v>435.32846715328458</v>
      </c>
      <c r="N126" s="60">
        <v>7.8</v>
      </c>
      <c r="O126" s="61">
        <v>1.8394160583941603</v>
      </c>
      <c r="P126" s="61"/>
      <c r="Q126" s="62">
        <v>15.328467153284668</v>
      </c>
      <c r="R126" s="62">
        <v>505.83941605839408</v>
      </c>
      <c r="S126" s="62">
        <v>3106.5693430656929</v>
      </c>
      <c r="T126" s="62">
        <v>21.051094890510946</v>
      </c>
      <c r="U126" s="60">
        <v>5.3</v>
      </c>
      <c r="V126" s="60">
        <v>20</v>
      </c>
      <c r="W126" s="60">
        <v>73.7</v>
      </c>
      <c r="X126" s="60">
        <v>0</v>
      </c>
      <c r="Y126" s="60">
        <v>1.3</v>
      </c>
      <c r="Z126" s="62">
        <v>21.459854014598537</v>
      </c>
      <c r="AA126" s="63"/>
      <c r="AB126" s="60">
        <v>4</v>
      </c>
      <c r="AC126" s="62">
        <v>882.91970802919695</v>
      </c>
      <c r="AD126" s="60">
        <v>0</v>
      </c>
      <c r="AE126" s="60">
        <v>0.27</v>
      </c>
      <c r="AF126" s="62">
        <v>61.313868613138673</v>
      </c>
    </row>
    <row r="127" spans="1:32" x14ac:dyDescent="0.25">
      <c r="A127" s="59">
        <v>9734</v>
      </c>
      <c r="B127" s="60" t="s">
        <v>178</v>
      </c>
      <c r="C127" s="75">
        <v>25</v>
      </c>
      <c r="D127" s="60" t="s">
        <v>251</v>
      </c>
      <c r="E127" s="62">
        <v>4.0414507772020736</v>
      </c>
      <c r="F127" s="56">
        <f t="shared" si="116"/>
        <v>18.186528497409327</v>
      </c>
      <c r="G127" s="56">
        <f t="shared" si="93"/>
        <v>16.237971872686899</v>
      </c>
      <c r="H127" s="92"/>
      <c r="I127" s="92"/>
      <c r="J127" s="62">
        <v>1.1125945705384959</v>
      </c>
      <c r="K127" s="56">
        <f>L127*1.28</f>
        <v>27.158549222797934</v>
      </c>
      <c r="L127" s="62">
        <v>21.217616580310885</v>
      </c>
      <c r="M127" s="62">
        <v>152.56476683937828</v>
      </c>
      <c r="N127" s="60">
        <v>8.1999999999999993</v>
      </c>
      <c r="O127" s="61">
        <v>1.1113989637305703</v>
      </c>
      <c r="P127" s="61"/>
      <c r="Q127" s="62">
        <v>22.227979274611403</v>
      </c>
      <c r="R127" s="62">
        <v>289.97409326424878</v>
      </c>
      <c r="S127" s="62">
        <v>2707.7720207253892</v>
      </c>
      <c r="T127" s="62">
        <v>16.569948186528499</v>
      </c>
      <c r="U127" s="60">
        <v>2.4</v>
      </c>
      <c r="V127" s="60">
        <v>14.6</v>
      </c>
      <c r="W127" s="60">
        <v>81.8</v>
      </c>
      <c r="X127" s="60">
        <v>0</v>
      </c>
      <c r="Y127" s="60">
        <v>1.4</v>
      </c>
      <c r="Z127" s="62">
        <v>13.13471502590674</v>
      </c>
      <c r="AA127" s="63"/>
      <c r="AB127" s="60">
        <v>2</v>
      </c>
      <c r="AC127" s="62">
        <v>441.52849740932652</v>
      </c>
      <c r="AD127" s="60">
        <v>0</v>
      </c>
      <c r="AE127" s="60">
        <v>0.16</v>
      </c>
      <c r="AF127" s="62">
        <v>52.538860103626959</v>
      </c>
    </row>
    <row r="128" spans="1:32" x14ac:dyDescent="0.25">
      <c r="A128" s="59"/>
      <c r="B128" s="60"/>
      <c r="C128" s="75"/>
      <c r="D128" s="60"/>
      <c r="E128" s="62"/>
      <c r="F128" s="62"/>
      <c r="G128" s="82"/>
      <c r="H128" s="62"/>
      <c r="I128" s="82"/>
      <c r="J128" s="62"/>
      <c r="K128" s="56"/>
      <c r="L128" s="62"/>
      <c r="M128" s="62"/>
      <c r="N128" s="60"/>
      <c r="O128" s="61"/>
      <c r="P128" s="61"/>
      <c r="Q128" s="62"/>
      <c r="R128" s="62"/>
      <c r="S128" s="62"/>
      <c r="T128" s="62"/>
      <c r="U128" s="60"/>
      <c r="V128" s="60"/>
      <c r="W128" s="60"/>
      <c r="X128" s="60"/>
      <c r="Y128" s="60"/>
      <c r="Z128" s="62"/>
      <c r="AA128" s="63"/>
      <c r="AB128" s="60"/>
      <c r="AC128" s="62"/>
      <c r="AD128" s="60"/>
      <c r="AE128" s="60"/>
      <c r="AF128" s="62"/>
    </row>
    <row r="129" spans="1:32" x14ac:dyDescent="0.25">
      <c r="A129" s="59">
        <v>9727</v>
      </c>
      <c r="B129" s="60" t="s">
        <v>171</v>
      </c>
      <c r="C129" s="75">
        <v>26</v>
      </c>
      <c r="D129" s="27" t="s">
        <v>248</v>
      </c>
      <c r="E129" s="62">
        <v>14.807692307692314</v>
      </c>
      <c r="F129" s="62">
        <f t="shared" ref="F129:F130" si="117">E129*1300*1500/10^6</f>
        <v>28.875000000000011</v>
      </c>
      <c r="G129" s="82">
        <f t="shared" ref="G129" si="118">F129/1.12</f>
        <v>25.781250000000007</v>
      </c>
      <c r="H129" s="92">
        <f t="shared" ref="H129" si="119">SUM(F129:F132)</f>
        <v>50.624614233013489</v>
      </c>
      <c r="I129" s="92">
        <f t="shared" ref="I129" si="120">H129/1.12</f>
        <v>45.200548422333469</v>
      </c>
      <c r="J129" s="62">
        <v>1.1763321962122102</v>
      </c>
      <c r="K129" s="56">
        <f>L129*1.28</f>
        <v>208.49230769230778</v>
      </c>
      <c r="L129" s="62">
        <v>162.88461538461544</v>
      </c>
      <c r="M129" s="62">
        <v>491.82692307692326</v>
      </c>
      <c r="N129" s="60">
        <v>7.2</v>
      </c>
      <c r="O129" s="61">
        <v>7.8269230769230802</v>
      </c>
      <c r="P129" s="61"/>
      <c r="Q129" s="62">
        <v>77.211538461538495</v>
      </c>
      <c r="R129" s="62">
        <v>397.69230769230785</v>
      </c>
      <c r="S129" s="62">
        <v>2950.9615384615399</v>
      </c>
      <c r="T129" s="62">
        <v>20.413461538461547</v>
      </c>
      <c r="U129" s="60">
        <v>6.2</v>
      </c>
      <c r="V129" s="60">
        <v>16.2</v>
      </c>
      <c r="W129" s="60">
        <v>72.3</v>
      </c>
      <c r="X129" s="60">
        <v>4.5</v>
      </c>
      <c r="Y129" s="60">
        <v>0.8</v>
      </c>
      <c r="Z129" s="62">
        <v>28.557692307692321</v>
      </c>
      <c r="AA129" s="63">
        <v>0.63461538461538491</v>
      </c>
      <c r="AB129" s="60">
        <v>55</v>
      </c>
      <c r="AC129" s="62">
        <v>554.23076923076951</v>
      </c>
      <c r="AD129" s="60">
        <v>0</v>
      </c>
      <c r="AE129" s="60">
        <v>0.38</v>
      </c>
      <c r="AF129" s="62">
        <v>35.961538461538474</v>
      </c>
    </row>
    <row r="130" spans="1:32" x14ac:dyDescent="0.25">
      <c r="A130" s="59">
        <v>9728</v>
      </c>
      <c r="B130" s="60" t="s">
        <v>172</v>
      </c>
      <c r="C130" s="75">
        <v>26</v>
      </c>
      <c r="D130" s="60" t="s">
        <v>249</v>
      </c>
      <c r="E130" s="62">
        <v>4.096385542168675</v>
      </c>
      <c r="F130" s="62">
        <f t="shared" si="117"/>
        <v>7.9879518072289164</v>
      </c>
      <c r="G130" s="82">
        <f t="shared" si="88"/>
        <v>7.1320998278829606</v>
      </c>
      <c r="H130" s="92"/>
      <c r="I130" s="92"/>
      <c r="J130" s="62">
        <v>1.0962508221881166</v>
      </c>
      <c r="K130" s="56">
        <f>L130*1.28</f>
        <v>191.38313253012049</v>
      </c>
      <c r="L130" s="62">
        <v>149.51807228915663</v>
      </c>
      <c r="M130" s="62">
        <v>465.96385542168679</v>
      </c>
      <c r="N130" s="60">
        <v>7.3</v>
      </c>
      <c r="O130" s="61">
        <v>3.5843373493975905</v>
      </c>
      <c r="P130" s="61"/>
      <c r="Q130" s="62">
        <v>80.903614457831324</v>
      </c>
      <c r="R130" s="62">
        <v>371.74698795180723</v>
      </c>
      <c r="S130" s="62">
        <v>2806.0240963855422</v>
      </c>
      <c r="T130" s="62">
        <v>18.433734939759038</v>
      </c>
      <c r="U130" s="60">
        <v>6.5</v>
      </c>
      <c r="V130" s="60">
        <v>16.8</v>
      </c>
      <c r="W130" s="60">
        <v>76.099999999999994</v>
      </c>
      <c r="X130" s="60">
        <v>0</v>
      </c>
      <c r="Y130" s="60">
        <v>0.8</v>
      </c>
      <c r="Z130" s="62">
        <v>26.626506024096386</v>
      </c>
      <c r="AA130" s="63"/>
      <c r="AB130" s="60">
        <v>54</v>
      </c>
      <c r="AC130" s="62">
        <v>517.16867469879526</v>
      </c>
      <c r="AD130" s="60">
        <v>0</v>
      </c>
      <c r="AE130" s="60">
        <v>0.39</v>
      </c>
      <c r="AF130" s="62">
        <v>33.795180722891565</v>
      </c>
    </row>
    <row r="131" spans="1:32" x14ac:dyDescent="0.25">
      <c r="A131" s="59">
        <v>9729</v>
      </c>
      <c r="B131" s="60" t="s">
        <v>173</v>
      </c>
      <c r="C131" s="75">
        <v>26</v>
      </c>
      <c r="D131" s="60" t="s">
        <v>250</v>
      </c>
      <c r="E131" s="62">
        <v>1.012345679012346</v>
      </c>
      <c r="F131" s="62">
        <f t="shared" ref="F131:F132" si="121">E131*1500*3000/10^6</f>
        <v>4.5555555555555571</v>
      </c>
      <c r="G131" s="82">
        <f t="shared" si="88"/>
        <v>4.0674603174603181</v>
      </c>
      <c r="H131" s="92"/>
      <c r="I131" s="92"/>
      <c r="J131" s="62">
        <v>3.3314825097168241</v>
      </c>
      <c r="K131" s="56">
        <f>L131*1.28</f>
        <v>95.889382716049411</v>
      </c>
      <c r="L131" s="62">
        <v>74.913580246913597</v>
      </c>
      <c r="M131" s="62">
        <v>379.62962962962973</v>
      </c>
      <c r="N131" s="60">
        <v>7.7</v>
      </c>
      <c r="O131" s="61">
        <v>1.518518518518519</v>
      </c>
      <c r="P131" s="61"/>
      <c r="Q131" s="62">
        <v>51.629629629629648</v>
      </c>
      <c r="R131" s="62">
        <v>343.18518518518528</v>
      </c>
      <c r="S131" s="62">
        <v>2460.0000000000009</v>
      </c>
      <c r="T131" s="62">
        <v>16.298765432098772</v>
      </c>
      <c r="U131" s="60">
        <v>6</v>
      </c>
      <c r="V131" s="60">
        <v>17.600000000000001</v>
      </c>
      <c r="W131" s="60">
        <v>75.599999999999994</v>
      </c>
      <c r="X131" s="60">
        <v>0</v>
      </c>
      <c r="Y131" s="60">
        <v>1.1000000000000001</v>
      </c>
      <c r="Z131" s="62">
        <v>22.271604938271611</v>
      </c>
      <c r="AA131" s="63"/>
      <c r="AB131" s="60">
        <v>18</v>
      </c>
      <c r="AC131" s="62">
        <v>765.3333333333336</v>
      </c>
      <c r="AD131" s="60">
        <v>0</v>
      </c>
      <c r="AE131" s="60">
        <v>0.34</v>
      </c>
      <c r="AF131" s="62">
        <v>39.481481481481495</v>
      </c>
    </row>
    <row r="132" spans="1:32" x14ac:dyDescent="0.25">
      <c r="A132" s="59">
        <v>9730</v>
      </c>
      <c r="B132" s="60" t="s">
        <v>174</v>
      </c>
      <c r="C132" s="75">
        <v>26</v>
      </c>
      <c r="D132" s="60" t="s">
        <v>251</v>
      </c>
      <c r="E132" s="62">
        <v>2.0458015267175576</v>
      </c>
      <c r="F132" s="62">
        <f t="shared" si="121"/>
        <v>9.206106870229009</v>
      </c>
      <c r="G132" s="82">
        <f t="shared" si="88"/>
        <v>8.219738276990185</v>
      </c>
      <c r="H132" s="92"/>
      <c r="I132" s="92"/>
      <c r="J132" s="62">
        <v>2.2688598979013044</v>
      </c>
      <c r="K132" s="56">
        <f>L132*1.28</f>
        <v>34.04213740458016</v>
      </c>
      <c r="L132" s="62">
        <v>26.595419847328248</v>
      </c>
      <c r="M132" s="62">
        <v>192.30534351145042</v>
      </c>
      <c r="N132" s="60">
        <v>7.7</v>
      </c>
      <c r="O132" s="61">
        <v>1.0229007633587788</v>
      </c>
      <c r="P132" s="61"/>
      <c r="Q132" s="62">
        <v>21.480916030534356</v>
      </c>
      <c r="R132" s="62">
        <v>337.55725190839701</v>
      </c>
      <c r="S132" s="62">
        <v>2362.9007633587789</v>
      </c>
      <c r="T132" s="62">
        <v>15.241221374045804</v>
      </c>
      <c r="U132" s="60">
        <v>3.2</v>
      </c>
      <c r="V132" s="60">
        <v>18.399999999999999</v>
      </c>
      <c r="W132" s="60">
        <v>77.3</v>
      </c>
      <c r="X132" s="60">
        <v>0</v>
      </c>
      <c r="Y132" s="60">
        <v>1.3</v>
      </c>
      <c r="Z132" s="62">
        <v>13.297709923664124</v>
      </c>
      <c r="AA132" s="63"/>
      <c r="AB132" s="60">
        <v>3</v>
      </c>
      <c r="AC132" s="62">
        <v>709.89312977099246</v>
      </c>
      <c r="AD132" s="60">
        <v>0</v>
      </c>
      <c r="AE132" s="60">
        <v>0.17</v>
      </c>
      <c r="AF132" s="62">
        <v>46.03053435114505</v>
      </c>
    </row>
    <row r="133" spans="1:32" x14ac:dyDescent="0.25">
      <c r="A133" s="59"/>
      <c r="B133" s="60"/>
      <c r="C133" s="75"/>
      <c r="D133" s="60"/>
      <c r="E133" s="62"/>
      <c r="F133" s="59"/>
      <c r="G133" s="59"/>
      <c r="H133" s="59"/>
      <c r="I133" s="59"/>
      <c r="J133" s="62"/>
      <c r="K133" s="56"/>
      <c r="L133" s="62"/>
      <c r="M133" s="62"/>
      <c r="N133" s="60"/>
      <c r="O133" s="61"/>
      <c r="P133" s="61"/>
      <c r="Q133" s="62"/>
      <c r="R133" s="62"/>
      <c r="S133" s="62"/>
      <c r="T133" s="62"/>
      <c r="U133" s="60"/>
      <c r="V133" s="60"/>
      <c r="W133" s="60"/>
      <c r="X133" s="60"/>
      <c r="Y133" s="60"/>
      <c r="Z133" s="62"/>
      <c r="AA133" s="63"/>
      <c r="AB133" s="60"/>
      <c r="AC133" s="62"/>
      <c r="AD133" s="60"/>
      <c r="AE133" s="60"/>
      <c r="AF133" s="62"/>
    </row>
    <row r="134" spans="1:32" x14ac:dyDescent="0.25">
      <c r="A134" s="78">
        <v>84355</v>
      </c>
      <c r="B134" s="77" t="s">
        <v>51</v>
      </c>
      <c r="C134" s="77">
        <v>27</v>
      </c>
      <c r="D134" s="27" t="s">
        <v>248</v>
      </c>
      <c r="E134" s="53">
        <f>'Air Dried'!T31*100/'Air Dried'!$D31</f>
        <v>15.337837837837844</v>
      </c>
      <c r="F134" s="56">
        <f t="shared" ref="F134:F135" si="122">E134*1300*1500/10^6</f>
        <v>29.908783783783797</v>
      </c>
      <c r="G134" s="56">
        <f t="shared" ref="G134" si="123">F134/1.12</f>
        <v>26.704271235521244</v>
      </c>
      <c r="H134" s="92">
        <f t="shared" ref="H134" si="124">SUM(F134:F137)</f>
        <v>67.229192313140501</v>
      </c>
      <c r="I134" s="92">
        <f t="shared" ref="I134" si="125">H134/1.12</f>
        <v>60.026064565304011</v>
      </c>
      <c r="J134" s="53">
        <f>'Air Dried'!Z31*100/'Air Dried'!$C31</f>
        <v>4.5109778044391122</v>
      </c>
      <c r="K134" s="56">
        <f>L134*1.28</f>
        <v>125.64756756756761</v>
      </c>
      <c r="L134" s="53">
        <f>'Air Dried'!G31*100/'Air Dried'!$D31</f>
        <v>98.16216216216219</v>
      </c>
      <c r="M134" s="53">
        <f>'Air Dried'!H31*100/'Air Dried'!$D31</f>
        <v>247.45045045045055</v>
      </c>
      <c r="N134" s="52">
        <f>'Air Dried'!K31</f>
        <v>7.1</v>
      </c>
      <c r="O134" s="52">
        <f>'Air Dried'!E31*100/'Air Dried'!$D31</f>
        <v>3.5788288288288301</v>
      </c>
      <c r="P134" s="52"/>
      <c r="Q134" s="53">
        <f>'Air Dried'!F31*100/'Air Dried'!$D31</f>
        <v>59.306306306306325</v>
      </c>
      <c r="R134" s="53">
        <f>'Air Dried'!I31*100/'Air Dried'!$D31</f>
        <v>305.73423423423435</v>
      </c>
      <c r="S134" s="53">
        <f>'Air Dried'!J31*100/'Air Dried'!$D31</f>
        <v>1820.0900900900908</v>
      </c>
      <c r="T134" s="53">
        <f>'Air Dried'!M31*100/'Air Dried'!$D31</f>
        <v>13.599549549549554</v>
      </c>
      <c r="U134" s="52">
        <f>'Air Dried'!N31</f>
        <v>4.7</v>
      </c>
      <c r="V134" s="52">
        <f>'Air Dried'!O31</f>
        <v>18.7</v>
      </c>
      <c r="W134" s="52">
        <f>'Air Dried'!P31</f>
        <v>66.8</v>
      </c>
      <c r="X134" s="52">
        <f>'Air Dried'!Q31</f>
        <v>8.8000000000000007</v>
      </c>
      <c r="Y134" s="52">
        <f>'Air Dried'!R31</f>
        <v>0.9</v>
      </c>
      <c r="Z134" s="53">
        <f>'Air Dried'!S31*100/'Air Dried'!$D31</f>
        <v>23.518018018018026</v>
      </c>
      <c r="AA134" s="52">
        <f>'Air Dried'!U31*100/'Air Dried'!$D31</f>
        <v>0.51126126126126148</v>
      </c>
      <c r="AB134" s="53">
        <f>'Air Dried'!V31</f>
        <v>34</v>
      </c>
      <c r="AC134" s="53">
        <f>'Air Dried'!W31*100/'Air Dried'!$D31</f>
        <v>529.66666666666686</v>
      </c>
      <c r="AD134" s="52">
        <f>'Air Dried'!X31</f>
        <v>0.1</v>
      </c>
      <c r="AE134" s="52">
        <f>'Air Dried'!Y31</f>
        <v>0.25</v>
      </c>
      <c r="AF134" s="53">
        <f>'Air Dried'!AA31*100/'Air Dried'!$D31</f>
        <v>29.653153153153163</v>
      </c>
    </row>
    <row r="135" spans="1:32" x14ac:dyDescent="0.25">
      <c r="A135" s="78">
        <v>84356</v>
      </c>
      <c r="B135" s="77" t="s">
        <v>52</v>
      </c>
      <c r="C135" s="77">
        <v>27</v>
      </c>
      <c r="D135" s="60" t="s">
        <v>249</v>
      </c>
      <c r="E135" s="53">
        <f>'Air Dried'!T32*100/'Air Dried'!$D32</f>
        <v>5.0403225806451601</v>
      </c>
      <c r="F135" s="56">
        <f t="shared" si="122"/>
        <v>9.8286290322580623</v>
      </c>
      <c r="G135" s="56">
        <f t="shared" si="93"/>
        <v>8.7755616359446975</v>
      </c>
      <c r="H135" s="92"/>
      <c r="I135" s="92"/>
      <c r="J135" s="53">
        <f>'Air Dried'!Z32*100/'Air Dried'!$C32</f>
        <v>2.8846153846153846</v>
      </c>
      <c r="K135" s="56">
        <f>L135*1.28</f>
        <v>42.580645161290313</v>
      </c>
      <c r="L135" s="53">
        <f>'Air Dried'!G32*100/'Air Dried'!$D32</f>
        <v>33.266129032258057</v>
      </c>
      <c r="M135" s="53">
        <f>'Air Dried'!H32*100/'Air Dried'!$D32</f>
        <v>94.758064516129011</v>
      </c>
      <c r="N135" s="52">
        <f>'Air Dried'!K32</f>
        <v>7.5</v>
      </c>
      <c r="O135" s="52">
        <f>'Air Dried'!E32*100/'Air Dried'!$D32</f>
        <v>1.6129032258064513</v>
      </c>
      <c r="P135" s="52"/>
      <c r="Q135" s="53">
        <f>'Air Dried'!F32*100/'Air Dried'!$D32</f>
        <v>28.225806451612897</v>
      </c>
      <c r="R135" s="53">
        <f>'Air Dried'!I32*100/'Air Dried'!$D32</f>
        <v>283.26612903225799</v>
      </c>
      <c r="S135" s="53">
        <f>'Air Dried'!J32*100/'Air Dried'!$D32</f>
        <v>1834.6774193548383</v>
      </c>
      <c r="T135" s="53">
        <f>'Air Dried'!M32*100/'Air Dried'!$D32</f>
        <v>12.096774193548384</v>
      </c>
      <c r="U135" s="52">
        <f>'Air Dried'!N32</f>
        <v>2</v>
      </c>
      <c r="V135" s="52">
        <f>'Air Dried'!O32</f>
        <v>19.600000000000001</v>
      </c>
      <c r="W135" s="52">
        <f>'Air Dried'!P32</f>
        <v>76</v>
      </c>
      <c r="X135" s="52">
        <f>'Air Dried'!Q32</f>
        <v>0</v>
      </c>
      <c r="Y135" s="52">
        <f>'Air Dried'!R32</f>
        <v>2.7</v>
      </c>
      <c r="Z135" s="53">
        <f>'Air Dried'!S32*100/'Air Dried'!$D32</f>
        <v>25.201612903225801</v>
      </c>
      <c r="AA135" s="52"/>
      <c r="AB135" s="53">
        <f>'Air Dried'!V32</f>
        <v>12</v>
      </c>
      <c r="AC135" s="53">
        <f>'Air Dried'!W32*100/'Air Dried'!$D32</f>
        <v>517.13709677419342</v>
      </c>
      <c r="AD135" s="52">
        <f>'Air Dried'!X32</f>
        <v>0</v>
      </c>
      <c r="AE135" s="52">
        <f>'Air Dried'!Y32</f>
        <v>0.1</v>
      </c>
      <c r="AF135" s="53">
        <f>'Air Dried'!AA32*100/'Air Dried'!$D32</f>
        <v>74.59677419354837</v>
      </c>
    </row>
    <row r="136" spans="1:32" x14ac:dyDescent="0.25">
      <c r="A136" s="78">
        <v>84357</v>
      </c>
      <c r="B136" s="77" t="s">
        <v>53</v>
      </c>
      <c r="C136" s="77">
        <v>27</v>
      </c>
      <c r="D136" s="60" t="s">
        <v>250</v>
      </c>
      <c r="E136" s="53">
        <f>'Air Dried'!T33*100/'Air Dried'!$D33</f>
        <v>3.0638297872340412</v>
      </c>
      <c r="F136" s="56">
        <f t="shared" ref="F136:F137" si="126">E136*1500*3000/10^6</f>
        <v>13.787234042553186</v>
      </c>
      <c r="G136" s="56">
        <f t="shared" si="93"/>
        <v>12.310030395136772</v>
      </c>
      <c r="H136" s="92"/>
      <c r="I136" s="92"/>
      <c r="J136" s="53">
        <f>'Air Dried'!Z33*100/'Air Dried'!$C33</f>
        <v>2.6893944616798811</v>
      </c>
      <c r="K136" s="56">
        <f>L136*1.28</f>
        <v>40.524255319148914</v>
      </c>
      <c r="L136" s="53">
        <f>'Air Dried'!G33*100/'Air Dried'!$D33</f>
        <v>31.65957446808509</v>
      </c>
      <c r="M136" s="53">
        <f>'Air Dried'!H33*100/'Air Dried'!$D33</f>
        <v>79.659574468085069</v>
      </c>
      <c r="N136" s="52">
        <f>'Air Dried'!K33</f>
        <v>8.1</v>
      </c>
      <c r="O136" s="52">
        <f>'Air Dried'!E33*100/'Air Dried'!$D33</f>
        <v>1.4297872340425526</v>
      </c>
      <c r="P136" s="52"/>
      <c r="Q136" s="53">
        <f>'Air Dried'!F33*100/'Air Dried'!$D33</f>
        <v>27.574468085106371</v>
      </c>
      <c r="R136" s="53">
        <f>'Air Dried'!I33*100/'Air Dried'!$D33</f>
        <v>420.76595744680833</v>
      </c>
      <c r="S136" s="53">
        <f>'Air Dried'!J33*100/'Air Dried'!$D33</f>
        <v>3870.6382978723386</v>
      </c>
      <c r="T136" s="53">
        <f>'Air Dried'!M33*100/'Air Dried'!$D33</f>
        <v>23.591489361702116</v>
      </c>
      <c r="U136" s="52">
        <f>'Air Dried'!N33</f>
        <v>0.9</v>
      </c>
      <c r="V136" s="52">
        <f>'Air Dried'!O33</f>
        <v>14.9</v>
      </c>
      <c r="W136" s="52">
        <f>'Air Dried'!P33</f>
        <v>82</v>
      </c>
      <c r="X136" s="52">
        <f>'Air Dried'!Q33</f>
        <v>0</v>
      </c>
      <c r="Y136" s="52">
        <f>'Air Dried'!R33</f>
        <v>2.4</v>
      </c>
      <c r="Z136" s="53">
        <f>'Air Dried'!S33*100/'Air Dried'!$D33</f>
        <v>57.191489361702097</v>
      </c>
      <c r="AA136" s="52"/>
      <c r="AB136" s="53">
        <f>'Air Dried'!V33</f>
        <v>3</v>
      </c>
      <c r="AC136" s="53">
        <f>'Air Dried'!W33*100/'Air Dried'!$D33</f>
        <v>63.31914893617018</v>
      </c>
      <c r="AD136" s="52">
        <f>'Air Dried'!X33</f>
        <v>0</v>
      </c>
      <c r="AE136" s="52">
        <f>'Air Dried'!Y33</f>
        <v>0.06</v>
      </c>
      <c r="AF136" s="53">
        <f>'Air Dried'!AA33*100/'Air Dried'!$D33</f>
        <v>131.74468085106378</v>
      </c>
    </row>
    <row r="137" spans="1:32" x14ac:dyDescent="0.25">
      <c r="A137" s="78">
        <v>84358</v>
      </c>
      <c r="B137" s="77" t="s">
        <v>54</v>
      </c>
      <c r="C137" s="77">
        <v>27</v>
      </c>
      <c r="D137" s="60" t="s">
        <v>251</v>
      </c>
      <c r="E137" s="53">
        <f>'Air Dried'!T34*100/'Air Dried'!$D34</f>
        <v>3.0454545454545445</v>
      </c>
      <c r="F137" s="56">
        <f t="shared" si="126"/>
        <v>13.704545454545451</v>
      </c>
      <c r="G137" s="56">
        <f t="shared" si="93"/>
        <v>12.236201298701294</v>
      </c>
      <c r="H137" s="92"/>
      <c r="I137" s="92"/>
      <c r="J137" s="53">
        <f>'Air Dried'!Z34*100/'Air Dried'!$C34</f>
        <v>2.5990903183885639</v>
      </c>
      <c r="K137" s="56">
        <f>L137*1.28</f>
        <v>35.083636363636352</v>
      </c>
      <c r="L137" s="53">
        <f>'Air Dried'!G34*100/'Air Dried'!$D34</f>
        <v>27.409090909090899</v>
      </c>
      <c r="M137" s="53">
        <f>'Air Dried'!H34*100/'Air Dried'!$D34</f>
        <v>57.863636363636346</v>
      </c>
      <c r="N137" s="52">
        <f>'Air Dried'!K34</f>
        <v>8</v>
      </c>
      <c r="O137" s="52">
        <f>'Air Dried'!E34*100/'Air Dried'!$D34</f>
        <v>1.1166666666666665</v>
      </c>
      <c r="P137" s="52"/>
      <c r="Q137" s="53">
        <f>'Air Dried'!F34*100/'Air Dried'!$D34</f>
        <v>24.363636363636356</v>
      </c>
      <c r="R137" s="53">
        <f>'Air Dried'!I34*100/'Air Dried'!$D34</f>
        <v>417.22727272727258</v>
      </c>
      <c r="S137" s="53">
        <f>'Air Dried'!J34*100/'Air Dried'!$D34</f>
        <v>4953.9393939393922</v>
      </c>
      <c r="T137" s="53">
        <f>'Air Dried'!M34*100/'Air Dried'!$D34</f>
        <v>29.033333333333324</v>
      </c>
      <c r="U137" s="52">
        <f>'Air Dried'!N34</f>
        <v>0.5</v>
      </c>
      <c r="V137" s="52">
        <f>'Air Dried'!O34</f>
        <v>12</v>
      </c>
      <c r="W137" s="52">
        <f>'Air Dried'!P34</f>
        <v>85.3</v>
      </c>
      <c r="X137" s="52">
        <f>'Air Dried'!Q34</f>
        <v>0</v>
      </c>
      <c r="Y137" s="52">
        <f>'Air Dried'!R34</f>
        <v>2.2999999999999998</v>
      </c>
      <c r="Z137" s="53">
        <f>'Air Dried'!S34*100/'Air Dried'!$D34</f>
        <v>89.3333333333333</v>
      </c>
      <c r="AA137" s="52"/>
      <c r="AB137" s="53">
        <f>'Air Dried'!V34</f>
        <v>3</v>
      </c>
      <c r="AC137" s="53">
        <f>'Air Dried'!W34*100/'Air Dried'!$D34</f>
        <v>24.363636363636356</v>
      </c>
      <c r="AD137" s="52">
        <f>'Air Dried'!X34</f>
        <v>0</v>
      </c>
      <c r="AE137" s="52">
        <f>'Air Dried'!Y34</f>
        <v>0.04</v>
      </c>
      <c r="AF137" s="53">
        <f>'Air Dried'!AA34*100/'Air Dried'!$D34</f>
        <v>155.31818181818176</v>
      </c>
    </row>
    <row r="138" spans="1:32" x14ac:dyDescent="0.25">
      <c r="A138" s="78"/>
      <c r="B138" s="77"/>
      <c r="C138" s="77"/>
      <c r="D138" s="51"/>
      <c r="E138" s="53"/>
      <c r="F138" s="62"/>
      <c r="G138" s="82"/>
      <c r="H138" s="62"/>
      <c r="I138" s="82"/>
      <c r="J138" s="53"/>
      <c r="K138" s="56"/>
      <c r="L138" s="53"/>
      <c r="M138" s="53"/>
      <c r="N138" s="52"/>
      <c r="O138" s="52"/>
      <c r="P138" s="52"/>
      <c r="Q138" s="53"/>
      <c r="R138" s="53"/>
      <c r="S138" s="53"/>
      <c r="T138" s="53"/>
      <c r="U138" s="52"/>
      <c r="V138" s="52"/>
      <c r="W138" s="52"/>
      <c r="X138" s="52"/>
      <c r="Y138" s="52"/>
      <c r="Z138" s="53"/>
      <c r="AA138" s="52"/>
      <c r="AB138" s="53"/>
      <c r="AC138" s="53"/>
      <c r="AD138" s="52"/>
      <c r="AE138" s="52"/>
      <c r="AF138" s="53"/>
    </row>
    <row r="139" spans="1:32" x14ac:dyDescent="0.25">
      <c r="A139" s="78">
        <v>84359</v>
      </c>
      <c r="B139" s="77" t="s">
        <v>55</v>
      </c>
      <c r="C139" s="77">
        <v>28</v>
      </c>
      <c r="D139" s="27" t="s">
        <v>248</v>
      </c>
      <c r="E139" s="53">
        <f>'Air Dried'!T35*100/'Air Dried'!$D35</f>
        <v>17.380597014925378</v>
      </c>
      <c r="F139" s="62">
        <f t="shared" ref="F139:F140" si="127">E139*1300*1500/10^6</f>
        <v>33.892164179104483</v>
      </c>
      <c r="G139" s="82">
        <f t="shared" ref="G139" si="128">F139/1.12</f>
        <v>30.260860874200429</v>
      </c>
      <c r="H139" s="92">
        <f t="shared" ref="H139" si="129">SUM(F139:F142)</f>
        <v>64.041012313852278</v>
      </c>
      <c r="I139" s="92">
        <f t="shared" ref="I139" si="130">H139/1.12</f>
        <v>57.17947528022524</v>
      </c>
      <c r="J139" s="53">
        <f>'Air Dried'!Z35*100/'Air Dried'!$C35</f>
        <v>5.2606356968215175</v>
      </c>
      <c r="K139" s="56">
        <f>L139*1.28</f>
        <v>95.531940298507493</v>
      </c>
      <c r="L139" s="53">
        <f>'Air Dried'!G35*100/'Air Dried'!$D35</f>
        <v>74.634328358208975</v>
      </c>
      <c r="M139" s="53">
        <f>'Air Dried'!H35*100/'Air Dried'!$D35</f>
        <v>192.20895522388062</v>
      </c>
      <c r="N139" s="52">
        <f>'Air Dried'!K35</f>
        <v>7.1</v>
      </c>
      <c r="O139" s="52">
        <f>'Air Dried'!E35*100/'Air Dried'!$D35</f>
        <v>3.8850746268656726</v>
      </c>
      <c r="P139" s="52"/>
      <c r="Q139" s="53">
        <f>'Air Dried'!F35*100/'Air Dried'!$D35</f>
        <v>49.074626865671654</v>
      </c>
      <c r="R139" s="53">
        <f>'Air Dried'!I35*100/'Air Dried'!$D35</f>
        <v>267.8656716417911</v>
      </c>
      <c r="S139" s="53">
        <f>'Air Dried'!J35*100/'Air Dried'!$D35</f>
        <v>1748.2835820895525</v>
      </c>
      <c r="T139" s="53">
        <f>'Air Dried'!M35*100/'Air Dried'!$D35</f>
        <v>12.67761194029851</v>
      </c>
      <c r="U139" s="52">
        <f>'Air Dried'!N35</f>
        <v>3.9</v>
      </c>
      <c r="V139" s="52">
        <f>'Air Dried'!O35</f>
        <v>17.5</v>
      </c>
      <c r="W139" s="52">
        <f>'Air Dried'!P35</f>
        <v>68.7</v>
      </c>
      <c r="X139" s="52">
        <f>'Air Dried'!Q35</f>
        <v>8.9</v>
      </c>
      <c r="Y139" s="52">
        <f>'Air Dried'!R35</f>
        <v>1</v>
      </c>
      <c r="Z139" s="53">
        <f>'Air Dried'!S35*100/'Air Dried'!$D35</f>
        <v>18.402985074626869</v>
      </c>
      <c r="AA139" s="52">
        <f>'Air Dried'!U35*100/'Air Dried'!$D35</f>
        <v>0.30671641791044785</v>
      </c>
      <c r="AB139" s="53">
        <f>'Air Dried'!V35</f>
        <v>29</v>
      </c>
      <c r="AC139" s="53">
        <f>'Air Dried'!W35*100/'Air Dried'!$D35</f>
        <v>475.41044776119412</v>
      </c>
      <c r="AD139" s="52">
        <f>'Air Dried'!X35</f>
        <v>0.1</v>
      </c>
      <c r="AE139" s="52">
        <f>'Air Dried'!Y35</f>
        <v>0.22</v>
      </c>
      <c r="AF139" s="53">
        <f>'Air Dried'!AA35*100/'Air Dried'!$D35</f>
        <v>29.64925373134329</v>
      </c>
    </row>
    <row r="140" spans="1:32" x14ac:dyDescent="0.25">
      <c r="A140" s="78">
        <v>84360</v>
      </c>
      <c r="B140" s="77" t="s">
        <v>56</v>
      </c>
      <c r="C140" s="77">
        <v>28</v>
      </c>
      <c r="D140" s="60" t="s">
        <v>249</v>
      </c>
      <c r="E140" s="53">
        <f>'Air Dried'!T36*100/'Air Dried'!$D36</f>
        <v>6.1192052980132425</v>
      </c>
      <c r="F140" s="62">
        <f t="shared" si="127"/>
        <v>11.932450331125823</v>
      </c>
      <c r="G140" s="82">
        <f t="shared" si="88"/>
        <v>10.653973509933769</v>
      </c>
      <c r="H140" s="92"/>
      <c r="I140" s="92"/>
      <c r="J140" s="53">
        <f>'Air Dried'!Z36*100/'Air Dried'!$C36</f>
        <v>3.1667043655281608</v>
      </c>
      <c r="K140" s="56">
        <f>L140*1.28</f>
        <v>43.079205298013228</v>
      </c>
      <c r="L140" s="53">
        <f>'Air Dried'!G36*100/'Air Dried'!$D36</f>
        <v>33.655629139072836</v>
      </c>
      <c r="M140" s="53">
        <f>'Air Dried'!H36*100/'Air Dried'!$D36</f>
        <v>104.02649006622512</v>
      </c>
      <c r="N140" s="52">
        <f>'Air Dried'!K36</f>
        <v>7</v>
      </c>
      <c r="O140" s="52">
        <f>'Air Dried'!E36*100/'Air Dried'!$D36</f>
        <v>1.631788079470198</v>
      </c>
      <c r="P140" s="52"/>
      <c r="Q140" s="53">
        <f>'Air Dried'!F36*100/'Air Dried'!$D36</f>
        <v>27.536423841059591</v>
      </c>
      <c r="R140" s="53">
        <f>'Air Dried'!I36*100/'Air Dried'!$D36</f>
        <v>302.90066225165549</v>
      </c>
      <c r="S140" s="53">
        <f>'Air Dried'!J36*100/'Air Dried'!$D36</f>
        <v>1397.2185430463571</v>
      </c>
      <c r="T140" s="53">
        <f>'Air Dried'!M36*100/'Air Dried'!$D36</f>
        <v>11.524503311258274</v>
      </c>
      <c r="U140" s="52">
        <f>'Air Dried'!N36</f>
        <v>2.2999999999999998</v>
      </c>
      <c r="V140" s="52">
        <f>'Air Dried'!O36</f>
        <v>21.9</v>
      </c>
      <c r="W140" s="52">
        <f>'Air Dried'!P36</f>
        <v>60.7</v>
      </c>
      <c r="X140" s="52">
        <f>'Air Dried'!Q36</f>
        <v>12.8</v>
      </c>
      <c r="Y140" s="52">
        <f>'Air Dried'!R36</f>
        <v>2.2999999999999998</v>
      </c>
      <c r="Z140" s="53">
        <f>'Air Dried'!S36*100/'Air Dried'!$D36</f>
        <v>26.516556291390717</v>
      </c>
      <c r="AA140" s="52"/>
      <c r="AB140" s="53">
        <f>'Air Dried'!V36</f>
        <v>11</v>
      </c>
      <c r="AC140" s="53">
        <f>'Air Dried'!W36*100/'Air Dried'!$D36</f>
        <v>598.66225165562889</v>
      </c>
      <c r="AD140" s="52">
        <f>'Air Dried'!X36</f>
        <v>0.1</v>
      </c>
      <c r="AE140" s="52">
        <f>'Air Dried'!Y36</f>
        <v>0.11</v>
      </c>
      <c r="AF140" s="53">
        <f>'Air Dried'!AA36*100/'Air Dried'!$D36</f>
        <v>60.172185430463557</v>
      </c>
    </row>
    <row r="141" spans="1:32" x14ac:dyDescent="0.25">
      <c r="A141" s="78">
        <v>84361</v>
      </c>
      <c r="B141" s="77" t="s">
        <v>57</v>
      </c>
      <c r="C141" s="77">
        <v>28</v>
      </c>
      <c r="D141" s="60" t="s">
        <v>250</v>
      </c>
      <c r="E141" s="53">
        <f>'Air Dried'!T37*100/'Air Dried'!$D37</f>
        <v>2.029739776951673</v>
      </c>
      <c r="F141" s="62">
        <f t="shared" ref="F141:F142" si="131">E141*1500*3000/10^6</f>
        <v>9.1338289962825279</v>
      </c>
      <c r="G141" s="82">
        <f t="shared" si="88"/>
        <v>8.1552044609665426</v>
      </c>
      <c r="H141" s="92"/>
      <c r="I141" s="92"/>
      <c r="J141" s="53">
        <f>'Air Dried'!Z37*100/'Air Dried'!$C37</f>
        <v>1.9300879262277502</v>
      </c>
      <c r="K141" s="56">
        <f>L141*1.28</f>
        <v>27.279702602230483</v>
      </c>
      <c r="L141" s="53">
        <f>'Air Dried'!G37*100/'Air Dried'!$D37</f>
        <v>21.312267657992564</v>
      </c>
      <c r="M141" s="53">
        <f>'Air Dried'!H37*100/'Air Dried'!$D37</f>
        <v>62.921933085501855</v>
      </c>
      <c r="N141" s="52">
        <f>'Air Dried'!K37</f>
        <v>7.8</v>
      </c>
      <c r="O141" s="52">
        <f>'Air Dried'!E37*100/'Air Dried'!$D37</f>
        <v>0.81189591078066914</v>
      </c>
      <c r="P141" s="52"/>
      <c r="Q141" s="53">
        <f>'Air Dried'!F37*100/'Air Dried'!$D37</f>
        <v>22.3271375464684</v>
      </c>
      <c r="R141" s="53">
        <f>'Air Dried'!I37*100/'Air Dried'!$D37</f>
        <v>249.65799256505574</v>
      </c>
      <c r="S141" s="53">
        <f>'Air Dried'!J37*100/'Air Dried'!$D37</f>
        <v>3389.6654275092933</v>
      </c>
      <c r="T141" s="53">
        <f>'Air Dried'!M37*100/'Air Dried'!$D37</f>
        <v>19.58698884758364</v>
      </c>
      <c r="U141" s="52">
        <f>'Air Dried'!N37</f>
        <v>0.8</v>
      </c>
      <c r="V141" s="52">
        <f>'Air Dried'!O37</f>
        <v>10.6</v>
      </c>
      <c r="W141" s="52">
        <f>'Air Dried'!P37</f>
        <v>86.7</v>
      </c>
      <c r="X141" s="52">
        <f>'Air Dried'!Q37</f>
        <v>0</v>
      </c>
      <c r="Y141" s="52">
        <f>'Air Dried'!R37</f>
        <v>2</v>
      </c>
      <c r="Z141" s="53">
        <f>'Air Dried'!S37*100/'Air Dried'!$D37</f>
        <v>21.312267657992564</v>
      </c>
      <c r="AA141" s="52"/>
      <c r="AB141" s="53">
        <f>'Air Dried'!V37</f>
        <v>2</v>
      </c>
      <c r="AC141" s="53">
        <f>'Air Dried'!W37*100/'Air Dried'!$D37</f>
        <v>355.20446096654274</v>
      </c>
      <c r="AD141" s="52">
        <f>'Air Dried'!X37</f>
        <v>0</v>
      </c>
      <c r="AE141" s="52">
        <f>'Air Dried'!Y37</f>
        <v>0.08</v>
      </c>
      <c r="AF141" s="53">
        <f>'Air Dried'!AA37*100/'Air Dried'!$D37</f>
        <v>89.3085501858736</v>
      </c>
    </row>
    <row r="142" spans="1:32" x14ac:dyDescent="0.25">
      <c r="A142" s="78">
        <v>84362</v>
      </c>
      <c r="B142" s="77" t="s">
        <v>58</v>
      </c>
      <c r="C142" s="77">
        <v>28</v>
      </c>
      <c r="D142" s="60" t="s">
        <v>251</v>
      </c>
      <c r="E142" s="53">
        <f>'Air Dried'!T38*100/'Air Dried'!$D38</f>
        <v>2.0183486238532105</v>
      </c>
      <c r="F142" s="62">
        <f t="shared" si="131"/>
        <v>9.082568807339447</v>
      </c>
      <c r="G142" s="82">
        <f t="shared" si="88"/>
        <v>8.1094364351245058</v>
      </c>
      <c r="H142" s="92"/>
      <c r="I142" s="92"/>
      <c r="J142" s="53">
        <f>'Air Dried'!Z38*100/'Air Dried'!$C38</f>
        <v>1.9803468208092485</v>
      </c>
      <c r="K142" s="56">
        <f>L142*1.28</f>
        <v>41.33577981651375</v>
      </c>
      <c r="L142" s="53">
        <f>'Air Dried'!G38*100/'Air Dried'!$D38</f>
        <v>32.293577981651367</v>
      </c>
      <c r="M142" s="53">
        <f>'Air Dried'!H38*100/'Air Dried'!$D38</f>
        <v>43.39449541284403</v>
      </c>
      <c r="N142" s="52">
        <f>'Air Dried'!K38</f>
        <v>8.1999999999999993</v>
      </c>
      <c r="O142" s="52">
        <f>'Air Dried'!E38*100/'Air Dried'!$D38</f>
        <v>0.80733944954128423</v>
      </c>
      <c r="P142" s="52"/>
      <c r="Q142" s="53">
        <f>'Air Dried'!F38*100/'Air Dried'!$D38</f>
        <v>25.229357798165132</v>
      </c>
      <c r="R142" s="53">
        <f>'Air Dried'!I38*100/'Air Dried'!$D38</f>
        <v>266.42201834862379</v>
      </c>
      <c r="S142" s="53">
        <f>'Air Dried'!J38*100/'Air Dried'!$D38</f>
        <v>5298.1651376146783</v>
      </c>
      <c r="T142" s="53">
        <f>'Air Dried'!M38*100/'Air Dried'!$D38</f>
        <v>29.266055045871553</v>
      </c>
      <c r="U142" s="52">
        <f>'Air Dried'!N38</f>
        <v>0.4</v>
      </c>
      <c r="V142" s="52">
        <f>'Air Dried'!O38</f>
        <v>7.6</v>
      </c>
      <c r="W142" s="52">
        <f>'Air Dried'!P38</f>
        <v>90.5</v>
      </c>
      <c r="X142" s="52">
        <f>'Air Dried'!Q38</f>
        <v>0</v>
      </c>
      <c r="Y142" s="52">
        <f>'Air Dried'!R38</f>
        <v>1.6</v>
      </c>
      <c r="Z142" s="53">
        <f>'Air Dried'!S38*100/'Air Dried'!$D38</f>
        <v>38.348623853211002</v>
      </c>
      <c r="AA142" s="52"/>
      <c r="AB142" s="53">
        <f>'Air Dried'!V38</f>
        <v>3</v>
      </c>
      <c r="AC142" s="53">
        <f>'Air Dried'!W38*100/'Air Dried'!$D38</f>
        <v>62.568807339449528</v>
      </c>
      <c r="AD142" s="52">
        <f>'Air Dried'!X38</f>
        <v>0</v>
      </c>
      <c r="AE142" s="52">
        <f>'Air Dried'!Y38</f>
        <v>0.05</v>
      </c>
      <c r="AF142" s="53">
        <f>'Air Dried'!AA38*100/'Air Dried'!$D38</f>
        <v>108.99082568807337</v>
      </c>
    </row>
    <row r="143" spans="1:32" x14ac:dyDescent="0.25">
      <c r="A143" s="54"/>
      <c r="B143" s="51"/>
      <c r="C143" s="76"/>
      <c r="D143" s="51"/>
      <c r="E143" s="53"/>
      <c r="F143" s="59"/>
      <c r="G143" s="59"/>
      <c r="H143" s="59"/>
      <c r="I143" s="59"/>
      <c r="J143" s="53"/>
      <c r="K143" s="56"/>
      <c r="L143" s="53"/>
      <c r="M143" s="53"/>
      <c r="N143" s="52"/>
      <c r="O143" s="52"/>
      <c r="P143" s="52"/>
      <c r="Q143" s="53"/>
      <c r="R143" s="53"/>
      <c r="S143" s="53"/>
      <c r="T143" s="53"/>
      <c r="U143" s="52"/>
      <c r="V143" s="52"/>
      <c r="W143" s="52"/>
      <c r="X143" s="52"/>
      <c r="Y143" s="52"/>
      <c r="Z143" s="53"/>
      <c r="AA143" s="52"/>
      <c r="AB143" s="53"/>
      <c r="AC143" s="53"/>
      <c r="AD143" s="52"/>
      <c r="AE143" s="52"/>
      <c r="AF143" s="53"/>
    </row>
    <row r="144" spans="1:32" x14ac:dyDescent="0.25">
      <c r="A144" s="59">
        <v>9723</v>
      </c>
      <c r="B144" s="60" t="s">
        <v>167</v>
      </c>
      <c r="C144" s="75">
        <v>29</v>
      </c>
      <c r="D144" s="27" t="s">
        <v>248</v>
      </c>
      <c r="E144" s="62">
        <v>24.49484536082473</v>
      </c>
      <c r="F144" s="56">
        <f t="shared" ref="F144:F145" si="132">E144*1300*1500/10^6</f>
        <v>47.76494845360822</v>
      </c>
      <c r="G144" s="56">
        <f t="shared" ref="G144" si="133">F144/1.12</f>
        <v>42.647275405007335</v>
      </c>
      <c r="H144" s="92">
        <f t="shared" ref="H144" si="134">SUM(F144:F147)</f>
        <v>117.90268238613717</v>
      </c>
      <c r="I144" s="92">
        <f t="shared" ref="I144" si="135">H144/1.12</f>
        <v>105.27025213047961</v>
      </c>
      <c r="J144" s="62">
        <v>2.4618414574101428</v>
      </c>
      <c r="K144" s="56">
        <f>L144*1.28</f>
        <v>213.77319587628855</v>
      </c>
      <c r="L144" s="62">
        <v>167.01030927835043</v>
      </c>
      <c r="M144" s="62">
        <v>599.01030927835018</v>
      </c>
      <c r="N144" s="60">
        <v>7.2</v>
      </c>
      <c r="O144" s="61">
        <v>11.356701030927827</v>
      </c>
      <c r="P144" s="61"/>
      <c r="Q144" s="62">
        <v>85.731958762886549</v>
      </c>
      <c r="R144" s="62">
        <v>480.9896907216492</v>
      </c>
      <c r="S144" s="62">
        <v>4075.0515463917504</v>
      </c>
      <c r="T144" s="62">
        <v>27.389690721649469</v>
      </c>
      <c r="U144" s="60">
        <v>5.6</v>
      </c>
      <c r="V144" s="60">
        <v>14.7</v>
      </c>
      <c r="W144" s="60">
        <v>74.5</v>
      </c>
      <c r="X144" s="60">
        <v>4.5999999999999996</v>
      </c>
      <c r="Y144" s="60">
        <v>0.7</v>
      </c>
      <c r="Z144" s="62">
        <v>42.309278350515442</v>
      </c>
      <c r="AA144" s="63">
        <v>0.77938144329896863</v>
      </c>
      <c r="AB144" s="60">
        <v>55</v>
      </c>
      <c r="AC144" s="62">
        <v>565.60824742268005</v>
      </c>
      <c r="AD144" s="60">
        <v>0</v>
      </c>
      <c r="AE144" s="60">
        <v>0.38</v>
      </c>
      <c r="AF144" s="62">
        <v>42.309278350515442</v>
      </c>
    </row>
    <row r="145" spans="1:32" x14ac:dyDescent="0.25">
      <c r="A145" s="59">
        <v>9724</v>
      </c>
      <c r="B145" s="60" t="s">
        <v>168</v>
      </c>
      <c r="C145" s="75">
        <v>29</v>
      </c>
      <c r="D145" s="60" t="s">
        <v>249</v>
      </c>
      <c r="E145" s="62">
        <v>14.403846153846159</v>
      </c>
      <c r="F145" s="56">
        <f t="shared" si="132"/>
        <v>28.087500000000013</v>
      </c>
      <c r="G145" s="56">
        <f t="shared" si="93"/>
        <v>25.078125000000011</v>
      </c>
      <c r="H145" s="92"/>
      <c r="I145" s="92"/>
      <c r="J145" s="62">
        <v>1.099989000109999</v>
      </c>
      <c r="K145" s="56">
        <f>L145*1.28</f>
        <v>158.03076923076927</v>
      </c>
      <c r="L145" s="62">
        <v>123.4615384615385</v>
      </c>
      <c r="M145" s="62">
        <v>567.92307692307713</v>
      </c>
      <c r="N145" s="60">
        <v>7.3</v>
      </c>
      <c r="O145" s="61">
        <v>6.1730769230769251</v>
      </c>
      <c r="P145" s="61"/>
      <c r="Q145" s="62">
        <v>58.644230769230788</v>
      </c>
      <c r="R145" s="62">
        <v>494.87500000000017</v>
      </c>
      <c r="S145" s="62">
        <v>4876.7307692307704</v>
      </c>
      <c r="T145" s="62">
        <v>30.042307692307702</v>
      </c>
      <c r="U145" s="60">
        <v>4.8</v>
      </c>
      <c r="V145" s="60">
        <v>13.7</v>
      </c>
      <c r="W145" s="60">
        <v>81.099999999999994</v>
      </c>
      <c r="X145" s="60">
        <v>0</v>
      </c>
      <c r="Y145" s="60">
        <v>0.6</v>
      </c>
      <c r="Z145" s="62">
        <v>37.038461538461547</v>
      </c>
      <c r="AA145" s="63"/>
      <c r="AB145" s="60">
        <v>14</v>
      </c>
      <c r="AC145" s="62">
        <v>559.69230769230785</v>
      </c>
      <c r="AD145" s="60">
        <v>0</v>
      </c>
      <c r="AE145" s="60">
        <v>0.35</v>
      </c>
      <c r="AF145" s="62">
        <v>38.067307692307701</v>
      </c>
    </row>
    <row r="146" spans="1:32" x14ac:dyDescent="0.25">
      <c r="A146" s="59">
        <v>9725</v>
      </c>
      <c r="B146" s="60" t="s">
        <v>169</v>
      </c>
      <c r="C146" s="75">
        <v>29</v>
      </c>
      <c r="D146" s="60" t="s">
        <v>250</v>
      </c>
      <c r="E146" s="62">
        <v>5.1612903225806468</v>
      </c>
      <c r="F146" s="56">
        <f t="shared" ref="F146:F147" si="136">E146*1500*3000/10^6</f>
        <v>23.225806451612911</v>
      </c>
      <c r="G146" s="56">
        <f t="shared" si="93"/>
        <v>20.737327188940096</v>
      </c>
      <c r="H146" s="92"/>
      <c r="I146" s="92"/>
      <c r="J146" s="62">
        <v>2.2336385972749606</v>
      </c>
      <c r="K146" s="56">
        <f>L146*1.28</f>
        <v>50.209032258064539</v>
      </c>
      <c r="L146" s="62">
        <v>39.225806451612918</v>
      </c>
      <c r="M146" s="62">
        <v>544.00000000000011</v>
      </c>
      <c r="N146" s="60">
        <v>7.6</v>
      </c>
      <c r="O146" s="61">
        <v>2.4774193548387102</v>
      </c>
      <c r="P146" s="61"/>
      <c r="Q146" s="62">
        <v>35.096774193548399</v>
      </c>
      <c r="R146" s="62">
        <v>469.67741935483883</v>
      </c>
      <c r="S146" s="62">
        <v>5058.064516129034</v>
      </c>
      <c r="T146" s="62">
        <v>30.658064516129041</v>
      </c>
      <c r="U146" s="60">
        <v>4.5</v>
      </c>
      <c r="V146" s="60">
        <v>12.7</v>
      </c>
      <c r="W146" s="60">
        <v>82.4</v>
      </c>
      <c r="X146" s="60">
        <v>0</v>
      </c>
      <c r="Y146" s="60">
        <v>0.5</v>
      </c>
      <c r="Z146" s="62">
        <v>30.967741935483879</v>
      </c>
      <c r="AA146" s="63"/>
      <c r="AB146" s="60">
        <v>4</v>
      </c>
      <c r="AC146" s="62">
        <v>611.09677419354853</v>
      </c>
      <c r="AD146" s="60">
        <v>0</v>
      </c>
      <c r="AE146" s="60">
        <v>0.35</v>
      </c>
      <c r="AF146" s="62">
        <v>37.161290322580655</v>
      </c>
    </row>
    <row r="147" spans="1:32" x14ac:dyDescent="0.25">
      <c r="A147" s="59">
        <v>9726</v>
      </c>
      <c r="B147" s="60" t="s">
        <v>170</v>
      </c>
      <c r="C147" s="75">
        <v>29</v>
      </c>
      <c r="D147" s="60" t="s">
        <v>251</v>
      </c>
      <c r="E147" s="62">
        <v>4.1832061068702275</v>
      </c>
      <c r="F147" s="56">
        <f t="shared" si="136"/>
        <v>18.824427480916025</v>
      </c>
      <c r="G147" s="56">
        <f t="shared" si="93"/>
        <v>16.807524536532163</v>
      </c>
      <c r="H147" s="92"/>
      <c r="I147" s="92"/>
      <c r="J147" s="62">
        <v>2.3092021706500403</v>
      </c>
      <c r="K147" s="56">
        <f>L147*1.28</f>
        <v>30.788396946564877</v>
      </c>
      <c r="L147" s="62">
        <v>24.053435114503809</v>
      </c>
      <c r="M147" s="62">
        <v>431.91603053435102</v>
      </c>
      <c r="N147" s="60">
        <v>7.7</v>
      </c>
      <c r="O147" s="61">
        <v>1.9870229007633582</v>
      </c>
      <c r="P147" s="61"/>
      <c r="Q147" s="62">
        <v>19.870229007633579</v>
      </c>
      <c r="R147" s="62">
        <v>436.09923664122124</v>
      </c>
      <c r="S147" s="62">
        <v>4235.4961832061053</v>
      </c>
      <c r="T147" s="62">
        <v>26.040458015267166</v>
      </c>
      <c r="U147" s="60">
        <v>4.2</v>
      </c>
      <c r="V147" s="60">
        <v>13.9</v>
      </c>
      <c r="W147" s="60">
        <v>81.3</v>
      </c>
      <c r="X147" s="60">
        <v>0</v>
      </c>
      <c r="Y147" s="60">
        <v>0.7</v>
      </c>
      <c r="Z147" s="62">
        <v>20.916030534351137</v>
      </c>
      <c r="AA147" s="63"/>
      <c r="AB147" s="60">
        <v>3</v>
      </c>
      <c r="AC147" s="62">
        <v>698.595419847328</v>
      </c>
      <c r="AD147" s="60">
        <v>0</v>
      </c>
      <c r="AE147" s="60">
        <v>0.3</v>
      </c>
      <c r="AF147" s="62">
        <v>43.923664122137389</v>
      </c>
    </row>
    <row r="148" spans="1:32" x14ac:dyDescent="0.25">
      <c r="A148" s="59"/>
      <c r="B148" s="60"/>
      <c r="C148" s="75"/>
      <c r="D148" s="60"/>
      <c r="E148" s="62"/>
      <c r="F148" s="62"/>
      <c r="G148" s="82"/>
      <c r="H148" s="62"/>
      <c r="I148" s="82"/>
      <c r="J148" s="62"/>
      <c r="K148" s="56"/>
      <c r="L148" s="62"/>
      <c r="M148" s="62"/>
      <c r="N148" s="60"/>
      <c r="O148" s="61"/>
      <c r="P148" s="61"/>
      <c r="Q148" s="62"/>
      <c r="R148" s="62"/>
      <c r="S148" s="62"/>
      <c r="T148" s="62"/>
      <c r="U148" s="60"/>
      <c r="V148" s="60"/>
      <c r="W148" s="60"/>
      <c r="X148" s="60"/>
      <c r="Y148" s="60"/>
      <c r="Z148" s="62"/>
      <c r="AA148" s="63"/>
      <c r="AB148" s="60"/>
      <c r="AC148" s="62"/>
      <c r="AD148" s="60"/>
      <c r="AE148" s="60"/>
      <c r="AF148" s="62"/>
    </row>
    <row r="149" spans="1:32" x14ac:dyDescent="0.25">
      <c r="A149" s="59">
        <v>9719</v>
      </c>
      <c r="B149" s="60" t="s">
        <v>163</v>
      </c>
      <c r="C149" s="75">
        <v>30</v>
      </c>
      <c r="D149" s="27" t="s">
        <v>248</v>
      </c>
      <c r="E149" s="62">
        <v>14.482758620689657</v>
      </c>
      <c r="F149" s="62">
        <f t="shared" ref="F149:F150" si="137">E149*1300*1500/10^6</f>
        <v>28.241379310344829</v>
      </c>
      <c r="G149" s="82">
        <f t="shared" ref="G149" si="138">F149/1.12</f>
        <v>25.21551724137931</v>
      </c>
      <c r="H149" s="92">
        <f t="shared" ref="H149" si="139">SUM(F149:F152)</f>
        <v>95.197722966688474</v>
      </c>
      <c r="I149" s="92">
        <f>H149/1.12</f>
        <v>84.997966934543271</v>
      </c>
      <c r="J149" s="62">
        <v>1.1396011396011396</v>
      </c>
      <c r="K149" s="56">
        <f>L149*1.28</f>
        <v>120.49655172413793</v>
      </c>
      <c r="L149" s="62">
        <v>94.137931034482762</v>
      </c>
      <c r="M149" s="62">
        <v>340.34482758620692</v>
      </c>
      <c r="N149" s="60">
        <v>7.1</v>
      </c>
      <c r="O149" s="61">
        <v>6.1034482758620694</v>
      </c>
      <c r="P149" s="61"/>
      <c r="Q149" s="62">
        <v>58.965517241379317</v>
      </c>
      <c r="R149" s="62">
        <v>330.00000000000006</v>
      </c>
      <c r="S149" s="62">
        <v>3486.2068965517246</v>
      </c>
      <c r="T149" s="62">
        <v>23.27586206896552</v>
      </c>
      <c r="U149" s="60">
        <v>3.7</v>
      </c>
      <c r="V149" s="60">
        <v>11.8</v>
      </c>
      <c r="W149" s="60">
        <v>74.900000000000006</v>
      </c>
      <c r="X149" s="60">
        <v>8.9</v>
      </c>
      <c r="Y149" s="60">
        <v>0.7</v>
      </c>
      <c r="Z149" s="62">
        <v>17.586206896551726</v>
      </c>
      <c r="AA149" s="63">
        <v>0.62068965517241381</v>
      </c>
      <c r="AB149" s="60">
        <v>25</v>
      </c>
      <c r="AC149" s="62">
        <v>709.65517241379314</v>
      </c>
      <c r="AD149" s="60">
        <v>0</v>
      </c>
      <c r="AE149" s="60">
        <v>0.31</v>
      </c>
      <c r="AF149" s="62">
        <v>35.172413793103452</v>
      </c>
    </row>
    <row r="150" spans="1:32" x14ac:dyDescent="0.25">
      <c r="A150" s="59">
        <v>9720</v>
      </c>
      <c r="B150" s="60" t="s">
        <v>164</v>
      </c>
      <c r="C150" s="75">
        <v>30</v>
      </c>
      <c r="D150" s="60" t="s">
        <v>249</v>
      </c>
      <c r="E150" s="62">
        <v>6.1558441558441555</v>
      </c>
      <c r="F150" s="62">
        <f t="shared" si="137"/>
        <v>12.003896103896103</v>
      </c>
      <c r="G150" s="82">
        <f t="shared" si="88"/>
        <v>10.717764378478662</v>
      </c>
      <c r="H150" s="92"/>
      <c r="I150" s="92"/>
      <c r="J150" s="62">
        <v>2.4032684450853159</v>
      </c>
      <c r="K150" s="56">
        <f>L150*1.28</f>
        <v>64.349090909090904</v>
      </c>
      <c r="L150" s="62">
        <v>50.272727272727273</v>
      </c>
      <c r="M150" s="62">
        <v>268.80519480519479</v>
      </c>
      <c r="N150" s="60">
        <v>7.5</v>
      </c>
      <c r="O150" s="61">
        <v>2.6675324675324674</v>
      </c>
      <c r="P150" s="61"/>
      <c r="Q150" s="62">
        <v>42.064935064935064</v>
      </c>
      <c r="R150" s="62">
        <v>352.93506493506493</v>
      </c>
      <c r="S150" s="62">
        <v>3067.6623376623374</v>
      </c>
      <c r="T150" s="62">
        <v>19.083116883116887</v>
      </c>
      <c r="U150" s="60">
        <v>3.6</v>
      </c>
      <c r="V150" s="60">
        <v>15.4</v>
      </c>
      <c r="W150" s="60">
        <v>80.2</v>
      </c>
      <c r="X150" s="60">
        <v>0</v>
      </c>
      <c r="Y150" s="60">
        <v>1</v>
      </c>
      <c r="Z150" s="62">
        <v>14.363636363636363</v>
      </c>
      <c r="AA150" s="63"/>
      <c r="AB150" s="60">
        <v>6</v>
      </c>
      <c r="AC150" s="62">
        <v>837.19480519480521</v>
      </c>
      <c r="AD150" s="60">
        <v>0</v>
      </c>
      <c r="AE150" s="60">
        <v>0.23</v>
      </c>
      <c r="AF150" s="62">
        <v>46.168831168831169</v>
      </c>
    </row>
    <row r="151" spans="1:32" x14ac:dyDescent="0.25">
      <c r="A151" s="59">
        <v>9721</v>
      </c>
      <c r="B151" s="60" t="s">
        <v>165</v>
      </c>
      <c r="C151" s="75">
        <v>30</v>
      </c>
      <c r="D151" s="60" t="s">
        <v>250</v>
      </c>
      <c r="E151" s="62">
        <v>6.1025641025641004</v>
      </c>
      <c r="F151" s="62">
        <f t="shared" ref="F151:F152" si="140">E151*1500*3000/10^6</f>
        <v>27.461538461538453</v>
      </c>
      <c r="G151" s="82">
        <f t="shared" si="88"/>
        <v>24.519230769230759</v>
      </c>
      <c r="H151" s="92"/>
      <c r="I151" s="92"/>
      <c r="J151" s="62">
        <v>1.155535012710885</v>
      </c>
      <c r="K151" s="56">
        <f>L151*1.28</f>
        <v>55.980854700854678</v>
      </c>
      <c r="L151" s="62">
        <v>43.735042735042718</v>
      </c>
      <c r="M151" s="62">
        <v>184.09401709401703</v>
      </c>
      <c r="N151" s="60">
        <v>7.8</v>
      </c>
      <c r="O151" s="61">
        <v>1.2205128205128202</v>
      </c>
      <c r="P151" s="61"/>
      <c r="Q151" s="62">
        <v>37.632478632478616</v>
      </c>
      <c r="R151" s="62">
        <v>494.30769230769215</v>
      </c>
      <c r="S151" s="62">
        <v>4383.675213675212</v>
      </c>
      <c r="T151" s="62">
        <v>26.647863247863238</v>
      </c>
      <c r="U151" s="60">
        <v>1.8</v>
      </c>
      <c r="V151" s="60">
        <v>15.5</v>
      </c>
      <c r="W151" s="60">
        <v>82.2</v>
      </c>
      <c r="X151" s="60">
        <v>0</v>
      </c>
      <c r="Y151" s="60">
        <v>0.8</v>
      </c>
      <c r="Z151" s="62">
        <v>16.273504273504269</v>
      </c>
      <c r="AA151" s="63"/>
      <c r="AB151" s="60">
        <v>5</v>
      </c>
      <c r="AC151" s="62">
        <v>584.82905982905959</v>
      </c>
      <c r="AD151" s="60">
        <v>0</v>
      </c>
      <c r="AE151" s="60">
        <v>0.12</v>
      </c>
      <c r="AF151" s="62">
        <v>46.786324786324769</v>
      </c>
    </row>
    <row r="152" spans="1:32" x14ac:dyDescent="0.25">
      <c r="A152" s="59">
        <v>9722</v>
      </c>
      <c r="B152" s="60" t="s">
        <v>166</v>
      </c>
      <c r="C152" s="75">
        <v>30</v>
      </c>
      <c r="D152" s="60" t="s">
        <v>251</v>
      </c>
      <c r="E152" s="62">
        <v>6.1090909090909067</v>
      </c>
      <c r="F152" s="62">
        <f t="shared" si="140"/>
        <v>27.490909090909081</v>
      </c>
      <c r="G152" s="82">
        <f t="shared" si="88"/>
        <v>24.545454545454536</v>
      </c>
      <c r="H152" s="92"/>
      <c r="I152" s="92"/>
      <c r="J152" s="62">
        <v>1.1450818733539447</v>
      </c>
      <c r="K152" s="56">
        <f>L152*1.28</f>
        <v>87.31927272727269</v>
      </c>
      <c r="L152" s="62">
        <v>68.21818181818179</v>
      </c>
      <c r="M152" s="62">
        <v>161.89090909090902</v>
      </c>
      <c r="N152" s="60">
        <v>8.1</v>
      </c>
      <c r="O152" s="61">
        <v>1.2218181818181815</v>
      </c>
      <c r="P152" s="61"/>
      <c r="Q152" s="62">
        <v>46.836363636363622</v>
      </c>
      <c r="R152" s="62">
        <v>510.1090909090907</v>
      </c>
      <c r="S152" s="62">
        <v>4897.4545454545432</v>
      </c>
      <c r="T152" s="62">
        <v>29.221818181818172</v>
      </c>
      <c r="U152" s="60">
        <v>1.4</v>
      </c>
      <c r="V152" s="60">
        <v>14.5</v>
      </c>
      <c r="W152" s="60">
        <v>83.7</v>
      </c>
      <c r="X152" s="60">
        <v>0</v>
      </c>
      <c r="Y152" s="60">
        <v>0.6</v>
      </c>
      <c r="Z152" s="62">
        <v>14.254545454545449</v>
      </c>
      <c r="AA152" s="63"/>
      <c r="AB152" s="60">
        <v>7</v>
      </c>
      <c r="AC152" s="62">
        <v>153.74545454545449</v>
      </c>
      <c r="AD152" s="60">
        <v>0</v>
      </c>
      <c r="AE152" s="60">
        <v>0.1</v>
      </c>
      <c r="AF152" s="62">
        <v>37.672727272727258</v>
      </c>
    </row>
    <row r="153" spans="1:32" x14ac:dyDescent="0.25">
      <c r="A153" s="59"/>
      <c r="B153" s="60"/>
      <c r="C153" s="75"/>
      <c r="D153" s="60"/>
      <c r="E153" s="62"/>
      <c r="F153" s="59"/>
      <c r="G153" s="59"/>
      <c r="H153" s="59"/>
      <c r="I153" s="59"/>
      <c r="J153" s="62"/>
      <c r="K153" s="56"/>
      <c r="L153" s="62"/>
      <c r="M153" s="62"/>
      <c r="N153" s="60"/>
      <c r="O153" s="61"/>
      <c r="P153" s="61"/>
      <c r="Q153" s="62"/>
      <c r="R153" s="62"/>
      <c r="S153" s="62"/>
      <c r="T153" s="62"/>
      <c r="U153" s="60"/>
      <c r="V153" s="60"/>
      <c r="W153" s="60"/>
      <c r="X153" s="60"/>
      <c r="Y153" s="60"/>
      <c r="Z153" s="62"/>
      <c r="AA153" s="63"/>
      <c r="AB153" s="60"/>
      <c r="AC153" s="62"/>
      <c r="AD153" s="60"/>
      <c r="AE153" s="60"/>
      <c r="AF153" s="62"/>
    </row>
    <row r="154" spans="1:32" x14ac:dyDescent="0.25">
      <c r="A154" s="59">
        <v>9760</v>
      </c>
      <c r="B154" s="60" t="s">
        <v>203</v>
      </c>
      <c r="C154" s="75">
        <v>31</v>
      </c>
      <c r="D154" s="27" t="s">
        <v>248</v>
      </c>
      <c r="E154" s="62">
        <v>8.2406015037593985</v>
      </c>
      <c r="F154" s="56">
        <f t="shared" ref="F154:F155" si="141">E154*1300*1500/10^6</f>
        <v>16.069172932330826</v>
      </c>
      <c r="G154" s="56">
        <f t="shared" ref="G154" si="142">F154/1.12</f>
        <v>14.347475832438237</v>
      </c>
      <c r="H154" s="92">
        <f t="shared" ref="H154" si="143">SUM(F154:F157)</f>
        <v>53.580966674003967</v>
      </c>
      <c r="I154" s="92">
        <f t="shared" ref="I154" si="144">H154/1.12</f>
        <v>47.840148816074965</v>
      </c>
      <c r="J154" s="62">
        <v>2.2099447513812156</v>
      </c>
      <c r="K154" s="56">
        <f>L154*1.28</f>
        <v>69.880300751879702</v>
      </c>
      <c r="L154" s="62">
        <v>54.593984962406019</v>
      </c>
      <c r="M154" s="62">
        <v>341.98496240601503</v>
      </c>
      <c r="N154" s="60">
        <v>7.5</v>
      </c>
      <c r="O154" s="61">
        <v>6.7984962406015041</v>
      </c>
      <c r="P154" s="61"/>
      <c r="Q154" s="62">
        <v>38.112781954887218</v>
      </c>
      <c r="R154" s="62">
        <v>336.83458646616543</v>
      </c>
      <c r="S154" s="62">
        <v>5428.4962406015038</v>
      </c>
      <c r="T154" s="62">
        <v>31.005263157894738</v>
      </c>
      <c r="U154" s="60">
        <v>2.8</v>
      </c>
      <c r="V154" s="60">
        <v>9.1</v>
      </c>
      <c r="W154" s="60">
        <v>87.7</v>
      </c>
      <c r="X154" s="60">
        <v>0</v>
      </c>
      <c r="Y154" s="60">
        <v>0.5</v>
      </c>
      <c r="Z154" s="62">
        <v>28.842105263157894</v>
      </c>
      <c r="AA154" s="63">
        <v>0.51503759398496241</v>
      </c>
      <c r="AB154" s="60">
        <v>6</v>
      </c>
      <c r="AC154" s="62">
        <v>528.42857142857144</v>
      </c>
      <c r="AD154" s="60">
        <v>0</v>
      </c>
      <c r="AE154" s="60">
        <v>0.31</v>
      </c>
      <c r="AF154" s="62">
        <v>39.142857142857146</v>
      </c>
    </row>
    <row r="155" spans="1:32" x14ac:dyDescent="0.25">
      <c r="A155" s="59">
        <v>9761</v>
      </c>
      <c r="B155" s="60" t="s">
        <v>204</v>
      </c>
      <c r="C155" s="75">
        <v>31</v>
      </c>
      <c r="D155" s="60" t="s">
        <v>249</v>
      </c>
      <c r="E155" s="62">
        <v>5.1415094339622609</v>
      </c>
      <c r="F155" s="56">
        <f t="shared" si="141"/>
        <v>10.02594339622641</v>
      </c>
      <c r="G155" s="56">
        <f t="shared" si="93"/>
        <v>8.9517351752021508</v>
      </c>
      <c r="H155" s="92"/>
      <c r="I155" s="92"/>
      <c r="J155" s="62">
        <v>3.3825684970120644</v>
      </c>
      <c r="K155" s="56">
        <f>L155*1.28</f>
        <v>32.905660377358465</v>
      </c>
      <c r="L155" s="62">
        <v>25.707547169811303</v>
      </c>
      <c r="M155" s="62">
        <v>204.63207547169799</v>
      </c>
      <c r="N155" s="60">
        <v>7.7</v>
      </c>
      <c r="O155" s="61">
        <v>4.1132075471698091</v>
      </c>
      <c r="P155" s="61"/>
      <c r="Q155" s="62">
        <v>22.622641509433947</v>
      </c>
      <c r="R155" s="62">
        <v>353.73584905660357</v>
      </c>
      <c r="S155" s="62">
        <v>7403.7735849056553</v>
      </c>
      <c r="T155" s="62">
        <v>40.617924528301863</v>
      </c>
      <c r="U155" s="60">
        <v>1.3</v>
      </c>
      <c r="V155" s="60">
        <v>7.3</v>
      </c>
      <c r="W155" s="60">
        <v>91.1</v>
      </c>
      <c r="X155" s="60">
        <v>0</v>
      </c>
      <c r="Y155" s="60">
        <v>0.5</v>
      </c>
      <c r="Z155" s="62">
        <v>38.047169811320728</v>
      </c>
      <c r="AA155" s="63"/>
      <c r="AB155" s="60">
        <v>3</v>
      </c>
      <c r="AC155" s="62">
        <v>320.83018867924505</v>
      </c>
      <c r="AD155" s="60">
        <v>0</v>
      </c>
      <c r="AE155" s="60">
        <v>0.18</v>
      </c>
      <c r="AF155" s="62">
        <v>45.245283018867894</v>
      </c>
    </row>
    <row r="156" spans="1:32" x14ac:dyDescent="0.25">
      <c r="A156" s="59">
        <v>9762</v>
      </c>
      <c r="B156" s="60" t="s">
        <v>205</v>
      </c>
      <c r="C156" s="75">
        <v>31</v>
      </c>
      <c r="D156" s="60" t="s">
        <v>250</v>
      </c>
      <c r="E156" s="62">
        <v>3.0437956204379555</v>
      </c>
      <c r="F156" s="56">
        <f t="shared" ref="F156:F157" si="145">E156*1500*3000/10^6</f>
        <v>13.697080291970799</v>
      </c>
      <c r="G156" s="56">
        <f t="shared" si="93"/>
        <v>12.229535974973926</v>
      </c>
      <c r="H156" s="92"/>
      <c r="I156" s="92"/>
      <c r="J156" s="62">
        <v>3.3963545794180914</v>
      </c>
      <c r="K156" s="56">
        <f>L156*1.28</f>
        <v>19.480291970802913</v>
      </c>
      <c r="L156" s="62">
        <v>15.218978102189777</v>
      </c>
      <c r="M156" s="62">
        <v>150.16058394160581</v>
      </c>
      <c r="N156" s="60">
        <v>7.7</v>
      </c>
      <c r="O156" s="61">
        <v>1.7248175182481746</v>
      </c>
      <c r="P156" s="61"/>
      <c r="Q156" s="62">
        <v>15.218978102189777</v>
      </c>
      <c r="R156" s="62">
        <v>315.54014598540135</v>
      </c>
      <c r="S156" s="62">
        <v>5773.0656934306553</v>
      </c>
      <c r="T156" s="62">
        <v>32.061313868613126</v>
      </c>
      <c r="U156" s="60">
        <v>1.2</v>
      </c>
      <c r="V156" s="60">
        <v>8.1999999999999993</v>
      </c>
      <c r="W156" s="60">
        <v>90.1</v>
      </c>
      <c r="X156" s="60">
        <v>0</v>
      </c>
      <c r="Y156" s="60">
        <v>0.6</v>
      </c>
      <c r="Z156" s="62">
        <v>30.437956204379553</v>
      </c>
      <c r="AA156" s="63"/>
      <c r="AB156" s="60">
        <v>1</v>
      </c>
      <c r="AC156" s="62">
        <v>322.64233576642329</v>
      </c>
      <c r="AD156" s="60">
        <v>0</v>
      </c>
      <c r="AE156" s="60">
        <v>0.15</v>
      </c>
      <c r="AF156" s="62">
        <v>40.583941605839406</v>
      </c>
    </row>
    <row r="157" spans="1:32" x14ac:dyDescent="0.25">
      <c r="A157" s="59">
        <v>9763</v>
      </c>
      <c r="B157" s="60" t="s">
        <v>206</v>
      </c>
      <c r="C157" s="75">
        <v>31</v>
      </c>
      <c r="D157" s="60" t="s">
        <v>251</v>
      </c>
      <c r="E157" s="62">
        <v>3.0641711229946522</v>
      </c>
      <c r="F157" s="56">
        <f t="shared" si="145"/>
        <v>13.788770053475934</v>
      </c>
      <c r="G157" s="56">
        <f t="shared" si="93"/>
        <v>12.311401833460655</v>
      </c>
      <c r="H157" s="92"/>
      <c r="I157" s="92"/>
      <c r="J157" s="62">
        <v>6.5825562260010964</v>
      </c>
      <c r="K157" s="56">
        <f>L157*1.28</f>
        <v>23.532834224598929</v>
      </c>
      <c r="L157" s="62">
        <v>18.385026737967912</v>
      </c>
      <c r="M157" s="62">
        <v>181.80748663101605</v>
      </c>
      <c r="N157" s="60">
        <v>7.8</v>
      </c>
      <c r="O157" s="61">
        <v>2.1449197860962568</v>
      </c>
      <c r="P157" s="61"/>
      <c r="Q157" s="62">
        <v>18.385026737967912</v>
      </c>
      <c r="R157" s="62">
        <v>256.36898395721926</v>
      </c>
      <c r="S157" s="62">
        <v>5239.7326203208559</v>
      </c>
      <c r="T157" s="62">
        <v>28.905347593582889</v>
      </c>
      <c r="U157" s="60">
        <v>1.6</v>
      </c>
      <c r="V157" s="60">
        <v>7.4</v>
      </c>
      <c r="W157" s="60">
        <v>90.6</v>
      </c>
      <c r="X157" s="60">
        <v>0</v>
      </c>
      <c r="Y157" s="60">
        <v>0.5</v>
      </c>
      <c r="Z157" s="62">
        <v>29.620320855614974</v>
      </c>
      <c r="AA157" s="63"/>
      <c r="AB157" s="60">
        <v>2</v>
      </c>
      <c r="AC157" s="62">
        <v>358.50802139037432</v>
      </c>
      <c r="AD157" s="60">
        <v>0</v>
      </c>
      <c r="AE157" s="60">
        <v>0.22</v>
      </c>
      <c r="AF157" s="62">
        <v>34.727272727272727</v>
      </c>
    </row>
    <row r="158" spans="1:32" x14ac:dyDescent="0.25">
      <c r="A158" s="59"/>
      <c r="B158" s="60"/>
      <c r="C158" s="75"/>
      <c r="D158" s="60"/>
      <c r="E158" s="62"/>
      <c r="F158" s="62"/>
      <c r="G158" s="82"/>
      <c r="H158" s="62"/>
      <c r="I158" s="82"/>
      <c r="J158" s="62"/>
      <c r="K158" s="56"/>
      <c r="L158" s="62"/>
      <c r="M158" s="62"/>
      <c r="N158" s="60"/>
      <c r="O158" s="61"/>
      <c r="P158" s="61"/>
      <c r="Q158" s="62"/>
      <c r="R158" s="62"/>
      <c r="S158" s="62"/>
      <c r="T158" s="62"/>
      <c r="U158" s="60"/>
      <c r="V158" s="60"/>
      <c r="W158" s="60"/>
      <c r="X158" s="60"/>
      <c r="Y158" s="60"/>
      <c r="Z158" s="62"/>
      <c r="AA158" s="63"/>
      <c r="AB158" s="60"/>
      <c r="AC158" s="62"/>
      <c r="AD158" s="60"/>
      <c r="AE158" s="60"/>
      <c r="AF158" s="62"/>
    </row>
    <row r="159" spans="1:32" x14ac:dyDescent="0.25">
      <c r="A159" s="78">
        <v>80032</v>
      </c>
      <c r="B159" s="77" t="s">
        <v>43</v>
      </c>
      <c r="C159" s="77">
        <v>32</v>
      </c>
      <c r="D159" s="27" t="s">
        <v>248</v>
      </c>
      <c r="E159" s="53">
        <f>'Air Dried'!T15*100/'Air Dried'!$D15</f>
        <v>2.0729927007299267</v>
      </c>
      <c r="F159" s="62">
        <f t="shared" ref="F159:F160" si="146">E159*1300*1500/10^6</f>
        <v>4.0423357664233572</v>
      </c>
      <c r="G159" s="82">
        <f t="shared" ref="G159" si="147">F159/1.12</f>
        <v>3.6092283628779973</v>
      </c>
      <c r="H159" s="92">
        <f t="shared" ref="H159" si="148">SUM(F159:F162)</f>
        <v>17.223871005088625</v>
      </c>
      <c r="I159" s="92">
        <f t="shared" ref="I159" si="149">H159/1.12</f>
        <v>15.378456254543414</v>
      </c>
      <c r="J159" s="53">
        <f>'Air Dried'!Z15*100/'Air Dried'!$C15</f>
        <v>7.6276664511958634</v>
      </c>
      <c r="K159" s="56">
        <f>L159*1.28</f>
        <v>84.9097810218978</v>
      </c>
      <c r="L159" s="53">
        <f>'Air Dried'!G15*100/'Air Dried'!$D15</f>
        <v>66.335766423357654</v>
      </c>
      <c r="M159" s="53">
        <f>'Air Dried'!H15*100/'Air Dried'!$D15</f>
        <v>290.21897810218974</v>
      </c>
      <c r="N159" s="52">
        <f>'Air Dried'!K15</f>
        <v>7.7</v>
      </c>
      <c r="O159" s="52">
        <f>'Air Dried'!E15*100/'Air Dried'!$D15</f>
        <v>4.5605839416058389</v>
      </c>
      <c r="P159" s="52"/>
      <c r="Q159" s="53">
        <f>'Air Dried'!F15*100/'Air Dried'!$D15</f>
        <v>48.715328467153277</v>
      </c>
      <c r="R159" s="53">
        <f>'Air Dried'!I15*100/'Air Dried'!$D15</f>
        <v>201.08029197080288</v>
      </c>
      <c r="S159" s="53">
        <f>'Air Dried'!J15*100/'Air Dried'!$D15</f>
        <v>3026.5693430656929</v>
      </c>
      <c r="T159" s="53">
        <f>'Air Dried'!M15*100/'Air Dried'!$D15</f>
        <v>17.724087591240874</v>
      </c>
      <c r="U159" s="52">
        <f>'Air Dried'!N15</f>
        <v>4.2</v>
      </c>
      <c r="V159" s="52">
        <f>'Air Dried'!O15</f>
        <v>9.5</v>
      </c>
      <c r="W159" s="52">
        <f>'Air Dried'!P15</f>
        <v>85.5</v>
      </c>
      <c r="X159" s="52">
        <f>'Air Dried'!Q15</f>
        <v>0</v>
      </c>
      <c r="Y159" s="52">
        <f>'Air Dried'!R15</f>
        <v>0.9</v>
      </c>
      <c r="Z159" s="53">
        <f>'Air Dried'!S15*100/'Air Dried'!$D15</f>
        <v>27.98540145985401</v>
      </c>
      <c r="AA159" s="52">
        <f>'Air Dried'!U15*100/'Air Dried'!$D15</f>
        <v>0.51824817518248167</v>
      </c>
      <c r="AB159" s="53">
        <f>'Air Dried'!V15</f>
        <v>7</v>
      </c>
      <c r="AC159" s="53">
        <f>'Air Dried'!W15*100/'Air Dried'!$D15</f>
        <v>587.6934306569342</v>
      </c>
      <c r="AD159" s="52">
        <f>'Air Dried'!X15</f>
        <v>0</v>
      </c>
      <c r="AE159" s="52">
        <f>'Air Dried'!Y15</f>
        <v>0.44</v>
      </c>
      <c r="AF159" s="53">
        <f>'Air Dried'!AA15*100/'Air Dried'!$D15</f>
        <v>38.350364963503644</v>
      </c>
    </row>
    <row r="160" spans="1:32" x14ac:dyDescent="0.25">
      <c r="A160" s="78">
        <v>80033</v>
      </c>
      <c r="B160" s="77" t="s">
        <v>44</v>
      </c>
      <c r="C160" s="77">
        <v>32</v>
      </c>
      <c r="D160" s="60" t="s">
        <v>249</v>
      </c>
      <c r="E160" s="53">
        <f>'Air Dried'!T16*100/'Air Dried'!$D16</f>
        <v>2.0368098159509205</v>
      </c>
      <c r="F160" s="62">
        <f t="shared" si="146"/>
        <v>3.9717791411042951</v>
      </c>
      <c r="G160" s="82">
        <f t="shared" si="88"/>
        <v>3.5462313759859776</v>
      </c>
      <c r="H160" s="92"/>
      <c r="I160" s="92"/>
      <c r="J160" s="53">
        <f>'Air Dried'!Z16*100/'Air Dried'!$C16</f>
        <v>6.5359477124183005</v>
      </c>
      <c r="K160" s="56">
        <f>L160*1.28</f>
        <v>56.05300613496933</v>
      </c>
      <c r="L160" s="53">
        <f>'Air Dried'!G16*100/'Air Dried'!$D16</f>
        <v>43.791411042944787</v>
      </c>
      <c r="M160" s="53">
        <f>'Air Dried'!H16*100/'Air Dried'!$D16</f>
        <v>280.06134969325154</v>
      </c>
      <c r="N160" s="52">
        <f>'Air Dried'!K16</f>
        <v>7.6</v>
      </c>
      <c r="O160" s="52">
        <f>'Air Dried'!E16*100/'Air Dried'!$D16</f>
        <v>2.3423312883435581</v>
      </c>
      <c r="P160" s="52"/>
      <c r="Q160" s="53">
        <f>'Air Dried'!F16*100/'Air Dried'!$D16</f>
        <v>35.644171779141111</v>
      </c>
      <c r="R160" s="53">
        <f>'Air Dried'!I16*100/'Air Dried'!$D16</f>
        <v>189.42331288343561</v>
      </c>
      <c r="S160" s="53">
        <f>'Air Dried'!J16*100/'Air Dried'!$D16</f>
        <v>2230.3067484662579</v>
      </c>
      <c r="T160" s="53">
        <f>'Air Dried'!M16*100/'Air Dried'!$D16</f>
        <v>13.544785276073622</v>
      </c>
      <c r="U160" s="52">
        <f>'Air Dried'!N16</f>
        <v>5.3</v>
      </c>
      <c r="V160" s="52">
        <f>'Air Dried'!O16</f>
        <v>11.6</v>
      </c>
      <c r="W160" s="52">
        <f>'Air Dried'!P16</f>
        <v>82.1</v>
      </c>
      <c r="X160" s="52">
        <f>'Air Dried'!Q16</f>
        <v>0</v>
      </c>
      <c r="Y160" s="52">
        <f>'Air Dried'!R16</f>
        <v>1.1000000000000001</v>
      </c>
      <c r="Z160" s="53">
        <f>'Air Dried'!S16*100/'Air Dried'!$D16</f>
        <v>24.441717791411048</v>
      </c>
      <c r="AA160" s="52"/>
      <c r="AB160" s="53">
        <f>'Air Dried'!V16</f>
        <v>5</v>
      </c>
      <c r="AC160" s="53">
        <f>'Air Dried'!W16*100/'Air Dried'!$D16</f>
        <v>706.77300613496936</v>
      </c>
      <c r="AD160" s="52">
        <f>'Air Dried'!X16</f>
        <v>0</v>
      </c>
      <c r="AE160" s="52">
        <f>'Air Dried'!Y16</f>
        <v>0.46</v>
      </c>
      <c r="AF160" s="53">
        <f>'Air Dried'!AA16*100/'Air Dried'!$D16</f>
        <v>34.625766871165645</v>
      </c>
    </row>
    <row r="161" spans="1:32" x14ac:dyDescent="0.25">
      <c r="A161" s="78">
        <v>80034</v>
      </c>
      <c r="B161" s="77" t="s">
        <v>45</v>
      </c>
      <c r="C161" s="77">
        <v>32</v>
      </c>
      <c r="D161" s="60" t="s">
        <v>250</v>
      </c>
      <c r="E161" s="53">
        <f>'Air Dried'!T17*100/'Air Dried'!$D17</f>
        <v>1.0243902439024393</v>
      </c>
      <c r="F161" s="62">
        <f t="shared" ref="F161:F162" si="150">E161*1500*3000/10^6</f>
        <v>4.609756097560977</v>
      </c>
      <c r="G161" s="82">
        <f t="shared" si="88"/>
        <v>4.1158536585365866</v>
      </c>
      <c r="H161" s="92"/>
      <c r="I161" s="92"/>
      <c r="J161" s="53">
        <f>'Air Dried'!Z17*100/'Air Dried'!$C17</f>
        <v>6.50709555345317</v>
      </c>
      <c r="K161" s="56">
        <f>L161*1.28</f>
        <v>28.846829268292687</v>
      </c>
      <c r="L161" s="53">
        <f>'Air Dried'!G17*100/'Air Dried'!$D17</f>
        <v>22.536585365853661</v>
      </c>
      <c r="M161" s="53">
        <f>'Air Dried'!H17*100/'Air Dried'!$D17</f>
        <v>232.53658536585368</v>
      </c>
      <c r="N161" s="52">
        <f>'Air Dried'!K17</f>
        <v>7.6</v>
      </c>
      <c r="O161" s="52">
        <f>'Air Dried'!E17*100/'Air Dried'!$D17</f>
        <v>1.4341463414634148</v>
      </c>
      <c r="P161" s="52"/>
      <c r="Q161" s="53">
        <f>'Air Dried'!F17*100/'Air Dried'!$D17</f>
        <v>22.536585365853661</v>
      </c>
      <c r="R161" s="53">
        <f>'Air Dried'!I17*100/'Air Dried'!$D17</f>
        <v>183.36585365853662</v>
      </c>
      <c r="S161" s="53">
        <f>'Air Dried'!J17*100/'Air Dried'!$D17</f>
        <v>2899.0243902439029</v>
      </c>
      <c r="T161" s="53">
        <f>'Air Dried'!M17*100/'Air Dried'!$D17</f>
        <v>16.697560975609758</v>
      </c>
      <c r="U161" s="52">
        <f>'Air Dried'!N17</f>
        <v>3.6</v>
      </c>
      <c r="V161" s="52">
        <f>'Air Dried'!O17</f>
        <v>9.1</v>
      </c>
      <c r="W161" s="52">
        <f>'Air Dried'!P17</f>
        <v>86.7</v>
      </c>
      <c r="X161" s="52">
        <f>'Air Dried'!Q17</f>
        <v>0</v>
      </c>
      <c r="Y161" s="52">
        <f>'Air Dried'!R17</f>
        <v>0.7</v>
      </c>
      <c r="Z161" s="53">
        <f>'Air Dried'!S17*100/'Air Dried'!$D17</f>
        <v>16.390243902439028</v>
      </c>
      <c r="AA161" s="52"/>
      <c r="AB161" s="53">
        <f>'Air Dried'!V17</f>
        <v>2</v>
      </c>
      <c r="AC161" s="53">
        <f>'Air Dried'!W17*100/'Air Dried'!$D17</f>
        <v>604.39024390243912</v>
      </c>
      <c r="AD161" s="52">
        <f>'Air Dried'!X17</f>
        <v>0</v>
      </c>
      <c r="AE161" s="52">
        <f>'Air Dried'!Y17</f>
        <v>0.4</v>
      </c>
      <c r="AF161" s="53">
        <f>'Air Dried'!AA17*100/'Air Dried'!$D17</f>
        <v>28.682926829268297</v>
      </c>
    </row>
    <row r="162" spans="1:32" x14ac:dyDescent="0.25">
      <c r="A162" s="78">
        <v>80035</v>
      </c>
      <c r="B162" s="77" t="s">
        <v>46</v>
      </c>
      <c r="C162" s="77">
        <v>32</v>
      </c>
      <c r="D162" s="60" t="s">
        <v>251</v>
      </c>
      <c r="E162" s="53">
        <f>'Air Dried'!T18*100/'Air Dried'!$D18</f>
        <v>1.0222222222222217</v>
      </c>
      <c r="F162" s="62">
        <f t="shared" si="150"/>
        <v>4.5999999999999979</v>
      </c>
      <c r="G162" s="82">
        <f t="shared" si="88"/>
        <v>4.107142857142855</v>
      </c>
      <c r="H162" s="92"/>
      <c r="I162" s="92"/>
      <c r="J162" s="53">
        <f>'Air Dried'!Z18*100/'Air Dried'!$C18</f>
        <v>8.2012634378809697</v>
      </c>
      <c r="K162" s="56">
        <f>L162*1.28</f>
        <v>10.467555555555551</v>
      </c>
      <c r="L162" s="53">
        <f>'Air Dried'!G18*100/'Air Dried'!$D18</f>
        <v>8.1777777777777736</v>
      </c>
      <c r="M162" s="53">
        <f>'Air Dried'!H18*100/'Air Dried'!$D18</f>
        <v>136.9777777777777</v>
      </c>
      <c r="N162" s="52">
        <f>'Air Dried'!K18</f>
        <v>7.9</v>
      </c>
      <c r="O162" s="52">
        <f>'Air Dried'!E18*100/'Air Dried'!$D18</f>
        <v>0.71555555555555517</v>
      </c>
      <c r="P162" s="52"/>
      <c r="Q162" s="53">
        <f>'Air Dried'!F18*100/'Air Dried'!$D18</f>
        <v>9.1999999999999957</v>
      </c>
      <c r="R162" s="53">
        <f>'Air Dried'!I18*100/'Air Dried'!$D18</f>
        <v>136.9777777777777</v>
      </c>
      <c r="S162" s="53">
        <f>'Air Dried'!J18*100/'Air Dried'!$D18</f>
        <v>4599.9999999999973</v>
      </c>
      <c r="T162" s="53">
        <f>'Air Dried'!M18*100/'Air Dried'!$D18</f>
        <v>24.533333333333321</v>
      </c>
      <c r="U162" s="52">
        <f>'Air Dried'!N18</f>
        <v>1.4</v>
      </c>
      <c r="V162" s="52">
        <f>'Air Dried'!O18</f>
        <v>4.5999999999999996</v>
      </c>
      <c r="W162" s="52">
        <f>'Air Dried'!P18</f>
        <v>93.6</v>
      </c>
      <c r="X162" s="52">
        <f>'Air Dried'!Q18</f>
        <v>0</v>
      </c>
      <c r="Y162" s="52">
        <f>'Air Dried'!R18</f>
        <v>0.4</v>
      </c>
      <c r="Z162" s="53">
        <f>'Air Dried'!S18*100/'Air Dried'!$D18</f>
        <v>18.399999999999991</v>
      </c>
      <c r="AA162" s="52"/>
      <c r="AB162" s="53">
        <f>'Air Dried'!V18</f>
        <v>1</v>
      </c>
      <c r="AC162" s="53">
        <f>'Air Dried'!W18*100/'Air Dried'!$D18</f>
        <v>232.04444444444431</v>
      </c>
      <c r="AD162" s="52">
        <f>'Air Dried'!X18</f>
        <v>0</v>
      </c>
      <c r="AE162" s="52">
        <f>'Air Dried'!Y18</f>
        <v>0.3</v>
      </c>
      <c r="AF162" s="53">
        <f>'Air Dried'!AA18*100/'Air Dried'!$D18</f>
        <v>22.488888888888876</v>
      </c>
    </row>
    <row r="163" spans="1:32" x14ac:dyDescent="0.25">
      <c r="A163" s="78"/>
      <c r="B163" s="77"/>
      <c r="C163" s="77"/>
      <c r="D163" s="51"/>
      <c r="E163" s="53"/>
      <c r="F163" s="59"/>
      <c r="G163" s="59"/>
      <c r="H163" s="59"/>
      <c r="I163" s="59"/>
      <c r="J163" s="53"/>
      <c r="K163" s="56"/>
      <c r="L163" s="53"/>
      <c r="M163" s="53"/>
      <c r="N163" s="52"/>
      <c r="O163" s="52"/>
      <c r="P163" s="52"/>
      <c r="Q163" s="53"/>
      <c r="R163" s="53"/>
      <c r="S163" s="53"/>
      <c r="T163" s="53"/>
      <c r="U163" s="52"/>
      <c r="V163" s="52"/>
      <c r="W163" s="52"/>
      <c r="X163" s="52"/>
      <c r="Y163" s="52"/>
      <c r="Z163" s="53"/>
      <c r="AA163" s="52"/>
      <c r="AB163" s="53"/>
      <c r="AC163" s="53"/>
      <c r="AD163" s="52"/>
      <c r="AE163" s="52"/>
      <c r="AF163" s="53"/>
    </row>
    <row r="164" spans="1:32" x14ac:dyDescent="0.25">
      <c r="A164" s="78">
        <v>80044</v>
      </c>
      <c r="B164" s="77" t="s">
        <v>39</v>
      </c>
      <c r="C164" s="77">
        <v>33</v>
      </c>
      <c r="D164" s="27" t="s">
        <v>248</v>
      </c>
      <c r="E164" s="53">
        <f>'Air Dried'!T27*100/'Air Dried'!$D27</f>
        <v>4.1324503311258276</v>
      </c>
      <c r="F164" s="56">
        <f t="shared" ref="F164:F165" si="151">E164*1300*1500/10^6</f>
        <v>8.0582781456953647</v>
      </c>
      <c r="G164" s="56">
        <f t="shared" ref="G164" si="152">F164/1.12</f>
        <v>7.1948912015137179</v>
      </c>
      <c r="H164" s="92">
        <f t="shared" ref="H164" si="153">SUM(F164:F167)</f>
        <v>23.154750824618375</v>
      </c>
      <c r="I164" s="92">
        <f t="shared" ref="I164" si="154">H164/1.12</f>
        <v>20.673884664837832</v>
      </c>
      <c r="J164" s="53">
        <f>'Air Dried'!Z27*100/'Air Dried'!$C27</f>
        <v>9.0184066320078689</v>
      </c>
      <c r="K164" s="56">
        <f>L164*1.28</f>
        <v>81.987814569536411</v>
      </c>
      <c r="L164" s="53">
        <f>'Air Dried'!G27*100/'Air Dried'!$D27</f>
        <v>64.052980132450315</v>
      </c>
      <c r="M164" s="53">
        <f>'Air Dried'!H27*100/'Air Dried'!$D27</f>
        <v>273.77483443708604</v>
      </c>
      <c r="N164" s="52">
        <f>'Air Dried'!K27</f>
        <v>8</v>
      </c>
      <c r="O164" s="52">
        <f>'Air Dried'!E27*100/'Air Dried'!$D27</f>
        <v>5.9920529801324491</v>
      </c>
      <c r="P164" s="52"/>
      <c r="Q164" s="53">
        <f>'Air Dried'!F27*100/'Air Dried'!$D27</f>
        <v>43.390728476821188</v>
      </c>
      <c r="R164" s="53">
        <f>'Air Dried'!I27*100/'Air Dried'!$D27</f>
        <v>208.68874172185429</v>
      </c>
      <c r="S164" s="53">
        <f>'Air Dried'!J27*100/'Air Dried'!$D27</f>
        <v>3967.1523178807943</v>
      </c>
      <c r="T164" s="53">
        <f>'Air Dried'!M27*100/'Air Dried'!$D27</f>
        <v>22.418543046357613</v>
      </c>
      <c r="U164" s="52">
        <f>'Air Dried'!N27</f>
        <v>3.1</v>
      </c>
      <c r="V164" s="52">
        <f>'Air Dried'!O27</f>
        <v>7.8</v>
      </c>
      <c r="W164" s="52">
        <f>'Air Dried'!P27</f>
        <v>88.6</v>
      </c>
      <c r="X164" s="52">
        <f>'Air Dried'!Q27</f>
        <v>0</v>
      </c>
      <c r="Y164" s="52">
        <f>'Air Dried'!R27</f>
        <v>0.6</v>
      </c>
      <c r="Z164" s="53">
        <f>'Air Dried'!S27*100/'Air Dried'!$D27</f>
        <v>18.596026490066222</v>
      </c>
      <c r="AA164" s="52">
        <f>'Air Dried'!U27*100/'Air Dried'!$D27</f>
        <v>0.72317880794701972</v>
      </c>
      <c r="AB164" s="53">
        <f>'Air Dried'!V27</f>
        <v>6</v>
      </c>
      <c r="AC164" s="53">
        <f>'Air Dried'!W27*100/'Air Dried'!$D27</f>
        <v>479.36423841059593</v>
      </c>
      <c r="AD164" s="52">
        <f>'Air Dried'!X27</f>
        <v>0</v>
      </c>
      <c r="AE164" s="52">
        <f>'Air Dried'!Y27</f>
        <v>0.4</v>
      </c>
      <c r="AF164" s="53">
        <f>'Air Dried'!AA27*100/'Air Dried'!$D27</f>
        <v>33.059602649006621</v>
      </c>
    </row>
    <row r="165" spans="1:32" x14ac:dyDescent="0.25">
      <c r="A165" s="78">
        <v>80045</v>
      </c>
      <c r="B165" s="77" t="s">
        <v>40</v>
      </c>
      <c r="C165" s="77">
        <v>33</v>
      </c>
      <c r="D165" s="60" t="s">
        <v>249</v>
      </c>
      <c r="E165" s="53">
        <f>'Air Dried'!T28*100/'Air Dried'!$D28</f>
        <v>3.0794701986754967</v>
      </c>
      <c r="F165" s="56">
        <f t="shared" si="151"/>
        <v>6.0049668874172184</v>
      </c>
      <c r="G165" s="56">
        <f t="shared" si="93"/>
        <v>5.3615775780510875</v>
      </c>
      <c r="H165" s="92"/>
      <c r="I165" s="92"/>
      <c r="J165" s="53">
        <f>'Air Dried'!Z28*100/'Air Dried'!$C28</f>
        <v>5.5255255255255245</v>
      </c>
      <c r="K165" s="56">
        <f>L165*1.28</f>
        <v>51.242384105960262</v>
      </c>
      <c r="L165" s="53">
        <f>'Air Dried'!G28*100/'Air Dried'!$D28</f>
        <v>40.033112582781456</v>
      </c>
      <c r="M165" s="53">
        <f>'Air Dried'!H28*100/'Air Dried'!$D28</f>
        <v>222.74834437086093</v>
      </c>
      <c r="N165" s="52">
        <f>'Air Dried'!K28</f>
        <v>7.9</v>
      </c>
      <c r="O165" s="52">
        <f>'Air Dried'!E28*100/'Air Dried'!$D28</f>
        <v>3.7980132450331126</v>
      </c>
      <c r="P165" s="52"/>
      <c r="Q165" s="53">
        <f>'Air Dried'!F28*100/'Air Dried'!$D28</f>
        <v>34.900662251655625</v>
      </c>
      <c r="R165" s="53">
        <f>'Air Dried'!I28*100/'Air Dried'!$D28</f>
        <v>187.8476821192053</v>
      </c>
      <c r="S165" s="53">
        <f>'Air Dried'!J28*100/'Air Dried'!$D28</f>
        <v>3212.9139072847684</v>
      </c>
      <c r="T165" s="53">
        <f>'Air Dried'!M28*100/'Air Dried'!$D28</f>
        <v>18.271523178807946</v>
      </c>
      <c r="U165" s="52">
        <f>'Air Dried'!N28</f>
        <v>3.1</v>
      </c>
      <c r="V165" s="52">
        <f>'Air Dried'!O28</f>
        <v>8.5</v>
      </c>
      <c r="W165" s="52">
        <f>'Air Dried'!P28</f>
        <v>87.7</v>
      </c>
      <c r="X165" s="52">
        <f>'Air Dried'!Q28</f>
        <v>0</v>
      </c>
      <c r="Y165" s="52">
        <f>'Air Dried'!R28</f>
        <v>0.7</v>
      </c>
      <c r="Z165" s="53">
        <f>'Air Dried'!S28*100/'Air Dried'!$D28</f>
        <v>21.556291390728475</v>
      </c>
      <c r="AA165" s="52"/>
      <c r="AB165" s="53">
        <f>'Air Dried'!V28</f>
        <v>4</v>
      </c>
      <c r="AC165" s="53">
        <f>'Air Dried'!W28*100/'Air Dried'!$D28</f>
        <v>604.60264900662253</v>
      </c>
      <c r="AD165" s="52">
        <f>'Air Dried'!X28</f>
        <v>0</v>
      </c>
      <c r="AE165" s="52">
        <f>'Air Dried'!Y28</f>
        <v>0.36</v>
      </c>
      <c r="AF165" s="53">
        <f>'Air Dried'!AA28*100/'Air Dried'!$D28</f>
        <v>29.768211920529801</v>
      </c>
    </row>
    <row r="166" spans="1:32" x14ac:dyDescent="0.25">
      <c r="A166" s="78">
        <v>80046</v>
      </c>
      <c r="B166" s="77" t="s">
        <v>41</v>
      </c>
      <c r="C166" s="77">
        <v>33</v>
      </c>
      <c r="D166" s="60" t="s">
        <v>250</v>
      </c>
      <c r="E166" s="53">
        <f>'Air Dried'!T29*100/'Air Dried'!$D29</f>
        <v>1.0108108108108107</v>
      </c>
      <c r="F166" s="56">
        <f t="shared" ref="F166:F167" si="155">E166*1500*3000/10^6</f>
        <v>4.5486486486486486</v>
      </c>
      <c r="G166" s="56">
        <f t="shared" si="93"/>
        <v>4.0612934362934361</v>
      </c>
      <c r="H166" s="92"/>
      <c r="I166" s="92"/>
      <c r="J166" s="53">
        <f>'Air Dried'!Z29*100/'Air Dried'!$C29</f>
        <v>6.1721771322796526</v>
      </c>
      <c r="K166" s="56">
        <f>L166*1.28</f>
        <v>14.232216216216214</v>
      </c>
      <c r="L166" s="53">
        <f>'Air Dried'!G29*100/'Air Dried'!$D29</f>
        <v>11.118918918918917</v>
      </c>
      <c r="M166" s="53">
        <f>'Air Dried'!H29*100/'Air Dried'!$D29</f>
        <v>148.58918918918917</v>
      </c>
      <c r="N166" s="52">
        <f>'Air Dried'!K29</f>
        <v>8</v>
      </c>
      <c r="O166" s="52">
        <f>'Air Dried'!E29*100/'Air Dried'!$D29</f>
        <v>2.1227027027027021</v>
      </c>
      <c r="P166" s="52"/>
      <c r="Q166" s="53">
        <f>'Air Dried'!F29*100/'Air Dried'!$D29</f>
        <v>10.108108108108105</v>
      </c>
      <c r="R166" s="53">
        <f>'Air Dried'!I29*100/'Air Dried'!$D29</f>
        <v>138.48108108108104</v>
      </c>
      <c r="S166" s="53">
        <f>'Air Dried'!J29*100/'Air Dried'!$D29</f>
        <v>5175.3513513513499</v>
      </c>
      <c r="T166" s="53">
        <f>'Air Dried'!M29*100/'Air Dried'!$D29</f>
        <v>27.494054054054047</v>
      </c>
      <c r="U166" s="52">
        <f>'Air Dried'!N29</f>
        <v>1.4</v>
      </c>
      <c r="V166" s="52">
        <f>'Air Dried'!O29</f>
        <v>4.2</v>
      </c>
      <c r="W166" s="52">
        <f>'Air Dried'!P29</f>
        <v>94.1</v>
      </c>
      <c r="X166" s="52">
        <f>'Air Dried'!Q29</f>
        <v>0</v>
      </c>
      <c r="Y166" s="52">
        <f>'Air Dried'!R29</f>
        <v>0.4</v>
      </c>
      <c r="Z166" s="53">
        <f>'Air Dried'!S29*100/'Air Dried'!$D29</f>
        <v>22.237837837837834</v>
      </c>
      <c r="AA166" s="52"/>
      <c r="AB166" s="53">
        <f>'Air Dried'!V29</f>
        <v>1</v>
      </c>
      <c r="AC166" s="53">
        <f>'Air Dried'!W29*100/'Air Dried'!$D29</f>
        <v>316.38378378378371</v>
      </c>
      <c r="AD166" s="52">
        <f>'Air Dried'!X29</f>
        <v>0</v>
      </c>
      <c r="AE166" s="52">
        <f>'Air Dried'!Y29</f>
        <v>0.33</v>
      </c>
      <c r="AF166" s="53">
        <f>'Air Dried'!AA29*100/'Air Dried'!$D29</f>
        <v>26.281081081081076</v>
      </c>
    </row>
    <row r="167" spans="1:32" x14ac:dyDescent="0.25">
      <c r="A167" s="78">
        <v>80047</v>
      </c>
      <c r="B167" s="77" t="s">
        <v>42</v>
      </c>
      <c r="C167" s="77">
        <v>33</v>
      </c>
      <c r="D167" s="60" t="s">
        <v>251</v>
      </c>
      <c r="E167" s="53">
        <f>'Air Dried'!T30*100/'Air Dried'!$D30</f>
        <v>1.0095238095238097</v>
      </c>
      <c r="F167" s="56">
        <f t="shared" si="155"/>
        <v>4.5428571428571436</v>
      </c>
      <c r="G167" s="56">
        <f t="shared" si="93"/>
        <v>4.0561224489795924</v>
      </c>
      <c r="H167" s="92"/>
      <c r="I167" s="92"/>
      <c r="J167" s="53">
        <f>'Air Dried'!Z30*100/'Air Dried'!$C30</f>
        <v>5.6465273856578202</v>
      </c>
      <c r="K167" s="56">
        <f>L167*1.28</f>
        <v>1.2921904761904766</v>
      </c>
      <c r="L167" s="53">
        <f>'Air Dried'!G30*100/'Air Dried'!$D30</f>
        <v>1.0095238095238097</v>
      </c>
      <c r="M167" s="53">
        <f>'Air Dried'!H30*100/'Air Dried'!$D30</f>
        <v>82.780952380952399</v>
      </c>
      <c r="N167" s="52">
        <v>8.1999999999999993</v>
      </c>
      <c r="O167" s="52">
        <f>'Air Dried'!E30*100/'Air Dried'!$D30</f>
        <v>0.90857142857142881</v>
      </c>
      <c r="P167" s="52"/>
      <c r="Q167" s="53">
        <f>'Air Dried'!F30*100/'Air Dried'!$D30</f>
        <v>3.0285714285714294</v>
      </c>
      <c r="R167" s="53">
        <f>'Air Dried'!I30*100/'Air Dried'!$D30</f>
        <v>124.17142857142861</v>
      </c>
      <c r="S167" s="53">
        <f>'Air Dried'!J30*100/'Air Dried'!$D30</f>
        <v>7268.5714285714303</v>
      </c>
      <c r="T167" s="53">
        <f>'Air Dried'!M30*100/'Air Dried'!$D30</f>
        <v>38.66476190476191</v>
      </c>
      <c r="U167" s="52">
        <f>'Air Dried'!N30</f>
        <v>0.6</v>
      </c>
      <c r="V167" s="52">
        <f>'Air Dried'!O30</f>
        <v>2.7</v>
      </c>
      <c r="W167" s="52">
        <f>'Air Dried'!P30</f>
        <v>96.4</v>
      </c>
      <c r="X167" s="52">
        <f>'Air Dried'!Q30</f>
        <v>0</v>
      </c>
      <c r="Y167" s="52">
        <f>'Air Dried'!R30</f>
        <v>0.3</v>
      </c>
      <c r="Z167" s="53">
        <f>'Air Dried'!S30*100/'Air Dried'!$D30</f>
        <v>23.219047619047625</v>
      </c>
      <c r="AA167" s="52"/>
      <c r="AB167" s="53">
        <f>'Air Dried'!V30</f>
        <v>0</v>
      </c>
      <c r="AC167" s="53">
        <f>'Air Dried'!W30*100/'Air Dried'!$D30</f>
        <v>50.476190476190489</v>
      </c>
      <c r="AD167" s="52">
        <f>'Air Dried'!X30</f>
        <v>0</v>
      </c>
      <c r="AE167" s="52">
        <f>'Air Dried'!Y30</f>
        <v>0.22</v>
      </c>
      <c r="AF167" s="53">
        <f>'Air Dried'!AA30*100/'Air Dried'!$D30</f>
        <v>24.228571428571435</v>
      </c>
    </row>
    <row r="168" spans="1:32" x14ac:dyDescent="0.25">
      <c r="A168" s="78"/>
      <c r="B168" s="77"/>
      <c r="C168" s="77"/>
      <c r="D168" s="51"/>
      <c r="E168" s="53"/>
      <c r="F168" s="62"/>
      <c r="G168" s="82"/>
      <c r="H168" s="62"/>
      <c r="I168" s="82"/>
      <c r="J168" s="53"/>
      <c r="K168" s="56"/>
      <c r="L168" s="53"/>
      <c r="M168" s="53"/>
      <c r="N168" s="52"/>
      <c r="O168" s="52"/>
      <c r="P168" s="52"/>
      <c r="Q168" s="53"/>
      <c r="R168" s="53"/>
      <c r="S168" s="53"/>
      <c r="T168" s="53"/>
      <c r="U168" s="52"/>
      <c r="V168" s="52"/>
      <c r="W168" s="52"/>
      <c r="X168" s="52"/>
      <c r="Y168" s="52"/>
      <c r="Z168" s="53"/>
      <c r="AA168" s="52"/>
      <c r="AB168" s="53"/>
      <c r="AC168" s="53"/>
      <c r="AD168" s="52"/>
      <c r="AE168" s="52"/>
      <c r="AF168" s="53"/>
    </row>
    <row r="169" spans="1:32" x14ac:dyDescent="0.25">
      <c r="A169" s="78">
        <v>80040</v>
      </c>
      <c r="B169" s="77" t="s">
        <v>47</v>
      </c>
      <c r="C169" s="77">
        <v>34</v>
      </c>
      <c r="D169" s="27" t="s">
        <v>248</v>
      </c>
      <c r="E169" s="53">
        <f>'Air Dried'!T23*100/'Air Dried'!$D23</f>
        <v>3.0762711864406764</v>
      </c>
      <c r="F169" s="62">
        <f t="shared" ref="F169:F170" si="156">E169*1300*1500/10^6</f>
        <v>5.9987288135593193</v>
      </c>
      <c r="G169" s="82">
        <f t="shared" ref="G169:G232" si="157">F169/1.12</f>
        <v>5.3560078692493915</v>
      </c>
      <c r="H169" s="92">
        <f t="shared" ref="H169" si="158">SUM(F169:F172)</f>
        <v>21.090541155796444</v>
      </c>
      <c r="I169" s="92">
        <f t="shared" ref="I169" si="159">H169/1.12</f>
        <v>18.830840317675396</v>
      </c>
      <c r="J169" s="53">
        <f>'Air Dried'!Z23*100/'Air Dried'!$C23</f>
        <v>7.2780203784570601</v>
      </c>
      <c r="K169" s="56">
        <f>L169*1.28</f>
        <v>78.752542372881322</v>
      </c>
      <c r="L169" s="53">
        <f>'Air Dried'!G23*100/'Air Dried'!$D23</f>
        <v>61.525423728813529</v>
      </c>
      <c r="M169" s="53">
        <f>'Air Dried'!H23*100/'Air Dried'!$D23</f>
        <v>324.03389830508456</v>
      </c>
      <c r="N169" s="52">
        <f>'Air Dried'!K23</f>
        <v>7.7</v>
      </c>
      <c r="O169" s="52">
        <f>'Air Dried'!E23*100/'Air Dried'!$D23</f>
        <v>5.0245762711864383</v>
      </c>
      <c r="P169" s="52"/>
      <c r="Q169" s="53">
        <f>'Air Dried'!F23*100/'Air Dried'!$D23</f>
        <v>44.093220338983024</v>
      </c>
      <c r="R169" s="53">
        <f>'Air Dried'!I23*100/'Air Dried'!$D23</f>
        <v>251.22881355932191</v>
      </c>
      <c r="S169" s="53">
        <f>'Air Dried'!J23*100/'Air Dried'!$D23</f>
        <v>3465.9322033898288</v>
      </c>
      <c r="T169" s="53">
        <f>'Air Dried'!M23*100/'Air Dried'!$D23</f>
        <v>20.405932203389817</v>
      </c>
      <c r="U169" s="52">
        <f>'Air Dried'!N23</f>
        <v>4.0999999999999996</v>
      </c>
      <c r="V169" s="52">
        <f>'Air Dried'!O23</f>
        <v>10.3</v>
      </c>
      <c r="W169" s="52">
        <f>'Air Dried'!P23</f>
        <v>85</v>
      </c>
      <c r="X169" s="52">
        <f>'Air Dried'!Q23</f>
        <v>0</v>
      </c>
      <c r="Y169" s="52">
        <f>'Air Dried'!R23</f>
        <v>0.8</v>
      </c>
      <c r="Z169" s="53">
        <f>'Air Dried'!S23*100/'Air Dried'!$D23</f>
        <v>20.508474576271176</v>
      </c>
      <c r="AA169" s="52">
        <f>'Air Dried'!U23*100/'Air Dried'!$D23</f>
        <v>1.2305084745762704</v>
      </c>
      <c r="AB169" s="53">
        <f>'Air Dried'!V23</f>
        <v>7</v>
      </c>
      <c r="AC169" s="53">
        <f>'Air Dried'!W23*100/'Air Dried'!$D23</f>
        <v>687.03389830508434</v>
      </c>
      <c r="AD169" s="52">
        <f>'Air Dried'!X23</f>
        <v>0</v>
      </c>
      <c r="AE169" s="52">
        <f>'Air Dried'!Y23</f>
        <v>0.4</v>
      </c>
      <c r="AF169" s="53">
        <f>'Air Dried'!AA23*100/'Air Dried'!$D23</f>
        <v>37.940677966101674</v>
      </c>
    </row>
    <row r="170" spans="1:32" x14ac:dyDescent="0.25">
      <c r="A170" s="78">
        <v>80041</v>
      </c>
      <c r="B170" s="77" t="s">
        <v>48</v>
      </c>
      <c r="C170" s="77">
        <v>34</v>
      </c>
      <c r="D170" s="60" t="s">
        <v>249</v>
      </c>
      <c r="E170" s="53">
        <f>'Air Dried'!T24*100/'Air Dried'!$D24</f>
        <v>3.0454545454545445</v>
      </c>
      <c r="F170" s="62">
        <f t="shared" si="156"/>
        <v>5.9386363636363626</v>
      </c>
      <c r="G170" s="82">
        <f t="shared" si="157"/>
        <v>5.3023538961038943</v>
      </c>
      <c r="H170" s="92"/>
      <c r="I170" s="92"/>
      <c r="J170" s="53">
        <f>'Air Dried'!Z24*100/'Air Dried'!$C24</f>
        <v>6.8153132250580049</v>
      </c>
      <c r="K170" s="56">
        <f>L170*1.28</f>
        <v>54.574545454545444</v>
      </c>
      <c r="L170" s="53">
        <f>'Air Dried'!G24*100/'Air Dried'!$D24</f>
        <v>42.636363636363626</v>
      </c>
      <c r="M170" s="53">
        <f>'Air Dried'!H24*100/'Air Dried'!$D24</f>
        <v>300.48484848484838</v>
      </c>
      <c r="N170" s="52">
        <f>'Air Dried'!K24</f>
        <v>7.6</v>
      </c>
      <c r="O170" s="52">
        <f>'Air Dried'!E24*100/'Air Dried'!$D24</f>
        <v>4.1621212121212103</v>
      </c>
      <c r="P170" s="52"/>
      <c r="Q170" s="53">
        <f>'Air Dried'!F24*100/'Air Dried'!$D24</f>
        <v>37.560606060606048</v>
      </c>
      <c r="R170" s="53">
        <f>'Air Dried'!I24*100/'Air Dried'!$D24</f>
        <v>235.51515151515144</v>
      </c>
      <c r="S170" s="53">
        <f>'Air Dried'!J24*100/'Air Dried'!$D24</f>
        <v>2832.2727272727266</v>
      </c>
      <c r="T170" s="53">
        <f>'Air Dried'!M24*100/'Air Dried'!$D24</f>
        <v>17.054545454545448</v>
      </c>
      <c r="U170" s="52">
        <f>'Air Dried'!N24</f>
        <v>4.5</v>
      </c>
      <c r="V170" s="52">
        <f>'Air Dried'!O24</f>
        <v>11.5</v>
      </c>
      <c r="W170" s="52">
        <f>'Air Dried'!P24</f>
        <v>83</v>
      </c>
      <c r="X170" s="52">
        <f>'Air Dried'!Q24</f>
        <v>0</v>
      </c>
      <c r="Y170" s="52">
        <f>'Air Dried'!R24</f>
        <v>1.2</v>
      </c>
      <c r="Z170" s="53">
        <f>'Air Dried'!S24*100/'Air Dried'!$D24</f>
        <v>21.318181818181813</v>
      </c>
      <c r="AA170" s="52"/>
      <c r="AB170" s="53">
        <f>'Air Dried'!V24</f>
        <v>5</v>
      </c>
      <c r="AC170" s="53">
        <f>'Air Dried'!W24*100/'Air Dried'!$D24</f>
        <v>805.01515151515127</v>
      </c>
      <c r="AD170" s="52">
        <f>'Air Dried'!X24</f>
        <v>0</v>
      </c>
      <c r="AE170" s="52">
        <f>'Air Dried'!Y24</f>
        <v>0.39</v>
      </c>
      <c r="AF170" s="53">
        <f>'Air Dried'!AA24*100/'Air Dried'!$D24</f>
        <v>45.681818181818166</v>
      </c>
    </row>
    <row r="171" spans="1:32" x14ac:dyDescent="0.25">
      <c r="A171" s="78">
        <v>80042</v>
      </c>
      <c r="B171" s="77" t="s">
        <v>49</v>
      </c>
      <c r="C171" s="77">
        <v>34</v>
      </c>
      <c r="D171" s="60" t="s">
        <v>250</v>
      </c>
      <c r="E171" s="53">
        <f>'Air Dried'!T25*100/'Air Dried'!$D25</f>
        <v>1.0196850393700787</v>
      </c>
      <c r="F171" s="62">
        <f t="shared" ref="F171:F172" si="160">E171*1500*3000/10^6</f>
        <v>4.5885826771653537</v>
      </c>
      <c r="G171" s="82">
        <f t="shared" si="157"/>
        <v>4.0969488188976371</v>
      </c>
      <c r="H171" s="92"/>
      <c r="I171" s="92"/>
      <c r="J171" s="53">
        <f>'Air Dried'!Z25*100/'Air Dried'!$C25</f>
        <v>5.920426697419634</v>
      </c>
      <c r="K171" s="56">
        <f>L171*1.28</f>
        <v>20.883149606299213</v>
      </c>
      <c r="L171" s="53">
        <f>'Air Dried'!G25*100/'Air Dried'!$D25</f>
        <v>16.314960629921259</v>
      </c>
      <c r="M171" s="53">
        <f>'Air Dried'!H25*100/'Air Dried'!$D25</f>
        <v>194.75984251968501</v>
      </c>
      <c r="N171" s="52">
        <f>'Air Dried'!K25</f>
        <v>7.9</v>
      </c>
      <c r="O171" s="52">
        <f>'Air Dried'!E25*100/'Air Dried'!$D25</f>
        <v>1.4275590551181101</v>
      </c>
      <c r="P171" s="52"/>
      <c r="Q171" s="53">
        <f>'Air Dried'!F25*100/'Air Dried'!$D25</f>
        <v>17.334645669291337</v>
      </c>
      <c r="R171" s="53">
        <f>'Air Dried'!I25*100/'Air Dried'!$D25</f>
        <v>238.6062992125984</v>
      </c>
      <c r="S171" s="53">
        <f>'Air Dried'!J25*100/'Air Dried'!$D25</f>
        <v>4435.6299212598424</v>
      </c>
      <c r="T171" s="53">
        <f>'Air Dried'!M25*100/'Air Dried'!$D25</f>
        <v>24.778346456692912</v>
      </c>
      <c r="U171" s="52">
        <f>'Air Dried'!N25</f>
        <v>2</v>
      </c>
      <c r="V171" s="52">
        <f>'Air Dried'!O25</f>
        <v>8</v>
      </c>
      <c r="W171" s="52">
        <f>'Air Dried'!P25</f>
        <v>89.4</v>
      </c>
      <c r="X171" s="52">
        <f>'Air Dried'!Q25</f>
        <v>0</v>
      </c>
      <c r="Y171" s="52">
        <f>'Air Dried'!R25</f>
        <v>0.7</v>
      </c>
      <c r="Z171" s="53">
        <f>'Air Dried'!S25*100/'Air Dried'!$D25</f>
        <v>18.354330708661415</v>
      </c>
      <c r="AA171" s="52"/>
      <c r="AB171" s="53">
        <f>'Air Dried'!V25</f>
        <v>2</v>
      </c>
      <c r="AC171" s="53">
        <f>'Air Dried'!W25*100/'Air Dried'!$D25</f>
        <v>506.78346456692907</v>
      </c>
      <c r="AD171" s="52">
        <f>'Air Dried'!X25</f>
        <v>0</v>
      </c>
      <c r="AE171" s="52">
        <f>'Air Dried'!Y25</f>
        <v>0.25</v>
      </c>
      <c r="AF171" s="53">
        <f>'Air Dried'!AA25*100/'Air Dried'!$D25</f>
        <v>39.767716535433067</v>
      </c>
    </row>
    <row r="172" spans="1:32" x14ac:dyDescent="0.25">
      <c r="A172" s="78">
        <v>80043</v>
      </c>
      <c r="B172" s="77" t="s">
        <v>50</v>
      </c>
      <c r="C172" s="77">
        <v>34</v>
      </c>
      <c r="D172" s="60" t="s">
        <v>251</v>
      </c>
      <c r="E172" s="53">
        <f>'Air Dried'!T26*100/'Air Dried'!$D26</f>
        <v>1.0143540669856461</v>
      </c>
      <c r="F172" s="62">
        <f t="shared" si="160"/>
        <v>4.5645933014354076</v>
      </c>
      <c r="G172" s="82">
        <f t="shared" si="157"/>
        <v>4.0755297334244709</v>
      </c>
      <c r="H172" s="92"/>
      <c r="I172" s="92"/>
      <c r="J172" s="53">
        <f>'Air Dried'!Z26*100/'Air Dried'!$C26</f>
        <v>6.6348504248632292</v>
      </c>
      <c r="K172" s="56">
        <f>L172*1.28</f>
        <v>3.8951196172248808</v>
      </c>
      <c r="L172" s="53">
        <f>'Air Dried'!G26*100/'Air Dried'!$D26</f>
        <v>3.0430622009569381</v>
      </c>
      <c r="M172" s="53">
        <f>'Air Dried'!H26*100/'Air Dried'!$D26</f>
        <v>167.36842105263159</v>
      </c>
      <c r="N172" s="52">
        <f>'Air Dried'!K26</f>
        <v>8.1</v>
      </c>
      <c r="O172" s="52">
        <f>'Air Dried'!E26*100/'Air Dried'!$D26</f>
        <v>0.81148325358851681</v>
      </c>
      <c r="P172" s="52"/>
      <c r="Q172" s="53">
        <f>'Air Dried'!F26*100/'Air Dried'!$D26</f>
        <v>4.0574162679425845</v>
      </c>
      <c r="R172" s="53">
        <f>'Air Dried'!I26*100/'Air Dried'!$D26</f>
        <v>240.40191387559813</v>
      </c>
      <c r="S172" s="53">
        <f>'Air Dried'!J26*100/'Air Dried'!$D26</f>
        <v>4605.1674641148329</v>
      </c>
      <c r="T172" s="53">
        <f>'Air Dried'!M26*100/'Air Dried'!$D26</f>
        <v>25.561722488038281</v>
      </c>
      <c r="U172" s="52">
        <f>'Air Dried'!N26</f>
        <v>1.7</v>
      </c>
      <c r="V172" s="52">
        <f>'Air Dried'!O26</f>
        <v>7.8</v>
      </c>
      <c r="W172" s="52">
        <f>'Air Dried'!P26</f>
        <v>90</v>
      </c>
      <c r="X172" s="52">
        <f>'Air Dried'!Q26</f>
        <v>0</v>
      </c>
      <c r="Y172" s="52">
        <f>'Air Dried'!R26</f>
        <v>0.6</v>
      </c>
      <c r="Z172" s="53">
        <f>'Air Dried'!S26*100/'Air Dried'!$D26</f>
        <v>20.28708133971292</v>
      </c>
      <c r="AA172" s="52"/>
      <c r="AB172" s="53">
        <f>'Air Dried'!V26</f>
        <v>0</v>
      </c>
      <c r="AC172" s="53">
        <f>'Air Dried'!W26*100/'Air Dried'!$D26</f>
        <v>361.11004784688998</v>
      </c>
      <c r="AD172" s="52">
        <f>'Air Dried'!X26</f>
        <v>0</v>
      </c>
      <c r="AE172" s="52">
        <f>'Air Dried'!Y26</f>
        <v>0.22</v>
      </c>
      <c r="AF172" s="53">
        <f>'Air Dried'!AA26*100/'Air Dried'!$D26</f>
        <v>36.516746411483261</v>
      </c>
    </row>
    <row r="173" spans="1:32" x14ac:dyDescent="0.25">
      <c r="A173" s="54"/>
      <c r="B173" s="51"/>
      <c r="C173" s="76"/>
      <c r="D173" s="51"/>
      <c r="E173" s="53"/>
      <c r="F173" s="59"/>
      <c r="G173" s="59"/>
      <c r="H173" s="59"/>
      <c r="I173" s="59"/>
      <c r="J173" s="53"/>
      <c r="K173" s="56"/>
      <c r="L173" s="53"/>
      <c r="M173" s="53"/>
      <c r="N173" s="52"/>
      <c r="O173" s="52"/>
      <c r="P173" s="52"/>
      <c r="Q173" s="53"/>
      <c r="R173" s="53"/>
      <c r="S173" s="53"/>
      <c r="T173" s="53"/>
      <c r="U173" s="52"/>
      <c r="V173" s="52"/>
      <c r="W173" s="52"/>
      <c r="X173" s="52"/>
      <c r="Y173" s="52"/>
      <c r="Z173" s="53"/>
      <c r="AA173" s="52"/>
      <c r="AB173" s="53"/>
      <c r="AC173" s="53"/>
      <c r="AD173" s="52"/>
      <c r="AE173" s="52"/>
      <c r="AF173" s="53"/>
    </row>
    <row r="174" spans="1:32" x14ac:dyDescent="0.25">
      <c r="A174" s="59">
        <v>9784</v>
      </c>
      <c r="B174" s="60" t="s">
        <v>227</v>
      </c>
      <c r="C174" s="75">
        <v>35</v>
      </c>
      <c r="D174" s="27" t="s">
        <v>248</v>
      </c>
      <c r="E174" s="62">
        <v>12.031250000000002</v>
      </c>
      <c r="F174" s="56">
        <f t="shared" ref="F174:F175" si="161">E174*1300*1500/10^6</f>
        <v>23.460937500000004</v>
      </c>
      <c r="G174" s="56">
        <f t="shared" ref="G174:G237" si="162">F174/1.12</f>
        <v>20.947265625</v>
      </c>
      <c r="H174" s="92">
        <f t="shared" ref="H174" si="163">SUM(F174:F177)</f>
        <v>89.147023491398329</v>
      </c>
      <c r="I174" s="92">
        <f t="shared" ref="I174" si="164">H174/1.12</f>
        <v>79.595556688748502</v>
      </c>
      <c r="J174" s="62">
        <v>1.2763241863433312</v>
      </c>
      <c r="K174" s="56">
        <f>L174*1.28</f>
        <v>267.40000000000003</v>
      </c>
      <c r="L174" s="62">
        <v>208.90625000000003</v>
      </c>
      <c r="M174" s="62">
        <v>306.25000000000006</v>
      </c>
      <c r="N174" s="60">
        <v>7.5</v>
      </c>
      <c r="O174" s="61">
        <v>9.6250000000000018</v>
      </c>
      <c r="P174" s="61"/>
      <c r="Q174" s="62">
        <v>98.437500000000014</v>
      </c>
      <c r="R174" s="62">
        <v>360.93750000000006</v>
      </c>
      <c r="S174" s="62">
        <v>3532.8125000000005</v>
      </c>
      <c r="T174" s="62">
        <v>21.546875000000004</v>
      </c>
      <c r="U174" s="60">
        <v>3.6</v>
      </c>
      <c r="V174" s="60">
        <v>13.9</v>
      </c>
      <c r="W174" s="60">
        <v>81.8</v>
      </c>
      <c r="X174" s="60">
        <v>0</v>
      </c>
      <c r="Y174" s="60">
        <v>0.8</v>
      </c>
      <c r="Z174" s="62">
        <v>30.625000000000004</v>
      </c>
      <c r="AA174" s="63">
        <v>0.98437500000000011</v>
      </c>
      <c r="AB174" s="60">
        <v>22</v>
      </c>
      <c r="AC174" s="62">
        <v>464.84375000000006</v>
      </c>
      <c r="AD174" s="60">
        <v>0</v>
      </c>
      <c r="AE174" s="60">
        <v>0.26</v>
      </c>
      <c r="AF174" s="62">
        <v>39.375000000000007</v>
      </c>
    </row>
    <row r="175" spans="1:32" x14ac:dyDescent="0.25">
      <c r="A175" s="59">
        <v>9785</v>
      </c>
      <c r="B175" s="60" t="s">
        <v>228</v>
      </c>
      <c r="C175" s="75">
        <v>35</v>
      </c>
      <c r="D175" s="60" t="s">
        <v>249</v>
      </c>
      <c r="E175" s="62">
        <v>10.222222222222223</v>
      </c>
      <c r="F175" s="56">
        <f t="shared" si="161"/>
        <v>19.933333333333337</v>
      </c>
      <c r="G175" s="56">
        <f t="shared" si="162"/>
        <v>17.797619047619051</v>
      </c>
      <c r="H175" s="92"/>
      <c r="I175" s="92"/>
      <c r="J175" s="62">
        <v>1.1122233344455568</v>
      </c>
      <c r="K175" s="56">
        <f>L175*1.28</f>
        <v>158.32177777777778</v>
      </c>
      <c r="L175" s="62">
        <v>123.6888888888889</v>
      </c>
      <c r="M175" s="62">
        <v>424.22222222222223</v>
      </c>
      <c r="N175" s="60">
        <v>7.6</v>
      </c>
      <c r="O175" s="61">
        <v>3.1688888888888891</v>
      </c>
      <c r="P175" s="61"/>
      <c r="Q175" s="62">
        <v>65.422222222222231</v>
      </c>
      <c r="R175" s="62">
        <v>271.9111111111111</v>
      </c>
      <c r="S175" s="62">
        <v>2463.5555555555557</v>
      </c>
      <c r="T175" s="62">
        <v>15.742222222222223</v>
      </c>
      <c r="U175" s="60">
        <v>6.9</v>
      </c>
      <c r="V175" s="60">
        <v>14.4</v>
      </c>
      <c r="W175" s="60">
        <v>78</v>
      </c>
      <c r="X175" s="60">
        <v>0</v>
      </c>
      <c r="Y175" s="60">
        <v>0.9</v>
      </c>
      <c r="Z175" s="62">
        <v>26.577777777777779</v>
      </c>
      <c r="AA175" s="63"/>
      <c r="AB175" s="60">
        <v>14</v>
      </c>
      <c r="AC175" s="62">
        <v>699.2</v>
      </c>
      <c r="AD175" s="60">
        <v>0</v>
      </c>
      <c r="AE175" s="60">
        <v>0.48</v>
      </c>
      <c r="AF175" s="62">
        <v>33.733333333333334</v>
      </c>
    </row>
    <row r="176" spans="1:32" x14ac:dyDescent="0.25">
      <c r="A176" s="59">
        <v>9786</v>
      </c>
      <c r="B176" s="60" t="s">
        <v>229</v>
      </c>
      <c r="C176" s="75">
        <v>35</v>
      </c>
      <c r="D176" s="60" t="s">
        <v>250</v>
      </c>
      <c r="E176" s="62">
        <v>3.0364372469635632</v>
      </c>
      <c r="F176" s="56">
        <f t="shared" ref="F176:F177" si="165">E176*1500*3000/10^6</f>
        <v>13.663967611336034</v>
      </c>
      <c r="G176" s="56">
        <f t="shared" si="162"/>
        <v>12.199971081550029</v>
      </c>
      <c r="H176" s="92"/>
      <c r="I176" s="92"/>
      <c r="J176" s="62">
        <v>2.21606648199446</v>
      </c>
      <c r="K176" s="56">
        <f>L176*1.28</f>
        <v>46.639676113360331</v>
      </c>
      <c r="L176" s="62">
        <v>36.437246963562757</v>
      </c>
      <c r="M176" s="62">
        <v>317.81376518218627</v>
      </c>
      <c r="N176" s="60">
        <v>7.8</v>
      </c>
      <c r="O176" s="61">
        <v>1.0121457489878545</v>
      </c>
      <c r="P176" s="61"/>
      <c r="Q176" s="62">
        <v>27.327935222672071</v>
      </c>
      <c r="R176" s="62">
        <v>188.25910931174093</v>
      </c>
      <c r="S176" s="62">
        <v>2176.1133603238868</v>
      </c>
      <c r="T176" s="62">
        <v>13.360323886639678</v>
      </c>
      <c r="U176" s="60">
        <v>6.1</v>
      </c>
      <c r="V176" s="60">
        <v>11.8</v>
      </c>
      <c r="W176" s="60">
        <v>81.5</v>
      </c>
      <c r="X176" s="60">
        <v>0</v>
      </c>
      <c r="Y176" s="60">
        <v>0.8</v>
      </c>
      <c r="Z176" s="62">
        <v>16.194331983805672</v>
      </c>
      <c r="AA176" s="63"/>
      <c r="AB176" s="60">
        <v>4</v>
      </c>
      <c r="AC176" s="62">
        <v>491.90283400809727</v>
      </c>
      <c r="AD176" s="60">
        <v>0</v>
      </c>
      <c r="AE176" s="60">
        <v>0.52</v>
      </c>
      <c r="AF176" s="62">
        <v>24.291497975708506</v>
      </c>
    </row>
    <row r="177" spans="1:32" x14ac:dyDescent="0.25">
      <c r="A177" s="59">
        <v>9787</v>
      </c>
      <c r="B177" s="60" t="s">
        <v>230</v>
      </c>
      <c r="C177" s="75">
        <v>35</v>
      </c>
      <c r="D177" s="60" t="s">
        <v>251</v>
      </c>
      <c r="E177" s="62">
        <v>7.1308411214953269</v>
      </c>
      <c r="F177" s="56">
        <f t="shared" si="165"/>
        <v>32.088785046728965</v>
      </c>
      <c r="G177" s="56">
        <f t="shared" si="162"/>
        <v>28.650700934579429</v>
      </c>
      <c r="H177" s="92"/>
      <c r="I177" s="92"/>
      <c r="J177" s="62">
        <v>2.2823234052265207</v>
      </c>
      <c r="K177" s="56">
        <f>L177*1.28</f>
        <v>24.774579439252339</v>
      </c>
      <c r="L177" s="62">
        <v>19.355140186915889</v>
      </c>
      <c r="M177" s="62">
        <v>252.63551401869159</v>
      </c>
      <c r="N177" s="60">
        <v>8.1</v>
      </c>
      <c r="O177" s="61">
        <v>0.91682242990654206</v>
      </c>
      <c r="P177" s="61"/>
      <c r="Q177" s="62">
        <v>19.355140186915889</v>
      </c>
      <c r="R177" s="62">
        <v>184.38317757009347</v>
      </c>
      <c r="S177" s="62">
        <v>3585.7943925233644</v>
      </c>
      <c r="T177" s="62">
        <v>20.271962616822428</v>
      </c>
      <c r="U177" s="60">
        <v>3.2</v>
      </c>
      <c r="V177" s="60">
        <v>7.6</v>
      </c>
      <c r="W177" s="60">
        <v>88.6</v>
      </c>
      <c r="X177" s="60">
        <v>0</v>
      </c>
      <c r="Y177" s="60">
        <v>0.7</v>
      </c>
      <c r="Z177" s="62">
        <v>20.373831775700936</v>
      </c>
      <c r="AA177" s="63"/>
      <c r="AB177" s="60">
        <v>2</v>
      </c>
      <c r="AC177" s="62">
        <v>96.775700934579447</v>
      </c>
      <c r="AD177" s="60">
        <v>0</v>
      </c>
      <c r="AE177" s="60">
        <v>0.42</v>
      </c>
      <c r="AF177" s="62">
        <v>30.560747663551403</v>
      </c>
    </row>
    <row r="178" spans="1:32" x14ac:dyDescent="0.25">
      <c r="A178" s="59"/>
      <c r="B178" s="60"/>
      <c r="C178" s="75"/>
      <c r="D178" s="60"/>
      <c r="E178" s="62"/>
      <c r="F178" s="62"/>
      <c r="G178" s="82"/>
      <c r="H178" s="62"/>
      <c r="I178" s="82"/>
      <c r="J178" s="62"/>
      <c r="K178" s="56"/>
      <c r="L178" s="62"/>
      <c r="M178" s="62"/>
      <c r="N178" s="60"/>
      <c r="O178" s="61"/>
      <c r="P178" s="61"/>
      <c r="Q178" s="62"/>
      <c r="R178" s="62"/>
      <c r="S178" s="62"/>
      <c r="T178" s="62"/>
      <c r="U178" s="60"/>
      <c r="V178" s="60"/>
      <c r="W178" s="60"/>
      <c r="X178" s="60"/>
      <c r="Y178" s="60"/>
      <c r="Z178" s="62"/>
      <c r="AA178" s="63"/>
      <c r="AB178" s="60"/>
      <c r="AC178" s="62"/>
      <c r="AD178" s="60"/>
      <c r="AE178" s="60"/>
      <c r="AF178" s="62"/>
    </row>
    <row r="179" spans="1:32" x14ac:dyDescent="0.25">
      <c r="A179" s="59">
        <v>9788</v>
      </c>
      <c r="B179" s="60" t="s">
        <v>231</v>
      </c>
      <c r="C179" s="75">
        <v>36</v>
      </c>
      <c r="D179" s="27" t="s">
        <v>248</v>
      </c>
      <c r="E179" s="62">
        <v>16.276595744680851</v>
      </c>
      <c r="F179" s="62">
        <f t="shared" ref="F179:F180" si="166">E179*1300*1500/10^6</f>
        <v>31.739361702127656</v>
      </c>
      <c r="G179" s="82">
        <f t="shared" ref="G179" si="167">F179/1.12</f>
        <v>28.338715805471118</v>
      </c>
      <c r="H179" s="92">
        <f t="shared" ref="H179" si="168">SUM(F179:F182)</f>
        <v>71.453128594019546</v>
      </c>
      <c r="I179" s="92">
        <f t="shared" ref="I179" si="169">H179/1.12</f>
        <v>63.797436244660304</v>
      </c>
      <c r="J179" s="62">
        <v>1.2618296529968454</v>
      </c>
      <c r="K179" s="56">
        <f>L179*1.28</f>
        <v>230.56340425531914</v>
      </c>
      <c r="L179" s="62">
        <v>180.12765957446808</v>
      </c>
      <c r="M179" s="62">
        <v>248.48936170212767</v>
      </c>
      <c r="N179" s="60">
        <v>7.4</v>
      </c>
      <c r="O179" s="61">
        <v>7.1617021276595745</v>
      </c>
      <c r="P179" s="61"/>
      <c r="Q179" s="62">
        <v>84.638297872340431</v>
      </c>
      <c r="R179" s="62">
        <v>306</v>
      </c>
      <c r="S179" s="62">
        <v>3201.0638297872342</v>
      </c>
      <c r="T179" s="62">
        <v>19.314893617021276</v>
      </c>
      <c r="U179" s="60">
        <v>3.3</v>
      </c>
      <c r="V179" s="60">
        <v>13.2</v>
      </c>
      <c r="W179" s="60">
        <v>82.9</v>
      </c>
      <c r="X179" s="60">
        <v>0</v>
      </c>
      <c r="Y179" s="60">
        <v>0.8</v>
      </c>
      <c r="Z179" s="62">
        <v>23.872340425531917</v>
      </c>
      <c r="AA179" s="63">
        <v>0.86808510638297876</v>
      </c>
      <c r="AB179" s="60">
        <v>19</v>
      </c>
      <c r="AC179" s="62">
        <v>430.78723404255317</v>
      </c>
      <c r="AD179" s="60">
        <v>0</v>
      </c>
      <c r="AE179" s="60">
        <v>0.25</v>
      </c>
      <c r="AF179" s="62">
        <v>34.723404255319146</v>
      </c>
    </row>
    <row r="180" spans="1:32" x14ac:dyDescent="0.25">
      <c r="A180" s="59">
        <v>9789</v>
      </c>
      <c r="B180" s="60" t="s">
        <v>232</v>
      </c>
      <c r="C180" s="75">
        <v>36</v>
      </c>
      <c r="D180" s="60" t="s">
        <v>249</v>
      </c>
      <c r="E180" s="62">
        <v>6.1538461538461533</v>
      </c>
      <c r="F180" s="62">
        <f t="shared" si="166"/>
        <v>11.999999999999998</v>
      </c>
      <c r="G180" s="82">
        <f t="shared" si="157"/>
        <v>10.714285714285712</v>
      </c>
      <c r="H180" s="92"/>
      <c r="I180" s="92"/>
      <c r="J180" s="62">
        <v>1.1334013374135781</v>
      </c>
      <c r="K180" s="56">
        <f>L180*1.28</f>
        <v>131.28205128205127</v>
      </c>
      <c r="L180" s="62">
        <v>102.56410256410255</v>
      </c>
      <c r="M180" s="62">
        <v>380.51282051282044</v>
      </c>
      <c r="N180" s="60">
        <v>7.4</v>
      </c>
      <c r="O180" s="61">
        <v>2.4615384615384612</v>
      </c>
      <c r="P180" s="61"/>
      <c r="Q180" s="62">
        <v>55.38461538461538</v>
      </c>
      <c r="R180" s="62">
        <v>227.69230769230765</v>
      </c>
      <c r="S180" s="62">
        <v>2082.0512820512818</v>
      </c>
      <c r="T180" s="62">
        <v>13.435897435897434</v>
      </c>
      <c r="U180" s="60">
        <v>7.3</v>
      </c>
      <c r="V180" s="60">
        <v>14.2</v>
      </c>
      <c r="W180" s="60">
        <v>77.7</v>
      </c>
      <c r="X180" s="60">
        <v>0</v>
      </c>
      <c r="Y180" s="60">
        <v>1</v>
      </c>
      <c r="Z180" s="62">
        <v>23.589743589743588</v>
      </c>
      <c r="AA180" s="63"/>
      <c r="AB180" s="60">
        <v>12</v>
      </c>
      <c r="AC180" s="62">
        <v>610.25641025641016</v>
      </c>
      <c r="AD180" s="60">
        <v>0</v>
      </c>
      <c r="AE180" s="60">
        <v>0.51</v>
      </c>
      <c r="AF180" s="62">
        <v>30.769230769230766</v>
      </c>
    </row>
    <row r="181" spans="1:32" x14ac:dyDescent="0.25">
      <c r="A181" s="59">
        <v>9790</v>
      </c>
      <c r="B181" s="60" t="s">
        <v>233</v>
      </c>
      <c r="C181" s="75">
        <v>36</v>
      </c>
      <c r="D181" s="60" t="s">
        <v>250</v>
      </c>
      <c r="E181" s="62">
        <v>3.0648648648648646</v>
      </c>
      <c r="F181" s="62">
        <f t="shared" ref="F181:F182" si="170">E181*1500*3000/10^6</f>
        <v>13.79189189189189</v>
      </c>
      <c r="G181" s="82">
        <f t="shared" si="157"/>
        <v>12.314189189189186</v>
      </c>
      <c r="H181" s="92"/>
      <c r="I181" s="92"/>
      <c r="J181" s="62">
        <v>2.2419011321600717</v>
      </c>
      <c r="K181" s="56">
        <f>L181*1.28</f>
        <v>45.76864864864865</v>
      </c>
      <c r="L181" s="62">
        <v>35.756756756756758</v>
      </c>
      <c r="M181" s="62">
        <v>302.39999999999998</v>
      </c>
      <c r="N181" s="60">
        <v>7.8</v>
      </c>
      <c r="O181" s="61">
        <v>1.1237837837837839</v>
      </c>
      <c r="P181" s="61"/>
      <c r="Q181" s="62">
        <v>29.627027027027026</v>
      </c>
      <c r="R181" s="62">
        <v>205.34594594594594</v>
      </c>
      <c r="S181" s="62">
        <v>2063.6756756756754</v>
      </c>
      <c r="T181" s="62">
        <v>12.872432432432433</v>
      </c>
      <c r="U181" s="60">
        <v>6</v>
      </c>
      <c r="V181" s="60">
        <v>13.3</v>
      </c>
      <c r="W181" s="60">
        <v>79.900000000000006</v>
      </c>
      <c r="X181" s="60">
        <v>0</v>
      </c>
      <c r="Y181" s="60">
        <v>1</v>
      </c>
      <c r="Z181" s="62">
        <v>19.410810810810812</v>
      </c>
      <c r="AA181" s="63"/>
      <c r="AB181" s="60">
        <v>4</v>
      </c>
      <c r="AC181" s="62">
        <v>516.9405405405405</v>
      </c>
      <c r="AD181" s="60">
        <v>0</v>
      </c>
      <c r="AE181" s="60">
        <v>0.45</v>
      </c>
      <c r="AF181" s="62">
        <v>28.605405405405406</v>
      </c>
    </row>
    <row r="182" spans="1:32" x14ac:dyDescent="0.25">
      <c r="A182" s="59">
        <v>9791</v>
      </c>
      <c r="B182" s="60" t="s">
        <v>234</v>
      </c>
      <c r="C182" s="75">
        <v>36</v>
      </c>
      <c r="D182" s="60" t="s">
        <v>251</v>
      </c>
      <c r="E182" s="62">
        <v>3.0937499999999996</v>
      </c>
      <c r="F182" s="62">
        <f t="shared" si="170"/>
        <v>13.921874999999998</v>
      </c>
      <c r="G182" s="82">
        <f t="shared" si="157"/>
        <v>12.430245535714283</v>
      </c>
      <c r="H182" s="92"/>
      <c r="I182" s="92"/>
      <c r="J182" s="62">
        <v>2.3150827642088205</v>
      </c>
      <c r="K182" s="56">
        <f>L182*1.28</f>
        <v>30.359999999999996</v>
      </c>
      <c r="L182" s="62">
        <v>23.718749999999996</v>
      </c>
      <c r="M182" s="62">
        <v>245.43749999999997</v>
      </c>
      <c r="N182" s="60">
        <v>8</v>
      </c>
      <c r="O182" s="61">
        <v>1.1343749999999999</v>
      </c>
      <c r="P182" s="61"/>
      <c r="Q182" s="62">
        <v>23.718749999999996</v>
      </c>
      <c r="R182" s="62">
        <v>273.28124999999994</v>
      </c>
      <c r="S182" s="62">
        <v>3650.6249999999995</v>
      </c>
      <c r="T182" s="62">
        <v>21.243749999999999</v>
      </c>
      <c r="U182" s="60">
        <v>3</v>
      </c>
      <c r="V182" s="60">
        <v>10.7</v>
      </c>
      <c r="W182" s="60">
        <v>85.8</v>
      </c>
      <c r="X182" s="60">
        <v>0</v>
      </c>
      <c r="Y182" s="60">
        <v>0.7</v>
      </c>
      <c r="Z182" s="62">
        <v>27.843749999999996</v>
      </c>
      <c r="AA182" s="63"/>
      <c r="AB182" s="60">
        <v>3</v>
      </c>
      <c r="AC182" s="62">
        <v>191.81249999999997</v>
      </c>
      <c r="AD182" s="60">
        <v>0</v>
      </c>
      <c r="AE182" s="60">
        <v>0.28000000000000003</v>
      </c>
      <c r="AF182" s="62">
        <v>32.999999999999993</v>
      </c>
    </row>
    <row r="183" spans="1:32" x14ac:dyDescent="0.25">
      <c r="A183" s="59"/>
      <c r="B183" s="60"/>
      <c r="C183" s="75"/>
      <c r="D183" s="60"/>
      <c r="E183" s="62"/>
      <c r="F183" s="59"/>
      <c r="G183" s="59"/>
      <c r="H183" s="59"/>
      <c r="I183" s="59"/>
      <c r="J183" s="62"/>
      <c r="K183" s="56"/>
      <c r="L183" s="62"/>
      <c r="M183" s="62"/>
      <c r="N183" s="60"/>
      <c r="O183" s="61"/>
      <c r="P183" s="61"/>
      <c r="Q183" s="62"/>
      <c r="R183" s="62"/>
      <c r="S183" s="62"/>
      <c r="T183" s="62"/>
      <c r="U183" s="60"/>
      <c r="V183" s="60"/>
      <c r="W183" s="60"/>
      <c r="X183" s="60"/>
      <c r="Y183" s="60"/>
      <c r="Z183" s="62"/>
      <c r="AA183" s="63"/>
      <c r="AB183" s="60"/>
      <c r="AC183" s="62"/>
      <c r="AD183" s="60"/>
      <c r="AE183" s="60"/>
      <c r="AF183" s="62"/>
    </row>
    <row r="184" spans="1:32" x14ac:dyDescent="0.25">
      <c r="A184" s="59">
        <v>9792</v>
      </c>
      <c r="B184" s="60" t="s">
        <v>235</v>
      </c>
      <c r="C184" s="75">
        <v>37</v>
      </c>
      <c r="D184" s="27" t="s">
        <v>248</v>
      </c>
      <c r="E184" s="62">
        <v>6.3680981595092012</v>
      </c>
      <c r="F184" s="56">
        <f t="shared" ref="F184:F185" si="171">E184*1300*1500/10^6</f>
        <v>12.417791411042941</v>
      </c>
      <c r="G184" s="56">
        <f t="shared" ref="G184" si="172">F184/1.12</f>
        <v>11.087313759859768</v>
      </c>
      <c r="H184" s="92">
        <f t="shared" ref="H184" si="173">SUM(F184:F187)</f>
        <v>36.723507874457567</v>
      </c>
      <c r="I184" s="92">
        <f t="shared" ref="I184" si="174">H184/1.12</f>
        <v>32.788846316479969</v>
      </c>
      <c r="J184" s="62">
        <v>2.3485204321277595</v>
      </c>
      <c r="K184" s="56">
        <f>L184*1.28</f>
        <v>156.23067484662573</v>
      </c>
      <c r="L184" s="62">
        <v>122.05521472392635</v>
      </c>
      <c r="M184" s="62">
        <v>179.36809815950917</v>
      </c>
      <c r="N184" s="60">
        <v>7.6</v>
      </c>
      <c r="O184" s="61">
        <v>6.8987730061349675</v>
      </c>
      <c r="P184" s="61"/>
      <c r="Q184" s="62">
        <v>64.74233128834355</v>
      </c>
      <c r="R184" s="62">
        <v>256.84662576687111</v>
      </c>
      <c r="S184" s="62">
        <v>3046.0736196319012</v>
      </c>
      <c r="T184" s="62">
        <v>17.936809815950912</v>
      </c>
      <c r="U184" s="60">
        <v>2.6</v>
      </c>
      <c r="V184" s="60">
        <v>11.9</v>
      </c>
      <c r="W184" s="60">
        <v>85</v>
      </c>
      <c r="X184" s="60">
        <v>0</v>
      </c>
      <c r="Y184" s="60">
        <v>0.7</v>
      </c>
      <c r="Z184" s="62">
        <v>14.858895705521469</v>
      </c>
      <c r="AA184" s="63">
        <v>0.74294478527607344</v>
      </c>
      <c r="AB184" s="60">
        <v>13</v>
      </c>
      <c r="AC184" s="62">
        <v>494.58895705521462</v>
      </c>
      <c r="AD184" s="60">
        <v>0</v>
      </c>
      <c r="AE184" s="60">
        <v>0.22</v>
      </c>
      <c r="AF184" s="62">
        <v>28.656441717791406</v>
      </c>
    </row>
    <row r="185" spans="1:32" x14ac:dyDescent="0.25">
      <c r="A185" s="59">
        <v>9793</v>
      </c>
      <c r="B185" s="60" t="s">
        <v>236</v>
      </c>
      <c r="C185" s="75">
        <v>37</v>
      </c>
      <c r="D185" s="60" t="s">
        <v>249</v>
      </c>
      <c r="E185" s="62">
        <v>3.0384615384615374</v>
      </c>
      <c r="F185" s="56">
        <f t="shared" si="171"/>
        <v>5.924999999999998</v>
      </c>
      <c r="G185" s="56">
        <f t="shared" si="162"/>
        <v>5.2901785714285694</v>
      </c>
      <c r="H185" s="92"/>
      <c r="I185" s="92"/>
      <c r="J185" s="62">
        <v>1.1317338162064283</v>
      </c>
      <c r="K185" s="56">
        <f>L185*1.28</f>
        <v>77.784615384615364</v>
      </c>
      <c r="L185" s="62">
        <v>60.769230769230752</v>
      </c>
      <c r="M185" s="62">
        <v>136.7307692307692</v>
      </c>
      <c r="N185" s="60">
        <v>7.5</v>
      </c>
      <c r="O185" s="61">
        <v>2.4307692307692301</v>
      </c>
      <c r="P185" s="61"/>
      <c r="Q185" s="62">
        <v>45.576923076923066</v>
      </c>
      <c r="R185" s="62">
        <v>184.33333333333329</v>
      </c>
      <c r="S185" s="62">
        <v>1731.9230769230765</v>
      </c>
      <c r="T185" s="62">
        <v>10.634615384615381</v>
      </c>
      <c r="U185" s="60">
        <v>3.3</v>
      </c>
      <c r="V185" s="60">
        <v>14.4</v>
      </c>
      <c r="W185" s="60">
        <v>81.3</v>
      </c>
      <c r="X185" s="60">
        <v>0</v>
      </c>
      <c r="Y185" s="60">
        <v>1.1000000000000001</v>
      </c>
      <c r="Z185" s="62">
        <v>17.217948717948712</v>
      </c>
      <c r="AA185" s="63"/>
      <c r="AB185" s="60">
        <v>7</v>
      </c>
      <c r="AC185" s="62">
        <v>636.05128205128187</v>
      </c>
      <c r="AD185" s="60">
        <v>0.1</v>
      </c>
      <c r="AE185" s="60">
        <v>0.23</v>
      </c>
      <c r="AF185" s="62">
        <v>27.34615384615384</v>
      </c>
    </row>
    <row r="186" spans="1:32" x14ac:dyDescent="0.25">
      <c r="A186" s="59">
        <v>9794</v>
      </c>
      <c r="B186" s="60" t="s">
        <v>237</v>
      </c>
      <c r="C186" s="75">
        <v>37</v>
      </c>
      <c r="D186" s="60" t="s">
        <v>250</v>
      </c>
      <c r="E186" s="62">
        <v>2.052083333333333</v>
      </c>
      <c r="F186" s="56">
        <f t="shared" ref="F186:F187" si="175">E186*1500*3000/10^6</f>
        <v>9.2343749999999982</v>
      </c>
      <c r="G186" s="56">
        <f t="shared" si="162"/>
        <v>8.244977678571427</v>
      </c>
      <c r="H186" s="92"/>
      <c r="I186" s="92"/>
      <c r="J186" s="62">
        <v>2.2650056625141564</v>
      </c>
      <c r="K186" s="56">
        <f>L186*1.28</f>
        <v>42.026666666666664</v>
      </c>
      <c r="L186" s="62">
        <v>32.833333333333329</v>
      </c>
      <c r="M186" s="62">
        <v>159.03645833333331</v>
      </c>
      <c r="N186" s="60">
        <v>7.8</v>
      </c>
      <c r="O186" s="61">
        <v>1.8468749999999998</v>
      </c>
      <c r="P186" s="61"/>
      <c r="Q186" s="62">
        <v>27.703124999999996</v>
      </c>
      <c r="R186" s="62">
        <v>216.49479166666666</v>
      </c>
      <c r="S186" s="62">
        <v>3139.6874999999995</v>
      </c>
      <c r="T186" s="62">
        <v>17.955729166666664</v>
      </c>
      <c r="U186" s="60">
        <v>2.2999999999999998</v>
      </c>
      <c r="V186" s="60">
        <v>10</v>
      </c>
      <c r="W186" s="60">
        <v>87.2</v>
      </c>
      <c r="X186" s="60">
        <v>0</v>
      </c>
      <c r="Y186" s="60">
        <v>0.6</v>
      </c>
      <c r="Z186" s="62">
        <v>23.598958333333332</v>
      </c>
      <c r="AA186" s="63"/>
      <c r="AB186" s="60">
        <v>3</v>
      </c>
      <c r="AC186" s="62">
        <v>489.42187499999994</v>
      </c>
      <c r="AD186" s="60">
        <v>0</v>
      </c>
      <c r="AE186" s="60">
        <v>0.23</v>
      </c>
      <c r="AF186" s="62">
        <v>24.624999999999996</v>
      </c>
    </row>
    <row r="187" spans="1:32" x14ac:dyDescent="0.25">
      <c r="A187" s="59">
        <v>9795</v>
      </c>
      <c r="B187" s="60" t="s">
        <v>238</v>
      </c>
      <c r="C187" s="75">
        <v>37</v>
      </c>
      <c r="D187" s="60" t="s">
        <v>251</v>
      </c>
      <c r="E187" s="62">
        <v>2.0325203252032513</v>
      </c>
      <c r="F187" s="56">
        <f t="shared" si="175"/>
        <v>9.1463414634146307</v>
      </c>
      <c r="G187" s="56">
        <f t="shared" si="162"/>
        <v>8.1663763066202044</v>
      </c>
      <c r="H187" s="92"/>
      <c r="I187" s="92"/>
      <c r="J187" s="62">
        <v>2.2158209616662972</v>
      </c>
      <c r="K187" s="56">
        <f>L187*1.28</f>
        <v>23.414634146341456</v>
      </c>
      <c r="L187" s="62">
        <v>18.292682926829261</v>
      </c>
      <c r="M187" s="62">
        <v>169.71544715447149</v>
      </c>
      <c r="N187" s="60">
        <v>8</v>
      </c>
      <c r="O187" s="61">
        <v>1.0162601626016257</v>
      </c>
      <c r="P187" s="61"/>
      <c r="Q187" s="62">
        <v>21.341463414634138</v>
      </c>
      <c r="R187" s="62">
        <v>164.63414634146335</v>
      </c>
      <c r="S187" s="62">
        <v>2571.1382113821128</v>
      </c>
      <c r="T187" s="62">
        <v>14.735772357723572</v>
      </c>
      <c r="U187" s="60">
        <v>3</v>
      </c>
      <c r="V187" s="60">
        <v>9.3000000000000007</v>
      </c>
      <c r="W187" s="60">
        <v>87.2</v>
      </c>
      <c r="X187" s="60">
        <v>0</v>
      </c>
      <c r="Y187" s="60">
        <v>0.6</v>
      </c>
      <c r="Z187" s="62">
        <v>12.195121951219509</v>
      </c>
      <c r="AA187" s="63"/>
      <c r="AB187" s="60">
        <v>2</v>
      </c>
      <c r="AC187" s="62">
        <v>430.8943089430893</v>
      </c>
      <c r="AD187" s="60">
        <v>0</v>
      </c>
      <c r="AE187" s="60">
        <v>0.32</v>
      </c>
      <c r="AF187" s="62">
        <v>21.341463414634138</v>
      </c>
    </row>
    <row r="188" spans="1:32" x14ac:dyDescent="0.25">
      <c r="A188" s="59"/>
      <c r="B188" s="60"/>
      <c r="C188" s="75"/>
      <c r="D188" s="60"/>
      <c r="E188" s="62"/>
      <c r="F188" s="62"/>
      <c r="G188" s="82"/>
      <c r="H188" s="62"/>
      <c r="I188" s="82"/>
      <c r="J188" s="62"/>
      <c r="K188" s="56"/>
      <c r="L188" s="62"/>
      <c r="M188" s="62"/>
      <c r="N188" s="60"/>
      <c r="O188" s="61"/>
      <c r="P188" s="61"/>
      <c r="Q188" s="62"/>
      <c r="R188" s="62"/>
      <c r="S188" s="62"/>
      <c r="T188" s="62"/>
      <c r="U188" s="60"/>
      <c r="V188" s="60"/>
      <c r="W188" s="60"/>
      <c r="X188" s="60"/>
      <c r="Y188" s="60"/>
      <c r="Z188" s="62"/>
      <c r="AA188" s="63"/>
      <c r="AB188" s="60"/>
      <c r="AC188" s="62"/>
      <c r="AD188" s="60"/>
      <c r="AE188" s="60"/>
      <c r="AF188" s="62"/>
    </row>
    <row r="189" spans="1:32" x14ac:dyDescent="0.25">
      <c r="A189" s="59">
        <v>9772</v>
      </c>
      <c r="B189" s="60" t="s">
        <v>215</v>
      </c>
      <c r="C189" s="75">
        <v>38</v>
      </c>
      <c r="D189" s="27" t="s">
        <v>248</v>
      </c>
      <c r="E189" s="62">
        <v>11.360655737704915</v>
      </c>
      <c r="F189" s="62">
        <f t="shared" ref="F189:F190" si="176">E189*1300*1500/10^6</f>
        <v>22.153278688524587</v>
      </c>
      <c r="G189" s="82">
        <f t="shared" ref="G189" si="177">F189/1.12</f>
        <v>19.779713114754095</v>
      </c>
      <c r="H189" s="92">
        <f t="shared" ref="H189" si="178">SUM(F189:F192)</f>
        <v>59.520540513142905</v>
      </c>
      <c r="I189" s="92">
        <f t="shared" ref="I189" si="179">H189/1.12</f>
        <v>53.14333974387759</v>
      </c>
      <c r="J189" s="62">
        <v>10.298661174047373</v>
      </c>
      <c r="K189" s="56">
        <f>L189*1.28</f>
        <v>63.454426229508179</v>
      </c>
      <c r="L189" s="62">
        <v>49.573770491803266</v>
      </c>
      <c r="M189" s="62">
        <v>184.86885245901635</v>
      </c>
      <c r="N189" s="60">
        <v>7.5</v>
      </c>
      <c r="O189" s="61">
        <v>5.0606557377049173</v>
      </c>
      <c r="P189" s="61"/>
      <c r="Q189" s="62">
        <v>38.213114754098349</v>
      </c>
      <c r="R189" s="62">
        <v>258.19672131147536</v>
      </c>
      <c r="S189" s="62">
        <v>2809.1803278688517</v>
      </c>
      <c r="T189" s="62">
        <v>16.834426229508193</v>
      </c>
      <c r="U189" s="60">
        <v>2.8</v>
      </c>
      <c r="V189" s="60">
        <v>12.8</v>
      </c>
      <c r="W189" s="60">
        <v>83.5</v>
      </c>
      <c r="X189" s="60">
        <v>0</v>
      </c>
      <c r="Y189" s="60">
        <v>1.1000000000000001</v>
      </c>
      <c r="Z189" s="62">
        <v>23.754098360655732</v>
      </c>
      <c r="AA189" s="63">
        <v>0.51639344262295073</v>
      </c>
      <c r="AB189" s="60">
        <v>5</v>
      </c>
      <c r="AC189" s="62">
        <v>663.04918032786873</v>
      </c>
      <c r="AD189" s="60">
        <v>0</v>
      </c>
      <c r="AE189" s="60">
        <v>0.22</v>
      </c>
      <c r="AF189" s="62">
        <v>41.311475409836056</v>
      </c>
    </row>
    <row r="190" spans="1:32" x14ac:dyDescent="0.25">
      <c r="A190" s="59">
        <v>9773</v>
      </c>
      <c r="B190" s="60" t="s">
        <v>216</v>
      </c>
      <c r="C190" s="75">
        <v>38</v>
      </c>
      <c r="D190" s="60" t="s">
        <v>249</v>
      </c>
      <c r="E190" s="62">
        <v>5.1196172248803817</v>
      </c>
      <c r="F190" s="62">
        <f t="shared" si="176"/>
        <v>9.9832535885167442</v>
      </c>
      <c r="G190" s="82">
        <f t="shared" si="157"/>
        <v>8.913619275461377</v>
      </c>
      <c r="H190" s="92"/>
      <c r="I190" s="92"/>
      <c r="J190" s="62">
        <v>4.4434570095534331</v>
      </c>
      <c r="K190" s="56">
        <f>L190*1.28</f>
        <v>34.076172248803822</v>
      </c>
      <c r="L190" s="62">
        <v>26.622009569377987</v>
      </c>
      <c r="M190" s="62">
        <v>162.80382775119614</v>
      </c>
      <c r="N190" s="60">
        <v>7.4</v>
      </c>
      <c r="O190" s="61">
        <v>2.8669856459330139</v>
      </c>
      <c r="P190" s="61"/>
      <c r="Q190" s="62">
        <v>23.550239234449759</v>
      </c>
      <c r="R190" s="62">
        <v>234.47846889952152</v>
      </c>
      <c r="S190" s="62">
        <v>2129.7607655502388</v>
      </c>
      <c r="T190" s="62">
        <v>13.208612440191386</v>
      </c>
      <c r="U190" s="60">
        <v>3.2</v>
      </c>
      <c r="V190" s="60">
        <v>14.8</v>
      </c>
      <c r="W190" s="60">
        <v>80.8</v>
      </c>
      <c r="X190" s="60">
        <v>0</v>
      </c>
      <c r="Y190" s="60">
        <v>1.5</v>
      </c>
      <c r="Z190" s="62">
        <v>25.59808612440191</v>
      </c>
      <c r="AA190" s="63"/>
      <c r="AB190" s="60">
        <v>3</v>
      </c>
      <c r="AC190" s="62">
        <v>764.87081339712904</v>
      </c>
      <c r="AD190" s="60">
        <v>0.1</v>
      </c>
      <c r="AE190" s="60">
        <v>0.22</v>
      </c>
      <c r="AF190" s="62">
        <v>44.028708133971286</v>
      </c>
    </row>
    <row r="191" spans="1:32" x14ac:dyDescent="0.25">
      <c r="A191" s="59">
        <v>9774</v>
      </c>
      <c r="B191" s="60" t="s">
        <v>217</v>
      </c>
      <c r="C191" s="75">
        <v>38</v>
      </c>
      <c r="D191" s="60" t="s">
        <v>250</v>
      </c>
      <c r="E191" s="62">
        <v>2.0215053763440864</v>
      </c>
      <c r="F191" s="62">
        <f t="shared" ref="F191:F192" si="180">E191*1500*3000/10^6</f>
        <v>9.0967741935483879</v>
      </c>
      <c r="G191" s="82">
        <f t="shared" si="157"/>
        <v>8.1221198156682028</v>
      </c>
      <c r="H191" s="92"/>
      <c r="I191" s="92"/>
      <c r="J191" s="62">
        <v>1.0919414719371041</v>
      </c>
      <c r="K191" s="56">
        <f>L191*1.28</f>
        <v>6.4688172043010761</v>
      </c>
      <c r="L191" s="62">
        <v>5.0537634408602159</v>
      </c>
      <c r="M191" s="62">
        <v>145.54838709677421</v>
      </c>
      <c r="N191" s="60">
        <v>7.8</v>
      </c>
      <c r="O191" s="61">
        <v>0.90967741935483881</v>
      </c>
      <c r="P191" s="61"/>
      <c r="Q191" s="62">
        <v>6.0645161290322589</v>
      </c>
      <c r="R191" s="62">
        <v>227.41935483870969</v>
      </c>
      <c r="S191" s="62">
        <v>3749.8924731182801</v>
      </c>
      <c r="T191" s="62">
        <v>21.124731182795703</v>
      </c>
      <c r="U191" s="60">
        <v>1.8</v>
      </c>
      <c r="V191" s="60">
        <v>9</v>
      </c>
      <c r="W191" s="60">
        <v>88.7</v>
      </c>
      <c r="X191" s="60">
        <v>0</v>
      </c>
      <c r="Y191" s="60">
        <v>0.7</v>
      </c>
      <c r="Z191" s="62">
        <v>18.193548387096776</v>
      </c>
      <c r="AA191" s="63"/>
      <c r="AB191" s="60">
        <v>1</v>
      </c>
      <c r="AC191" s="62">
        <v>137.46236559139786</v>
      </c>
      <c r="AD191" s="60">
        <v>0</v>
      </c>
      <c r="AE191" s="60">
        <v>0.2</v>
      </c>
      <c r="AF191" s="62">
        <v>32.344086021505383</v>
      </c>
    </row>
    <row r="192" spans="1:32" x14ac:dyDescent="0.25">
      <c r="A192" s="59">
        <v>9775</v>
      </c>
      <c r="B192" s="60" t="s">
        <v>218</v>
      </c>
      <c r="C192" s="75">
        <v>38</v>
      </c>
      <c r="D192" s="60" t="s">
        <v>251</v>
      </c>
      <c r="E192" s="62">
        <v>4.0638297872340408</v>
      </c>
      <c r="F192" s="62">
        <f t="shared" si="180"/>
        <v>18.287234042553184</v>
      </c>
      <c r="G192" s="82">
        <f t="shared" si="157"/>
        <v>16.327887537993913</v>
      </c>
      <c r="H192" s="92"/>
      <c r="I192" s="92"/>
      <c r="J192" s="62">
        <v>2.2207417277370642</v>
      </c>
      <c r="K192" s="56">
        <f>L192*1.28</f>
        <v>7.8025531914893591</v>
      </c>
      <c r="L192" s="62">
        <v>6.0957446808510616</v>
      </c>
      <c r="M192" s="62">
        <v>124.96276595744676</v>
      </c>
      <c r="N192" s="60">
        <v>7.9</v>
      </c>
      <c r="O192" s="61">
        <v>0.81276595744680824</v>
      </c>
      <c r="P192" s="61"/>
      <c r="Q192" s="62">
        <v>7.111702127659572</v>
      </c>
      <c r="R192" s="62">
        <v>184.90425531914886</v>
      </c>
      <c r="S192" s="62">
        <v>4134.9468085106364</v>
      </c>
      <c r="T192" s="62">
        <v>22.655851063829779</v>
      </c>
      <c r="U192" s="60">
        <v>1.4</v>
      </c>
      <c r="V192" s="60">
        <v>6.8</v>
      </c>
      <c r="W192" s="60">
        <v>91.3</v>
      </c>
      <c r="X192" s="60">
        <v>0</v>
      </c>
      <c r="Y192" s="60">
        <v>0.6</v>
      </c>
      <c r="Z192" s="62">
        <v>23.367021276595736</v>
      </c>
      <c r="AA192" s="63"/>
      <c r="AB192" s="60">
        <v>1</v>
      </c>
      <c r="AC192" s="62">
        <v>263.13297872340416</v>
      </c>
      <c r="AD192" s="60">
        <v>0</v>
      </c>
      <c r="AE192" s="60">
        <v>0.21</v>
      </c>
      <c r="AF192" s="62">
        <v>29.462765957446798</v>
      </c>
    </row>
    <row r="193" spans="1:32" x14ac:dyDescent="0.25">
      <c r="A193" s="59"/>
      <c r="B193" s="60"/>
      <c r="C193" s="75"/>
      <c r="D193" s="60"/>
      <c r="E193" s="62"/>
      <c r="F193" s="59"/>
      <c r="G193" s="59"/>
      <c r="H193" s="59"/>
      <c r="I193" s="59"/>
      <c r="J193" s="62"/>
      <c r="K193" s="56"/>
      <c r="L193" s="62"/>
      <c r="M193" s="62"/>
      <c r="N193" s="60"/>
      <c r="O193" s="61"/>
      <c r="P193" s="61"/>
      <c r="Q193" s="62"/>
      <c r="R193" s="62"/>
      <c r="S193" s="62"/>
      <c r="T193" s="62"/>
      <c r="U193" s="60"/>
      <c r="V193" s="60"/>
      <c r="W193" s="60"/>
      <c r="X193" s="60"/>
      <c r="Y193" s="60"/>
      <c r="Z193" s="62"/>
      <c r="AA193" s="63"/>
      <c r="AB193" s="60"/>
      <c r="AC193" s="62"/>
      <c r="AD193" s="60"/>
      <c r="AE193" s="60"/>
      <c r="AF193" s="62"/>
    </row>
    <row r="194" spans="1:32" x14ac:dyDescent="0.25">
      <c r="A194" s="60">
        <v>35403</v>
      </c>
      <c r="B194" s="60" t="s">
        <v>115</v>
      </c>
      <c r="C194" s="75">
        <v>39</v>
      </c>
      <c r="D194" s="27" t="s">
        <v>248</v>
      </c>
      <c r="E194" s="62">
        <v>6.1874999999999964</v>
      </c>
      <c r="F194" s="56">
        <f t="shared" ref="F194:F195" si="181">E194*1300*1500/10^6</f>
        <v>12.065624999999992</v>
      </c>
      <c r="G194" s="56">
        <f t="shared" ref="G194" si="182">F194/1.12</f>
        <v>10.772879464285706</v>
      </c>
      <c r="H194" s="92">
        <f t="shared" ref="H194" si="183">SUM(F194:F197)</f>
        <v>70.304678194714882</v>
      </c>
      <c r="I194" s="92">
        <f t="shared" ref="I194" si="184">H194/1.12</f>
        <v>62.772034102423994</v>
      </c>
      <c r="J194" s="62">
        <v>2.7199999999999989</v>
      </c>
      <c r="K194" s="56">
        <f>L194*1.28</f>
        <v>129.35999999999993</v>
      </c>
      <c r="L194" s="62">
        <v>101.06249999999994</v>
      </c>
      <c r="M194" s="62">
        <v>315.56249999999983</v>
      </c>
      <c r="N194" s="60">
        <v>7.6</v>
      </c>
      <c r="O194" s="61">
        <v>6.9093749999999963</v>
      </c>
      <c r="P194" s="61"/>
      <c r="Q194" s="62">
        <v>54.656249999999972</v>
      </c>
      <c r="R194" s="62">
        <v>320.71874999999983</v>
      </c>
      <c r="S194" s="62">
        <v>2887.4999999999982</v>
      </c>
      <c r="T194" s="62">
        <v>18.046874999999989</v>
      </c>
      <c r="U194" s="60">
        <v>4.5</v>
      </c>
      <c r="V194" s="60">
        <v>14.8</v>
      </c>
      <c r="W194" s="60">
        <v>80</v>
      </c>
      <c r="X194" s="60">
        <v>0</v>
      </c>
      <c r="Y194" s="60">
        <v>0.8</v>
      </c>
      <c r="Z194" s="62">
        <v>16.499999999999989</v>
      </c>
      <c r="AA194" s="63">
        <v>0.92812499999999942</v>
      </c>
      <c r="AB194" s="60">
        <v>11</v>
      </c>
      <c r="AC194" s="62">
        <v>534.18749999999966</v>
      </c>
      <c r="AD194" s="60">
        <v>0</v>
      </c>
      <c r="AE194" s="60">
        <v>0.3</v>
      </c>
      <c r="AF194" s="62">
        <v>35.062499999999979</v>
      </c>
    </row>
    <row r="195" spans="1:32" x14ac:dyDescent="0.25">
      <c r="A195" s="59">
        <v>35404</v>
      </c>
      <c r="B195" s="60" t="s">
        <v>116</v>
      </c>
      <c r="C195" s="75">
        <v>39</v>
      </c>
      <c r="D195" s="60" t="s">
        <v>249</v>
      </c>
      <c r="E195" s="62">
        <v>2.037974683544304</v>
      </c>
      <c r="F195" s="56">
        <f t="shared" si="181"/>
        <v>3.9740506329113932</v>
      </c>
      <c r="G195" s="56">
        <f t="shared" si="162"/>
        <v>3.5482594936708862</v>
      </c>
      <c r="H195" s="92"/>
      <c r="I195" s="92"/>
      <c r="J195" s="62">
        <v>2.4353741496598644</v>
      </c>
      <c r="K195" s="56">
        <f>L195*1.28</f>
        <v>39.129113924050642</v>
      </c>
      <c r="L195" s="62">
        <v>30.569620253164562</v>
      </c>
      <c r="M195" s="62">
        <v>234.36708860759498</v>
      </c>
      <c r="N195" s="60">
        <v>7.4</v>
      </c>
      <c r="O195" s="61">
        <v>3.5664556962025324</v>
      </c>
      <c r="P195" s="61"/>
      <c r="Q195" s="62">
        <v>29.550632911392412</v>
      </c>
      <c r="R195" s="62">
        <v>270.03164556962031</v>
      </c>
      <c r="S195" s="62">
        <v>2302.9113924050639</v>
      </c>
      <c r="T195" s="62">
        <v>14.571518987341776</v>
      </c>
      <c r="U195" s="60">
        <v>4.0999999999999996</v>
      </c>
      <c r="V195" s="60">
        <v>15.5</v>
      </c>
      <c r="W195" s="60">
        <v>79.099999999999994</v>
      </c>
      <c r="X195" s="60">
        <v>0</v>
      </c>
      <c r="Y195" s="60">
        <v>1.5</v>
      </c>
      <c r="Z195" s="62">
        <v>32.607594936708864</v>
      </c>
      <c r="AA195" s="63"/>
      <c r="AB195" s="60">
        <v>4</v>
      </c>
      <c r="AC195" s="62">
        <v>788.69620253164578</v>
      </c>
      <c r="AD195" s="60">
        <v>0.1</v>
      </c>
      <c r="AE195" s="60">
        <v>0.26</v>
      </c>
      <c r="AF195" s="62">
        <v>50.949367088607602</v>
      </c>
    </row>
    <row r="196" spans="1:32" x14ac:dyDescent="0.25">
      <c r="A196" s="59">
        <v>35405</v>
      </c>
      <c r="B196" s="60" t="s">
        <v>117</v>
      </c>
      <c r="C196" s="75">
        <v>39</v>
      </c>
      <c r="D196" s="60" t="s">
        <v>250</v>
      </c>
      <c r="E196" s="62">
        <v>1.0067567567567566</v>
      </c>
      <c r="F196" s="56">
        <f t="shared" ref="F196:F197" si="185">E196*1500*3000/10^6</f>
        <v>4.5304054054054044</v>
      </c>
      <c r="G196" s="56">
        <f t="shared" si="162"/>
        <v>4.045004826254825</v>
      </c>
      <c r="H196" s="92"/>
      <c r="I196" s="92"/>
      <c r="J196" s="62">
        <v>2.2714932126696832</v>
      </c>
      <c r="K196" s="56">
        <f>L196*1.28</f>
        <v>14.175135135135134</v>
      </c>
      <c r="L196" s="62">
        <v>11.074324324324323</v>
      </c>
      <c r="M196" s="62">
        <v>155.04054054054052</v>
      </c>
      <c r="N196" s="60">
        <v>7.6</v>
      </c>
      <c r="O196" s="61">
        <v>1.1074324324324325</v>
      </c>
      <c r="P196" s="61"/>
      <c r="Q196" s="62">
        <v>11.074324324324323</v>
      </c>
      <c r="R196" s="62">
        <v>259.74324324324323</v>
      </c>
      <c r="S196" s="62">
        <v>1852.4324324324323</v>
      </c>
      <c r="T196" s="62">
        <v>11.980405405405405</v>
      </c>
      <c r="U196" s="60">
        <v>3.3</v>
      </c>
      <c r="V196" s="60">
        <v>18</v>
      </c>
      <c r="W196" s="60">
        <v>77.099999999999994</v>
      </c>
      <c r="X196" s="60">
        <v>0</v>
      </c>
      <c r="Y196" s="60">
        <v>1.8</v>
      </c>
      <c r="Z196" s="62">
        <v>22.148648648648646</v>
      </c>
      <c r="AA196" s="63"/>
      <c r="AB196" s="60">
        <v>1</v>
      </c>
      <c r="AC196" s="62">
        <v>618.14864864864865</v>
      </c>
      <c r="AD196" s="60">
        <v>0</v>
      </c>
      <c r="AE196" s="60">
        <v>0.18</v>
      </c>
      <c r="AF196" s="62">
        <v>48.324324324324323</v>
      </c>
    </row>
    <row r="197" spans="1:32" x14ac:dyDescent="0.25">
      <c r="A197" s="59">
        <v>35406</v>
      </c>
      <c r="B197" s="60" t="s">
        <v>118</v>
      </c>
      <c r="C197" s="75">
        <v>39</v>
      </c>
      <c r="D197" s="60" t="s">
        <v>251</v>
      </c>
      <c r="E197" s="62">
        <v>11.052132701421799</v>
      </c>
      <c r="F197" s="56">
        <f t="shared" si="185"/>
        <v>49.734597156398095</v>
      </c>
      <c r="G197" s="56">
        <f t="shared" si="162"/>
        <v>44.405890318212577</v>
      </c>
      <c r="H197" s="92"/>
      <c r="I197" s="92"/>
      <c r="J197" s="62">
        <v>1.0931677018633537</v>
      </c>
      <c r="K197" s="56">
        <f>L197*1.28</f>
        <v>9.0024644549763035</v>
      </c>
      <c r="L197" s="62">
        <v>7.0331753554502363</v>
      </c>
      <c r="M197" s="62">
        <v>131.62085308056871</v>
      </c>
      <c r="N197" s="60">
        <v>8</v>
      </c>
      <c r="O197" s="61">
        <v>0.80379146919431277</v>
      </c>
      <c r="P197" s="61"/>
      <c r="Q197" s="62">
        <v>7.0331753554502363</v>
      </c>
      <c r="R197" s="62">
        <v>175.8293838862559</v>
      </c>
      <c r="S197" s="62">
        <v>3928.5308056872036</v>
      </c>
      <c r="T197" s="62">
        <v>21.601895734597154</v>
      </c>
      <c r="U197" s="60">
        <v>1.6</v>
      </c>
      <c r="V197" s="60">
        <v>6.8</v>
      </c>
      <c r="W197" s="60">
        <v>90.9</v>
      </c>
      <c r="X197" s="60">
        <v>0</v>
      </c>
      <c r="Y197" s="60">
        <v>0.8</v>
      </c>
      <c r="Z197" s="62">
        <v>14.066350710900473</v>
      </c>
      <c r="AA197" s="63"/>
      <c r="AB197" s="60">
        <v>1</v>
      </c>
      <c r="AC197" s="62">
        <v>292.37914691943126</v>
      </c>
      <c r="AD197" s="60">
        <v>0</v>
      </c>
      <c r="AE197" s="60">
        <v>0.24</v>
      </c>
      <c r="AF197" s="62">
        <v>41.194312796208528</v>
      </c>
    </row>
    <row r="198" spans="1:32" x14ac:dyDescent="0.25">
      <c r="A198" s="59"/>
      <c r="B198" s="60"/>
      <c r="C198" s="75"/>
      <c r="D198" s="60"/>
      <c r="E198" s="62"/>
      <c r="F198" s="62"/>
      <c r="G198" s="82"/>
      <c r="H198" s="62"/>
      <c r="I198" s="82"/>
      <c r="J198" s="62"/>
      <c r="K198" s="56"/>
      <c r="L198" s="62"/>
      <c r="M198" s="62"/>
      <c r="N198" s="60"/>
      <c r="O198" s="61"/>
      <c r="P198" s="61"/>
      <c r="Q198" s="62"/>
      <c r="R198" s="62"/>
      <c r="S198" s="62"/>
      <c r="T198" s="62"/>
      <c r="U198" s="60"/>
      <c r="V198" s="60"/>
      <c r="W198" s="60"/>
      <c r="X198" s="60"/>
      <c r="Y198" s="60"/>
      <c r="Z198" s="62"/>
      <c r="AA198" s="63"/>
      <c r="AB198" s="60"/>
      <c r="AC198" s="62"/>
      <c r="AD198" s="60"/>
      <c r="AE198" s="60"/>
      <c r="AF198" s="62"/>
    </row>
    <row r="199" spans="1:32" x14ac:dyDescent="0.25">
      <c r="A199" s="59">
        <v>9752</v>
      </c>
      <c r="B199" s="60" t="s">
        <v>195</v>
      </c>
      <c r="C199" s="75">
        <v>40</v>
      </c>
      <c r="D199" s="27" t="s">
        <v>248</v>
      </c>
      <c r="E199" s="62">
        <v>9.1304347826086936</v>
      </c>
      <c r="F199" s="62">
        <f t="shared" ref="F199:F200" si="186">E199*1300*1500/10^6</f>
        <v>17.804347826086953</v>
      </c>
      <c r="G199" s="82">
        <f t="shared" ref="G199" si="187">F199/1.12</f>
        <v>15.896739130434778</v>
      </c>
      <c r="H199" s="92">
        <f t="shared" ref="H199" si="188">SUM(F199:F202)</f>
        <v>48.440631166355686</v>
      </c>
      <c r="I199" s="92">
        <f t="shared" ref="I199" si="189">H199/1.12</f>
        <v>43.250563541388999</v>
      </c>
      <c r="J199" s="62">
        <v>1.0922992900054616</v>
      </c>
      <c r="K199" s="56">
        <f>L199*1.28</f>
        <v>94.794202898550708</v>
      </c>
      <c r="L199" s="62">
        <v>74.057971014492736</v>
      </c>
      <c r="M199" s="62">
        <v>267.82608695652169</v>
      </c>
      <c r="N199" s="60">
        <v>7.2</v>
      </c>
      <c r="O199" s="61">
        <v>6.1884057971014474</v>
      </c>
      <c r="P199" s="61"/>
      <c r="Q199" s="62">
        <v>48.695652173913032</v>
      </c>
      <c r="R199" s="62">
        <v>330.72463768115932</v>
      </c>
      <c r="S199" s="62">
        <v>2860.8695652173906</v>
      </c>
      <c r="T199" s="62">
        <v>18.768115942028981</v>
      </c>
      <c r="U199" s="60">
        <v>3.7</v>
      </c>
      <c r="V199" s="60">
        <v>14.7</v>
      </c>
      <c r="W199" s="60">
        <v>76.099999999999994</v>
      </c>
      <c r="X199" s="60">
        <v>4.5999999999999996</v>
      </c>
      <c r="Y199" s="60">
        <v>1</v>
      </c>
      <c r="Z199" s="62">
        <v>22.318840579710137</v>
      </c>
      <c r="AA199" s="63">
        <v>0.50724637681159401</v>
      </c>
      <c r="AB199" s="60">
        <v>20</v>
      </c>
      <c r="AC199" s="62">
        <v>705.07246376811577</v>
      </c>
      <c r="AD199" s="60">
        <v>0.1</v>
      </c>
      <c r="AE199" s="60">
        <v>0.25</v>
      </c>
      <c r="AF199" s="62">
        <v>44.637681159420275</v>
      </c>
    </row>
    <row r="200" spans="1:32" x14ac:dyDescent="0.25">
      <c r="A200" s="59">
        <v>9753</v>
      </c>
      <c r="B200" s="60" t="s">
        <v>196</v>
      </c>
      <c r="C200" s="75">
        <v>40</v>
      </c>
      <c r="D200" s="60" t="s">
        <v>249</v>
      </c>
      <c r="E200" s="62">
        <v>4.0869565217391308</v>
      </c>
      <c r="F200" s="62">
        <f t="shared" si="186"/>
        <v>7.9695652173913043</v>
      </c>
      <c r="G200" s="82">
        <f t="shared" si="157"/>
        <v>7.1156832298136639</v>
      </c>
      <c r="H200" s="92"/>
      <c r="I200" s="92"/>
      <c r="J200" s="62">
        <v>3.3036009250082587</v>
      </c>
      <c r="K200" s="56">
        <f>L200*1.28</f>
        <v>47.081739130434791</v>
      </c>
      <c r="L200" s="62">
        <v>36.782608695652179</v>
      </c>
      <c r="M200" s="62">
        <v>210.47826086956525</v>
      </c>
      <c r="N200" s="60">
        <v>7</v>
      </c>
      <c r="O200" s="61">
        <v>3.4739130434782615</v>
      </c>
      <c r="P200" s="61"/>
      <c r="Q200" s="62">
        <v>27.586956521739133</v>
      </c>
      <c r="R200" s="62">
        <v>295.28260869565219</v>
      </c>
      <c r="S200" s="62">
        <v>2298.913043478261</v>
      </c>
      <c r="T200" s="62">
        <v>16.858695652173914</v>
      </c>
      <c r="U200" s="60">
        <v>3.2</v>
      </c>
      <c r="V200" s="60">
        <v>14.6</v>
      </c>
      <c r="W200" s="60">
        <v>68.2</v>
      </c>
      <c r="X200" s="60">
        <v>12.9</v>
      </c>
      <c r="Y200" s="60">
        <v>1.2</v>
      </c>
      <c r="Z200" s="62">
        <v>19.413043478260871</v>
      </c>
      <c r="AA200" s="63"/>
      <c r="AB200" s="60">
        <v>8</v>
      </c>
      <c r="AC200" s="62">
        <v>827.60869565217399</v>
      </c>
      <c r="AD200" s="60">
        <v>0.1</v>
      </c>
      <c r="AE200" s="60">
        <v>0.22</v>
      </c>
      <c r="AF200" s="62">
        <v>44.956521739130437</v>
      </c>
    </row>
    <row r="201" spans="1:32" x14ac:dyDescent="0.25">
      <c r="A201" s="59">
        <v>9754</v>
      </c>
      <c r="B201" s="60" t="s">
        <v>197</v>
      </c>
      <c r="C201" s="75">
        <v>40</v>
      </c>
      <c r="D201" s="60" t="s">
        <v>250</v>
      </c>
      <c r="E201" s="62">
        <v>2.0126582278481009</v>
      </c>
      <c r="F201" s="62">
        <f t="shared" ref="F201:F202" si="190">E201*1500*3000/10^6</f>
        <v>9.0569620253164551</v>
      </c>
      <c r="G201" s="82">
        <f t="shared" si="157"/>
        <v>8.0865732368896914</v>
      </c>
      <c r="H201" s="92"/>
      <c r="I201" s="92"/>
      <c r="J201" s="62">
        <v>2.1351553325504429</v>
      </c>
      <c r="K201" s="56">
        <f>L201*1.28</f>
        <v>28.338227848101265</v>
      </c>
      <c r="L201" s="62">
        <v>22.139240506329113</v>
      </c>
      <c r="M201" s="62">
        <v>188.18354430379745</v>
      </c>
      <c r="N201" s="60">
        <v>7.3</v>
      </c>
      <c r="O201" s="61">
        <v>1.2075949367088608</v>
      </c>
      <c r="P201" s="61"/>
      <c r="Q201" s="62">
        <v>17.10759493670886</v>
      </c>
      <c r="R201" s="62">
        <v>213.34177215189871</v>
      </c>
      <c r="S201" s="62">
        <v>1428.9873417721517</v>
      </c>
      <c r="T201" s="62">
        <v>9.56012658227848</v>
      </c>
      <c r="U201" s="60">
        <v>5.0999999999999996</v>
      </c>
      <c r="V201" s="60">
        <v>18.600000000000001</v>
      </c>
      <c r="W201" s="60">
        <v>74.8</v>
      </c>
      <c r="X201" s="60">
        <v>0</v>
      </c>
      <c r="Y201" s="60">
        <v>1.8</v>
      </c>
      <c r="Z201" s="62">
        <v>15.094936708860759</v>
      </c>
      <c r="AA201" s="63"/>
      <c r="AB201" s="60">
        <v>6</v>
      </c>
      <c r="AC201" s="62">
        <v>660.15189873417717</v>
      </c>
      <c r="AD201" s="60">
        <v>0.1</v>
      </c>
      <c r="AE201" s="60">
        <v>0.27</v>
      </c>
      <c r="AF201" s="62">
        <v>39.246835443037973</v>
      </c>
    </row>
    <row r="202" spans="1:32" x14ac:dyDescent="0.25">
      <c r="A202" s="59">
        <v>9755</v>
      </c>
      <c r="B202" s="60" t="s">
        <v>198</v>
      </c>
      <c r="C202" s="75">
        <v>40</v>
      </c>
      <c r="D202" s="60" t="s">
        <v>251</v>
      </c>
      <c r="E202" s="62">
        <v>3.0243902439024382</v>
      </c>
      <c r="F202" s="62">
        <f t="shared" si="190"/>
        <v>13.609756097560972</v>
      </c>
      <c r="G202" s="82">
        <f t="shared" si="157"/>
        <v>12.151567944250866</v>
      </c>
      <c r="H202" s="92"/>
      <c r="I202" s="92"/>
      <c r="J202" s="62">
        <v>1.0758472296933834</v>
      </c>
      <c r="K202" s="56">
        <f>L202*1.28</f>
        <v>25.808130081300806</v>
      </c>
      <c r="L202" s="62">
        <v>20.162601626016254</v>
      </c>
      <c r="M202" s="62">
        <v>150.21138211382112</v>
      </c>
      <c r="N202" s="60">
        <v>7.3</v>
      </c>
      <c r="O202" s="61">
        <v>1.0081300813008127</v>
      </c>
      <c r="P202" s="61"/>
      <c r="Q202" s="62">
        <v>22.17886178861788</v>
      </c>
      <c r="R202" s="62">
        <v>201.62601626016254</v>
      </c>
      <c r="S202" s="62">
        <v>1613.0081300813004</v>
      </c>
      <c r="T202" s="62">
        <v>10.282926829268289</v>
      </c>
      <c r="U202" s="60">
        <v>3.7</v>
      </c>
      <c r="V202" s="60">
        <v>16.3</v>
      </c>
      <c r="W202" s="60">
        <v>78.099999999999994</v>
      </c>
      <c r="X202" s="60">
        <v>0</v>
      </c>
      <c r="Y202" s="60">
        <v>2.1</v>
      </c>
      <c r="Z202" s="62">
        <v>13.105691056910565</v>
      </c>
      <c r="AA202" s="63"/>
      <c r="AB202" s="60">
        <v>2</v>
      </c>
      <c r="AC202" s="62">
        <v>600.84552845528447</v>
      </c>
      <c r="AD202" s="60">
        <v>0.1</v>
      </c>
      <c r="AE202" s="60">
        <v>0.23</v>
      </c>
      <c r="AF202" s="62">
        <v>49.398373983739823</v>
      </c>
    </row>
    <row r="203" spans="1:32" x14ac:dyDescent="0.25">
      <c r="A203" s="59"/>
      <c r="B203" s="60"/>
      <c r="C203" s="75"/>
      <c r="D203" s="60"/>
      <c r="E203" s="62"/>
      <c r="F203" s="59"/>
      <c r="G203" s="59"/>
      <c r="H203" s="59"/>
      <c r="I203" s="59"/>
      <c r="J203" s="62"/>
      <c r="K203" s="56"/>
      <c r="L203" s="62"/>
      <c r="M203" s="62"/>
      <c r="N203" s="60"/>
      <c r="O203" s="61"/>
      <c r="P203" s="61"/>
      <c r="Q203" s="62"/>
      <c r="R203" s="62"/>
      <c r="S203" s="62"/>
      <c r="T203" s="62"/>
      <c r="U203" s="60"/>
      <c r="V203" s="60"/>
      <c r="W203" s="60"/>
      <c r="X203" s="60"/>
      <c r="Y203" s="60"/>
      <c r="Z203" s="62"/>
      <c r="AA203" s="63"/>
      <c r="AB203" s="60"/>
      <c r="AC203" s="62"/>
      <c r="AD203" s="60"/>
      <c r="AE203" s="60"/>
      <c r="AF203" s="62"/>
    </row>
    <row r="204" spans="1:32" x14ac:dyDescent="0.25">
      <c r="A204" s="59">
        <v>9756</v>
      </c>
      <c r="B204" s="60" t="s">
        <v>199</v>
      </c>
      <c r="C204" s="75">
        <v>41</v>
      </c>
      <c r="D204" s="27" t="s">
        <v>248</v>
      </c>
      <c r="E204" s="62">
        <v>21.086956521739125</v>
      </c>
      <c r="F204" s="56">
        <f t="shared" ref="F204:F205" si="191">E204*1300*1500/10^6</f>
        <v>41.119565217391298</v>
      </c>
      <c r="G204" s="56">
        <f t="shared" ref="G204" si="192">F204/1.12</f>
        <v>36.71389751552794</v>
      </c>
      <c r="H204" s="92">
        <f t="shared" ref="H204" si="193">SUM(F204:F207)</f>
        <v>99.94110330037131</v>
      </c>
      <c r="I204" s="92">
        <f t="shared" ref="I204" si="194">H204/1.12</f>
        <v>89.233127946760092</v>
      </c>
      <c r="J204" s="62">
        <v>3.4419458467186783</v>
      </c>
      <c r="K204" s="56">
        <f>L204*1.28</f>
        <v>148.45217391304345</v>
      </c>
      <c r="L204" s="62">
        <v>115.97826086956519</v>
      </c>
      <c r="M204" s="62">
        <v>891.97826086956502</v>
      </c>
      <c r="N204" s="60">
        <v>7.5</v>
      </c>
      <c r="O204" s="61">
        <v>7.5913043478260853</v>
      </c>
      <c r="P204" s="61"/>
      <c r="Q204" s="62">
        <v>54.826086956521728</v>
      </c>
      <c r="R204" s="62">
        <v>557.74999999999989</v>
      </c>
      <c r="S204" s="62">
        <v>4154.1304347826081</v>
      </c>
      <c r="T204" s="62">
        <v>27.940217391304344</v>
      </c>
      <c r="U204" s="60">
        <v>8.1999999999999993</v>
      </c>
      <c r="V204" s="60">
        <v>16.600000000000001</v>
      </c>
      <c r="W204" s="60">
        <v>74.3</v>
      </c>
      <c r="X204" s="60">
        <v>0</v>
      </c>
      <c r="Y204" s="60">
        <v>1.1000000000000001</v>
      </c>
      <c r="Z204" s="62">
        <v>40.065217391304337</v>
      </c>
      <c r="AA204" s="63">
        <v>0.84347826086956501</v>
      </c>
      <c r="AB204" s="60">
        <v>41</v>
      </c>
      <c r="AC204" s="62">
        <v>522.95652173913038</v>
      </c>
      <c r="AD204" s="60">
        <v>0</v>
      </c>
      <c r="AE204" s="60">
        <v>0.49</v>
      </c>
      <c r="AF204" s="62">
        <v>71.695652173913032</v>
      </c>
    </row>
    <row r="205" spans="1:32" x14ac:dyDescent="0.25">
      <c r="A205" s="59">
        <v>9757</v>
      </c>
      <c r="B205" s="60" t="s">
        <v>200</v>
      </c>
      <c r="C205" s="75">
        <v>41</v>
      </c>
      <c r="D205" s="60" t="s">
        <v>249</v>
      </c>
      <c r="E205" s="62">
        <v>9.2125984251968465</v>
      </c>
      <c r="F205" s="56">
        <f t="shared" si="191"/>
        <v>17.964566929133852</v>
      </c>
      <c r="G205" s="56">
        <f t="shared" si="162"/>
        <v>16.039791901012368</v>
      </c>
      <c r="H205" s="92"/>
      <c r="I205" s="92"/>
      <c r="J205" s="62">
        <v>2.2396416573348263</v>
      </c>
      <c r="K205" s="56">
        <f>L205*1.28</f>
        <v>70.752755905511776</v>
      </c>
      <c r="L205" s="62">
        <v>55.275590551181075</v>
      </c>
      <c r="M205" s="62">
        <v>808.66141732283427</v>
      </c>
      <c r="N205" s="60">
        <v>7.6</v>
      </c>
      <c r="O205" s="61">
        <v>3.5826771653543292</v>
      </c>
      <c r="P205" s="61"/>
      <c r="Q205" s="62">
        <v>34.803149606299201</v>
      </c>
      <c r="R205" s="62">
        <v>700.15748031496037</v>
      </c>
      <c r="S205" s="62">
        <v>4892.9133858267696</v>
      </c>
      <c r="T205" s="62">
        <v>32.551181102362193</v>
      </c>
      <c r="U205" s="60">
        <v>6.4</v>
      </c>
      <c r="V205" s="60">
        <v>17.899999999999999</v>
      </c>
      <c r="W205" s="60">
        <v>75.2</v>
      </c>
      <c r="X205" s="60">
        <v>0</v>
      </c>
      <c r="Y205" s="60">
        <v>0.8</v>
      </c>
      <c r="Z205" s="62">
        <v>28.661417322834634</v>
      </c>
      <c r="AA205" s="63"/>
      <c r="AB205" s="60">
        <v>17</v>
      </c>
      <c r="AC205" s="62">
        <v>604.96062992125962</v>
      </c>
      <c r="AD205" s="60">
        <v>0</v>
      </c>
      <c r="AE205" s="60">
        <v>0.36</v>
      </c>
      <c r="AF205" s="62">
        <v>58.346456692913357</v>
      </c>
    </row>
    <row r="206" spans="1:32" x14ac:dyDescent="0.25">
      <c r="A206" s="59">
        <v>9758</v>
      </c>
      <c r="B206" s="60" t="s">
        <v>201</v>
      </c>
      <c r="C206" s="75">
        <v>41</v>
      </c>
      <c r="D206" s="60" t="s">
        <v>250</v>
      </c>
      <c r="E206" s="62">
        <v>5.0480769230769225</v>
      </c>
      <c r="F206" s="56">
        <f t="shared" ref="F206:F207" si="195">E206*1500*3000/10^6</f>
        <v>22.716346153846153</v>
      </c>
      <c r="G206" s="56">
        <f t="shared" si="162"/>
        <v>20.28245192307692</v>
      </c>
      <c r="H206" s="92"/>
      <c r="I206" s="92"/>
      <c r="J206" s="62">
        <v>3.2530904359141184</v>
      </c>
      <c r="K206" s="56">
        <f>L206*1.28</f>
        <v>33.599999999999994</v>
      </c>
      <c r="L206" s="62">
        <v>26.249999999999996</v>
      </c>
      <c r="M206" s="62">
        <v>546.20192307692298</v>
      </c>
      <c r="N206" s="60">
        <v>7.8</v>
      </c>
      <c r="O206" s="61">
        <v>1.5144230769230766</v>
      </c>
      <c r="P206" s="61"/>
      <c r="Q206" s="62">
        <v>23.221153846153843</v>
      </c>
      <c r="R206" s="62">
        <v>765.28846153846143</v>
      </c>
      <c r="S206" s="62">
        <v>5118.7499999999991</v>
      </c>
      <c r="T206" s="62">
        <v>33.620192307692299</v>
      </c>
      <c r="U206" s="60">
        <v>4.2</v>
      </c>
      <c r="V206" s="60">
        <v>19</v>
      </c>
      <c r="W206" s="60">
        <v>76.2</v>
      </c>
      <c r="X206" s="60">
        <v>0</v>
      </c>
      <c r="Y206" s="60">
        <v>0.9</v>
      </c>
      <c r="Z206" s="62">
        <v>30.288461538461533</v>
      </c>
      <c r="AA206" s="63"/>
      <c r="AB206" s="60">
        <v>3</v>
      </c>
      <c r="AC206" s="62">
        <v>162.54807692307691</v>
      </c>
      <c r="AD206" s="60">
        <v>0</v>
      </c>
      <c r="AE206" s="60">
        <v>0.22</v>
      </c>
      <c r="AF206" s="62">
        <v>71.682692307692292</v>
      </c>
    </row>
    <row r="207" spans="1:32" x14ac:dyDescent="0.25">
      <c r="A207" s="59">
        <v>9759</v>
      </c>
      <c r="B207" s="60" t="s">
        <v>202</v>
      </c>
      <c r="C207" s="75">
        <v>41</v>
      </c>
      <c r="D207" s="60" t="s">
        <v>251</v>
      </c>
      <c r="E207" s="62">
        <v>4.0312499999999991</v>
      </c>
      <c r="F207" s="56">
        <f t="shared" si="195"/>
        <v>18.140624999999996</v>
      </c>
      <c r="G207" s="56">
        <f t="shared" si="162"/>
        <v>16.196986607142854</v>
      </c>
      <c r="H207" s="92"/>
      <c r="I207" s="92"/>
      <c r="J207" s="62">
        <v>1.0876658690450294</v>
      </c>
      <c r="K207" s="56">
        <f>L207*1.28</f>
        <v>27.089999999999996</v>
      </c>
      <c r="L207" s="62">
        <v>21.164062499999996</v>
      </c>
      <c r="M207" s="62">
        <v>578.48437499999989</v>
      </c>
      <c r="N207" s="60">
        <v>8.3000000000000007</v>
      </c>
      <c r="O207" s="61">
        <v>0.90703124999999984</v>
      </c>
      <c r="P207" s="61"/>
      <c r="Q207" s="62">
        <v>23.179687499999996</v>
      </c>
      <c r="R207" s="62">
        <v>652.05468749999989</v>
      </c>
      <c r="S207" s="62">
        <v>3738.9843749999991</v>
      </c>
      <c r="T207" s="62">
        <v>25.900781249999994</v>
      </c>
      <c r="U207" s="60">
        <v>5.7</v>
      </c>
      <c r="V207" s="60">
        <v>21</v>
      </c>
      <c r="W207" s="60">
        <v>72.2</v>
      </c>
      <c r="X207" s="60">
        <v>0</v>
      </c>
      <c r="Y207" s="60">
        <v>1.3</v>
      </c>
      <c r="Z207" s="62">
        <v>22.171874999999996</v>
      </c>
      <c r="AA207" s="63"/>
      <c r="AB207" s="60">
        <v>3</v>
      </c>
      <c r="AC207" s="62">
        <v>119.92968749999997</v>
      </c>
      <c r="AD207" s="60">
        <v>0</v>
      </c>
      <c r="AE207" s="60">
        <v>0.27</v>
      </c>
      <c r="AF207" s="62">
        <v>78.609374999999986</v>
      </c>
    </row>
    <row r="208" spans="1:32" x14ac:dyDescent="0.25">
      <c r="A208" s="64"/>
      <c r="B208" s="65"/>
      <c r="C208" s="65"/>
      <c r="D208" s="65"/>
      <c r="E208" s="59"/>
      <c r="F208" s="62"/>
      <c r="G208" s="82"/>
      <c r="H208" s="62"/>
      <c r="I208" s="82"/>
      <c r="J208" s="53"/>
      <c r="K208" s="56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3"/>
    </row>
    <row r="209" spans="1:32" x14ac:dyDescent="0.25">
      <c r="A209" s="81">
        <v>80019</v>
      </c>
      <c r="B209" s="80" t="s">
        <v>107</v>
      </c>
      <c r="C209" s="79">
        <v>42</v>
      </c>
      <c r="D209" s="27" t="s">
        <v>248</v>
      </c>
      <c r="E209" s="53">
        <f>'Air Dried'!T3*100/'Air Dried'!$D3</f>
        <v>12.54</v>
      </c>
      <c r="F209" s="62">
        <f t="shared" ref="F209:F210" si="196">E209*1300*1500/10^6</f>
        <v>24.452999999999996</v>
      </c>
      <c r="G209" s="82">
        <f t="shared" ref="G209" si="197">F209/1.12</f>
        <v>21.833035714285707</v>
      </c>
      <c r="H209" s="92">
        <f t="shared" ref="H209" si="198">SUM(F209:F212)</f>
        <v>50.215500614280799</v>
      </c>
      <c r="I209" s="92">
        <f t="shared" ref="I209" si="199">H209/1.12</f>
        <v>44.835268405607849</v>
      </c>
      <c r="J209" s="53">
        <f>'Air Dried'!Z3*100/'Air Dried'!$C3</f>
        <v>6.2367303609341826</v>
      </c>
      <c r="K209" s="56">
        <f>L209*1.28</f>
        <v>108.34559999999999</v>
      </c>
      <c r="L209" s="53">
        <f>'Air Dried'!G3*100/'Air Dried'!$D3</f>
        <v>84.644999999999996</v>
      </c>
      <c r="M209" s="53">
        <f>'Air Dried'!H3*100/'Air Dried'!$D3</f>
        <v>291.55500000000001</v>
      </c>
      <c r="N209" s="52">
        <f>'Air Dried'!K3</f>
        <v>7.5</v>
      </c>
      <c r="O209" s="52">
        <f>'Air Dried'!E3*100/'Air Dried'!$D3</f>
        <v>7.8374999999999995</v>
      </c>
      <c r="P209" s="52"/>
      <c r="Q209" s="53">
        <f>'Air Dried'!F3*100/'Air Dried'!$D3</f>
        <v>45.98</v>
      </c>
      <c r="R209" s="53">
        <f>'Air Dried'!I3*100/'Air Dried'!$D3</f>
        <v>319.77</v>
      </c>
      <c r="S209" s="53">
        <f>'Air Dried'!J3*100/'Air Dried'!$D3</f>
        <v>2455.75</v>
      </c>
      <c r="T209" s="53">
        <f>'Air Dried'!M3*100/'Air Dried'!$D3</f>
        <v>15.779499999999999</v>
      </c>
      <c r="U209" s="52">
        <f>'Air Dried'!N3</f>
        <v>4.7</v>
      </c>
      <c r="V209" s="52">
        <f>'Air Dried'!O3</f>
        <v>16.899999999999999</v>
      </c>
      <c r="W209" s="52">
        <f>'Air Dried'!P3</f>
        <v>77.8</v>
      </c>
      <c r="X209" s="52">
        <f>'Air Dried'!Q3</f>
        <v>0</v>
      </c>
      <c r="Y209" s="52">
        <f>'Air Dried'!R3</f>
        <v>0.9</v>
      </c>
      <c r="Z209" s="53">
        <f>'Air Dried'!S3*100/'Air Dried'!$D3</f>
        <v>16.72</v>
      </c>
      <c r="AA209" s="52">
        <f>'Air Dried'!U3*100/'Air Dried'!$D3</f>
        <v>0.73149999999999993</v>
      </c>
      <c r="AB209" s="53">
        <f>'Air Dried'!V3</f>
        <v>10</v>
      </c>
      <c r="AC209" s="53">
        <f>'Air Dried'!W3*100/'Air Dried'!$D3</f>
        <v>546.53499999999997</v>
      </c>
      <c r="AD209" s="52">
        <f>'Air Dried'!X3</f>
        <v>0</v>
      </c>
      <c r="AE209" s="52">
        <f>'Air Dried'!Y3</f>
        <v>0.28000000000000003</v>
      </c>
      <c r="AF209" s="53">
        <f>'Air Dried'!AA3*100/'Air Dried'!$D3</f>
        <v>31.349999999999998</v>
      </c>
    </row>
    <row r="210" spans="1:32" x14ac:dyDescent="0.25">
      <c r="A210" s="81">
        <v>80020</v>
      </c>
      <c r="B210" s="80" t="s">
        <v>108</v>
      </c>
      <c r="C210" s="79">
        <v>42</v>
      </c>
      <c r="D210" s="60" t="s">
        <v>249</v>
      </c>
      <c r="E210" s="53">
        <f>'Air Dried'!T4*100/'Air Dried'!$D4</f>
        <v>6.1804511278195493</v>
      </c>
      <c r="F210" s="62">
        <f t="shared" si="196"/>
        <v>12.051879699248122</v>
      </c>
      <c r="G210" s="82">
        <f t="shared" si="157"/>
        <v>10.76060687432868</v>
      </c>
      <c r="H210" s="92"/>
      <c r="I210" s="92"/>
      <c r="J210" s="53">
        <f>'Air Dried'!Z4*100/'Air Dried'!$C4</f>
        <v>5.6905749851807945</v>
      </c>
      <c r="K210" s="56">
        <f>L210*1.28</f>
        <v>51.421353383458644</v>
      </c>
      <c r="L210" s="53">
        <f>'Air Dried'!G4*100/'Air Dried'!$D4</f>
        <v>40.172932330827066</v>
      </c>
      <c r="M210" s="53">
        <f>'Air Dried'!H4*100/'Air Dried'!$D4</f>
        <v>185.41353383458647</v>
      </c>
      <c r="N210" s="52">
        <f>'Air Dried'!K4</f>
        <v>7.4</v>
      </c>
      <c r="O210" s="52">
        <f>'Air Dried'!E4*100/'Air Dried'!$D4</f>
        <v>4.4293233082706767</v>
      </c>
      <c r="P210" s="52"/>
      <c r="Q210" s="53">
        <f>'Air Dried'!F4*100/'Air Dried'!$D4</f>
        <v>29.872180451127821</v>
      </c>
      <c r="R210" s="53">
        <f>'Air Dried'!I4*100/'Air Dried'!$D4</f>
        <v>319.3233082706767</v>
      </c>
      <c r="S210" s="53">
        <f>'Air Dried'!J4*100/'Air Dried'!$D4</f>
        <v>2307.3684210526317</v>
      </c>
      <c r="T210" s="53">
        <f>'Air Dried'!M4*100/'Air Dried'!$D4</f>
        <v>14.936090225563911</v>
      </c>
      <c r="U210" s="52">
        <f>'Air Dried'!N4</f>
        <v>3.2</v>
      </c>
      <c r="V210" s="52">
        <f>'Air Dried'!O4</f>
        <v>17.8</v>
      </c>
      <c r="W210" s="52">
        <f>'Air Dried'!P4</f>
        <v>77.3</v>
      </c>
      <c r="X210" s="52">
        <f>'Air Dried'!Q4</f>
        <v>0</v>
      </c>
      <c r="Y210" s="52">
        <f>'Air Dried'!R4</f>
        <v>1.9</v>
      </c>
      <c r="Z210" s="53">
        <f>'Air Dried'!S4*100/'Air Dried'!$D4</f>
        <v>39.142857142857146</v>
      </c>
      <c r="AA210" s="52">
        <f>'Air Dried'!U4*100/'Air Dried'!$D4</f>
        <v>0</v>
      </c>
      <c r="AB210" s="53">
        <f>'Air Dried'!V4</f>
        <v>5</v>
      </c>
      <c r="AC210" s="53">
        <f>'Air Dried'!W4*100/'Air Dried'!$D4</f>
        <v>661.30827067669179</v>
      </c>
      <c r="AD210" s="52">
        <f>'Air Dried'!X4</f>
        <v>0</v>
      </c>
      <c r="AE210" s="52">
        <f>'Air Dried'!Y4</f>
        <v>0.18</v>
      </c>
      <c r="AF210" s="53">
        <f>'Air Dried'!AA4*100/'Air Dried'!$D4</f>
        <v>64.89473684210526</v>
      </c>
    </row>
    <row r="211" spans="1:32" x14ac:dyDescent="0.25">
      <c r="A211" s="81">
        <v>80021</v>
      </c>
      <c r="B211" s="80" t="s">
        <v>109</v>
      </c>
      <c r="C211" s="79">
        <v>42</v>
      </c>
      <c r="D211" s="60" t="s">
        <v>250</v>
      </c>
      <c r="E211" s="53">
        <f>'Air Dried'!T5*100/'Air Dried'!$D5</f>
        <v>2.0313725490196082</v>
      </c>
      <c r="F211" s="62">
        <f t="shared" ref="F211:F212" si="200">E211*1500*3000/10^6</f>
        <v>9.1411764705882366</v>
      </c>
      <c r="G211" s="82">
        <f t="shared" si="157"/>
        <v>8.1617647058823533</v>
      </c>
      <c r="H211" s="92"/>
      <c r="I211" s="92"/>
      <c r="J211" s="53">
        <f>'Air Dried'!Z5*100/'Air Dried'!$C5</f>
        <v>5.5723241235198513</v>
      </c>
      <c r="K211" s="56">
        <f>L211*1.28</f>
        <v>19.501176470588238</v>
      </c>
      <c r="L211" s="53">
        <f>'Air Dried'!G5*100/'Air Dried'!$D5</f>
        <v>15.23529411764706</v>
      </c>
      <c r="M211" s="53">
        <f>'Air Dried'!H5*100/'Air Dried'!$D5</f>
        <v>83.286274509803931</v>
      </c>
      <c r="N211" s="52">
        <f>'Air Dried'!K5</f>
        <v>7.5</v>
      </c>
      <c r="O211" s="52">
        <f>'Air Dried'!E5*100/'Air Dried'!$D5</f>
        <v>1.523529411764706</v>
      </c>
      <c r="P211" s="52"/>
      <c r="Q211" s="53">
        <f>'Air Dried'!F5*100/'Air Dried'!$D5</f>
        <v>16.250980392156865</v>
      </c>
      <c r="R211" s="53">
        <f>'Air Dried'!I5*100/'Air Dried'!$D5</f>
        <v>270.17254901960786</v>
      </c>
      <c r="S211" s="53">
        <f>'Air Dried'!J5*100/'Air Dried'!$D5</f>
        <v>1757.1372549019609</v>
      </c>
      <c r="T211" s="53">
        <f>'Air Dried'!M5*100/'Air Dried'!$D5</f>
        <v>11.578823529411766</v>
      </c>
      <c r="U211" s="52">
        <f>'Air Dried'!N5</f>
        <v>1.8</v>
      </c>
      <c r="V211" s="52">
        <f>'Air Dried'!O5</f>
        <v>19.5</v>
      </c>
      <c r="W211" s="52">
        <f>'Air Dried'!P5</f>
        <v>76</v>
      </c>
      <c r="X211" s="52">
        <f>'Air Dried'!Q5</f>
        <v>0</v>
      </c>
      <c r="Y211" s="52">
        <f>'Air Dried'!R5</f>
        <v>2.9</v>
      </c>
      <c r="Z211" s="53">
        <f>'Air Dried'!S5*100/'Air Dried'!$D5</f>
        <v>24.376470588235296</v>
      </c>
      <c r="AA211" s="52">
        <f>'Air Dried'!U5*100/'Air Dried'!$D5</f>
        <v>0</v>
      </c>
      <c r="AB211" s="53">
        <f>'Air Dried'!V5</f>
        <v>5</v>
      </c>
      <c r="AC211" s="53">
        <f>'Air Dried'!W5*100/'Air Dried'!$D5</f>
        <v>585.03529411764714</v>
      </c>
      <c r="AD211" s="52">
        <f>'Air Dried'!X5</f>
        <v>0</v>
      </c>
      <c r="AE211" s="52">
        <f>'Air Dried'!Y5</f>
        <v>0.09</v>
      </c>
      <c r="AF211" s="53">
        <f>'Air Dried'!AA5*100/'Air Dried'!$D5</f>
        <v>77.192156862745108</v>
      </c>
    </row>
    <row r="212" spans="1:32" x14ac:dyDescent="0.25">
      <c r="A212" s="81">
        <v>80022</v>
      </c>
      <c r="B212" s="80" t="s">
        <v>110</v>
      </c>
      <c r="C212" s="79">
        <v>42</v>
      </c>
      <c r="D212" s="60" t="s">
        <v>251</v>
      </c>
      <c r="E212" s="53">
        <f>'Air Dried'!T6*100/'Air Dried'!$D6</f>
        <v>1.0154320987654322</v>
      </c>
      <c r="F212" s="62">
        <f t="shared" si="200"/>
        <v>4.5694444444444446</v>
      </c>
      <c r="G212" s="82">
        <f t="shared" si="157"/>
        <v>4.0798611111111107</v>
      </c>
      <c r="H212" s="92"/>
      <c r="I212" s="92"/>
      <c r="J212" s="53">
        <f>'Air Dried'!Z6*100/'Air Dried'!$C6</f>
        <v>4.5197740112994351</v>
      </c>
      <c r="K212" s="56">
        <f>L212*1.28</f>
        <v>14.297283950617286</v>
      </c>
      <c r="L212" s="53">
        <f>'Air Dried'!G6*100/'Air Dried'!$D6</f>
        <v>11.169753086419755</v>
      </c>
      <c r="M212" s="53">
        <f>'Air Dried'!H6*100/'Air Dried'!$D6</f>
        <v>69.049382716049394</v>
      </c>
      <c r="N212" s="52">
        <f>'Air Dried'!K6</f>
        <v>7.8</v>
      </c>
      <c r="O212" s="52">
        <f>'Air Dried'!E6*100/'Air Dried'!$D6</f>
        <v>1.0154320987654322</v>
      </c>
      <c r="P212" s="52"/>
      <c r="Q212" s="53">
        <f>'Air Dried'!F6*100/'Air Dried'!$D6</f>
        <v>12.185185185185187</v>
      </c>
      <c r="R212" s="53">
        <f>'Air Dried'!I6*100/'Air Dried'!$D6</f>
        <v>208.16358024691363</v>
      </c>
      <c r="S212" s="53">
        <f>'Air Dried'!J6*100/'Air Dried'!$D6</f>
        <v>1299.7530864197533</v>
      </c>
      <c r="T212" s="53">
        <f>'Air Dried'!M6*100/'Air Dried'!$D6</f>
        <v>8.7327160493827183</v>
      </c>
      <c r="U212" s="52">
        <f>'Air Dried'!N6</f>
        <v>2</v>
      </c>
      <c r="V212" s="52">
        <f>'Air Dried'!O6</f>
        <v>20</v>
      </c>
      <c r="W212" s="52">
        <f>'Air Dried'!P6</f>
        <v>74.8</v>
      </c>
      <c r="X212" s="52">
        <f>'Air Dried'!Q6</f>
        <v>0</v>
      </c>
      <c r="Y212" s="52">
        <f>'Air Dried'!R6</f>
        <v>3.5</v>
      </c>
      <c r="Z212" s="53">
        <f>'Air Dried'!S6*100/'Air Dried'!$D6</f>
        <v>14.216049382716053</v>
      </c>
      <c r="AA212" s="52">
        <f>'Air Dried'!U6*100/'Air Dried'!$D6</f>
        <v>0</v>
      </c>
      <c r="AB212" s="53">
        <f>'Air Dried'!V6</f>
        <v>5</v>
      </c>
      <c r="AC212" s="53">
        <f>'Air Dried'!W6*100/'Air Dried'!$D6</f>
        <v>425.46604938271611</v>
      </c>
      <c r="AD212" s="52">
        <f>'Air Dried'!X6</f>
        <v>0</v>
      </c>
      <c r="AE212" s="52">
        <f>'Air Dried'!Y6</f>
        <v>0.1</v>
      </c>
      <c r="AF212" s="53">
        <f>'Air Dried'!AA6*100/'Air Dried'!$D6</f>
        <v>69.049382716049394</v>
      </c>
    </row>
    <row r="213" spans="1:32" x14ac:dyDescent="0.25">
      <c r="A213" s="81"/>
      <c r="B213" s="80"/>
      <c r="C213" s="80"/>
      <c r="D213" s="66"/>
      <c r="E213" s="53"/>
      <c r="F213" s="59"/>
      <c r="G213" s="59"/>
      <c r="H213" s="59"/>
      <c r="I213" s="59"/>
      <c r="J213" s="53"/>
      <c r="K213" s="56"/>
      <c r="L213" s="53"/>
      <c r="M213" s="53"/>
      <c r="N213" s="52"/>
      <c r="O213" s="52"/>
      <c r="P213" s="52"/>
      <c r="Q213" s="53"/>
      <c r="R213" s="53"/>
      <c r="S213" s="53"/>
      <c r="T213" s="53"/>
      <c r="U213" s="52"/>
      <c r="V213" s="52"/>
      <c r="W213" s="52"/>
      <c r="X213" s="52"/>
      <c r="Y213" s="52"/>
      <c r="Z213" s="53"/>
      <c r="AA213" s="52"/>
      <c r="AB213" s="53"/>
      <c r="AC213" s="53"/>
      <c r="AD213" s="52"/>
      <c r="AE213" s="52"/>
      <c r="AF213" s="53"/>
    </row>
    <row r="214" spans="1:32" x14ac:dyDescent="0.25">
      <c r="A214" s="81">
        <v>80023</v>
      </c>
      <c r="B214" s="80" t="s">
        <v>111</v>
      </c>
      <c r="C214" s="79">
        <v>43</v>
      </c>
      <c r="D214" s="27" t="s">
        <v>248</v>
      </c>
      <c r="E214" s="53">
        <f>'Air Dried'!T7*100/'Air Dried'!$D7</f>
        <v>11.466101694915258</v>
      </c>
      <c r="F214" s="56">
        <f t="shared" ref="F214:F215" si="201">E214*1300*1500/10^6</f>
        <v>22.358898305084754</v>
      </c>
      <c r="G214" s="56">
        <f t="shared" ref="G214" si="202">F214/1.12</f>
        <v>19.963302058111385</v>
      </c>
      <c r="H214" s="92">
        <f t="shared" ref="H214" si="203">SUM(F214:F217)</f>
        <v>54.341760131213938</v>
      </c>
      <c r="I214" s="92">
        <f t="shared" ref="I214" si="204">H214/1.12</f>
        <v>48.519428688583872</v>
      </c>
      <c r="J214" s="53">
        <f>'Air Dried'!Z7*100/'Air Dried'!$C7</f>
        <v>7.1810941376158768</v>
      </c>
      <c r="K214" s="56">
        <f>L214*1.28</f>
        <v>105.4047457627119</v>
      </c>
      <c r="L214" s="53">
        <f>'Air Dried'!G7*100/'Air Dried'!$D7</f>
        <v>82.347457627118672</v>
      </c>
      <c r="M214" s="53">
        <f>'Air Dried'!H7*100/'Air Dried'!$D7</f>
        <v>404.44067796610182</v>
      </c>
      <c r="N214" s="52">
        <f>'Air Dried'!K7</f>
        <v>7.6</v>
      </c>
      <c r="O214" s="52">
        <f>'Air Dried'!E7*100/'Air Dried'!$D7</f>
        <v>6.0457627118644082</v>
      </c>
      <c r="P214" s="52"/>
      <c r="Q214" s="53">
        <f>'Air Dried'!F7*100/'Air Dried'!$D7</f>
        <v>52.118644067796623</v>
      </c>
      <c r="R214" s="53">
        <f>'Air Dried'!I7*100/'Air Dried'!$D7</f>
        <v>477.40677966101708</v>
      </c>
      <c r="S214" s="53">
        <f>'Air Dried'!J7*100/'Air Dried'!$D7</f>
        <v>3502.3728813559333</v>
      </c>
      <c r="T214" s="53">
        <f>'Air Dried'!M7*100/'Air Dried'!$D7</f>
        <v>22.72372881355933</v>
      </c>
      <c r="U214" s="52">
        <f>'Air Dried'!N7</f>
        <v>4.5999999999999996</v>
      </c>
      <c r="V214" s="52">
        <f>'Air Dried'!O7</f>
        <v>17.5</v>
      </c>
      <c r="W214" s="52">
        <f>'Air Dried'!P7</f>
        <v>77.2</v>
      </c>
      <c r="X214" s="52">
        <f>'Air Dried'!Q7</f>
        <v>0</v>
      </c>
      <c r="Y214" s="52">
        <f>'Air Dried'!R7</f>
        <v>0.9</v>
      </c>
      <c r="Z214" s="53">
        <f>'Air Dried'!S7*100/'Air Dried'!$D7</f>
        <v>25.016949152542381</v>
      </c>
      <c r="AA214" s="52">
        <f>'Air Dried'!U7*100/'Air Dried'!$D7</f>
        <v>0.83389830508474594</v>
      </c>
      <c r="AB214" s="53">
        <f>'Air Dried'!V7</f>
        <v>10</v>
      </c>
      <c r="AC214" s="53">
        <f>'Air Dried'!W7*100/'Air Dried'!$D7</f>
        <v>592.06779661016969</v>
      </c>
      <c r="AD214" s="52">
        <f>'Air Dried'!X7</f>
        <v>0</v>
      </c>
      <c r="AE214" s="52">
        <f>'Air Dried'!Y7</f>
        <v>0.26</v>
      </c>
      <c r="AF214" s="53">
        <f>'Air Dried'!AA7*100/'Air Dried'!$D7</f>
        <v>48.991525423728824</v>
      </c>
    </row>
    <row r="215" spans="1:32" x14ac:dyDescent="0.25">
      <c r="A215" s="81">
        <v>80024</v>
      </c>
      <c r="B215" s="80" t="s">
        <v>112</v>
      </c>
      <c r="C215" s="79">
        <v>43</v>
      </c>
      <c r="D215" s="60" t="s">
        <v>249</v>
      </c>
      <c r="E215" s="53">
        <f>'Air Dried'!T8*100/'Air Dried'!$D8</f>
        <v>9.3380281690140841</v>
      </c>
      <c r="F215" s="56">
        <f t="shared" si="201"/>
        <v>18.209154929577466</v>
      </c>
      <c r="G215" s="56">
        <f t="shared" si="162"/>
        <v>16.258174044265594</v>
      </c>
      <c r="H215" s="92"/>
      <c r="I215" s="92"/>
      <c r="J215" s="53">
        <f>'Air Dried'!Z8*100/'Air Dried'!$C8</f>
        <v>4.5067601402103161</v>
      </c>
      <c r="K215" s="56">
        <f>L215*1.28</f>
        <v>86.324882629107975</v>
      </c>
      <c r="L215" s="53">
        <f>'Air Dried'!G8*100/'Air Dried'!$D8</f>
        <v>67.441314553990608</v>
      </c>
      <c r="M215" s="53">
        <f>'Air Dried'!H8*100/'Air Dried'!$D8</f>
        <v>299.85446009389671</v>
      </c>
      <c r="N215" s="52">
        <f>'Air Dried'!K8</f>
        <v>7.7</v>
      </c>
      <c r="O215" s="52">
        <f>'Air Dried'!E8*100/'Air Dried'!$D8</f>
        <v>4.2539906103286382</v>
      </c>
      <c r="P215" s="52"/>
      <c r="Q215" s="53">
        <f>'Air Dried'!F8*100/'Air Dried'!$D8</f>
        <v>49.802816901408448</v>
      </c>
      <c r="R215" s="53">
        <f>'Air Dried'!I8*100/'Air Dried'!$D8</f>
        <v>485.57746478873241</v>
      </c>
      <c r="S215" s="53">
        <f>'Air Dried'!J8*100/'Air Dried'!$D8</f>
        <v>3548.4507042253522</v>
      </c>
      <c r="T215" s="53">
        <f>'Air Dried'!M8*100/'Air Dried'!$D8</f>
        <v>22.722535211267605</v>
      </c>
      <c r="U215" s="52">
        <f>'Air Dried'!N8</f>
        <v>3.4</v>
      </c>
      <c r="V215" s="52">
        <f>'Air Dried'!O8</f>
        <v>17.8</v>
      </c>
      <c r="W215" s="52">
        <f>'Air Dried'!P8</f>
        <v>77.900000000000006</v>
      </c>
      <c r="X215" s="52">
        <f>'Air Dried'!Q8</f>
        <v>0</v>
      </c>
      <c r="Y215" s="52">
        <f>'Air Dried'!R8</f>
        <v>1.1000000000000001</v>
      </c>
      <c r="Z215" s="53">
        <f>'Air Dried'!S8*100/'Air Dried'!$D8</f>
        <v>31.126760563380284</v>
      </c>
      <c r="AA215" s="52">
        <f>'Air Dried'!U8*100/'Air Dried'!$D8</f>
        <v>0</v>
      </c>
      <c r="AB215" s="53">
        <f>'Air Dried'!V8</f>
        <v>8</v>
      </c>
      <c r="AC215" s="53">
        <f>'Air Dried'!W8*100/'Air Dried'!$D8</f>
        <v>582.07042253521126</v>
      </c>
      <c r="AD215" s="52">
        <f>'Air Dried'!X8</f>
        <v>0</v>
      </c>
      <c r="AE215" s="52">
        <f>'Air Dried'!Y8</f>
        <v>0.19</v>
      </c>
      <c r="AF215" s="53">
        <f>'Air Dried'!AA8*100/'Air Dried'!$D8</f>
        <v>59.140845070422536</v>
      </c>
    </row>
    <row r="216" spans="1:32" x14ac:dyDescent="0.25">
      <c r="A216" s="81">
        <v>80025</v>
      </c>
      <c r="B216" s="80" t="s">
        <v>113</v>
      </c>
      <c r="C216" s="79">
        <v>43</v>
      </c>
      <c r="D216" s="60" t="s">
        <v>250</v>
      </c>
      <c r="E216" s="53">
        <f>'Air Dried'!T9*100/'Air Dried'!$D9</f>
        <v>2.0416666666666661</v>
      </c>
      <c r="F216" s="56">
        <f t="shared" ref="F216:F217" si="205">E216*1500*3000/10^6</f>
        <v>9.1874999999999982</v>
      </c>
      <c r="G216" s="56">
        <f t="shared" si="162"/>
        <v>8.2031249999999982</v>
      </c>
      <c r="H216" s="92"/>
      <c r="I216" s="92"/>
      <c r="J216" s="53">
        <f>'Air Dried'!Z9*100/'Air Dried'!$C9</f>
        <v>7.052501959028322</v>
      </c>
      <c r="K216" s="56">
        <f>L216*1.28</f>
        <v>19.599999999999994</v>
      </c>
      <c r="L216" s="53">
        <f>'Air Dried'!G9*100/'Air Dried'!$D9</f>
        <v>15.312499999999995</v>
      </c>
      <c r="M216" s="53">
        <f>'Air Dried'!H9*100/'Air Dried'!$D9</f>
        <v>184.77083333333326</v>
      </c>
      <c r="N216" s="52">
        <f>'Air Dried'!K9</f>
        <v>7.9</v>
      </c>
      <c r="O216" s="52">
        <f>'Air Dried'!E9*100/'Air Dried'!$D9</f>
        <v>1.3270833333333327</v>
      </c>
      <c r="P216" s="52"/>
      <c r="Q216" s="53">
        <f>'Air Dried'!F9*100/'Air Dried'!$D9</f>
        <v>16.333333333333329</v>
      </c>
      <c r="R216" s="53">
        <f>'Air Dried'!I9*100/'Air Dried'!$D9</f>
        <v>522.66666666666652</v>
      </c>
      <c r="S216" s="53">
        <f>'Air Dried'!J9*100/'Air Dried'!$D9</f>
        <v>3031.8749999999986</v>
      </c>
      <c r="T216" s="53">
        <f>'Air Dried'!M9*100/'Air Dried'!$D9</f>
        <v>20.314583333333324</v>
      </c>
      <c r="U216" s="52">
        <f>'Air Dried'!N9</f>
        <v>2.2999999999999998</v>
      </c>
      <c r="V216" s="52">
        <f>'Air Dried'!O9</f>
        <v>21.4</v>
      </c>
      <c r="W216" s="52">
        <f>'Air Dried'!P9</f>
        <v>74.599999999999994</v>
      </c>
      <c r="X216" s="52">
        <f>'Air Dried'!Q9</f>
        <v>0</v>
      </c>
      <c r="Y216" s="52">
        <f>'Air Dried'!R9</f>
        <v>1.9</v>
      </c>
      <c r="Z216" s="53">
        <f>'Air Dried'!S9*100/'Air Dried'!$D9</f>
        <v>28.583333333333321</v>
      </c>
      <c r="AA216" s="52">
        <f>'Air Dried'!U9*100/'Air Dried'!$D9</f>
        <v>0</v>
      </c>
      <c r="AB216" s="53">
        <f>'Air Dried'!V9</f>
        <v>5</v>
      </c>
      <c r="AC216" s="53">
        <f>'Air Dried'!W9*100/'Air Dried'!$D9</f>
        <v>542.06249999999977</v>
      </c>
      <c r="AD216" s="52">
        <f>'Air Dried'!X9</f>
        <v>0</v>
      </c>
      <c r="AE216" s="52">
        <f>'Air Dried'!Y9</f>
        <v>0.11</v>
      </c>
      <c r="AF216" s="53">
        <f>'Air Dried'!AA9*100/'Air Dried'!$D9</f>
        <v>86.7708333333333</v>
      </c>
    </row>
    <row r="217" spans="1:32" x14ac:dyDescent="0.25">
      <c r="A217" s="81">
        <v>80026</v>
      </c>
      <c r="B217" s="80" t="s">
        <v>114</v>
      </c>
      <c r="C217" s="79">
        <v>43</v>
      </c>
      <c r="D217" s="60" t="s">
        <v>251</v>
      </c>
      <c r="E217" s="53">
        <f>'Air Dried'!T10*100/'Air Dried'!$D10</f>
        <v>1.0191570881226057</v>
      </c>
      <c r="F217" s="56">
        <f t="shared" si="205"/>
        <v>4.5862068965517251</v>
      </c>
      <c r="G217" s="56">
        <f t="shared" si="162"/>
        <v>4.0948275862068968</v>
      </c>
      <c r="H217" s="92"/>
      <c r="I217" s="92"/>
      <c r="J217" s="53">
        <f>'Air Dried'!Z10*100/'Air Dried'!$C10</f>
        <v>4.1794714197910263</v>
      </c>
      <c r="K217" s="56">
        <f>L217*1.28</f>
        <v>11.740689655172419</v>
      </c>
      <c r="L217" s="53">
        <f>'Air Dried'!G10*100/'Air Dried'!$D10</f>
        <v>9.172413793103452</v>
      </c>
      <c r="M217" s="53">
        <f>'Air Dried'!H10*100/'Air Dried'!$D10</f>
        <v>192.62068965517247</v>
      </c>
      <c r="N217" s="52">
        <f>'Air Dried'!K10</f>
        <v>8.1999999999999993</v>
      </c>
      <c r="O217" s="52">
        <f>'Air Dried'!E10*100/'Air Dried'!$D10</f>
        <v>0.71340996168582393</v>
      </c>
      <c r="P217" s="52"/>
      <c r="Q217" s="53">
        <f>'Air Dried'!F10*100/'Air Dried'!$D10</f>
        <v>9.172413793103452</v>
      </c>
      <c r="R217" s="53">
        <f>'Air Dried'!I10*100/'Air Dried'!$D10</f>
        <v>420.91187739463612</v>
      </c>
      <c r="S217" s="53">
        <f>'Air Dried'!J10*100/'Air Dried'!$D10</f>
        <v>3495.7088122605373</v>
      </c>
      <c r="T217" s="53">
        <f>'Air Dried'!M10*100/'Air Dried'!$D10</f>
        <v>21.809961685823762</v>
      </c>
      <c r="U217" s="52">
        <f>'Air Dried'!N10</f>
        <v>2.2999999999999998</v>
      </c>
      <c r="V217" s="52">
        <f>'Air Dried'!O10</f>
        <v>16.100000000000001</v>
      </c>
      <c r="W217" s="52">
        <f>'Air Dried'!P10</f>
        <v>80.099999999999994</v>
      </c>
      <c r="X217" s="52">
        <f>'Air Dried'!Q10</f>
        <v>0</v>
      </c>
      <c r="Y217" s="52">
        <f>'Air Dried'!R10</f>
        <v>1.8</v>
      </c>
      <c r="Z217" s="53">
        <f>'Air Dried'!S10*100/'Air Dried'!$D10</f>
        <v>28.53639846743296</v>
      </c>
      <c r="AA217" s="52">
        <f>'Air Dried'!U10*100/'Air Dried'!$D10</f>
        <v>0</v>
      </c>
      <c r="AB217" s="53">
        <f>'Air Dried'!V10</f>
        <v>1</v>
      </c>
      <c r="AC217" s="53">
        <f>'Air Dried'!W10*100/'Air Dried'!$D10</f>
        <v>347.53256704980856</v>
      </c>
      <c r="AD217" s="52">
        <f>'Air Dried'!X10</f>
        <v>0</v>
      </c>
      <c r="AE217" s="52">
        <f>'Air Dried'!Y10</f>
        <v>0.14000000000000001</v>
      </c>
      <c r="AF217" s="53">
        <f>'Air Dried'!AA10*100/'Air Dried'!$D10</f>
        <v>88.6666666666667</v>
      </c>
    </row>
    <row r="218" spans="1:32" x14ac:dyDescent="0.25">
      <c r="A218" s="81"/>
      <c r="B218" s="80"/>
      <c r="C218" s="80"/>
      <c r="D218" s="66"/>
      <c r="E218" s="53"/>
      <c r="F218" s="62"/>
      <c r="G218" s="82"/>
      <c r="H218" s="62"/>
      <c r="I218" s="82"/>
      <c r="J218" s="53"/>
      <c r="K218" s="56"/>
      <c r="L218" s="53"/>
      <c r="M218" s="53"/>
      <c r="N218" s="52"/>
      <c r="O218" s="52"/>
      <c r="P218" s="52"/>
      <c r="Q218" s="53"/>
      <c r="R218" s="53"/>
      <c r="S218" s="53"/>
      <c r="T218" s="53"/>
      <c r="U218" s="52"/>
      <c r="V218" s="52"/>
      <c r="W218" s="52"/>
      <c r="X218" s="52"/>
      <c r="Y218" s="52"/>
      <c r="Z218" s="53"/>
      <c r="AA218" s="52"/>
      <c r="AB218" s="53"/>
      <c r="AC218" s="53"/>
      <c r="AD218" s="52"/>
      <c r="AE218" s="52"/>
      <c r="AF218" s="53"/>
    </row>
    <row r="219" spans="1:32" x14ac:dyDescent="0.25">
      <c r="A219" s="78">
        <v>80028</v>
      </c>
      <c r="B219" s="77" t="s">
        <v>89</v>
      </c>
      <c r="C219" s="77">
        <v>44</v>
      </c>
      <c r="D219" s="27" t="s">
        <v>248</v>
      </c>
      <c r="E219" s="53">
        <f>'Air Dried'!T11*100/'Air Dried'!$D11</f>
        <v>12.537313432835825</v>
      </c>
      <c r="F219" s="62">
        <f t="shared" ref="F219:F220" si="206">E219*1300*1500/10^6</f>
        <v>24.447761194029859</v>
      </c>
      <c r="G219" s="82">
        <f t="shared" ref="G219" si="207">F219/1.12</f>
        <v>21.82835820895523</v>
      </c>
      <c r="H219" s="92">
        <f t="shared" ref="H219" si="208">SUM(F219:F222)</f>
        <v>50.169979102932551</v>
      </c>
      <c r="I219" s="92">
        <f t="shared" ref="I219" si="209">H219/1.12</f>
        <v>44.794624199046915</v>
      </c>
      <c r="J219" s="53">
        <f>'Air Dried'!Z11*100/'Air Dried'!$C11</f>
        <v>8.8002673498941739</v>
      </c>
      <c r="K219" s="56">
        <f>L219*1.28</f>
        <v>187.22388059701498</v>
      </c>
      <c r="L219" s="53">
        <f>'Air Dried'!G11*100/'Air Dried'!$D11</f>
        <v>146.26865671641795</v>
      </c>
      <c r="M219" s="53">
        <f>'Air Dried'!H11*100/'Air Dried'!$D11</f>
        <v>367.76119402985086</v>
      </c>
      <c r="N219" s="52">
        <f>'Air Dried'!K11</f>
        <v>7.5</v>
      </c>
      <c r="O219" s="52">
        <f>'Air Dried'!E11*100/'Air Dried'!$D11</f>
        <v>6.6865671641791069</v>
      </c>
      <c r="P219" s="52"/>
      <c r="Q219" s="53">
        <f>'Air Dried'!F11*100/'Air Dried'!$D11</f>
        <v>71.044776119403011</v>
      </c>
      <c r="R219" s="53">
        <f>'Air Dried'!I11*100/'Air Dried'!$D11</f>
        <v>372.98507462686581</v>
      </c>
      <c r="S219" s="53">
        <f>'Air Dried'!J11*100/'Air Dried'!$D11</f>
        <v>2611.9402985074635</v>
      </c>
      <c r="T219" s="53">
        <f>'Air Dried'!M11*100/'Air Dried'!$D11</f>
        <v>17.238805970149262</v>
      </c>
      <c r="U219" s="52">
        <f>'Air Dried'!N11</f>
        <v>5.5</v>
      </c>
      <c r="V219" s="52">
        <f>'Air Dried'!O11</f>
        <v>18</v>
      </c>
      <c r="W219" s="52">
        <f>'Air Dried'!P11</f>
        <v>75.7</v>
      </c>
      <c r="X219" s="52">
        <f>'Air Dried'!Q11</f>
        <v>0</v>
      </c>
      <c r="Y219" s="52">
        <f>'Air Dried'!R11</f>
        <v>1.1000000000000001</v>
      </c>
      <c r="Z219" s="53">
        <f>'Air Dried'!S11*100/'Air Dried'!$D11</f>
        <v>24.029850746268664</v>
      </c>
      <c r="AA219" s="52">
        <f>'Air Dried'!U11*100/'Air Dried'!$D11</f>
        <v>0.94029850746268695</v>
      </c>
      <c r="AB219" s="53">
        <f>'Air Dried'!V11</f>
        <v>40</v>
      </c>
      <c r="AC219" s="53">
        <f>'Air Dried'!W11*100/'Air Dried'!$D11</f>
        <v>672.8358208955226</v>
      </c>
      <c r="AD219" s="52">
        <f>'Air Dried'!X11</f>
        <v>0</v>
      </c>
      <c r="AE219" s="52">
        <f>'Air Dried'!Y11</f>
        <v>0.31</v>
      </c>
      <c r="AF219" s="53">
        <f>'Air Dried'!AA11*100/'Air Dried'!$D11</f>
        <v>41.791044776119421</v>
      </c>
    </row>
    <row r="220" spans="1:32" x14ac:dyDescent="0.25">
      <c r="A220" s="78">
        <v>80029</v>
      </c>
      <c r="B220" s="77" t="s">
        <v>90</v>
      </c>
      <c r="C220" s="77">
        <v>44</v>
      </c>
      <c r="D220" s="60" t="s">
        <v>249</v>
      </c>
      <c r="E220" s="53">
        <f>'Air Dried'!T12*100/'Air Dried'!$D12</f>
        <v>6.1250000000000018</v>
      </c>
      <c r="F220" s="62">
        <f t="shared" si="206"/>
        <v>11.943750000000003</v>
      </c>
      <c r="G220" s="82">
        <f t="shared" si="157"/>
        <v>10.664062500000002</v>
      </c>
      <c r="H220" s="92"/>
      <c r="I220" s="92"/>
      <c r="J220" s="53">
        <f>'Air Dried'!Z12*100/'Air Dried'!$C12</f>
        <v>7.1942446043165464</v>
      </c>
      <c r="K220" s="56">
        <f>L220*1.28</f>
        <v>113.68000000000004</v>
      </c>
      <c r="L220" s="53">
        <f>'Air Dried'!G12*100/'Air Dried'!$D12</f>
        <v>88.812500000000028</v>
      </c>
      <c r="M220" s="53">
        <f>'Air Dried'!H12*100/'Air Dried'!$D12</f>
        <v>389.95833333333348</v>
      </c>
      <c r="N220" s="52">
        <f>'Air Dried'!K12</f>
        <v>7.4</v>
      </c>
      <c r="O220" s="52">
        <f>'Air Dried'!E12*100/'Air Dried'!$D12</f>
        <v>2.756250000000001</v>
      </c>
      <c r="P220" s="52"/>
      <c r="Q220" s="53">
        <f>'Air Dried'!F12*100/'Air Dried'!$D12</f>
        <v>49.000000000000014</v>
      </c>
      <c r="R220" s="53">
        <f>'Air Dried'!I12*100/'Air Dried'!$D12</f>
        <v>370.56250000000011</v>
      </c>
      <c r="S220" s="53">
        <f>'Air Dried'!J12*100/'Air Dried'!$D12</f>
        <v>2153.9583333333339</v>
      </c>
      <c r="T220" s="53">
        <f>'Air Dried'!M12*100/'Air Dried'!$D12</f>
        <v>15.006250000000005</v>
      </c>
      <c r="U220" s="52">
        <f>'Air Dried'!N12</f>
        <v>6.7</v>
      </c>
      <c r="V220" s="52">
        <f>'Air Dried'!O12</f>
        <v>20.6</v>
      </c>
      <c r="W220" s="52">
        <f>'Air Dried'!P12</f>
        <v>71.7</v>
      </c>
      <c r="X220" s="52">
        <f>'Air Dried'!Q12</f>
        <v>0</v>
      </c>
      <c r="Y220" s="52">
        <f>'Air Dried'!R12</f>
        <v>1.3</v>
      </c>
      <c r="Z220" s="53">
        <f>'Air Dried'!S12*100/'Air Dried'!$D12</f>
        <v>34.708333333333343</v>
      </c>
      <c r="AA220" s="52"/>
      <c r="AB220" s="53">
        <f>'Air Dried'!V12</f>
        <v>23</v>
      </c>
      <c r="AC220" s="53">
        <f>'Air Dried'!W12*100/'Air Dried'!$D12</f>
        <v>717.6458333333336</v>
      </c>
      <c r="AD220" s="52">
        <f>'Air Dried'!X12</f>
        <v>0</v>
      </c>
      <c r="AE220" s="52">
        <f>'Air Dried'!Y12</f>
        <v>0.33</v>
      </c>
      <c r="AF220" s="53">
        <f>'Air Dried'!AA12*100/'Air Dried'!$D12</f>
        <v>44.916666666666679</v>
      </c>
    </row>
    <row r="221" spans="1:32" x14ac:dyDescent="0.25">
      <c r="A221" s="78">
        <v>80030</v>
      </c>
      <c r="B221" s="77" t="s">
        <v>91</v>
      </c>
      <c r="C221" s="77">
        <v>44</v>
      </c>
      <c r="D221" s="60" t="s">
        <v>250</v>
      </c>
      <c r="E221" s="53">
        <f>'Air Dried'!T13*100/'Air Dried'!$D13</f>
        <v>2.0370370370370372</v>
      </c>
      <c r="F221" s="62">
        <f t="shared" ref="F221:F222" si="210">E221*1500*3000/10^6</f>
        <v>9.1666666666666661</v>
      </c>
      <c r="G221" s="82">
        <f t="shared" si="157"/>
        <v>8.1845238095238084</v>
      </c>
      <c r="H221" s="92"/>
      <c r="I221" s="92"/>
      <c r="J221" s="53">
        <f>'Air Dried'!Z13*100/'Air Dried'!$C13</f>
        <v>11.309157959434541</v>
      </c>
      <c r="K221" s="56">
        <f>L221*1.28</f>
        <v>31.288888888888891</v>
      </c>
      <c r="L221" s="53">
        <f>'Air Dried'!G13*100/'Air Dried'!$D13</f>
        <v>24.444444444444446</v>
      </c>
      <c r="M221" s="53">
        <f>'Air Dried'!H13*100/'Air Dried'!$D13</f>
        <v>165.00000000000003</v>
      </c>
      <c r="N221" s="52">
        <f>'Air Dried'!K13</f>
        <v>7.7</v>
      </c>
      <c r="O221" s="52">
        <f>'Air Dried'!E13*100/'Air Dried'!$D13</f>
        <v>1.2222222222222223</v>
      </c>
      <c r="P221" s="52"/>
      <c r="Q221" s="53">
        <f>'Air Dried'!F13*100/'Air Dried'!$D13</f>
        <v>24.444444444444446</v>
      </c>
      <c r="R221" s="53">
        <f>'Air Dried'!I13*100/'Air Dried'!$D13</f>
        <v>316.7592592592593</v>
      </c>
      <c r="S221" s="53">
        <f>'Air Dried'!J13*100/'Air Dried'!$D13</f>
        <v>1843.5185185185187</v>
      </c>
      <c r="T221" s="53">
        <f>'Air Dried'!M13*100/'Air Dried'!$D13</f>
        <v>12.527777777777779</v>
      </c>
      <c r="U221" s="52">
        <f>'Air Dried'!N13</f>
        <v>3.4</v>
      </c>
      <c r="V221" s="52">
        <f>'Air Dried'!O13</f>
        <v>21</v>
      </c>
      <c r="W221" s="52">
        <f>'Air Dried'!P13</f>
        <v>73.400000000000006</v>
      </c>
      <c r="X221" s="52">
        <f>'Air Dried'!Q13</f>
        <v>0</v>
      </c>
      <c r="Y221" s="52">
        <f>'Air Dried'!R13</f>
        <v>2.5</v>
      </c>
      <c r="Z221" s="53">
        <f>'Air Dried'!S13*100/'Air Dried'!$D13</f>
        <v>23.425925925925927</v>
      </c>
      <c r="AA221" s="52"/>
      <c r="AB221" s="53">
        <f>'Air Dried'!V13</f>
        <v>8</v>
      </c>
      <c r="AC221" s="53">
        <f>'Air Dried'!W13*100/'Air Dried'!$D13</f>
        <v>590.74074074074076</v>
      </c>
      <c r="AD221" s="52">
        <f>'Air Dried'!X13</f>
        <v>0</v>
      </c>
      <c r="AE221" s="52">
        <f>'Air Dried'!Y13</f>
        <v>0.16</v>
      </c>
      <c r="AF221" s="53">
        <f>'Air Dried'!AA13*100/'Air Dried'!$D13</f>
        <v>72.314814814814824</v>
      </c>
    </row>
    <row r="222" spans="1:32" x14ac:dyDescent="0.25">
      <c r="A222" s="78">
        <v>80031</v>
      </c>
      <c r="B222" s="77" t="s">
        <v>92</v>
      </c>
      <c r="C222" s="77">
        <v>44</v>
      </c>
      <c r="D222" s="60" t="s">
        <v>251</v>
      </c>
      <c r="E222" s="53">
        <f>'Air Dried'!T14*100/'Air Dried'!$D14</f>
        <v>1.0248447204968945</v>
      </c>
      <c r="F222" s="62">
        <f t="shared" si="210"/>
        <v>4.6118012422360248</v>
      </c>
      <c r="G222" s="82">
        <f t="shared" si="157"/>
        <v>4.1176796805678793</v>
      </c>
      <c r="H222" s="92"/>
      <c r="I222" s="92"/>
      <c r="J222" s="53">
        <f>'Air Dried'!Z14*100/'Air Dried'!$C14</f>
        <v>7.1505184125849128</v>
      </c>
      <c r="K222" s="56">
        <f>L222*1.28</f>
        <v>19.677018633540371</v>
      </c>
      <c r="L222" s="53">
        <f>'Air Dried'!G14*100/'Air Dried'!$D14</f>
        <v>15.372670807453416</v>
      </c>
      <c r="M222" s="53">
        <f>'Air Dried'!H14*100/'Air Dried'!$D14</f>
        <v>135.27950310559007</v>
      </c>
      <c r="N222" s="52">
        <f>'Air Dried'!K14</f>
        <v>7.8</v>
      </c>
      <c r="O222" s="52">
        <f>'Air Dried'!E14*100/'Air Dried'!$D14</f>
        <v>0.92236024844720499</v>
      </c>
      <c r="P222" s="52"/>
      <c r="Q222" s="53">
        <f>'Air Dried'!F14*100/'Air Dried'!$D14</f>
        <v>13.322981366459627</v>
      </c>
      <c r="R222" s="53">
        <f>'Air Dried'!I14*100/'Air Dried'!$D14</f>
        <v>285.93167701863354</v>
      </c>
      <c r="S222" s="53">
        <f>'Air Dried'!J14*100/'Air Dried'!$D14</f>
        <v>1578.2608695652173</v>
      </c>
      <c r="T222" s="53">
        <f>'Air Dried'!M14*100/'Air Dried'!$D14</f>
        <v>10.96583850931677</v>
      </c>
      <c r="U222" s="52">
        <f>'Air Dried'!N14</f>
        <v>3.2</v>
      </c>
      <c r="V222" s="52">
        <f>'Air Dried'!O14</f>
        <v>21.7</v>
      </c>
      <c r="W222" s="52">
        <f>'Air Dried'!P14</f>
        <v>72</v>
      </c>
      <c r="X222" s="52">
        <f>'Air Dried'!Q14</f>
        <v>0</v>
      </c>
      <c r="Y222" s="52">
        <f>'Air Dried'!R14</f>
        <v>3.4</v>
      </c>
      <c r="Z222" s="53">
        <f>'Air Dried'!S14*100/'Air Dried'!$D14</f>
        <v>23.571428571428569</v>
      </c>
      <c r="AA222" s="52"/>
      <c r="AB222" s="53">
        <f>'Air Dried'!V14</f>
        <v>5</v>
      </c>
      <c r="AC222" s="53">
        <f>'Air Dried'!W14*100/'Air Dried'!$D14</f>
        <v>530.86956521739125</v>
      </c>
      <c r="AD222" s="52">
        <f>'Air Dried'!X14</f>
        <v>0</v>
      </c>
      <c r="AE222" s="52">
        <f>'Air Dried'!Y14</f>
        <v>0.15</v>
      </c>
      <c r="AF222" s="53">
        <f>'Air Dried'!AA14*100/'Air Dried'!$D14</f>
        <v>85.062111801242239</v>
      </c>
    </row>
    <row r="223" spans="1:32" x14ac:dyDescent="0.25">
      <c r="A223" s="78"/>
      <c r="B223" s="77"/>
      <c r="C223" s="77"/>
      <c r="D223" s="51"/>
      <c r="E223" s="53"/>
      <c r="F223" s="59"/>
      <c r="G223" s="59"/>
      <c r="H223" s="59"/>
      <c r="I223" s="59"/>
      <c r="J223" s="53"/>
      <c r="K223" s="56"/>
      <c r="L223" s="53"/>
      <c r="M223" s="53"/>
      <c r="N223" s="52"/>
      <c r="O223" s="52"/>
      <c r="P223" s="52"/>
      <c r="Q223" s="53"/>
      <c r="R223" s="53"/>
      <c r="S223" s="53"/>
      <c r="T223" s="53"/>
      <c r="U223" s="52"/>
      <c r="V223" s="52"/>
      <c r="W223" s="52"/>
      <c r="X223" s="52"/>
      <c r="Y223" s="52"/>
      <c r="Z223" s="53"/>
      <c r="AA223" s="52"/>
      <c r="AB223" s="53"/>
      <c r="AC223" s="53"/>
      <c r="AD223" s="52"/>
      <c r="AE223" s="52"/>
      <c r="AF223" s="53"/>
    </row>
    <row r="224" spans="1:32" x14ac:dyDescent="0.25">
      <c r="A224" s="78">
        <v>80036</v>
      </c>
      <c r="B224" s="77" t="s">
        <v>93</v>
      </c>
      <c r="C224" s="77">
        <v>45</v>
      </c>
      <c r="D224" s="27" t="s">
        <v>248</v>
      </c>
      <c r="E224" s="53">
        <f>'Air Dried'!T19*100/'Air Dried'!$D19</f>
        <v>14.588235294117645</v>
      </c>
      <c r="F224" s="56">
        <f t="shared" ref="F224:F225" si="211">E224*1300*1500/10^6</f>
        <v>28.447058823529403</v>
      </c>
      <c r="G224" s="56">
        <f t="shared" ref="G224" si="212">F224/1.12</f>
        <v>25.399159663865536</v>
      </c>
      <c r="H224" s="92">
        <f t="shared" ref="H224" si="213">SUM(F224:F227)</f>
        <v>47.673457433921286</v>
      </c>
      <c r="I224" s="92">
        <f t="shared" ref="I224" si="214">H224/1.12</f>
        <v>42.56558699457257</v>
      </c>
      <c r="J224" s="53">
        <f>'Air Dried'!Z19*100/'Air Dried'!$C19</f>
        <v>9.2750793263363445</v>
      </c>
      <c r="K224" s="56">
        <f>L224*1.28</f>
        <v>109.37008403361342</v>
      </c>
      <c r="L224" s="53">
        <f>'Air Dried'!G19*100/'Air Dried'!$D19</f>
        <v>85.445378151260485</v>
      </c>
      <c r="M224" s="53">
        <f>'Air Dried'!H19*100/'Air Dried'!$D19</f>
        <v>326.15126050420162</v>
      </c>
      <c r="N224" s="52">
        <f>'Air Dried'!K19</f>
        <v>7.6</v>
      </c>
      <c r="O224" s="52">
        <f>'Air Dried'!E19*100/'Air Dried'!$D19</f>
        <v>5.8352941176470576</v>
      </c>
      <c r="P224" s="52"/>
      <c r="Q224" s="53">
        <f>'Air Dried'!F19*100/'Air Dried'!$D19</f>
        <v>53.142857142857132</v>
      </c>
      <c r="R224" s="53">
        <f>'Air Dried'!I19*100/'Air Dried'!$D19</f>
        <v>439.73109243697473</v>
      </c>
      <c r="S224" s="53">
        <f>'Air Dried'!J19*100/'Air Dried'!$D19</f>
        <v>4595.2941176470576</v>
      </c>
      <c r="T224" s="53">
        <f>'Air Dried'!M19*100/'Air Dried'!$D19</f>
        <v>27.613445378151255</v>
      </c>
      <c r="U224" s="52">
        <f>'Air Dried'!N19</f>
        <v>3</v>
      </c>
      <c r="V224" s="52">
        <f>'Air Dried'!O19</f>
        <v>13.3</v>
      </c>
      <c r="W224" s="52">
        <f>'Air Dried'!P19</f>
        <v>83.3</v>
      </c>
      <c r="X224" s="52">
        <f>'Air Dried'!Q19</f>
        <v>0</v>
      </c>
      <c r="Y224" s="52">
        <f>'Air Dried'!R19</f>
        <v>0.6</v>
      </c>
      <c r="Z224" s="53">
        <f>'Air Dried'!S19*100/'Air Dried'!$D19</f>
        <v>25.008403361344534</v>
      </c>
      <c r="AA224" s="52">
        <f>'Air Dried'!U19*100/'Air Dried'!$D19</f>
        <v>0.93781512605042006</v>
      </c>
      <c r="AB224" s="53">
        <f>'Air Dried'!V19</f>
        <v>9</v>
      </c>
      <c r="AC224" s="53">
        <f>'Air Dried'!W19*100/'Air Dried'!$D19</f>
        <v>596.03361344537802</v>
      </c>
      <c r="AD224" s="52">
        <f>'Air Dried'!X19</f>
        <v>0</v>
      </c>
      <c r="AE224" s="52">
        <f>'Air Dried'!Y19</f>
        <v>0.23</v>
      </c>
      <c r="AF224" s="53">
        <f>'Air Dried'!AA19*100/'Air Dried'!$D19</f>
        <v>38.554621848739487</v>
      </c>
    </row>
    <row r="225" spans="1:32" x14ac:dyDescent="0.25">
      <c r="A225" s="78">
        <v>80037</v>
      </c>
      <c r="B225" s="77" t="s">
        <v>94</v>
      </c>
      <c r="C225" s="77">
        <v>45</v>
      </c>
      <c r="D225" s="60" t="s">
        <v>249</v>
      </c>
      <c r="E225" s="53">
        <f>'Air Dried'!T20*100/'Air Dried'!$D20</f>
        <v>5.1754385964912277</v>
      </c>
      <c r="F225" s="56">
        <f t="shared" si="211"/>
        <v>10.092105263157896</v>
      </c>
      <c r="G225" s="56">
        <f t="shared" si="162"/>
        <v>9.0108082706766908</v>
      </c>
      <c r="H225" s="92"/>
      <c r="I225" s="92"/>
      <c r="J225" s="53">
        <f>'Air Dried'!Z20*100/'Air Dried'!$C20</f>
        <v>10.931616664642293</v>
      </c>
      <c r="K225" s="56">
        <f>L225*1.28</f>
        <v>55.646315789473682</v>
      </c>
      <c r="L225" s="53">
        <f>'Air Dried'!G20*100/'Air Dried'!$D20</f>
        <v>43.473684210526315</v>
      </c>
      <c r="M225" s="53">
        <f>'Air Dried'!H20*100/'Air Dried'!$D20</f>
        <v>200.80701754385964</v>
      </c>
      <c r="N225" s="52">
        <f>'Air Dried'!K20</f>
        <v>7.5</v>
      </c>
      <c r="O225" s="52">
        <f>'Air Dried'!E20*100/'Air Dried'!$D20</f>
        <v>3.312280701754386</v>
      </c>
      <c r="P225" s="52"/>
      <c r="Q225" s="53">
        <f>'Air Dried'!F20*100/'Air Dried'!$D20</f>
        <v>35.192982456140349</v>
      </c>
      <c r="R225" s="53">
        <f>'Air Dried'!I20*100/'Air Dried'!$D20</f>
        <v>528.92982456140351</v>
      </c>
      <c r="S225" s="53">
        <f>'Air Dried'!J20*100/'Air Dried'!$D20</f>
        <v>4937.3684210526317</v>
      </c>
      <c r="T225" s="53">
        <f>'Air Dried'!M20*100/'Air Dried'!$D20</f>
        <v>29.810526315789474</v>
      </c>
      <c r="U225" s="52">
        <f>'Air Dried'!N20</f>
        <v>1.7</v>
      </c>
      <c r="V225" s="52">
        <f>'Air Dried'!O20</f>
        <v>14.8</v>
      </c>
      <c r="W225" s="52">
        <f>'Air Dried'!P20</f>
        <v>82.7</v>
      </c>
      <c r="X225" s="52">
        <f>'Air Dried'!Q20</f>
        <v>0</v>
      </c>
      <c r="Y225" s="52">
        <f>'Air Dried'!R20</f>
        <v>1</v>
      </c>
      <c r="Z225" s="53">
        <f>'Air Dried'!S20*100/'Air Dried'!$D20</f>
        <v>32.087719298245617</v>
      </c>
      <c r="AA225" s="52"/>
      <c r="AB225" s="53">
        <f>'Air Dried'!V20</f>
        <v>5</v>
      </c>
      <c r="AC225" s="53">
        <f>'Air Dried'!W20*100/'Air Dried'!$D20</f>
        <v>645.8947368421052</v>
      </c>
      <c r="AD225" s="52">
        <f>'Air Dried'!X20</f>
        <v>0</v>
      </c>
      <c r="AE225" s="52">
        <f>'Air Dried'!Y20</f>
        <v>0.11</v>
      </c>
      <c r="AF225" s="53">
        <f>'Air Dried'!AA20*100/'Air Dried'!$D20</f>
        <v>71.421052631578945</v>
      </c>
    </row>
    <row r="226" spans="1:32" x14ac:dyDescent="0.25">
      <c r="A226" s="78">
        <v>80038</v>
      </c>
      <c r="B226" s="77" t="s">
        <v>95</v>
      </c>
      <c r="C226" s="77">
        <v>45</v>
      </c>
      <c r="D226" s="60" t="s">
        <v>250</v>
      </c>
      <c r="E226" s="53">
        <f>'Air Dried'!T21*100/'Air Dried'!$D21</f>
        <v>1.0201342281879195</v>
      </c>
      <c r="F226" s="56">
        <f t="shared" ref="F226:F227" si="215">E226*1500*3000/10^6</f>
        <v>4.5906040268456376</v>
      </c>
      <c r="G226" s="56">
        <f t="shared" si="162"/>
        <v>4.0987535953978904</v>
      </c>
      <c r="H226" s="92"/>
      <c r="I226" s="92"/>
      <c r="J226" s="53">
        <f>'Air Dried'!Z21*100/'Air Dried'!$C21</f>
        <v>8.7125988765333027</v>
      </c>
      <c r="K226" s="56">
        <f>L226*1.28</f>
        <v>18.280805369127521</v>
      </c>
      <c r="L226" s="53">
        <f>'Air Dried'!G21*100/'Air Dried'!$D21</f>
        <v>14.281879194630875</v>
      </c>
      <c r="M226" s="53">
        <f>'Air Dried'!H21*100/'Air Dried'!$D21</f>
        <v>74.46979865771813</v>
      </c>
      <c r="N226" s="52">
        <f>'Air Dried'!K21</f>
        <v>8</v>
      </c>
      <c r="O226" s="52">
        <f>'Air Dried'!E21*100/'Air Dried'!$D21</f>
        <v>1.3261744966442954</v>
      </c>
      <c r="P226" s="52"/>
      <c r="Q226" s="53">
        <f>'Air Dried'!F21*100/'Air Dried'!$D21</f>
        <v>14.281879194630875</v>
      </c>
      <c r="R226" s="53">
        <f>'Air Dried'!I21*100/'Air Dried'!$D21</f>
        <v>417.23489932885911</v>
      </c>
      <c r="S226" s="53">
        <f>'Air Dried'!J21*100/'Air Dried'!$D21</f>
        <v>7344.9664429530212</v>
      </c>
      <c r="T226" s="53">
        <f>'Air Dried'!M21*100/'Air Dried'!$D21</f>
        <v>40.703355704697991</v>
      </c>
      <c r="U226" s="52">
        <f>'Air Dried'!N21</f>
        <v>0.5</v>
      </c>
      <c r="V226" s="52">
        <f>'Air Dried'!O21</f>
        <v>8.5</v>
      </c>
      <c r="W226" s="52">
        <f>'Air Dried'!P21</f>
        <v>90.3</v>
      </c>
      <c r="X226" s="52">
        <f>'Air Dried'!Q21</f>
        <v>0</v>
      </c>
      <c r="Y226" s="52">
        <f>'Air Dried'!R21</f>
        <v>0.8</v>
      </c>
      <c r="Z226" s="53">
        <f>'Air Dried'!S21*100/'Air Dried'!$D21</f>
        <v>26.523489932885909</v>
      </c>
      <c r="AA226" s="52"/>
      <c r="AB226" s="53">
        <f>'Air Dried'!V21</f>
        <v>1</v>
      </c>
      <c r="AC226" s="53">
        <f>'Air Dried'!W21*100/'Air Dried'!$D21</f>
        <v>118.33557046979867</v>
      </c>
      <c r="AD226" s="52">
        <f>'Air Dried'!X21</f>
        <v>0</v>
      </c>
      <c r="AE226" s="52">
        <f>'Air Dried'!Y21</f>
        <v>0.06</v>
      </c>
      <c r="AF226" s="53">
        <f>'Air Dried'!AA21*100/'Air Dried'!$D21</f>
        <v>77.530201342281885</v>
      </c>
    </row>
    <row r="227" spans="1:32" x14ac:dyDescent="0.25">
      <c r="A227" s="78">
        <v>80039</v>
      </c>
      <c r="B227" s="77" t="s">
        <v>96</v>
      </c>
      <c r="C227" s="77">
        <v>45</v>
      </c>
      <c r="D227" s="60" t="s">
        <v>251</v>
      </c>
      <c r="E227" s="53">
        <f>'Air Dried'!T22*100/'Air Dried'!$D22</f>
        <v>1.0097087378640774</v>
      </c>
      <c r="F227" s="56">
        <f t="shared" si="215"/>
        <v>4.5436893203883484</v>
      </c>
      <c r="G227" s="56">
        <f t="shared" si="162"/>
        <v>4.0568654646324536</v>
      </c>
      <c r="H227" s="92"/>
      <c r="I227" s="92"/>
      <c r="J227" s="53">
        <f>'Air Dried'!Z22*100/'Air Dried'!$C22</f>
        <v>7.076989062835084</v>
      </c>
      <c r="K227" s="56">
        <f>L227*1.28</f>
        <v>6.4621359223300958</v>
      </c>
      <c r="L227" s="53">
        <f>'Air Dried'!G22*100/'Air Dried'!$D22</f>
        <v>5.048543689320387</v>
      </c>
      <c r="M227" s="53">
        <f>'Air Dried'!H22*100/'Air Dried'!$D22</f>
        <v>64.621359223300956</v>
      </c>
      <c r="N227" s="52">
        <f>'Air Dried'!K22</f>
        <v>8.1</v>
      </c>
      <c r="O227" s="52">
        <f>'Air Dried'!E22*100/'Air Dried'!$D22</f>
        <v>0.6966990291262134</v>
      </c>
      <c r="P227" s="52"/>
      <c r="Q227" s="53">
        <f>'Air Dried'!F22*100/'Air Dried'!$D22</f>
        <v>6.0582524271844642</v>
      </c>
      <c r="R227" s="53">
        <f>'Air Dried'!I22*100/'Air Dried'!$D22</f>
        <v>296.85436893203877</v>
      </c>
      <c r="S227" s="53">
        <f>'Air Dried'!J22*100/'Air Dried'!$D22</f>
        <v>7269.9029126213572</v>
      </c>
      <c r="T227" s="53">
        <f>'Air Dried'!M22*100/'Air Dried'!$D22</f>
        <v>39.378640776699022</v>
      </c>
      <c r="U227" s="52">
        <f>'Air Dried'!N22</f>
        <v>0.4</v>
      </c>
      <c r="V227" s="52">
        <f>'Air Dried'!O22</f>
        <v>6.3</v>
      </c>
      <c r="W227" s="52">
        <f>'Air Dried'!P22</f>
        <v>92.3</v>
      </c>
      <c r="X227" s="52">
        <f>'Air Dried'!Q22</f>
        <v>0</v>
      </c>
      <c r="Y227" s="52">
        <f>'Air Dried'!R22</f>
        <v>1</v>
      </c>
      <c r="Z227" s="53">
        <f>'Air Dried'!S22*100/'Air Dried'!$D22</f>
        <v>35.339805825242713</v>
      </c>
      <c r="AA227" s="52"/>
      <c r="AB227" s="53">
        <f>'Air Dried'!V22</f>
        <v>1</v>
      </c>
      <c r="AC227" s="53">
        <f>'Air Dried'!W22*100/'Air Dried'!$D22</f>
        <v>33.320388349514552</v>
      </c>
      <c r="AD227" s="52">
        <f>'Air Dried'!X22</f>
        <v>0</v>
      </c>
      <c r="AE227" s="52">
        <f>'Air Dried'!Y22</f>
        <v>0.06</v>
      </c>
      <c r="AF227" s="53">
        <f>'Air Dried'!AA22*100/'Air Dried'!$D22</f>
        <v>93.902912621359206</v>
      </c>
    </row>
    <row r="228" spans="1:32" x14ac:dyDescent="0.25">
      <c r="A228" s="54"/>
      <c r="B228" s="51"/>
      <c r="C228" s="76"/>
      <c r="D228" s="51"/>
      <c r="E228" s="53"/>
      <c r="F228" s="62"/>
      <c r="G228" s="82"/>
      <c r="H228" s="62"/>
      <c r="I228" s="82"/>
      <c r="J228" s="53"/>
      <c r="K228" s="56"/>
      <c r="L228" s="53"/>
      <c r="M228" s="53"/>
      <c r="N228" s="52"/>
      <c r="O228" s="52"/>
      <c r="P228" s="52"/>
      <c r="Q228" s="53"/>
      <c r="R228" s="53"/>
      <c r="S228" s="53"/>
      <c r="T228" s="53"/>
      <c r="U228" s="52"/>
      <c r="V228" s="52"/>
      <c r="W228" s="52"/>
      <c r="X228" s="52"/>
      <c r="Y228" s="52"/>
      <c r="Z228" s="53"/>
      <c r="AA228" s="52"/>
      <c r="AB228" s="53"/>
      <c r="AC228" s="53"/>
      <c r="AD228" s="52"/>
      <c r="AE228" s="52"/>
      <c r="AF228" s="53"/>
    </row>
    <row r="229" spans="1:32" x14ac:dyDescent="0.25">
      <c r="A229" s="59">
        <v>9748</v>
      </c>
      <c r="B229" s="60" t="s">
        <v>191</v>
      </c>
      <c r="C229" s="75">
        <v>46</v>
      </c>
      <c r="D229" s="27" t="s">
        <v>248</v>
      </c>
      <c r="E229" s="62">
        <v>10.731707317073166</v>
      </c>
      <c r="F229" s="62">
        <f t="shared" ref="F229:F230" si="216">E229*1300*1500/10^6</f>
        <v>20.926829268292671</v>
      </c>
      <c r="G229" s="82">
        <f t="shared" ref="G229" si="217">F229/1.12</f>
        <v>18.684668989547028</v>
      </c>
      <c r="H229" s="92">
        <f t="shared" ref="H229" si="218">SUM(F229:F232)</f>
        <v>69.002338512799099</v>
      </c>
      <c r="I229" s="92">
        <f t="shared" ref="I229" si="219">H229/1.12</f>
        <v>61.609230814999187</v>
      </c>
      <c r="J229" s="62">
        <v>2.43161094224924</v>
      </c>
      <c r="K229" s="56">
        <f>L229*1.28</f>
        <v>72.803902439024355</v>
      </c>
      <c r="L229" s="62">
        <v>56.878048780487774</v>
      </c>
      <c r="M229" s="62">
        <v>270.43902439024379</v>
      </c>
      <c r="N229" s="60">
        <v>7.3</v>
      </c>
      <c r="O229" s="61">
        <v>5.6878048780487775</v>
      </c>
      <c r="P229" s="61"/>
      <c r="Q229" s="62">
        <v>36.487804878048763</v>
      </c>
      <c r="R229" s="62">
        <v>404.58536585365835</v>
      </c>
      <c r="S229" s="62">
        <v>3208.7804878048764</v>
      </c>
      <c r="T229" s="62">
        <v>20.28292682926828</v>
      </c>
      <c r="U229" s="60">
        <v>3.4</v>
      </c>
      <c r="V229" s="60">
        <v>16.7</v>
      </c>
      <c r="W229" s="60">
        <v>79.2</v>
      </c>
      <c r="X229" s="60">
        <v>0</v>
      </c>
      <c r="Y229" s="60">
        <v>0.9</v>
      </c>
      <c r="Z229" s="62">
        <v>18.243902439024382</v>
      </c>
      <c r="AA229" s="63">
        <v>0.96585365853658489</v>
      </c>
      <c r="AB229" s="60">
        <v>6</v>
      </c>
      <c r="AC229" s="62">
        <v>759.8048780487801</v>
      </c>
      <c r="AD229" s="60">
        <v>0</v>
      </c>
      <c r="AE229" s="60">
        <v>0.2</v>
      </c>
      <c r="AF229" s="62">
        <v>41.853658536585343</v>
      </c>
    </row>
    <row r="230" spans="1:32" x14ac:dyDescent="0.25">
      <c r="A230" s="59">
        <v>9749</v>
      </c>
      <c r="B230" s="60" t="s">
        <v>192</v>
      </c>
      <c r="C230" s="75">
        <v>46</v>
      </c>
      <c r="D230" s="60" t="s">
        <v>249</v>
      </c>
      <c r="E230" s="62">
        <v>8.2608695652173942</v>
      </c>
      <c r="F230" s="62">
        <f t="shared" si="216"/>
        <v>16.108695652173918</v>
      </c>
      <c r="G230" s="82">
        <f t="shared" si="157"/>
        <v>14.382763975155282</v>
      </c>
      <c r="H230" s="92"/>
      <c r="I230" s="92"/>
      <c r="J230" s="62">
        <v>2.390343014222541</v>
      </c>
      <c r="K230" s="56">
        <f>L230*1.28</f>
        <v>42.295652173913062</v>
      </c>
      <c r="L230" s="62">
        <v>33.043478260869577</v>
      </c>
      <c r="M230" s="62">
        <v>179.67391304347831</v>
      </c>
      <c r="N230" s="60">
        <v>7.4</v>
      </c>
      <c r="O230" s="61">
        <v>3.4076086956521752</v>
      </c>
      <c r="P230" s="61"/>
      <c r="Q230" s="62">
        <v>30.978260869565229</v>
      </c>
      <c r="R230" s="62">
        <v>433.69565217391317</v>
      </c>
      <c r="S230" s="62">
        <v>2757.0652173913054</v>
      </c>
      <c r="T230" s="62">
        <v>18.173913043478269</v>
      </c>
      <c r="U230" s="60">
        <v>2.5</v>
      </c>
      <c r="V230" s="60">
        <v>19.899999999999999</v>
      </c>
      <c r="W230" s="60">
        <v>76</v>
      </c>
      <c r="X230" s="60">
        <v>0</v>
      </c>
      <c r="Y230" s="60">
        <v>1.7</v>
      </c>
      <c r="Z230" s="62">
        <v>18.586956521739136</v>
      </c>
      <c r="AA230" s="63"/>
      <c r="AB230" s="60">
        <v>7</v>
      </c>
      <c r="AC230" s="62">
        <v>856.03260869565247</v>
      </c>
      <c r="AD230" s="60">
        <v>0</v>
      </c>
      <c r="AE230" s="60">
        <v>0.13</v>
      </c>
      <c r="AF230" s="62">
        <v>72.2826086956522</v>
      </c>
    </row>
    <row r="231" spans="1:32" x14ac:dyDescent="0.25">
      <c r="A231" s="59">
        <v>9750</v>
      </c>
      <c r="B231" s="60" t="s">
        <v>193</v>
      </c>
      <c r="C231" s="75">
        <v>46</v>
      </c>
      <c r="D231" s="60" t="s">
        <v>250</v>
      </c>
      <c r="E231" s="62">
        <v>3.0670391061452498</v>
      </c>
      <c r="F231" s="62">
        <f t="shared" ref="F231:F232" si="220">E231*1500*3000/10^6</f>
        <v>13.801675977653623</v>
      </c>
      <c r="G231" s="82">
        <f t="shared" si="157"/>
        <v>12.322924980047876</v>
      </c>
      <c r="H231" s="92"/>
      <c r="I231" s="92"/>
      <c r="J231" s="62">
        <v>1.0948105977665863</v>
      </c>
      <c r="K231" s="56">
        <f>L231*1.28</f>
        <v>34.023687150837972</v>
      </c>
      <c r="L231" s="62">
        <v>26.581005586592166</v>
      </c>
      <c r="M231" s="62">
        <v>185.04469273743007</v>
      </c>
      <c r="N231" s="60">
        <v>7.6</v>
      </c>
      <c r="O231" s="61">
        <v>1.2268156424580998</v>
      </c>
      <c r="P231" s="61"/>
      <c r="Q231" s="62">
        <v>20.446927374301666</v>
      </c>
      <c r="R231" s="62">
        <v>637.94413407821196</v>
      </c>
      <c r="S231" s="62">
        <v>3915.586592178769</v>
      </c>
      <c r="T231" s="62">
        <v>25.558659217877082</v>
      </c>
      <c r="U231" s="60">
        <v>1.9</v>
      </c>
      <c r="V231" s="60">
        <v>20.8</v>
      </c>
      <c r="W231" s="60">
        <v>76.5</v>
      </c>
      <c r="X231" s="60">
        <v>0</v>
      </c>
      <c r="Y231" s="60">
        <v>1.1000000000000001</v>
      </c>
      <c r="Z231" s="62">
        <v>29.648044692737415</v>
      </c>
      <c r="AA231" s="63"/>
      <c r="AB231" s="60">
        <v>8</v>
      </c>
      <c r="AC231" s="62">
        <v>604.20670391061424</v>
      </c>
      <c r="AD231" s="60">
        <v>0</v>
      </c>
      <c r="AE231" s="60">
        <v>0.09</v>
      </c>
      <c r="AF231" s="62">
        <v>66.45251396648041</v>
      </c>
    </row>
    <row r="232" spans="1:32" x14ac:dyDescent="0.25">
      <c r="A232" s="59">
        <v>9751</v>
      </c>
      <c r="B232" s="60" t="s">
        <v>194</v>
      </c>
      <c r="C232" s="75">
        <v>46</v>
      </c>
      <c r="D232" s="60" t="s">
        <v>251</v>
      </c>
      <c r="E232" s="62">
        <v>4.0366972477064209</v>
      </c>
      <c r="F232" s="62">
        <f t="shared" si="220"/>
        <v>18.165137614678894</v>
      </c>
      <c r="G232" s="82">
        <f t="shared" si="157"/>
        <v>16.218872870249012</v>
      </c>
      <c r="H232" s="92"/>
      <c r="I232" s="92"/>
      <c r="J232" s="62">
        <v>1.0781671159029649</v>
      </c>
      <c r="K232" s="56">
        <f>L232*1.28</f>
        <v>38.752293577981646</v>
      </c>
      <c r="L232" s="62">
        <v>30.27522935779816</v>
      </c>
      <c r="M232" s="62">
        <v>148.348623853211</v>
      </c>
      <c r="N232" s="60">
        <v>8</v>
      </c>
      <c r="O232" s="61">
        <v>1.0091743119266052</v>
      </c>
      <c r="P232" s="61"/>
      <c r="Q232" s="62">
        <v>28.25688073394495</v>
      </c>
      <c r="R232" s="62">
        <v>841.65137614678883</v>
      </c>
      <c r="S232" s="62">
        <v>7266.0550458715588</v>
      </c>
      <c r="T232" s="62">
        <v>43.89908256880733</v>
      </c>
      <c r="U232" s="60">
        <v>0.9</v>
      </c>
      <c r="V232" s="60">
        <v>16</v>
      </c>
      <c r="W232" s="60">
        <v>82.8</v>
      </c>
      <c r="X232" s="60">
        <v>0</v>
      </c>
      <c r="Y232" s="60">
        <v>0.6</v>
      </c>
      <c r="Z232" s="62">
        <v>28.25688073394495</v>
      </c>
      <c r="AA232" s="63"/>
      <c r="AB232" s="60">
        <v>3</v>
      </c>
      <c r="AC232" s="62">
        <v>156.42201834862382</v>
      </c>
      <c r="AD232" s="60">
        <v>0</v>
      </c>
      <c r="AE232" s="60">
        <v>0.06</v>
      </c>
      <c r="AF232" s="62">
        <v>61.559633027522928</v>
      </c>
    </row>
    <row r="233" spans="1:32" x14ac:dyDescent="0.25">
      <c r="A233" s="59"/>
      <c r="B233" s="60"/>
      <c r="C233" s="75"/>
      <c r="D233" s="60"/>
      <c r="E233" s="62"/>
      <c r="F233" s="59"/>
      <c r="G233" s="59"/>
      <c r="H233" s="59"/>
      <c r="I233" s="59"/>
      <c r="J233" s="62"/>
      <c r="K233" s="56"/>
      <c r="L233" s="62"/>
      <c r="M233" s="62"/>
      <c r="N233" s="60"/>
      <c r="O233" s="61"/>
      <c r="P233" s="61"/>
      <c r="Q233" s="62"/>
      <c r="R233" s="62"/>
      <c r="S233" s="62"/>
      <c r="T233" s="62"/>
      <c r="U233" s="60"/>
      <c r="V233" s="60"/>
      <c r="W233" s="60"/>
      <c r="X233" s="60"/>
      <c r="Y233" s="60"/>
      <c r="Z233" s="62"/>
      <c r="AA233" s="63"/>
      <c r="AB233" s="60"/>
      <c r="AC233" s="62"/>
      <c r="AD233" s="60"/>
      <c r="AE233" s="60"/>
      <c r="AF233" s="62"/>
    </row>
    <row r="234" spans="1:32" x14ac:dyDescent="0.25">
      <c r="A234" s="59">
        <v>9714</v>
      </c>
      <c r="B234" s="60" t="s">
        <v>159</v>
      </c>
      <c r="C234" s="75">
        <v>47</v>
      </c>
      <c r="D234" s="27" t="s">
        <v>248</v>
      </c>
      <c r="E234" s="62">
        <v>11.544554455445541</v>
      </c>
      <c r="F234" s="56">
        <f t="shared" ref="F234:F235" si="221">E234*1300*1500/10^6</f>
        <v>22.511881188118803</v>
      </c>
      <c r="G234" s="56">
        <f t="shared" ref="G234" si="222">F234/1.12</f>
        <v>20.099893917963215</v>
      </c>
      <c r="H234" s="92">
        <f t="shared" ref="H234" si="223">SUM(F234:F237)</f>
        <v>55.456544133114541</v>
      </c>
      <c r="I234" s="92">
        <f t="shared" ref="I234" si="224">H234/1.12</f>
        <v>49.514771547423692</v>
      </c>
      <c r="J234" s="62">
        <v>1.1599582415033061</v>
      </c>
      <c r="K234" s="56">
        <f>L234*1.28</f>
        <v>59.10811881188117</v>
      </c>
      <c r="L234" s="62">
        <v>46.178217821782162</v>
      </c>
      <c r="M234" s="62">
        <v>277.06930693069302</v>
      </c>
      <c r="N234" s="60">
        <v>7.4</v>
      </c>
      <c r="O234" s="61">
        <v>5.0376237623762359</v>
      </c>
      <c r="P234" s="61"/>
      <c r="Q234" s="62">
        <v>33.584158415841578</v>
      </c>
      <c r="R234" s="62">
        <v>479.62376237623749</v>
      </c>
      <c r="S234" s="62">
        <v>4502.376237623761</v>
      </c>
      <c r="T234" s="62">
        <v>27.392079207920784</v>
      </c>
      <c r="U234" s="60">
        <v>2.6</v>
      </c>
      <c r="V234" s="60">
        <v>14.6</v>
      </c>
      <c r="W234" s="60">
        <v>82.2</v>
      </c>
      <c r="X234" s="60">
        <v>0</v>
      </c>
      <c r="Y234" s="60">
        <v>0.8</v>
      </c>
      <c r="Z234" s="62">
        <v>23.089108910891081</v>
      </c>
      <c r="AA234" s="63">
        <v>0.73465346534653442</v>
      </c>
      <c r="AB234" s="60">
        <v>5</v>
      </c>
      <c r="AC234" s="62">
        <v>585.62376237623744</v>
      </c>
      <c r="AD234" s="60">
        <v>0</v>
      </c>
      <c r="AE234" s="60">
        <v>0.18</v>
      </c>
      <c r="AF234" s="62">
        <v>49.326732673267315</v>
      </c>
    </row>
    <row r="235" spans="1:32" x14ac:dyDescent="0.25">
      <c r="A235" s="59">
        <v>9715</v>
      </c>
      <c r="B235" s="60" t="s">
        <v>160</v>
      </c>
      <c r="C235" s="75">
        <v>47</v>
      </c>
      <c r="D235" s="60" t="s">
        <v>249</v>
      </c>
      <c r="E235" s="62">
        <v>5.1533742331288339</v>
      </c>
      <c r="F235" s="56">
        <f t="shared" si="221"/>
        <v>10.049079754601227</v>
      </c>
      <c r="G235" s="56">
        <f t="shared" si="162"/>
        <v>8.9723926380368084</v>
      </c>
      <c r="H235" s="92"/>
      <c r="I235" s="92"/>
      <c r="J235" s="62">
        <v>1.1319900384876613</v>
      </c>
      <c r="K235" s="56">
        <f>L235*1.28</f>
        <v>30.343067484662576</v>
      </c>
      <c r="L235" s="62">
        <v>23.705521472392636</v>
      </c>
      <c r="M235" s="62">
        <v>169.03067484662574</v>
      </c>
      <c r="N235" s="60">
        <v>7.4</v>
      </c>
      <c r="O235" s="61">
        <v>2.9889570552147235</v>
      </c>
      <c r="P235" s="61"/>
      <c r="Q235" s="62">
        <v>23.705521472392636</v>
      </c>
      <c r="R235" s="62">
        <v>429.79141104294473</v>
      </c>
      <c r="S235" s="62">
        <v>3061.1042944785272</v>
      </c>
      <c r="T235" s="62">
        <v>19.582822085889568</v>
      </c>
      <c r="U235" s="60">
        <v>2.2000000000000002</v>
      </c>
      <c r="V235" s="60">
        <v>18.3</v>
      </c>
      <c r="W235" s="60">
        <v>78.2</v>
      </c>
      <c r="X235" s="60">
        <v>0</v>
      </c>
      <c r="Y235" s="60">
        <v>1.6</v>
      </c>
      <c r="Z235" s="62">
        <v>20.613496932515336</v>
      </c>
      <c r="AA235" s="63"/>
      <c r="AB235" s="60">
        <v>3</v>
      </c>
      <c r="AC235" s="62">
        <v>782.28220858895702</v>
      </c>
      <c r="AD235" s="60">
        <v>0</v>
      </c>
      <c r="AE235" s="60">
        <v>0.12</v>
      </c>
      <c r="AF235" s="62">
        <v>71.116564417177912</v>
      </c>
    </row>
    <row r="236" spans="1:32" x14ac:dyDescent="0.25">
      <c r="A236" s="59">
        <v>9716</v>
      </c>
      <c r="B236" s="60" t="s">
        <v>161</v>
      </c>
      <c r="C236" s="75">
        <v>47</v>
      </c>
      <c r="D236" s="60" t="s">
        <v>250</v>
      </c>
      <c r="E236" s="62">
        <v>2.0454545454545454</v>
      </c>
      <c r="F236" s="56">
        <f t="shared" ref="F236:F237" si="225">E236*1500*3000/10^6</f>
        <v>9.2045454545454533</v>
      </c>
      <c r="G236" s="56">
        <f t="shared" si="162"/>
        <v>8.2183441558441537</v>
      </c>
      <c r="H236" s="92"/>
      <c r="I236" s="92"/>
      <c r="J236" s="62">
        <v>1.0918222513374822</v>
      </c>
      <c r="K236" s="56">
        <f>L236*1.28</f>
        <v>18.327272727272728</v>
      </c>
      <c r="L236" s="62">
        <v>14.318181818181818</v>
      </c>
      <c r="M236" s="62">
        <v>152.38636363636365</v>
      </c>
      <c r="N236" s="60">
        <v>7.8</v>
      </c>
      <c r="O236" s="61">
        <v>1.5340909090909092</v>
      </c>
      <c r="P236" s="61"/>
      <c r="Q236" s="62">
        <v>15.340909090909092</v>
      </c>
      <c r="R236" s="62">
        <v>441.81818181818187</v>
      </c>
      <c r="S236" s="62">
        <v>4019.318181818182</v>
      </c>
      <c r="T236" s="62">
        <v>24.44318181818182</v>
      </c>
      <c r="U236" s="60">
        <v>1.6</v>
      </c>
      <c r="V236" s="60">
        <v>15.1</v>
      </c>
      <c r="W236" s="60">
        <v>82.2</v>
      </c>
      <c r="X236" s="60">
        <v>0</v>
      </c>
      <c r="Y236" s="60">
        <v>1.4</v>
      </c>
      <c r="Z236" s="62">
        <v>22.5</v>
      </c>
      <c r="AA236" s="63"/>
      <c r="AB236" s="60">
        <v>2</v>
      </c>
      <c r="AC236" s="62">
        <v>503.18181818181819</v>
      </c>
      <c r="AD236" s="60">
        <v>0</v>
      </c>
      <c r="AE236" s="60">
        <v>0.11</v>
      </c>
      <c r="AF236" s="62">
        <v>78.75</v>
      </c>
    </row>
    <row r="237" spans="1:32" x14ac:dyDescent="0.25">
      <c r="A237" s="59">
        <v>9717</v>
      </c>
      <c r="B237" s="60" t="s">
        <v>162</v>
      </c>
      <c r="C237" s="75">
        <v>47</v>
      </c>
      <c r="D237" s="60" t="s">
        <v>251</v>
      </c>
      <c r="E237" s="62">
        <v>3.0424528301886795</v>
      </c>
      <c r="F237" s="56">
        <f t="shared" si="225"/>
        <v>13.691037735849058</v>
      </c>
      <c r="G237" s="56">
        <f t="shared" si="162"/>
        <v>12.224140835579515</v>
      </c>
      <c r="H237" s="92"/>
      <c r="I237" s="92"/>
      <c r="J237" s="62">
        <v>1.0830715910321673</v>
      </c>
      <c r="K237" s="56">
        <f>L237*1.28</f>
        <v>19.471698113207548</v>
      </c>
      <c r="L237" s="62">
        <v>15.212264150943398</v>
      </c>
      <c r="M237" s="62">
        <v>176.46226415094341</v>
      </c>
      <c r="N237" s="60">
        <v>8</v>
      </c>
      <c r="O237" s="61">
        <v>1.1155660377358494</v>
      </c>
      <c r="P237" s="61"/>
      <c r="Q237" s="62">
        <v>17.240566037735849</v>
      </c>
      <c r="R237" s="62">
        <v>482.7358490566038</v>
      </c>
      <c r="S237" s="62">
        <v>4614.3867924528304</v>
      </c>
      <c r="T237" s="62">
        <v>27.787735849056606</v>
      </c>
      <c r="U237" s="60">
        <v>1.6</v>
      </c>
      <c r="V237" s="60">
        <v>14.5</v>
      </c>
      <c r="W237" s="60">
        <v>83.1</v>
      </c>
      <c r="X237" s="60">
        <v>0</v>
      </c>
      <c r="Y237" s="60">
        <v>1</v>
      </c>
      <c r="Z237" s="62">
        <v>31.438679245283023</v>
      </c>
      <c r="AA237" s="63"/>
      <c r="AB237" s="60">
        <v>2</v>
      </c>
      <c r="AC237" s="62">
        <v>115.61320754716982</v>
      </c>
      <c r="AD237" s="60">
        <v>0</v>
      </c>
      <c r="AE237" s="60">
        <v>0.11</v>
      </c>
      <c r="AF237" s="62">
        <v>61.863207547169814</v>
      </c>
    </row>
    <row r="238" spans="1:32" x14ac:dyDescent="0.25">
      <c r="A238" s="59"/>
      <c r="B238" s="60"/>
      <c r="C238" s="75"/>
      <c r="D238" s="60"/>
      <c r="E238" s="62"/>
      <c r="F238" s="62"/>
      <c r="G238" s="82"/>
      <c r="H238" s="62"/>
      <c r="I238" s="82"/>
      <c r="J238" s="62"/>
      <c r="K238" s="56"/>
      <c r="L238" s="62"/>
      <c r="M238" s="62"/>
      <c r="N238" s="60"/>
      <c r="O238" s="61"/>
      <c r="P238" s="61"/>
      <c r="Q238" s="62"/>
      <c r="R238" s="62"/>
      <c r="S238" s="62"/>
      <c r="T238" s="62"/>
      <c r="U238" s="60"/>
      <c r="V238" s="60"/>
      <c r="W238" s="60"/>
      <c r="X238" s="60"/>
      <c r="Y238" s="60"/>
      <c r="Z238" s="62"/>
      <c r="AA238" s="63"/>
      <c r="AB238" s="60"/>
      <c r="AC238" s="62"/>
      <c r="AD238" s="60"/>
      <c r="AE238" s="60"/>
      <c r="AF238" s="62"/>
    </row>
    <row r="239" spans="1:32" x14ac:dyDescent="0.25">
      <c r="A239" s="59">
        <v>9796</v>
      </c>
      <c r="B239" s="60" t="s">
        <v>239</v>
      </c>
      <c r="C239" s="75">
        <v>48</v>
      </c>
      <c r="D239" s="27" t="s">
        <v>248</v>
      </c>
      <c r="E239" s="62">
        <v>7.2099999999999955</v>
      </c>
      <c r="F239" s="62">
        <f t="shared" ref="F239:F240" si="226">E239*1300*1500/10^6</f>
        <v>14.059499999999993</v>
      </c>
      <c r="G239" s="82">
        <f t="shared" ref="G239:G242" si="227">F239/1.12</f>
        <v>12.553124999999993</v>
      </c>
      <c r="H239" s="92">
        <f t="shared" ref="H239" si="228">SUM(F239:F242)</f>
        <v>42.834841701879817</v>
      </c>
      <c r="I239" s="92">
        <f t="shared" ref="I239" si="229">H239/1.12</f>
        <v>38.245394376678405</v>
      </c>
      <c r="J239" s="62">
        <v>2.1915406530791146</v>
      </c>
      <c r="K239" s="56">
        <f>L239*1.28</f>
        <v>145.02399999999992</v>
      </c>
      <c r="L239" s="62">
        <v>113.29999999999993</v>
      </c>
      <c r="M239" s="62">
        <v>438.77999999999969</v>
      </c>
      <c r="N239" s="60">
        <v>7.2</v>
      </c>
      <c r="O239" s="61">
        <v>5.6649999999999965</v>
      </c>
      <c r="P239" s="61"/>
      <c r="Q239" s="62">
        <v>56.649999999999963</v>
      </c>
      <c r="R239" s="62">
        <v>226.59999999999985</v>
      </c>
      <c r="S239" s="62">
        <v>1750.9999999999989</v>
      </c>
      <c r="T239" s="62">
        <v>12.462999999999992</v>
      </c>
      <c r="U239" s="60">
        <v>9</v>
      </c>
      <c r="V239" s="60">
        <v>15.2</v>
      </c>
      <c r="W239" s="60">
        <v>70.3</v>
      </c>
      <c r="X239" s="60">
        <v>4.5999999999999996</v>
      </c>
      <c r="Y239" s="60">
        <v>0.9</v>
      </c>
      <c r="Z239" s="62">
        <v>19.569999999999986</v>
      </c>
      <c r="AA239" s="63">
        <v>0.51499999999999968</v>
      </c>
      <c r="AB239" s="60">
        <v>38</v>
      </c>
      <c r="AC239" s="62">
        <v>559.28999999999962</v>
      </c>
      <c r="AD239" s="60">
        <v>0.1</v>
      </c>
      <c r="AE239" s="60">
        <v>0.59</v>
      </c>
      <c r="AF239" s="62">
        <v>25.749999999999982</v>
      </c>
    </row>
    <row r="240" spans="1:32" x14ac:dyDescent="0.25">
      <c r="A240" s="59">
        <v>9797</v>
      </c>
      <c r="B240" s="60" t="s">
        <v>240</v>
      </c>
      <c r="C240" s="75">
        <v>48</v>
      </c>
      <c r="D240" s="60" t="s">
        <v>249</v>
      </c>
      <c r="E240" s="62">
        <v>3.0638297872340443</v>
      </c>
      <c r="F240" s="62">
        <f t="shared" si="226"/>
        <v>5.9744680851063858</v>
      </c>
      <c r="G240" s="82">
        <f t="shared" si="227"/>
        <v>5.3343465045592726</v>
      </c>
      <c r="H240" s="92"/>
      <c r="I240" s="92"/>
      <c r="J240" s="62">
        <v>1.1305822498586773</v>
      </c>
      <c r="K240" s="56">
        <f>L240*1.28</f>
        <v>81.048510638297913</v>
      </c>
      <c r="L240" s="62">
        <v>63.319148936170244</v>
      </c>
      <c r="M240" s="62">
        <v>476.93617021276623</v>
      </c>
      <c r="N240" s="60">
        <v>6.9</v>
      </c>
      <c r="O240" s="61">
        <v>1.8382978723404264</v>
      </c>
      <c r="P240" s="61"/>
      <c r="Q240" s="62">
        <v>39.829787234042577</v>
      </c>
      <c r="R240" s="62">
        <v>176.68085106382989</v>
      </c>
      <c r="S240" s="62">
        <v>1184.6808510638305</v>
      </c>
      <c r="T240" s="62">
        <v>9.9063829787234088</v>
      </c>
      <c r="U240" s="60">
        <v>12.3</v>
      </c>
      <c r="V240" s="60">
        <v>14.8</v>
      </c>
      <c r="W240" s="60">
        <v>59.7</v>
      </c>
      <c r="X240" s="60">
        <v>12.2</v>
      </c>
      <c r="Y240" s="60">
        <v>0.9</v>
      </c>
      <c r="Z240" s="62">
        <v>16.340425531914903</v>
      </c>
      <c r="AA240" s="63"/>
      <c r="AB240" s="60">
        <v>17</v>
      </c>
      <c r="AC240" s="62">
        <v>700.59574468085145</v>
      </c>
      <c r="AD240" s="60">
        <v>0.2</v>
      </c>
      <c r="AE240" s="60">
        <v>0.83</v>
      </c>
      <c r="AF240" s="62">
        <v>21.446808510638309</v>
      </c>
    </row>
    <row r="241" spans="1:32" x14ac:dyDescent="0.25">
      <c r="A241" s="59">
        <v>9798</v>
      </c>
      <c r="B241" s="60" t="s">
        <v>241</v>
      </c>
      <c r="C241" s="75">
        <v>48</v>
      </c>
      <c r="D241" s="60" t="s">
        <v>250</v>
      </c>
      <c r="E241" s="62">
        <v>2.0198019801980194</v>
      </c>
      <c r="F241" s="62">
        <f t="shared" ref="F241:F242" si="230">E241*1500*3000/10^6</f>
        <v>9.0891089108910883</v>
      </c>
      <c r="G241" s="82">
        <f t="shared" si="227"/>
        <v>8.1152758132956144</v>
      </c>
      <c r="H241" s="92"/>
      <c r="I241" s="92"/>
      <c r="J241" s="62">
        <v>2.1701388888888888</v>
      </c>
      <c r="K241" s="56">
        <f>L241*1.28</f>
        <v>24.560792079207914</v>
      </c>
      <c r="L241" s="62">
        <v>19.188118811881182</v>
      </c>
      <c r="M241" s="62">
        <v>210.05940594059402</v>
      </c>
      <c r="N241" s="60">
        <v>7.1</v>
      </c>
      <c r="O241" s="61">
        <v>0.70693069306930678</v>
      </c>
      <c r="P241" s="61"/>
      <c r="Q241" s="62">
        <v>21.207920792079204</v>
      </c>
      <c r="R241" s="62">
        <v>92.910891089108887</v>
      </c>
      <c r="S241" s="62">
        <v>747.32673267326709</v>
      </c>
      <c r="T241" s="62">
        <v>5.6554455445544543</v>
      </c>
      <c r="U241" s="60">
        <v>9.6</v>
      </c>
      <c r="V241" s="60">
        <v>13.8</v>
      </c>
      <c r="W241" s="60">
        <v>66.400000000000006</v>
      </c>
      <c r="X241" s="60">
        <v>8.9</v>
      </c>
      <c r="Y241" s="60">
        <v>1.3</v>
      </c>
      <c r="Z241" s="62">
        <v>11.108910891089106</v>
      </c>
      <c r="AA241" s="63"/>
      <c r="AB241" s="60">
        <v>7</v>
      </c>
      <c r="AC241" s="62">
        <v>494.85148514851471</v>
      </c>
      <c r="AD241" s="60">
        <v>0.1</v>
      </c>
      <c r="AE241" s="60">
        <v>0.7</v>
      </c>
      <c r="AF241" s="62">
        <v>17.168316831683164</v>
      </c>
    </row>
    <row r="242" spans="1:32" x14ac:dyDescent="0.25">
      <c r="A242" s="59">
        <v>9799</v>
      </c>
      <c r="B242" s="60" t="s">
        <v>242</v>
      </c>
      <c r="C242" s="75">
        <v>48</v>
      </c>
      <c r="D242" s="60" t="s">
        <v>251</v>
      </c>
      <c r="E242" s="62">
        <v>3.0470588235294107</v>
      </c>
      <c r="F242" s="62">
        <f t="shared" si="230"/>
        <v>13.711764705882349</v>
      </c>
      <c r="G242" s="82">
        <f t="shared" si="227"/>
        <v>12.242647058823524</v>
      </c>
      <c r="H242" s="92"/>
      <c r="I242" s="92"/>
      <c r="J242" s="62">
        <v>2.1949078138718172</v>
      </c>
      <c r="K242" s="56">
        <f>L242*1.28</f>
        <v>15.600941176470583</v>
      </c>
      <c r="L242" s="62">
        <v>12.188235294117643</v>
      </c>
      <c r="M242" s="62">
        <v>98.521568627450947</v>
      </c>
      <c r="N242" s="60">
        <v>7.4</v>
      </c>
      <c r="O242" s="61">
        <v>0.6094117647058821</v>
      </c>
      <c r="P242" s="61"/>
      <c r="Q242" s="62">
        <v>10.156862745098035</v>
      </c>
      <c r="R242" s="62">
        <v>96.490196078431339</v>
      </c>
      <c r="S242" s="62">
        <v>843.01960784313701</v>
      </c>
      <c r="T242" s="62">
        <v>5.3831372549019587</v>
      </c>
      <c r="U242" s="60">
        <v>4.7</v>
      </c>
      <c r="V242" s="60">
        <v>15</v>
      </c>
      <c r="W242" s="60">
        <v>78.8</v>
      </c>
      <c r="X242" s="60">
        <v>0</v>
      </c>
      <c r="Y242" s="60">
        <v>1.7</v>
      </c>
      <c r="Z242" s="62">
        <v>11.172549019607839</v>
      </c>
      <c r="AA242" s="63"/>
      <c r="AB242" s="60">
        <v>1</v>
      </c>
      <c r="AC242" s="62">
        <v>407.29019607843122</v>
      </c>
      <c r="AD242" s="60">
        <v>0.1</v>
      </c>
      <c r="AE242" s="60">
        <v>0.31</v>
      </c>
      <c r="AF242" s="62">
        <v>20.31372549019607</v>
      </c>
    </row>
    <row r="243" spans="1:32" x14ac:dyDescent="0.25">
      <c r="H243" s="59"/>
      <c r="I243" s="59"/>
    </row>
    <row r="244" spans="1:32" x14ac:dyDescent="0.25">
      <c r="E244" s="56"/>
      <c r="F244" s="56"/>
      <c r="G244" s="56"/>
      <c r="H244" s="56"/>
      <c r="I244" s="56"/>
      <c r="J244" s="57"/>
      <c r="K244" s="56"/>
      <c r="L244" s="56"/>
      <c r="M244" s="56"/>
      <c r="O244" s="57"/>
      <c r="P244" s="57"/>
      <c r="Q244" s="56"/>
      <c r="R244" s="56"/>
      <c r="S244" s="56"/>
      <c r="T244" s="56"/>
      <c r="Z244" s="56"/>
      <c r="AA244" s="58"/>
      <c r="AC244" s="56"/>
      <c r="AF244" s="57"/>
    </row>
    <row r="245" spans="1:32" x14ac:dyDescent="0.25">
      <c r="E245" s="56"/>
      <c r="F245" s="56"/>
      <c r="G245" s="56"/>
      <c r="H245" s="56"/>
      <c r="I245" s="56"/>
      <c r="J245" s="57"/>
      <c r="K245" s="56"/>
      <c r="L245" s="56"/>
      <c r="M245" s="56"/>
      <c r="O245" s="57"/>
      <c r="P245" s="57"/>
      <c r="Q245" s="56"/>
      <c r="R245" s="56"/>
      <c r="S245" s="56"/>
      <c r="T245" s="56"/>
      <c r="Z245" s="56"/>
      <c r="AA245" s="58"/>
      <c r="AC245" s="56"/>
      <c r="AF245" s="57"/>
    </row>
    <row r="246" spans="1:32" x14ac:dyDescent="0.25">
      <c r="E246" s="56"/>
      <c r="F246" s="56"/>
      <c r="G246" s="56"/>
      <c r="H246" s="56"/>
      <c r="I246" s="56"/>
      <c r="J246" s="57"/>
      <c r="K246" s="56"/>
      <c r="L246" s="56"/>
      <c r="M246" s="56"/>
      <c r="O246" s="57"/>
      <c r="P246" s="57"/>
      <c r="Q246" s="56"/>
      <c r="R246" s="56"/>
      <c r="S246" s="56"/>
      <c r="T246" s="56"/>
      <c r="Z246" s="56"/>
      <c r="AA246" s="58"/>
      <c r="AC246" s="56"/>
      <c r="AF246" s="57"/>
    </row>
  </sheetData>
  <mergeCells count="99">
    <mergeCell ref="I229:I232"/>
    <mergeCell ref="I234:I237"/>
    <mergeCell ref="I239:I242"/>
    <mergeCell ref="I204:I207"/>
    <mergeCell ref="I209:I212"/>
    <mergeCell ref="I214:I217"/>
    <mergeCell ref="I219:I222"/>
    <mergeCell ref="I224:I227"/>
    <mergeCell ref="I179:I182"/>
    <mergeCell ref="I184:I187"/>
    <mergeCell ref="I189:I192"/>
    <mergeCell ref="I194:I197"/>
    <mergeCell ref="I199:I202"/>
    <mergeCell ref="I154:I157"/>
    <mergeCell ref="I159:I162"/>
    <mergeCell ref="I164:I167"/>
    <mergeCell ref="I169:I172"/>
    <mergeCell ref="I174:I177"/>
    <mergeCell ref="I129:I132"/>
    <mergeCell ref="I134:I137"/>
    <mergeCell ref="I139:I142"/>
    <mergeCell ref="I144:I147"/>
    <mergeCell ref="I149:I152"/>
    <mergeCell ref="I104:I107"/>
    <mergeCell ref="I109:I112"/>
    <mergeCell ref="I114:I117"/>
    <mergeCell ref="I119:I122"/>
    <mergeCell ref="I124:I127"/>
    <mergeCell ref="I79:I82"/>
    <mergeCell ref="I84:I87"/>
    <mergeCell ref="I89:I92"/>
    <mergeCell ref="I94:I97"/>
    <mergeCell ref="I99:I102"/>
    <mergeCell ref="I54:I57"/>
    <mergeCell ref="I59:I62"/>
    <mergeCell ref="I64:I67"/>
    <mergeCell ref="I69:I72"/>
    <mergeCell ref="I74:I77"/>
    <mergeCell ref="I29:I32"/>
    <mergeCell ref="I34:I37"/>
    <mergeCell ref="I39:I42"/>
    <mergeCell ref="I44:I47"/>
    <mergeCell ref="I49:I52"/>
    <mergeCell ref="I4:I7"/>
    <mergeCell ref="I9:I12"/>
    <mergeCell ref="I14:I17"/>
    <mergeCell ref="I19:I22"/>
    <mergeCell ref="I24:I27"/>
    <mergeCell ref="A2:A3"/>
    <mergeCell ref="B2:B3"/>
    <mergeCell ref="A1:B1"/>
    <mergeCell ref="H4:H7"/>
    <mergeCell ref="H9:H12"/>
    <mergeCell ref="H14:H17"/>
    <mergeCell ref="H19:H22"/>
    <mergeCell ref="H24:H27"/>
    <mergeCell ref="H29:H32"/>
    <mergeCell ref="H34:H37"/>
    <mergeCell ref="H39:H42"/>
    <mergeCell ref="H44:H47"/>
    <mergeCell ref="H49:H52"/>
    <mergeCell ref="H54:H57"/>
    <mergeCell ref="H59:H62"/>
    <mergeCell ref="H64:H67"/>
    <mergeCell ref="H69:H72"/>
    <mergeCell ref="H74:H77"/>
    <mergeCell ref="H79:H82"/>
    <mergeCell ref="H84:H87"/>
    <mergeCell ref="H89:H92"/>
    <mergeCell ref="H94:H97"/>
    <mergeCell ref="H99:H102"/>
    <mergeCell ref="H104:H107"/>
    <mergeCell ref="H109:H112"/>
    <mergeCell ref="H114:H117"/>
    <mergeCell ref="H119:H122"/>
    <mergeCell ref="H124:H127"/>
    <mergeCell ref="H129:H132"/>
    <mergeCell ref="H134:H137"/>
    <mergeCell ref="H139:H142"/>
    <mergeCell ref="H144:H147"/>
    <mergeCell ref="H149:H152"/>
    <mergeCell ref="H154:H157"/>
    <mergeCell ref="H159:H162"/>
    <mergeCell ref="H164:H167"/>
    <mergeCell ref="H169:H172"/>
    <mergeCell ref="H174:H177"/>
    <mergeCell ref="H179:H182"/>
    <mergeCell ref="H184:H187"/>
    <mergeCell ref="H189:H192"/>
    <mergeCell ref="H194:H197"/>
    <mergeCell ref="H199:H202"/>
    <mergeCell ref="H204:H207"/>
    <mergeCell ref="H209:H212"/>
    <mergeCell ref="H239:H242"/>
    <mergeCell ref="H214:H217"/>
    <mergeCell ref="H219:H222"/>
    <mergeCell ref="H224:H227"/>
    <mergeCell ref="H229:H232"/>
    <mergeCell ref="H234:H237"/>
  </mergeCells>
  <pageMargins left="0.7" right="0.7" top="0.75" bottom="0.75" header="0.3" footer="0.3"/>
  <pageSetup scale="2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746EE-B4A7-44A7-8831-1B536F9673C2}">
  <dimension ref="A1:AC242"/>
  <sheetViews>
    <sheetView tabSelected="1" workbookViewId="0">
      <selection activeCell="W15" sqref="W15"/>
    </sheetView>
  </sheetViews>
  <sheetFormatPr defaultRowHeight="15" x14ac:dyDescent="0.25"/>
  <cols>
    <col min="1" max="3" width="8.7265625" style="100"/>
    <col min="4" max="4" width="8.7265625" style="102"/>
    <col min="5" max="10" width="8.7265625" style="105"/>
    <col min="11" max="12" width="8.7265625" style="108"/>
    <col min="14" max="17" width="8.7265625" style="105"/>
    <col min="18" max="22" width="8.7265625" style="100"/>
    <col min="23" max="23" width="8.7265625" style="105"/>
    <col min="24" max="24" width="8.7265625" style="108"/>
    <col min="25" max="25" width="8.7265625" style="100"/>
    <col min="26" max="26" width="8.7265625" style="105"/>
    <col min="27" max="28" width="8.7265625" style="100"/>
    <col min="29" max="29" width="8.7265625" style="105"/>
  </cols>
  <sheetData>
    <row r="1" spans="1:29" x14ac:dyDescent="0.25">
      <c r="A1" s="97" t="s">
        <v>255</v>
      </c>
      <c r="B1" s="97"/>
      <c r="C1" s="97"/>
      <c r="D1" s="101"/>
      <c r="E1" s="103"/>
      <c r="F1" s="103"/>
      <c r="G1" s="103"/>
      <c r="H1" s="103"/>
      <c r="I1" s="103"/>
      <c r="J1" s="103"/>
      <c r="K1" s="106"/>
      <c r="L1" s="106"/>
      <c r="N1" s="103"/>
      <c r="O1" s="103"/>
      <c r="P1" s="103"/>
      <c r="Q1" s="103"/>
      <c r="R1" s="97"/>
      <c r="S1" s="97"/>
      <c r="T1" s="97"/>
      <c r="U1" s="97"/>
      <c r="V1" s="97"/>
      <c r="W1" s="103"/>
      <c r="X1" s="106"/>
      <c r="Y1" s="97"/>
      <c r="Z1" s="103"/>
      <c r="AA1" s="97"/>
      <c r="AB1" s="97"/>
      <c r="AC1" s="103"/>
    </row>
    <row r="2" spans="1:29" ht="45" x14ac:dyDescent="0.25">
      <c r="A2" s="98" t="s">
        <v>259</v>
      </c>
      <c r="B2" s="98" t="s">
        <v>258</v>
      </c>
      <c r="C2" s="99" t="s">
        <v>245</v>
      </c>
      <c r="D2" s="98" t="s">
        <v>257</v>
      </c>
      <c r="E2" s="104" t="s">
        <v>27</v>
      </c>
      <c r="F2" s="104" t="s">
        <v>27</v>
      </c>
      <c r="G2" s="104" t="s">
        <v>33</v>
      </c>
      <c r="H2" s="104" t="s">
        <v>243</v>
      </c>
      <c r="I2" s="104" t="s">
        <v>14</v>
      </c>
      <c r="J2" s="104" t="s">
        <v>244</v>
      </c>
      <c r="K2" s="107" t="s">
        <v>18</v>
      </c>
      <c r="L2" s="109" t="s">
        <v>256</v>
      </c>
      <c r="M2" s="96"/>
      <c r="N2" s="104" t="s">
        <v>12</v>
      </c>
      <c r="O2" s="104" t="s">
        <v>16</v>
      </c>
      <c r="P2" s="104" t="s">
        <v>17</v>
      </c>
      <c r="Q2" s="104" t="s">
        <v>20</v>
      </c>
      <c r="R2" s="98" t="s">
        <v>268</v>
      </c>
      <c r="S2" s="98" t="s">
        <v>269</v>
      </c>
      <c r="T2" s="98" t="s">
        <v>270</v>
      </c>
      <c r="U2" s="98" t="s">
        <v>271</v>
      </c>
      <c r="V2" s="98" t="s">
        <v>272</v>
      </c>
      <c r="W2" s="104" t="s">
        <v>26</v>
      </c>
      <c r="X2" s="107" t="s">
        <v>28</v>
      </c>
      <c r="Y2" s="99" t="s">
        <v>29</v>
      </c>
      <c r="Z2" s="104" t="s">
        <v>30</v>
      </c>
      <c r="AA2" s="99" t="s">
        <v>31</v>
      </c>
      <c r="AB2" s="98" t="s">
        <v>273</v>
      </c>
      <c r="AC2" s="104" t="s">
        <v>34</v>
      </c>
    </row>
    <row r="3" spans="1:29" x14ac:dyDescent="0.25">
      <c r="A3" s="99"/>
      <c r="B3" s="99"/>
      <c r="C3" s="99"/>
      <c r="D3" s="99" t="s">
        <v>247</v>
      </c>
      <c r="E3" s="104" t="s">
        <v>13</v>
      </c>
      <c r="F3" s="104" t="s">
        <v>252</v>
      </c>
      <c r="G3" s="104" t="s">
        <v>13</v>
      </c>
      <c r="H3" s="104" t="s">
        <v>13</v>
      </c>
      <c r="I3" s="104" t="s">
        <v>13</v>
      </c>
      <c r="J3" s="104" t="s">
        <v>13</v>
      </c>
      <c r="K3" s="107"/>
      <c r="L3" s="107" t="s">
        <v>11</v>
      </c>
      <c r="M3" s="96"/>
      <c r="N3" s="104" t="s">
        <v>13</v>
      </c>
      <c r="O3" s="104" t="s">
        <v>13</v>
      </c>
      <c r="P3" s="104" t="s">
        <v>13</v>
      </c>
      <c r="Q3" s="104" t="s">
        <v>21</v>
      </c>
      <c r="R3" s="99" t="s">
        <v>11</v>
      </c>
      <c r="S3" s="99" t="s">
        <v>11</v>
      </c>
      <c r="T3" s="99" t="s">
        <v>11</v>
      </c>
      <c r="U3" s="99" t="s">
        <v>11</v>
      </c>
      <c r="V3" s="99" t="s">
        <v>11</v>
      </c>
      <c r="W3" s="104" t="s">
        <v>13</v>
      </c>
      <c r="X3" s="107" t="s">
        <v>13</v>
      </c>
      <c r="Y3" s="99" t="s">
        <v>11</v>
      </c>
      <c r="Z3" s="104" t="s">
        <v>13</v>
      </c>
      <c r="AA3" s="99" t="s">
        <v>11</v>
      </c>
      <c r="AB3" s="99"/>
      <c r="AC3" s="104" t="s">
        <v>13</v>
      </c>
    </row>
    <row r="4" spans="1:29" x14ac:dyDescent="0.25">
      <c r="A4" s="100">
        <v>9739</v>
      </c>
      <c r="B4" s="100" t="s">
        <v>183</v>
      </c>
      <c r="C4" s="100">
        <v>1</v>
      </c>
      <c r="D4" s="102" t="s">
        <v>248</v>
      </c>
      <c r="E4" s="105">
        <v>10.364963503649633</v>
      </c>
      <c r="F4" s="105">
        <v>20.211678832116782</v>
      </c>
      <c r="G4" s="105">
        <v>3.436032527774596</v>
      </c>
      <c r="H4" s="105">
        <v>120.73109489051092</v>
      </c>
      <c r="I4" s="105">
        <v>94.321167883211658</v>
      </c>
      <c r="J4" s="105">
        <v>338.93430656934299</v>
      </c>
      <c r="K4" s="108">
        <v>7.4</v>
      </c>
      <c r="L4" s="108">
        <v>5.0788321167883206</v>
      </c>
      <c r="N4" s="105">
        <v>59.080291970802911</v>
      </c>
      <c r="O4" s="105">
        <v>406.30656934306563</v>
      </c>
      <c r="P4" s="105">
        <v>3130.2189781021893</v>
      </c>
      <c r="Q4" s="105">
        <v>20.108029197080285</v>
      </c>
      <c r="R4" s="100">
        <v>4.3</v>
      </c>
      <c r="S4" s="100">
        <v>16.899999999999999</v>
      </c>
      <c r="T4" s="100">
        <v>78</v>
      </c>
      <c r="U4" s="100">
        <v>0</v>
      </c>
      <c r="V4" s="100">
        <v>1.1000000000000001</v>
      </c>
      <c r="W4" s="105">
        <v>23.839416058394157</v>
      </c>
      <c r="X4" s="108">
        <v>0.62189781021897794</v>
      </c>
      <c r="Y4" s="100">
        <v>11</v>
      </c>
      <c r="Z4" s="105">
        <v>546.23357664233572</v>
      </c>
      <c r="AA4" s="100">
        <v>0</v>
      </c>
      <c r="AB4" s="100">
        <v>0.25</v>
      </c>
      <c r="AC4" s="105">
        <v>48.715328467153277</v>
      </c>
    </row>
    <row r="5" spans="1:29" x14ac:dyDescent="0.25">
      <c r="A5" s="100">
        <v>9740</v>
      </c>
      <c r="B5" s="100" t="s">
        <v>184</v>
      </c>
      <c r="C5" s="100">
        <v>1</v>
      </c>
      <c r="D5" s="102" t="s">
        <v>249</v>
      </c>
      <c r="E5" s="105">
        <v>6.144000000000001</v>
      </c>
      <c r="F5" s="105">
        <v>11.980800000000002</v>
      </c>
      <c r="G5" s="105">
        <v>3.4029038112522687</v>
      </c>
      <c r="H5" s="105">
        <v>70.778880000000015</v>
      </c>
      <c r="I5" s="105">
        <v>55.296000000000006</v>
      </c>
      <c r="J5" s="105">
        <v>251.90400000000002</v>
      </c>
      <c r="K5" s="108">
        <v>7.5</v>
      </c>
      <c r="L5" s="108">
        <v>2.5600000000000005</v>
      </c>
      <c r="N5" s="105">
        <v>35.840000000000003</v>
      </c>
      <c r="O5" s="105">
        <v>368.64000000000004</v>
      </c>
      <c r="P5" s="105">
        <v>2641.9200000000005</v>
      </c>
      <c r="Q5" s="105">
        <v>17.100800000000003</v>
      </c>
      <c r="R5" s="100">
        <v>3.8</v>
      </c>
      <c r="S5" s="100">
        <v>18</v>
      </c>
      <c r="T5" s="100">
        <v>77.3</v>
      </c>
      <c r="U5" s="100">
        <v>0</v>
      </c>
      <c r="V5" s="100">
        <v>1.2</v>
      </c>
      <c r="W5" s="105">
        <v>19.456000000000003</v>
      </c>
      <c r="Y5" s="100">
        <v>6</v>
      </c>
      <c r="Z5" s="105">
        <v>691.2</v>
      </c>
      <c r="AA5" s="100">
        <v>0</v>
      </c>
      <c r="AB5" s="100">
        <v>0.21</v>
      </c>
      <c r="AC5" s="105">
        <v>48.128000000000007</v>
      </c>
    </row>
    <row r="6" spans="1:29" x14ac:dyDescent="0.25">
      <c r="A6" s="100">
        <v>9741</v>
      </c>
      <c r="B6" s="100" t="s">
        <v>185</v>
      </c>
      <c r="C6" s="100">
        <v>1</v>
      </c>
      <c r="D6" s="102" t="s">
        <v>250</v>
      </c>
      <c r="E6" s="105">
        <v>3.0508474576271176</v>
      </c>
      <c r="F6" s="105">
        <v>13.728813559322029</v>
      </c>
      <c r="G6" s="105">
        <v>3.365492483733453</v>
      </c>
      <c r="H6" s="105">
        <v>18.223728813559315</v>
      </c>
      <c r="I6" s="105">
        <v>14.237288135593214</v>
      </c>
      <c r="J6" s="105">
        <v>156.61016949152537</v>
      </c>
      <c r="K6" s="108">
        <v>7.7</v>
      </c>
      <c r="L6" s="108">
        <v>1.1186440677966099</v>
      </c>
      <c r="N6" s="105">
        <v>14.237288135593214</v>
      </c>
      <c r="O6" s="105">
        <v>303.05084745762701</v>
      </c>
      <c r="P6" s="105">
        <v>1952.5423728813553</v>
      </c>
      <c r="Q6" s="105">
        <v>12.813559322033893</v>
      </c>
      <c r="R6" s="100">
        <v>3.1</v>
      </c>
      <c r="S6" s="100">
        <v>19.7</v>
      </c>
      <c r="T6" s="100">
        <v>76</v>
      </c>
      <c r="U6" s="100">
        <v>0</v>
      </c>
      <c r="V6" s="100">
        <v>1.5</v>
      </c>
      <c r="W6" s="105">
        <v>18.305084745762706</v>
      </c>
      <c r="Y6" s="100">
        <v>5</v>
      </c>
      <c r="Z6" s="105">
        <v>556.27118644067775</v>
      </c>
      <c r="AA6" s="100">
        <v>0</v>
      </c>
      <c r="AB6" s="100">
        <v>0.16</v>
      </c>
      <c r="AC6" s="105">
        <v>44.745762711864387</v>
      </c>
    </row>
    <row r="7" spans="1:29" x14ac:dyDescent="0.25">
      <c r="A7" s="100">
        <v>9742</v>
      </c>
      <c r="B7" s="100" t="s">
        <v>186</v>
      </c>
      <c r="C7" s="100">
        <v>1</v>
      </c>
      <c r="D7" s="102" t="s">
        <v>251</v>
      </c>
      <c r="E7" s="105">
        <v>2.0441176470588238</v>
      </c>
      <c r="F7" s="105">
        <v>9.1985294117647083</v>
      </c>
      <c r="G7" s="105">
        <v>1.1149514996097669</v>
      </c>
      <c r="H7" s="105">
        <v>9.1576470588235299</v>
      </c>
      <c r="I7" s="105">
        <v>7.1544117647058831</v>
      </c>
      <c r="J7" s="105">
        <v>150.24264705882354</v>
      </c>
      <c r="K7" s="108">
        <v>8</v>
      </c>
      <c r="L7" s="108">
        <v>0.8176470588235295</v>
      </c>
      <c r="N7" s="105">
        <v>7.1544117647058831</v>
      </c>
      <c r="O7" s="105">
        <v>292.30882352941182</v>
      </c>
      <c r="P7" s="105">
        <v>3025.294117647059</v>
      </c>
      <c r="Q7" s="105">
        <v>18.090441176470591</v>
      </c>
      <c r="R7" s="100">
        <v>2.1</v>
      </c>
      <c r="S7" s="100">
        <v>13.4</v>
      </c>
      <c r="T7" s="100">
        <v>83.5</v>
      </c>
      <c r="U7" s="100">
        <v>0</v>
      </c>
      <c r="V7" s="100">
        <v>1.1000000000000001</v>
      </c>
      <c r="W7" s="105">
        <v>17.375000000000004</v>
      </c>
      <c r="Y7" s="100">
        <v>1</v>
      </c>
      <c r="Z7" s="105">
        <v>491.61029411764713</v>
      </c>
      <c r="AA7" s="100">
        <v>0</v>
      </c>
      <c r="AB7" s="100">
        <v>0.16</v>
      </c>
      <c r="AC7" s="105">
        <v>44.970588235294123</v>
      </c>
    </row>
    <row r="9" spans="1:29" x14ac:dyDescent="0.25">
      <c r="A9" s="100">
        <v>9744</v>
      </c>
      <c r="B9" s="100" t="s">
        <v>187</v>
      </c>
      <c r="C9" s="100">
        <v>2</v>
      </c>
      <c r="D9" s="102" t="s">
        <v>248</v>
      </c>
      <c r="E9" s="105">
        <v>16.503144654088057</v>
      </c>
      <c r="F9" s="105">
        <v>32.181132075471716</v>
      </c>
      <c r="G9" s="105">
        <v>1.1720581340834506</v>
      </c>
      <c r="H9" s="105">
        <v>182.19471698113216</v>
      </c>
      <c r="I9" s="105">
        <v>142.33962264150949</v>
      </c>
      <c r="J9" s="105">
        <v>365.13207547169827</v>
      </c>
      <c r="K9" s="108">
        <v>7.3</v>
      </c>
      <c r="L9" s="108">
        <v>5.0540880503144683</v>
      </c>
      <c r="N9" s="105">
        <v>69.106918238993742</v>
      </c>
      <c r="O9" s="105">
        <v>373.38364779874229</v>
      </c>
      <c r="P9" s="105">
        <v>2578.6163522012589</v>
      </c>
      <c r="Q9" s="105">
        <v>17.122012578616363</v>
      </c>
      <c r="R9" s="100">
        <v>5.5</v>
      </c>
      <c r="S9" s="100">
        <v>18.2</v>
      </c>
      <c r="T9" s="100">
        <v>75.400000000000006</v>
      </c>
      <c r="U9" s="100">
        <v>0</v>
      </c>
      <c r="V9" s="100">
        <v>1.2</v>
      </c>
      <c r="W9" s="105">
        <v>22.69182389937108</v>
      </c>
      <c r="X9" s="108">
        <v>0.61886792452830219</v>
      </c>
      <c r="Y9" s="100">
        <v>52</v>
      </c>
      <c r="Z9" s="105">
        <v>508.50314465408826</v>
      </c>
      <c r="AA9" s="100">
        <v>0</v>
      </c>
      <c r="AB9" s="100">
        <v>0.3</v>
      </c>
      <c r="AC9" s="105">
        <v>46.415094339622662</v>
      </c>
    </row>
    <row r="10" spans="1:29" x14ac:dyDescent="0.25">
      <c r="A10" s="100">
        <v>9745</v>
      </c>
      <c r="B10" s="100" t="s">
        <v>188</v>
      </c>
      <c r="C10" s="100">
        <v>2</v>
      </c>
      <c r="D10" s="102" t="s">
        <v>249</v>
      </c>
      <c r="E10" s="105">
        <v>8.1916167664670656</v>
      </c>
      <c r="F10" s="105">
        <v>15.973652694610779</v>
      </c>
      <c r="G10" s="105">
        <v>2.2165576859137759</v>
      </c>
      <c r="H10" s="105">
        <v>145.48311377245508</v>
      </c>
      <c r="I10" s="105">
        <v>113.65868263473054</v>
      </c>
      <c r="J10" s="105">
        <v>370.67065868263472</v>
      </c>
      <c r="K10" s="108">
        <v>7.2</v>
      </c>
      <c r="L10" s="108">
        <v>3.0718562874251494</v>
      </c>
      <c r="N10" s="105">
        <v>56.317365269461078</v>
      </c>
      <c r="O10" s="105">
        <v>300.01796407185628</v>
      </c>
      <c r="P10" s="105">
        <v>2150.2994011976048</v>
      </c>
      <c r="Q10" s="105">
        <v>15.052095808383234</v>
      </c>
      <c r="R10" s="100">
        <v>6.3</v>
      </c>
      <c r="S10" s="100">
        <v>16.600000000000001</v>
      </c>
      <c r="T10" s="100">
        <v>71.3</v>
      </c>
      <c r="U10" s="100">
        <v>4.5</v>
      </c>
      <c r="V10" s="100">
        <v>1.2</v>
      </c>
      <c r="W10" s="105">
        <v>23.550898203592812</v>
      </c>
      <c r="Y10" s="100">
        <v>36</v>
      </c>
      <c r="Z10" s="105">
        <v>588.77245508982037</v>
      </c>
      <c r="AA10" s="100">
        <v>0.1</v>
      </c>
      <c r="AB10" s="100">
        <v>0.38</v>
      </c>
      <c r="AC10" s="105">
        <v>43.005988023952092</v>
      </c>
    </row>
    <row r="11" spans="1:29" x14ac:dyDescent="0.25">
      <c r="A11" s="100">
        <v>9746</v>
      </c>
      <c r="B11" s="100" t="s">
        <v>189</v>
      </c>
      <c r="C11" s="100">
        <v>2</v>
      </c>
      <c r="D11" s="102" t="s">
        <v>250</v>
      </c>
      <c r="E11" s="105">
        <v>4.0660066006600646</v>
      </c>
      <c r="F11" s="105">
        <v>18.297029702970292</v>
      </c>
      <c r="G11" s="105">
        <v>2.0548648926333093</v>
      </c>
      <c r="H11" s="105">
        <v>53.346006600660047</v>
      </c>
      <c r="I11" s="105">
        <v>41.676567656765663</v>
      </c>
      <c r="J11" s="105">
        <v>293.76897689768964</v>
      </c>
      <c r="K11" s="108">
        <v>7.4</v>
      </c>
      <c r="L11" s="108">
        <v>1.2198019801980193</v>
      </c>
      <c r="N11" s="105">
        <v>35.577557755775565</v>
      </c>
      <c r="O11" s="105">
        <v>238.87788778877879</v>
      </c>
      <c r="P11" s="105">
        <v>1626.4026402640259</v>
      </c>
      <c r="Q11" s="105">
        <v>10.978217821782174</v>
      </c>
      <c r="R11" s="100">
        <v>6.8</v>
      </c>
      <c r="S11" s="100">
        <v>18.100000000000001</v>
      </c>
      <c r="T11" s="100">
        <v>73.8</v>
      </c>
      <c r="U11" s="100">
        <v>0</v>
      </c>
      <c r="V11" s="100">
        <v>1.6</v>
      </c>
      <c r="W11" s="105">
        <v>15.247524752475242</v>
      </c>
      <c r="Y11" s="100">
        <v>13</v>
      </c>
      <c r="Z11" s="105">
        <v>589.57095709570933</v>
      </c>
      <c r="AA11" s="100">
        <v>0.1</v>
      </c>
      <c r="AB11" s="100">
        <v>0.38</v>
      </c>
      <c r="AC11" s="105">
        <v>39.643564356435625</v>
      </c>
    </row>
    <row r="12" spans="1:29" x14ac:dyDescent="0.25">
      <c r="A12" s="100">
        <v>9747</v>
      </c>
      <c r="B12" s="100" t="s">
        <v>190</v>
      </c>
      <c r="C12" s="100">
        <v>2</v>
      </c>
      <c r="D12" s="102" t="s">
        <v>251</v>
      </c>
      <c r="E12" s="105">
        <v>2.0220588235294117</v>
      </c>
      <c r="F12" s="105">
        <v>9.0992647058823515</v>
      </c>
      <c r="G12" s="105">
        <v>1.1586142973004288</v>
      </c>
      <c r="H12" s="105">
        <v>20.705882352941178</v>
      </c>
      <c r="I12" s="105">
        <v>16.176470588235293</v>
      </c>
      <c r="J12" s="105">
        <v>133.45588235294119</v>
      </c>
      <c r="K12" s="108">
        <v>7.6</v>
      </c>
      <c r="L12" s="108">
        <v>0.50551470588235292</v>
      </c>
      <c r="N12" s="105">
        <v>16.176470588235293</v>
      </c>
      <c r="O12" s="105">
        <v>212.31617647058823</v>
      </c>
      <c r="P12" s="105">
        <v>1263.7867647058824</v>
      </c>
      <c r="Q12" s="105">
        <v>8.59375</v>
      </c>
      <c r="R12" s="100">
        <v>4</v>
      </c>
      <c r="S12" s="100">
        <v>20.6</v>
      </c>
      <c r="T12" s="100">
        <v>73.7</v>
      </c>
      <c r="U12" s="100">
        <v>0</v>
      </c>
      <c r="V12" s="100">
        <v>1.9</v>
      </c>
      <c r="W12" s="105">
        <v>8.0882352941176467</v>
      </c>
      <c r="Y12" s="100">
        <v>7</v>
      </c>
      <c r="Z12" s="105">
        <v>411.4889705882353</v>
      </c>
      <c r="AA12" s="100">
        <v>0</v>
      </c>
      <c r="AB12" s="100">
        <v>0.19</v>
      </c>
      <c r="AC12" s="105">
        <v>38.419117647058826</v>
      </c>
    </row>
    <row r="14" spans="1:29" x14ac:dyDescent="0.25">
      <c r="A14" s="100">
        <v>84372</v>
      </c>
      <c r="B14" s="100" t="s">
        <v>65</v>
      </c>
      <c r="C14" s="100">
        <v>3</v>
      </c>
      <c r="D14" s="102" t="s">
        <v>248</v>
      </c>
      <c r="E14" s="105">
        <v>15.107913669064752</v>
      </c>
      <c r="F14" s="105">
        <v>29.460431654676263</v>
      </c>
      <c r="G14" s="105">
        <v>3.1996062023135612</v>
      </c>
      <c r="H14" s="105">
        <v>73.208633093525194</v>
      </c>
      <c r="I14" s="105">
        <v>57.194244604316559</v>
      </c>
      <c r="J14" s="105">
        <v>144.60431654676262</v>
      </c>
      <c r="K14" s="108">
        <v>7.3</v>
      </c>
      <c r="L14" s="108">
        <v>5.611510791366908</v>
      </c>
      <c r="N14" s="105">
        <v>35.611510791366918</v>
      </c>
      <c r="O14" s="105">
        <v>302.15827338129503</v>
      </c>
      <c r="P14" s="105">
        <v>2794.9640287769789</v>
      </c>
      <c r="Q14" s="105">
        <v>17.050359712230222</v>
      </c>
      <c r="R14" s="100">
        <v>2.2000000000000002</v>
      </c>
      <c r="S14" s="100">
        <v>14.8</v>
      </c>
      <c r="T14" s="100">
        <v>82.1</v>
      </c>
      <c r="U14" s="100">
        <v>0</v>
      </c>
      <c r="V14" s="100">
        <v>1.1000000000000001</v>
      </c>
      <c r="W14" s="105">
        <v>16.187050359712234</v>
      </c>
      <c r="X14" s="108">
        <v>0.53956834532374109</v>
      </c>
      <c r="Y14" s="100">
        <v>6</v>
      </c>
      <c r="Z14" s="105">
        <v>412.23021582733821</v>
      </c>
      <c r="AA14" s="100">
        <v>0</v>
      </c>
      <c r="AB14" s="100">
        <v>0.15</v>
      </c>
      <c r="AC14" s="105">
        <v>42.086330935251809</v>
      </c>
    </row>
    <row r="15" spans="1:29" x14ac:dyDescent="0.25">
      <c r="A15" s="100">
        <v>84373</v>
      </c>
      <c r="B15" s="100" t="s">
        <v>66</v>
      </c>
      <c r="C15" s="100">
        <v>3</v>
      </c>
      <c r="D15" s="102" t="s">
        <v>249</v>
      </c>
      <c r="E15" s="105">
        <v>12.659340659340657</v>
      </c>
      <c r="F15" s="105">
        <v>24.685714285714283</v>
      </c>
      <c r="G15" s="105">
        <v>3.1351629502572913</v>
      </c>
      <c r="H15" s="105">
        <v>33.758241758241752</v>
      </c>
      <c r="I15" s="105">
        <v>26.373626373626369</v>
      </c>
      <c r="J15" s="105">
        <v>99.164835164835139</v>
      </c>
      <c r="K15" s="108">
        <v>7.8</v>
      </c>
      <c r="L15" s="108">
        <v>3.4813186813186805</v>
      </c>
      <c r="N15" s="105">
        <v>26.373626373626369</v>
      </c>
      <c r="O15" s="105">
        <v>279.56043956043948</v>
      </c>
      <c r="P15" s="105">
        <v>3407.472527472527</v>
      </c>
      <c r="Q15" s="105">
        <v>19.83296703296703</v>
      </c>
      <c r="R15" s="100">
        <v>1.3</v>
      </c>
      <c r="S15" s="100">
        <v>11.8</v>
      </c>
      <c r="T15" s="100">
        <v>86</v>
      </c>
      <c r="U15" s="100">
        <v>0</v>
      </c>
      <c r="V15" s="100">
        <v>1.1000000000000001</v>
      </c>
      <c r="W15" s="105">
        <v>29.538461538461533</v>
      </c>
      <c r="Y15" s="100">
        <v>3</v>
      </c>
      <c r="Z15" s="105">
        <v>433.58241758241752</v>
      </c>
      <c r="AA15" s="100">
        <v>0</v>
      </c>
      <c r="AB15" s="100">
        <v>0.11</v>
      </c>
      <c r="AC15" s="105">
        <v>48.527472527472518</v>
      </c>
    </row>
    <row r="16" spans="1:29" x14ac:dyDescent="0.25">
      <c r="A16" s="100">
        <v>84374</v>
      </c>
      <c r="B16" s="100" t="s">
        <v>67</v>
      </c>
      <c r="C16" s="100">
        <v>3</v>
      </c>
      <c r="D16" s="102" t="s">
        <v>250</v>
      </c>
      <c r="E16" s="105">
        <v>4.1558441558441546</v>
      </c>
      <c r="F16" s="105">
        <v>18.701298701298693</v>
      </c>
      <c r="G16" s="105">
        <v>3.0204720886005147</v>
      </c>
      <c r="H16" s="105">
        <v>11.968831168831166</v>
      </c>
      <c r="I16" s="105">
        <v>9.3506493506493484</v>
      </c>
      <c r="J16" s="105">
        <v>107.01298701298698</v>
      </c>
      <c r="K16" s="108">
        <v>7.8</v>
      </c>
      <c r="L16" s="108">
        <v>1.8701298701298696</v>
      </c>
      <c r="N16" s="105">
        <v>9.3506493506493484</v>
      </c>
      <c r="O16" s="105">
        <v>263.8961038961038</v>
      </c>
      <c r="P16" s="105">
        <v>3376.6233766233754</v>
      </c>
      <c r="Q16" s="105">
        <v>19.532467532467528</v>
      </c>
      <c r="R16" s="100">
        <v>1.4</v>
      </c>
      <c r="S16" s="100">
        <v>11.3</v>
      </c>
      <c r="T16" s="100">
        <v>86.4</v>
      </c>
      <c r="U16" s="100">
        <v>0</v>
      </c>
      <c r="V16" s="100">
        <v>1</v>
      </c>
      <c r="W16" s="105">
        <v>21.818181818181813</v>
      </c>
      <c r="Y16" s="100">
        <v>1</v>
      </c>
      <c r="Z16" s="105">
        <v>514.28571428571411</v>
      </c>
      <c r="AA16" s="100">
        <v>0</v>
      </c>
      <c r="AB16" s="100">
        <v>0.12</v>
      </c>
      <c r="AC16" s="105">
        <v>46.753246753246742</v>
      </c>
    </row>
    <row r="17" spans="1:29" x14ac:dyDescent="0.25">
      <c r="A17" s="100">
        <v>84375</v>
      </c>
      <c r="B17" s="100" t="s">
        <v>68</v>
      </c>
      <c r="C17" s="100">
        <v>3</v>
      </c>
      <c r="D17" s="102" t="s">
        <v>251</v>
      </c>
      <c r="E17" s="105">
        <v>4.16326530612245</v>
      </c>
      <c r="F17" s="105">
        <v>18.734693877551027</v>
      </c>
      <c r="G17" s="105">
        <v>4.5056537102473486</v>
      </c>
      <c r="H17" s="105">
        <v>7.9934693877551046</v>
      </c>
      <c r="I17" s="105">
        <v>6.2448979591836755</v>
      </c>
      <c r="J17" s="105">
        <v>125.93877551020412</v>
      </c>
      <c r="K17" s="108">
        <v>7.9</v>
      </c>
      <c r="L17" s="108">
        <v>1.66530612244898</v>
      </c>
      <c r="N17" s="105">
        <v>7.2857142857142883</v>
      </c>
      <c r="O17" s="105">
        <v>285.18367346938783</v>
      </c>
      <c r="P17" s="105">
        <v>3674.0816326530621</v>
      </c>
      <c r="Q17" s="105">
        <v>21.232653061224493</v>
      </c>
      <c r="R17" s="100">
        <v>1.5</v>
      </c>
      <c r="S17" s="100">
        <v>11.2</v>
      </c>
      <c r="T17" s="100">
        <v>86.4</v>
      </c>
      <c r="U17" s="100">
        <v>0</v>
      </c>
      <c r="V17" s="100">
        <v>1.1000000000000001</v>
      </c>
      <c r="W17" s="105">
        <v>22.897959183673475</v>
      </c>
      <c r="Y17" s="100">
        <v>1</v>
      </c>
      <c r="Z17" s="105">
        <v>452.75510204081644</v>
      </c>
      <c r="AA17" s="100">
        <v>0</v>
      </c>
      <c r="AB17" s="100">
        <v>0.13</v>
      </c>
      <c r="AC17" s="105">
        <v>54.122448979591852</v>
      </c>
    </row>
    <row r="19" spans="1:29" x14ac:dyDescent="0.25">
      <c r="A19" s="100">
        <v>9764</v>
      </c>
      <c r="B19" s="100" t="s">
        <v>207</v>
      </c>
      <c r="C19" s="100">
        <v>4</v>
      </c>
      <c r="D19" s="102" t="s">
        <v>248</v>
      </c>
      <c r="E19" s="105">
        <v>20.666666666666671</v>
      </c>
      <c r="F19" s="105">
        <v>40.300000000000004</v>
      </c>
      <c r="G19" s="105">
        <v>3.3119894016339146</v>
      </c>
      <c r="H19" s="105">
        <v>179.88266666666669</v>
      </c>
      <c r="I19" s="105">
        <v>140.53333333333336</v>
      </c>
      <c r="J19" s="105">
        <v>458.80000000000013</v>
      </c>
      <c r="K19" s="108">
        <v>7.1</v>
      </c>
      <c r="L19" s="108">
        <v>7.3366666666666687</v>
      </c>
      <c r="N19" s="105">
        <v>72.333333333333343</v>
      </c>
      <c r="O19" s="105">
        <v>441.23333333333341</v>
      </c>
      <c r="P19" s="105">
        <v>3182.6666666666674</v>
      </c>
      <c r="Q19" s="105">
        <v>23.04333333333334</v>
      </c>
      <c r="R19" s="100">
        <v>5.0999999999999996</v>
      </c>
      <c r="S19" s="100">
        <v>15.9</v>
      </c>
      <c r="T19" s="100">
        <v>69</v>
      </c>
      <c r="U19" s="100">
        <v>8.9</v>
      </c>
      <c r="V19" s="100">
        <v>1.1000000000000001</v>
      </c>
      <c r="W19" s="105">
        <v>34.100000000000009</v>
      </c>
      <c r="X19" s="108">
        <v>0.93000000000000016</v>
      </c>
      <c r="Y19" s="100">
        <v>45</v>
      </c>
      <c r="Z19" s="105">
        <v>575.56666666666683</v>
      </c>
      <c r="AA19" s="100">
        <v>0</v>
      </c>
      <c r="AB19" s="100">
        <v>0.32</v>
      </c>
      <c r="AC19" s="105">
        <v>57.866666666666681</v>
      </c>
    </row>
    <row r="20" spans="1:29" x14ac:dyDescent="0.25">
      <c r="A20" s="100">
        <v>9765</v>
      </c>
      <c r="B20" s="100" t="s">
        <v>208</v>
      </c>
      <c r="C20" s="100">
        <v>4</v>
      </c>
      <c r="D20" s="102" t="s">
        <v>249</v>
      </c>
      <c r="E20" s="105">
        <v>7.2545454545454495</v>
      </c>
      <c r="F20" s="105">
        <v>14.146363636363628</v>
      </c>
      <c r="G20" s="105">
        <v>3.3344448149383128</v>
      </c>
      <c r="H20" s="105">
        <v>72.959999999999951</v>
      </c>
      <c r="I20" s="105">
        <v>56.999999999999957</v>
      </c>
      <c r="J20" s="105">
        <v>359.61818181818154</v>
      </c>
      <c r="K20" s="108">
        <v>7.2</v>
      </c>
      <c r="L20" s="108">
        <v>3.5236363636363612</v>
      </c>
      <c r="N20" s="105">
        <v>39.381818181818154</v>
      </c>
      <c r="O20" s="105">
        <v>367.90909090909065</v>
      </c>
      <c r="P20" s="105">
        <v>2632.3636363636342</v>
      </c>
      <c r="Q20" s="105">
        <v>18.239999999999988</v>
      </c>
      <c r="R20" s="100">
        <v>5</v>
      </c>
      <c r="S20" s="100">
        <v>16.8</v>
      </c>
      <c r="T20" s="100">
        <v>72.099999999999994</v>
      </c>
      <c r="U20" s="100">
        <v>4.5</v>
      </c>
      <c r="V20" s="100">
        <v>1.6</v>
      </c>
      <c r="W20" s="105">
        <v>25.909090909090889</v>
      </c>
      <c r="Y20" s="100">
        <v>14</v>
      </c>
      <c r="Z20" s="105">
        <v>758.61818181818126</v>
      </c>
      <c r="AA20" s="100">
        <v>0.1</v>
      </c>
      <c r="AB20" s="100">
        <v>0.3</v>
      </c>
      <c r="AC20" s="105">
        <v>65.290909090909039</v>
      </c>
    </row>
    <row r="21" spans="1:29" x14ac:dyDescent="0.25">
      <c r="A21" s="100">
        <v>9766</v>
      </c>
      <c r="B21" s="100" t="s">
        <v>209</v>
      </c>
      <c r="C21" s="100">
        <v>4</v>
      </c>
      <c r="D21" s="102" t="s">
        <v>250</v>
      </c>
      <c r="E21" s="105">
        <v>5.0888888888888886</v>
      </c>
      <c r="F21" s="105">
        <v>22.9</v>
      </c>
      <c r="G21" s="105">
        <v>2.1898609438300669</v>
      </c>
      <c r="H21" s="105">
        <v>31.266133333333332</v>
      </c>
      <c r="I21" s="105">
        <v>24.426666666666666</v>
      </c>
      <c r="J21" s="105">
        <v>232.05333333333334</v>
      </c>
      <c r="K21" s="108">
        <v>7.4</v>
      </c>
      <c r="L21" s="108">
        <v>1.5266666666666666</v>
      </c>
      <c r="N21" s="105">
        <v>22.391111111111112</v>
      </c>
      <c r="O21" s="105">
        <v>341.97333333333336</v>
      </c>
      <c r="P21" s="105">
        <v>2300.1777777777779</v>
      </c>
      <c r="Q21" s="105">
        <v>15.164888888888889</v>
      </c>
      <c r="R21" s="100">
        <v>3.9</v>
      </c>
      <c r="S21" s="100">
        <v>18.7</v>
      </c>
      <c r="T21" s="100">
        <v>75.599999999999994</v>
      </c>
      <c r="U21" s="100">
        <v>0</v>
      </c>
      <c r="V21" s="100">
        <v>2</v>
      </c>
      <c r="W21" s="105">
        <v>18.32</v>
      </c>
      <c r="Y21" s="100">
        <v>6</v>
      </c>
      <c r="Z21" s="105">
        <v>737.88888888888891</v>
      </c>
      <c r="AA21" s="100">
        <v>0</v>
      </c>
      <c r="AB21" s="100">
        <v>0.21</v>
      </c>
      <c r="AC21" s="105">
        <v>70.226666666666674</v>
      </c>
    </row>
    <row r="22" spans="1:29" x14ac:dyDescent="0.25">
      <c r="A22" s="100">
        <v>9767</v>
      </c>
      <c r="B22" s="100" t="s">
        <v>210</v>
      </c>
      <c r="C22" s="100">
        <v>4</v>
      </c>
      <c r="D22" s="102" t="s">
        <v>251</v>
      </c>
      <c r="E22" s="105">
        <v>3.0301507537688432</v>
      </c>
      <c r="F22" s="105">
        <v>13.635678391959793</v>
      </c>
      <c r="G22" s="105">
        <v>2.1549402004094387</v>
      </c>
      <c r="H22" s="105">
        <v>19.392964824120597</v>
      </c>
      <c r="I22" s="105">
        <v>15.150753768844217</v>
      </c>
      <c r="J22" s="105">
        <v>116.15577889447233</v>
      </c>
      <c r="K22" s="108">
        <v>7.7</v>
      </c>
      <c r="L22" s="108">
        <v>0.60603015075376865</v>
      </c>
      <c r="N22" s="105">
        <v>15.150753768844217</v>
      </c>
      <c r="O22" s="105">
        <v>189.88944723618084</v>
      </c>
      <c r="P22" s="105">
        <v>1363.5678391959796</v>
      </c>
      <c r="Q22" s="105">
        <v>8.8884422110552759</v>
      </c>
      <c r="R22" s="100">
        <v>3.3</v>
      </c>
      <c r="S22" s="100">
        <v>17.8</v>
      </c>
      <c r="T22" s="100">
        <v>76.599999999999994</v>
      </c>
      <c r="U22" s="100">
        <v>0</v>
      </c>
      <c r="V22" s="100">
        <v>2.6</v>
      </c>
      <c r="W22" s="105">
        <v>12.120603015075373</v>
      </c>
      <c r="Y22" s="100">
        <v>6</v>
      </c>
      <c r="Z22" s="105">
        <v>452.50251256281393</v>
      </c>
      <c r="AA22" s="100">
        <v>0</v>
      </c>
      <c r="AB22" s="100">
        <v>0.19</v>
      </c>
      <c r="AC22" s="105">
        <v>52.522613065326617</v>
      </c>
    </row>
    <row r="24" spans="1:29" x14ac:dyDescent="0.25">
      <c r="A24" s="100">
        <v>9768</v>
      </c>
      <c r="B24" s="100" t="s">
        <v>211</v>
      </c>
      <c r="C24" s="100">
        <v>5</v>
      </c>
      <c r="D24" s="102" t="s">
        <v>248</v>
      </c>
      <c r="E24" s="105">
        <v>21.684782608695659</v>
      </c>
      <c r="F24" s="105">
        <v>42.285326086956537</v>
      </c>
      <c r="G24" s="105">
        <v>2.2593764121102575</v>
      </c>
      <c r="H24" s="105">
        <v>199.58260869565223</v>
      </c>
      <c r="I24" s="105">
        <v>155.92391304347831</v>
      </c>
      <c r="J24" s="105">
        <v>589.61956521739148</v>
      </c>
      <c r="K24" s="108">
        <v>7</v>
      </c>
      <c r="L24" s="108">
        <v>5.6793478260869588</v>
      </c>
      <c r="N24" s="105">
        <v>79.510869565217419</v>
      </c>
      <c r="O24" s="105">
        <v>413.04347826086973</v>
      </c>
      <c r="P24" s="105">
        <v>2705.4347826086964</v>
      </c>
      <c r="Q24" s="105">
        <v>21.478260869565226</v>
      </c>
      <c r="R24" s="100">
        <v>7</v>
      </c>
      <c r="S24" s="100">
        <v>16</v>
      </c>
      <c r="T24" s="100">
        <v>63</v>
      </c>
      <c r="U24" s="100">
        <v>12.8</v>
      </c>
      <c r="V24" s="100">
        <v>1.1000000000000001</v>
      </c>
      <c r="W24" s="105">
        <v>26.84782608695653</v>
      </c>
      <c r="X24" s="108">
        <v>0.72282608695652195</v>
      </c>
      <c r="Y24" s="100">
        <v>47</v>
      </c>
      <c r="Z24" s="105">
        <v>619.5652173913046</v>
      </c>
      <c r="AA24" s="100">
        <v>0.1</v>
      </c>
      <c r="AB24" s="100">
        <v>0.44</v>
      </c>
      <c r="AC24" s="105">
        <v>54.728260869565233</v>
      </c>
    </row>
    <row r="25" spans="1:29" x14ac:dyDescent="0.25">
      <c r="A25" s="100">
        <v>9769</v>
      </c>
      <c r="B25" s="100" t="s">
        <v>212</v>
      </c>
      <c r="C25" s="100">
        <v>5</v>
      </c>
      <c r="D25" s="102" t="s">
        <v>249</v>
      </c>
      <c r="E25" s="105">
        <v>9.2416107382550337</v>
      </c>
      <c r="F25" s="105">
        <v>18.021140939597316</v>
      </c>
      <c r="G25" s="105">
        <v>2.2393908856790952</v>
      </c>
      <c r="H25" s="105">
        <v>84.119194630872485</v>
      </c>
      <c r="I25" s="105">
        <v>65.718120805369125</v>
      </c>
      <c r="J25" s="105">
        <v>579.14093959731542</v>
      </c>
      <c r="K25" s="108">
        <v>7.2</v>
      </c>
      <c r="L25" s="108">
        <v>2.5671140939597317</v>
      </c>
      <c r="N25" s="105">
        <v>47.234899328859065</v>
      </c>
      <c r="O25" s="105">
        <v>362.47651006711413</v>
      </c>
      <c r="P25" s="105">
        <v>2094.7651006711412</v>
      </c>
      <c r="Q25" s="105">
        <v>15.916107382550337</v>
      </c>
      <c r="R25" s="100">
        <v>9.3000000000000007</v>
      </c>
      <c r="S25" s="100">
        <v>19</v>
      </c>
      <c r="T25" s="100">
        <v>65.7</v>
      </c>
      <c r="U25" s="100">
        <v>4.5</v>
      </c>
      <c r="V25" s="100">
        <v>1.5</v>
      </c>
      <c r="W25" s="105">
        <v>25.671140939597318</v>
      </c>
      <c r="Y25" s="100">
        <v>18</v>
      </c>
      <c r="Z25" s="105">
        <v>702.36241610738261</v>
      </c>
      <c r="AA25" s="100">
        <v>0.1</v>
      </c>
      <c r="AB25" s="100">
        <v>0.49</v>
      </c>
      <c r="AC25" s="105">
        <v>55.449664429530202</v>
      </c>
    </row>
    <row r="26" spans="1:29" x14ac:dyDescent="0.25">
      <c r="A26" s="100">
        <v>9770</v>
      </c>
      <c r="B26" s="100" t="s">
        <v>213</v>
      </c>
      <c r="C26" s="100">
        <v>5</v>
      </c>
      <c r="D26" s="102" t="s">
        <v>250</v>
      </c>
      <c r="E26" s="105">
        <v>9.0865384615384599</v>
      </c>
      <c r="F26" s="105">
        <v>40.889423076923073</v>
      </c>
      <c r="G26" s="105">
        <v>2.1951487213258698</v>
      </c>
      <c r="H26" s="105">
        <v>62.030769230769224</v>
      </c>
      <c r="I26" s="105">
        <v>48.461538461538453</v>
      </c>
      <c r="J26" s="105">
        <v>530.04807692307679</v>
      </c>
      <c r="K26" s="108">
        <v>7.5</v>
      </c>
      <c r="L26" s="108">
        <v>1.2115384615384612</v>
      </c>
      <c r="N26" s="105">
        <v>35.336538461538453</v>
      </c>
      <c r="O26" s="105">
        <v>254.42307692307688</v>
      </c>
      <c r="P26" s="105">
        <v>1453.8461538461536</v>
      </c>
      <c r="Q26" s="105">
        <v>10.903846153846152</v>
      </c>
      <c r="R26" s="100">
        <v>12.4</v>
      </c>
      <c r="S26" s="100">
        <v>19.399999999999999</v>
      </c>
      <c r="T26" s="100">
        <v>66.599999999999994</v>
      </c>
      <c r="U26" s="100">
        <v>0</v>
      </c>
      <c r="V26" s="100">
        <v>1.8</v>
      </c>
      <c r="W26" s="105">
        <v>14.134615384615381</v>
      </c>
      <c r="Y26" s="100">
        <v>18</v>
      </c>
      <c r="Z26" s="105">
        <v>489.66346153846143</v>
      </c>
      <c r="AA26" s="100">
        <v>0</v>
      </c>
      <c r="AB26" s="100">
        <v>0.64</v>
      </c>
      <c r="AC26" s="105">
        <v>46.442307692307686</v>
      </c>
    </row>
    <row r="27" spans="1:29" x14ac:dyDescent="0.25">
      <c r="A27" s="100">
        <v>9771</v>
      </c>
      <c r="B27" s="100" t="s">
        <v>214</v>
      </c>
      <c r="C27" s="100">
        <v>5</v>
      </c>
      <c r="D27" s="102" t="s">
        <v>251</v>
      </c>
      <c r="E27" s="105">
        <v>4.0388349514563116</v>
      </c>
      <c r="F27" s="105">
        <v>18.174757281553404</v>
      </c>
      <c r="G27" s="105">
        <v>3.2794053344993439</v>
      </c>
      <c r="H27" s="105">
        <v>29.725825242718454</v>
      </c>
      <c r="I27" s="105">
        <v>23.22330097087379</v>
      </c>
      <c r="J27" s="105">
        <v>406.91262135922341</v>
      </c>
      <c r="K27" s="108">
        <v>7.8</v>
      </c>
      <c r="L27" s="108">
        <v>0.60582524271844673</v>
      </c>
      <c r="N27" s="105">
        <v>18.174757281553401</v>
      </c>
      <c r="O27" s="105">
        <v>188.81553398058256</v>
      </c>
      <c r="P27" s="105">
        <v>1080.3883495145633</v>
      </c>
      <c r="Q27" s="105">
        <v>8.1786407766990301</v>
      </c>
      <c r="R27" s="100">
        <v>12.8</v>
      </c>
      <c r="S27" s="100">
        <v>19.3</v>
      </c>
      <c r="T27" s="100">
        <v>66.099999999999994</v>
      </c>
      <c r="U27" s="100">
        <v>0</v>
      </c>
      <c r="V27" s="100">
        <v>2.1</v>
      </c>
      <c r="W27" s="105">
        <v>7.067961165048545</v>
      </c>
      <c r="Y27" s="100">
        <v>12</v>
      </c>
      <c r="Z27" s="105">
        <v>370.56310679611659</v>
      </c>
      <c r="AA27" s="100">
        <v>0</v>
      </c>
      <c r="AB27" s="100">
        <v>0.66</v>
      </c>
      <c r="AC27" s="105">
        <v>40.388349514563117</v>
      </c>
    </row>
    <row r="29" spans="1:29" x14ac:dyDescent="0.25">
      <c r="A29" s="100">
        <v>35436</v>
      </c>
      <c r="B29" s="100" t="s">
        <v>147</v>
      </c>
      <c r="C29" s="100">
        <v>6</v>
      </c>
      <c r="D29" s="102" t="s">
        <v>248</v>
      </c>
      <c r="E29" s="105">
        <v>11.458333333333334</v>
      </c>
      <c r="F29" s="105">
        <v>22.34375</v>
      </c>
      <c r="G29" s="105">
        <v>1.25</v>
      </c>
      <c r="H29" s="105">
        <v>193.33333333333331</v>
      </c>
      <c r="I29" s="105">
        <v>151.04166666666666</v>
      </c>
      <c r="J29" s="105">
        <v>686.45833333333337</v>
      </c>
      <c r="K29" s="108">
        <v>7.5</v>
      </c>
      <c r="L29" s="108">
        <v>3.4375</v>
      </c>
      <c r="N29" s="105">
        <v>78.125</v>
      </c>
      <c r="O29" s="105">
        <v>477.08333333333331</v>
      </c>
      <c r="P29" s="105">
        <v>2395.8333333333335</v>
      </c>
      <c r="Q29" s="105">
        <v>17.916666666666668</v>
      </c>
      <c r="R29" s="100">
        <v>9.8000000000000007</v>
      </c>
      <c r="S29" s="100">
        <v>22.1</v>
      </c>
      <c r="T29" s="100">
        <v>66.7</v>
      </c>
      <c r="U29" s="100">
        <v>0</v>
      </c>
      <c r="V29" s="100">
        <v>1.7</v>
      </c>
      <c r="W29" s="105">
        <v>20.833333333333332</v>
      </c>
      <c r="X29" s="108">
        <v>0.9375</v>
      </c>
      <c r="Y29" s="100">
        <v>44</v>
      </c>
      <c r="Z29" s="105">
        <v>635.41666666666663</v>
      </c>
      <c r="AA29" s="100">
        <v>0</v>
      </c>
      <c r="AB29" s="100">
        <v>0.44</v>
      </c>
      <c r="AC29" s="105">
        <v>68.75</v>
      </c>
    </row>
    <row r="30" spans="1:29" x14ac:dyDescent="0.25">
      <c r="A30" s="100">
        <v>35437</v>
      </c>
      <c r="B30" s="100" t="s">
        <v>148</v>
      </c>
      <c r="C30" s="100">
        <v>6</v>
      </c>
      <c r="D30" s="102" t="s">
        <v>249</v>
      </c>
      <c r="E30" s="105">
        <v>6.0526315789473673</v>
      </c>
      <c r="F30" s="105">
        <v>11.802631578947365</v>
      </c>
      <c r="G30" s="105">
        <v>4.7894736842105257</v>
      </c>
      <c r="H30" s="105">
        <v>109.75438596491226</v>
      </c>
      <c r="I30" s="105">
        <v>85.745614035087698</v>
      </c>
      <c r="J30" s="105">
        <v>549.78070175438586</v>
      </c>
      <c r="K30" s="108">
        <v>7.4</v>
      </c>
      <c r="L30" s="108">
        <v>1.7149122807017541</v>
      </c>
      <c r="N30" s="105">
        <v>46.403508771929815</v>
      </c>
      <c r="O30" s="105">
        <v>572.98245614035079</v>
      </c>
      <c r="P30" s="105">
        <v>2511.8421052631575</v>
      </c>
      <c r="Q30" s="105">
        <v>19.065789473684205</v>
      </c>
      <c r="R30" s="100">
        <v>7.4</v>
      </c>
      <c r="S30" s="100">
        <v>25</v>
      </c>
      <c r="T30" s="100">
        <v>65.8</v>
      </c>
      <c r="U30" s="100">
        <v>0</v>
      </c>
      <c r="V30" s="100">
        <v>2.1</v>
      </c>
      <c r="W30" s="105">
        <v>31.271929824561397</v>
      </c>
      <c r="Y30" s="100">
        <v>21</v>
      </c>
      <c r="Z30" s="105">
        <v>768.68421052631561</v>
      </c>
      <c r="AA30" s="100">
        <v>0</v>
      </c>
      <c r="AB30" s="100">
        <v>0.3</v>
      </c>
      <c r="AC30" s="105">
        <v>93.815789473684191</v>
      </c>
    </row>
    <row r="31" spans="1:29" x14ac:dyDescent="0.25">
      <c r="A31" s="100">
        <v>35438</v>
      </c>
      <c r="B31" s="100" t="s">
        <v>149</v>
      </c>
      <c r="C31" s="100">
        <v>6</v>
      </c>
      <c r="D31" s="102" t="s">
        <v>250</v>
      </c>
      <c r="E31" s="105">
        <v>3.0857142857142859</v>
      </c>
      <c r="F31" s="105">
        <v>13.885714285714286</v>
      </c>
      <c r="G31" s="105">
        <v>2.3473053892215572</v>
      </c>
      <c r="H31" s="105">
        <v>78.994285714285724</v>
      </c>
      <c r="I31" s="105">
        <v>61.714285714285722</v>
      </c>
      <c r="J31" s="105">
        <v>339.42857142857144</v>
      </c>
      <c r="K31" s="108">
        <v>7.7</v>
      </c>
      <c r="L31" s="108">
        <v>1.0285714285714287</v>
      </c>
      <c r="N31" s="105">
        <v>40.114285714285721</v>
      </c>
      <c r="O31" s="105">
        <v>614.05714285714294</v>
      </c>
      <c r="P31" s="105">
        <v>2818.2857142857147</v>
      </c>
      <c r="Q31" s="105">
        <v>20.468571428571426</v>
      </c>
      <c r="R31" s="100">
        <v>4.3</v>
      </c>
      <c r="S31" s="100">
        <v>25</v>
      </c>
      <c r="T31" s="100">
        <v>68.900000000000006</v>
      </c>
      <c r="U31" s="100">
        <v>0</v>
      </c>
      <c r="V31" s="100">
        <v>2.1</v>
      </c>
      <c r="W31" s="105">
        <v>20.571428571428573</v>
      </c>
      <c r="Y31" s="100">
        <v>17</v>
      </c>
      <c r="Z31" s="105">
        <v>679.88571428571436</v>
      </c>
      <c r="AA31" s="100">
        <v>0</v>
      </c>
      <c r="AB31" s="100">
        <v>0.17</v>
      </c>
      <c r="AC31" s="105">
        <v>98.742857142857147</v>
      </c>
    </row>
    <row r="32" spans="1:29" x14ac:dyDescent="0.25">
      <c r="A32" s="100">
        <v>35439</v>
      </c>
      <c r="B32" s="100" t="s">
        <v>150</v>
      </c>
      <c r="C32" s="100">
        <v>6</v>
      </c>
      <c r="D32" s="102" t="s">
        <v>251</v>
      </c>
      <c r="E32" s="105">
        <v>2.0470588235294129</v>
      </c>
      <c r="F32" s="105">
        <v>9.2117647058823575</v>
      </c>
      <c r="G32" s="105">
        <v>1.1185185185185187</v>
      </c>
      <c r="H32" s="105">
        <v>49.78447058823533</v>
      </c>
      <c r="I32" s="105">
        <v>38.894117647058849</v>
      </c>
      <c r="J32" s="105">
        <v>223.12941176470602</v>
      </c>
      <c r="K32" s="108">
        <v>8</v>
      </c>
      <c r="L32" s="108">
        <v>0.81882352941176517</v>
      </c>
      <c r="N32" s="105">
        <v>28.65882352941178</v>
      </c>
      <c r="O32" s="105">
        <v>619.23529411764741</v>
      </c>
      <c r="P32" s="105">
        <v>4431.8823529411793</v>
      </c>
      <c r="Q32" s="105">
        <v>28.249411764705901</v>
      </c>
      <c r="R32" s="100">
        <v>2</v>
      </c>
      <c r="S32" s="100">
        <v>18.3</v>
      </c>
      <c r="T32" s="100">
        <v>78.400000000000006</v>
      </c>
      <c r="U32" s="100">
        <v>0</v>
      </c>
      <c r="V32" s="100">
        <v>1.5</v>
      </c>
      <c r="W32" s="105">
        <v>12.282352941176478</v>
      </c>
      <c r="Y32" s="100">
        <v>4</v>
      </c>
      <c r="Z32" s="105">
        <v>451.37647058823558</v>
      </c>
      <c r="AA32" s="100">
        <v>0</v>
      </c>
      <c r="AB32" s="100">
        <v>0.11</v>
      </c>
      <c r="AC32" s="105">
        <v>100.30588235294124</v>
      </c>
    </row>
    <row r="34" spans="1:29" x14ac:dyDescent="0.25">
      <c r="A34" s="100">
        <v>35428</v>
      </c>
      <c r="B34" s="100" t="s">
        <v>139</v>
      </c>
      <c r="C34" s="100">
        <v>7</v>
      </c>
      <c r="D34" s="102" t="s">
        <v>248</v>
      </c>
      <c r="E34" s="105">
        <v>4.1008403361344516</v>
      </c>
      <c r="F34" s="105">
        <v>7.9966386554621813</v>
      </c>
      <c r="G34" s="105">
        <v>1.2796610169491525</v>
      </c>
      <c r="H34" s="105">
        <v>170.59495798319315</v>
      </c>
      <c r="I34" s="105">
        <v>133.27731092436966</v>
      </c>
      <c r="J34" s="105">
        <v>525.93277310924339</v>
      </c>
      <c r="K34" s="108">
        <v>7.8</v>
      </c>
      <c r="L34" s="108">
        <v>2.7680672268907549</v>
      </c>
      <c r="N34" s="105">
        <v>73.815126050420133</v>
      </c>
      <c r="O34" s="105">
        <v>441.86554621848717</v>
      </c>
      <c r="P34" s="105">
        <v>3731.7647058823509</v>
      </c>
      <c r="Q34" s="105">
        <v>27.819767441860456</v>
      </c>
      <c r="R34" s="100">
        <v>5.7</v>
      </c>
      <c r="S34" s="100">
        <v>15.4</v>
      </c>
      <c r="T34" s="100">
        <v>78.3</v>
      </c>
      <c r="U34" s="100">
        <v>0</v>
      </c>
      <c r="V34" s="100">
        <v>0.8</v>
      </c>
      <c r="W34" s="105">
        <v>14.35294117647058</v>
      </c>
      <c r="X34" s="108">
        <v>0.82016806722689028</v>
      </c>
      <c r="Y34" s="100">
        <v>15</v>
      </c>
      <c r="Z34" s="105">
        <v>516.70588235294088</v>
      </c>
      <c r="AA34" s="100">
        <v>0</v>
      </c>
      <c r="AB34" s="100">
        <v>0.37</v>
      </c>
      <c r="AC34" s="105">
        <v>45.109243697478966</v>
      </c>
    </row>
    <row r="35" spans="1:29" x14ac:dyDescent="0.25">
      <c r="A35" s="100">
        <v>35429</v>
      </c>
      <c r="B35" s="100" t="s">
        <v>140</v>
      </c>
      <c r="C35" s="100">
        <v>7</v>
      </c>
      <c r="D35" s="102" t="s">
        <v>249</v>
      </c>
      <c r="E35" s="105">
        <v>2.0229885057471257</v>
      </c>
      <c r="F35" s="105">
        <v>3.9448275862068947</v>
      </c>
      <c r="G35" s="105">
        <v>3.6804123711340226</v>
      </c>
      <c r="H35" s="105">
        <v>172.19678160919534</v>
      </c>
      <c r="I35" s="105">
        <v>134.52873563218387</v>
      </c>
      <c r="J35" s="105">
        <v>506.75862068965506</v>
      </c>
      <c r="K35" s="108">
        <v>7.4</v>
      </c>
      <c r="L35" s="108">
        <v>2.4275862068965512</v>
      </c>
      <c r="N35" s="105">
        <v>72.827586206896527</v>
      </c>
      <c r="O35" s="105">
        <v>406.62068965517233</v>
      </c>
      <c r="P35" s="105">
        <v>2468.0459770114935</v>
      </c>
      <c r="Q35" s="105">
        <v>27.819767441860456</v>
      </c>
      <c r="R35" s="100">
        <v>7.5</v>
      </c>
      <c r="S35" s="100">
        <v>19.7</v>
      </c>
      <c r="T35" s="100">
        <v>71.599999999999994</v>
      </c>
      <c r="U35" s="100">
        <v>0</v>
      </c>
      <c r="V35" s="100">
        <v>1.4</v>
      </c>
      <c r="W35" s="105">
        <v>23.264367816091948</v>
      </c>
      <c r="Y35" s="100">
        <v>39</v>
      </c>
      <c r="Z35" s="105">
        <v>637.24137931034466</v>
      </c>
      <c r="AA35" s="100">
        <v>0</v>
      </c>
      <c r="AB35" s="100">
        <v>0.38</v>
      </c>
      <c r="AC35" s="105">
        <v>56.643678160919528</v>
      </c>
    </row>
    <row r="36" spans="1:29" x14ac:dyDescent="0.25">
      <c r="A36" s="100">
        <v>35430</v>
      </c>
      <c r="B36" s="100" t="s">
        <v>141</v>
      </c>
      <c r="C36" s="100">
        <v>7</v>
      </c>
      <c r="D36" s="102" t="s">
        <v>250</v>
      </c>
      <c r="E36" s="105">
        <v>1.0327868852459017</v>
      </c>
      <c r="F36" s="105">
        <v>4.6475409836065573</v>
      </c>
      <c r="G36" s="105">
        <v>3.488372093023258</v>
      </c>
      <c r="H36" s="105">
        <v>96.503606557377068</v>
      </c>
      <c r="I36" s="105">
        <v>75.393442622950829</v>
      </c>
      <c r="J36" s="105">
        <v>425.50819672131149</v>
      </c>
      <c r="K36" s="108">
        <v>7.6</v>
      </c>
      <c r="L36" s="108">
        <v>1.3426229508196721</v>
      </c>
      <c r="N36" s="105">
        <v>52.672131147540988</v>
      </c>
      <c r="O36" s="105">
        <v>457.52459016393442</v>
      </c>
      <c r="P36" s="105">
        <v>3098.3606557377052</v>
      </c>
      <c r="Q36" s="105">
        <v>27.819767441860456</v>
      </c>
      <c r="R36" s="100">
        <v>5.3</v>
      </c>
      <c r="S36" s="100">
        <v>18.5</v>
      </c>
      <c r="T36" s="100">
        <v>75.099999999999994</v>
      </c>
      <c r="U36" s="100">
        <v>0</v>
      </c>
      <c r="V36" s="100">
        <v>1.4</v>
      </c>
      <c r="W36" s="105">
        <v>21.688524590163937</v>
      </c>
      <c r="Y36" s="100">
        <v>22</v>
      </c>
      <c r="Z36" s="105">
        <v>634.13114754098365</v>
      </c>
      <c r="AA36" s="100">
        <v>0</v>
      </c>
      <c r="AB36" s="100">
        <v>0.28999999999999998</v>
      </c>
      <c r="AC36" s="105">
        <v>67.131147540983605</v>
      </c>
    </row>
    <row r="37" spans="1:29" x14ac:dyDescent="0.25">
      <c r="A37" s="100">
        <v>35431</v>
      </c>
      <c r="B37" s="100" t="s">
        <v>142</v>
      </c>
      <c r="C37" s="100">
        <v>7</v>
      </c>
      <c r="D37" s="102" t="s">
        <v>251</v>
      </c>
      <c r="E37" s="105">
        <v>6.1910828025477693</v>
      </c>
      <c r="F37" s="105">
        <v>27.859872611464958</v>
      </c>
      <c r="G37" s="105">
        <v>1.2000000000000011</v>
      </c>
      <c r="H37" s="105">
        <v>50.189044585987247</v>
      </c>
      <c r="I37" s="105">
        <v>39.210191082802538</v>
      </c>
      <c r="J37" s="105">
        <v>348.76433121019102</v>
      </c>
      <c r="K37" s="108">
        <v>8.1999999999999993</v>
      </c>
      <c r="L37" s="108">
        <v>1.1350318471337579</v>
      </c>
      <c r="N37" s="105">
        <v>29.923566878980886</v>
      </c>
      <c r="O37" s="105">
        <v>465.36305732484067</v>
      </c>
      <c r="P37" s="105">
        <v>4777.4522292993624</v>
      </c>
      <c r="Q37" s="105">
        <v>27.819767441860456</v>
      </c>
      <c r="R37" s="100">
        <v>3.1</v>
      </c>
      <c r="S37" s="100">
        <v>13.4</v>
      </c>
      <c r="T37" s="100">
        <v>82.4</v>
      </c>
      <c r="U37" s="100">
        <v>0</v>
      </c>
      <c r="V37" s="100">
        <v>1.3</v>
      </c>
      <c r="W37" s="105">
        <v>28.891719745222925</v>
      </c>
      <c r="Y37" s="100">
        <v>4</v>
      </c>
      <c r="Z37" s="105">
        <v>325.03184713375788</v>
      </c>
      <c r="AA37" s="100">
        <v>0</v>
      </c>
      <c r="AB37" s="100">
        <v>0.23</v>
      </c>
      <c r="AC37" s="105">
        <v>87.707006369426736</v>
      </c>
    </row>
    <row r="39" spans="1:29" x14ac:dyDescent="0.25">
      <c r="A39" s="100">
        <v>84376</v>
      </c>
      <c r="B39" s="100" t="s">
        <v>59</v>
      </c>
      <c r="C39" s="100">
        <v>8</v>
      </c>
      <c r="D39" s="102" t="s">
        <v>248</v>
      </c>
      <c r="E39" s="105">
        <v>10.217391304347826</v>
      </c>
      <c r="F39" s="105">
        <v>19.923913043478262</v>
      </c>
      <c r="G39" s="105">
        <v>6.2950819672131146</v>
      </c>
      <c r="H39" s="105">
        <v>129.47478260869565</v>
      </c>
      <c r="I39" s="105">
        <v>101.15217391304347</v>
      </c>
      <c r="J39" s="105">
        <v>487.36956521739131</v>
      </c>
      <c r="K39" s="108">
        <v>7.6</v>
      </c>
      <c r="L39" s="108">
        <v>4.3934782608695651</v>
      </c>
      <c r="N39" s="105">
        <v>62.326086956521735</v>
      </c>
      <c r="O39" s="105">
        <v>385.19565217391306</v>
      </c>
      <c r="P39" s="105">
        <v>3586.304347826087</v>
      </c>
      <c r="Q39" s="105">
        <v>17.57391304347826</v>
      </c>
      <c r="R39" s="100">
        <v>7.1</v>
      </c>
      <c r="S39" s="100">
        <v>18.3</v>
      </c>
      <c r="T39" s="100">
        <v>73.099999999999994</v>
      </c>
      <c r="U39" s="100">
        <v>0</v>
      </c>
      <c r="V39" s="100">
        <v>1.7</v>
      </c>
      <c r="W39" s="105">
        <v>19.413043478260871</v>
      </c>
      <c r="X39" s="108">
        <v>0.30652173913043479</v>
      </c>
      <c r="Y39" s="100">
        <v>39</v>
      </c>
      <c r="Z39" s="105">
        <v>480.21739130434781</v>
      </c>
      <c r="AA39" s="100">
        <v>0</v>
      </c>
      <c r="AB39" s="100">
        <v>0.39</v>
      </c>
      <c r="AC39" s="105">
        <v>67.434782608695656</v>
      </c>
    </row>
    <row r="40" spans="1:29" x14ac:dyDescent="0.25">
      <c r="A40" s="100">
        <v>84377</v>
      </c>
      <c r="B40" s="100" t="s">
        <v>60</v>
      </c>
      <c r="C40" s="100">
        <v>8</v>
      </c>
      <c r="D40" s="102" t="s">
        <v>249</v>
      </c>
      <c r="E40" s="105">
        <v>6.2068965517241397</v>
      </c>
      <c r="F40" s="105">
        <v>12.103448275862071</v>
      </c>
      <c r="G40" s="105">
        <v>2.9605839416058397</v>
      </c>
      <c r="H40" s="105">
        <v>75.47586206896554</v>
      </c>
      <c r="I40" s="105">
        <v>58.965517241379324</v>
      </c>
      <c r="J40" s="105">
        <v>310.34482758620697</v>
      </c>
      <c r="K40" s="108">
        <v>7.1</v>
      </c>
      <c r="L40" s="108">
        <v>2.3793103448275863</v>
      </c>
      <c r="N40" s="105">
        <v>40.344827586206904</v>
      </c>
      <c r="O40" s="105">
        <v>376.5517241379311</v>
      </c>
      <c r="P40" s="105">
        <v>1893.1034482758625</v>
      </c>
      <c r="Q40" s="105">
        <v>15.000000000000004</v>
      </c>
      <c r="R40" s="100">
        <v>5.3</v>
      </c>
      <c r="S40" s="100">
        <v>20.9</v>
      </c>
      <c r="T40" s="100">
        <v>62.9</v>
      </c>
      <c r="U40" s="100">
        <v>8.8000000000000007</v>
      </c>
      <c r="V40" s="100">
        <v>2.1</v>
      </c>
      <c r="W40" s="105">
        <v>23.793103448275868</v>
      </c>
      <c r="Y40" s="100">
        <v>16</v>
      </c>
      <c r="Z40" s="105">
        <v>705.51724137931046</v>
      </c>
      <c r="AA40" s="100">
        <v>0.1</v>
      </c>
      <c r="AB40" s="100">
        <v>0.25</v>
      </c>
      <c r="AC40" s="105">
        <v>72.413793103448299</v>
      </c>
    </row>
    <row r="41" spans="1:29" x14ac:dyDescent="0.25">
      <c r="A41" s="100">
        <v>84378</v>
      </c>
      <c r="B41" s="100" t="s">
        <v>61</v>
      </c>
      <c r="C41" s="100">
        <v>8</v>
      </c>
      <c r="D41" s="102" t="s">
        <v>250</v>
      </c>
      <c r="E41" s="105">
        <v>2.0725388601036263</v>
      </c>
      <c r="F41" s="105">
        <v>9.3264248704663189</v>
      </c>
      <c r="G41" s="105">
        <v>2.3806824623058613</v>
      </c>
      <c r="H41" s="105">
        <v>43.772020725388586</v>
      </c>
      <c r="I41" s="105">
        <v>34.196891191709831</v>
      </c>
      <c r="J41" s="105">
        <v>177.20207253886005</v>
      </c>
      <c r="K41" s="108">
        <v>7.7</v>
      </c>
      <c r="L41" s="108">
        <v>1.4507772020725385</v>
      </c>
      <c r="N41" s="105">
        <v>31.088082901554394</v>
      </c>
      <c r="O41" s="105">
        <v>441.4507772020724</v>
      </c>
      <c r="P41" s="105">
        <v>3927.4611398963721</v>
      </c>
      <c r="Q41" s="105">
        <v>24.041450777202066</v>
      </c>
      <c r="R41" s="100">
        <v>1.9</v>
      </c>
      <c r="S41" s="100">
        <v>15.3</v>
      </c>
      <c r="T41" s="100">
        <v>81.8</v>
      </c>
      <c r="U41" s="100">
        <v>0</v>
      </c>
      <c r="V41" s="100">
        <v>1.2</v>
      </c>
      <c r="W41" s="105">
        <v>18.652849740932638</v>
      </c>
      <c r="Y41" s="100">
        <v>4</v>
      </c>
      <c r="Z41" s="105">
        <v>139.89637305699478</v>
      </c>
      <c r="AA41" s="100">
        <v>0</v>
      </c>
      <c r="AB41" s="100">
        <v>0.12</v>
      </c>
      <c r="AC41" s="105">
        <v>64.248704663212422</v>
      </c>
    </row>
    <row r="42" spans="1:29" x14ac:dyDescent="0.25">
      <c r="A42" s="100">
        <v>84379</v>
      </c>
      <c r="B42" s="100" t="s">
        <v>62</v>
      </c>
      <c r="C42" s="100">
        <v>8</v>
      </c>
      <c r="D42" s="102" t="s">
        <v>251</v>
      </c>
      <c r="E42" s="105">
        <v>2.0564971751412426</v>
      </c>
      <c r="F42" s="105">
        <v>9.2542372881355917</v>
      </c>
      <c r="G42" s="105">
        <v>3.5993344425956741</v>
      </c>
      <c r="H42" s="105">
        <v>34.220112994350274</v>
      </c>
      <c r="I42" s="105">
        <v>26.734463276836152</v>
      </c>
      <c r="J42" s="105">
        <v>168.6327683615819</v>
      </c>
      <c r="K42" s="108">
        <v>7.8</v>
      </c>
      <c r="L42" s="108">
        <v>1.1310734463276835</v>
      </c>
      <c r="N42" s="105">
        <v>25.706214689265533</v>
      </c>
      <c r="O42" s="105">
        <v>486.36158192090386</v>
      </c>
      <c r="P42" s="105">
        <v>3845.6497175141235</v>
      </c>
      <c r="Q42" s="105">
        <v>23.855367231638414</v>
      </c>
      <c r="R42" s="100">
        <v>1.8</v>
      </c>
      <c r="S42" s="100">
        <v>17</v>
      </c>
      <c r="T42" s="100">
        <v>80.599999999999994</v>
      </c>
      <c r="U42" s="100">
        <v>0</v>
      </c>
      <c r="V42" s="100">
        <v>0.8</v>
      </c>
      <c r="W42" s="105">
        <v>15.42372881355932</v>
      </c>
      <c r="Y42" s="100">
        <v>3</v>
      </c>
      <c r="Z42" s="105">
        <v>79.175141242937841</v>
      </c>
      <c r="AA42" s="100">
        <v>0</v>
      </c>
      <c r="AB42" s="100">
        <v>0.11</v>
      </c>
      <c r="AC42" s="105">
        <v>46.271186440677958</v>
      </c>
    </row>
    <row r="44" spans="1:29" x14ac:dyDescent="0.25">
      <c r="A44" s="100">
        <v>84363</v>
      </c>
      <c r="B44" s="100" t="s">
        <v>69</v>
      </c>
      <c r="C44" s="100">
        <v>9</v>
      </c>
      <c r="D44" s="102" t="s">
        <v>248</v>
      </c>
      <c r="E44" s="105">
        <v>16.595041322314049</v>
      </c>
      <c r="F44" s="105">
        <v>32.360330578512396</v>
      </c>
      <c r="G44" s="105">
        <v>5.2556372549019592</v>
      </c>
      <c r="H44" s="105">
        <v>91.604628099173553</v>
      </c>
      <c r="I44" s="105">
        <v>71.566115702479337</v>
      </c>
      <c r="J44" s="105">
        <v>205.36363636363635</v>
      </c>
      <c r="K44" s="108">
        <v>7.4</v>
      </c>
      <c r="L44" s="108">
        <v>3.630165289256198</v>
      </c>
      <c r="N44" s="105">
        <v>51.8595041322314</v>
      </c>
      <c r="O44" s="105">
        <v>483.33057851239664</v>
      </c>
      <c r="P44" s="105">
        <v>2312.9338842975203</v>
      </c>
      <c r="Q44" s="105">
        <v>16.283884297520661</v>
      </c>
      <c r="R44" s="100">
        <v>3.2</v>
      </c>
      <c r="S44" s="100">
        <v>24.7</v>
      </c>
      <c r="T44" s="100">
        <v>71</v>
      </c>
      <c r="U44" s="100">
        <v>0</v>
      </c>
      <c r="V44" s="100">
        <v>1.4</v>
      </c>
      <c r="W44" s="105">
        <v>24.892561983471072</v>
      </c>
      <c r="X44" s="108">
        <v>0.31115702479338841</v>
      </c>
      <c r="Y44" s="100">
        <v>21</v>
      </c>
      <c r="Z44" s="105">
        <v>633.72314049586771</v>
      </c>
      <c r="AA44" s="100">
        <v>0</v>
      </c>
      <c r="AB44" s="100">
        <v>0.13</v>
      </c>
      <c r="AC44" s="105">
        <v>50.822314049586772</v>
      </c>
    </row>
    <row r="45" spans="1:29" x14ac:dyDescent="0.25">
      <c r="A45" s="100">
        <v>84364</v>
      </c>
      <c r="B45" s="100" t="s">
        <v>70</v>
      </c>
      <c r="C45" s="100">
        <v>9</v>
      </c>
      <c r="D45" s="102" t="s">
        <v>249</v>
      </c>
      <c r="E45" s="105">
        <v>4.1568627450980387</v>
      </c>
      <c r="F45" s="105">
        <v>8.1058823529411743</v>
      </c>
      <c r="G45" s="105">
        <v>2.8216962524654825</v>
      </c>
      <c r="H45" s="105">
        <v>37.245490196078421</v>
      </c>
      <c r="I45" s="105">
        <v>29.098039215686267</v>
      </c>
      <c r="J45" s="105">
        <v>111.19607843137253</v>
      </c>
      <c r="K45" s="108">
        <v>7.6</v>
      </c>
      <c r="L45" s="108">
        <v>1.9745098039215683</v>
      </c>
      <c r="N45" s="105">
        <v>22.862745098039209</v>
      </c>
      <c r="O45" s="105">
        <v>511.29411764705873</v>
      </c>
      <c r="P45" s="105">
        <v>1995.2941176470583</v>
      </c>
      <c r="Q45" s="105">
        <v>14.860784313725487</v>
      </c>
      <c r="R45" s="100">
        <v>1.9</v>
      </c>
      <c r="S45" s="100">
        <v>28.6</v>
      </c>
      <c r="T45" s="100">
        <v>67.099999999999994</v>
      </c>
      <c r="U45" s="100">
        <v>0</v>
      </c>
      <c r="V45" s="100">
        <v>2.7</v>
      </c>
      <c r="W45" s="105">
        <v>33.254901960784309</v>
      </c>
      <c r="Y45" s="100">
        <v>8</v>
      </c>
      <c r="Z45" s="105">
        <v>686.92156862745082</v>
      </c>
      <c r="AA45" s="100">
        <v>0</v>
      </c>
      <c r="AB45" s="100">
        <v>7.0000000000000007E-2</v>
      </c>
      <c r="AC45" s="105">
        <v>93.529411764705856</v>
      </c>
    </row>
    <row r="46" spans="1:29" x14ac:dyDescent="0.25">
      <c r="A46" s="100">
        <v>84365</v>
      </c>
      <c r="B46" s="100" t="s">
        <v>71</v>
      </c>
      <c r="C46" s="100">
        <v>9</v>
      </c>
      <c r="D46" s="102" t="s">
        <v>250</v>
      </c>
      <c r="E46" s="105">
        <v>2.0806451612903221</v>
      </c>
      <c r="F46" s="105">
        <v>9.3629032258064484</v>
      </c>
      <c r="G46" s="105">
        <v>2.0699172033118676</v>
      </c>
      <c r="H46" s="105">
        <v>37.285161290322577</v>
      </c>
      <c r="I46" s="105">
        <v>29.129032258064512</v>
      </c>
      <c r="J46" s="105">
        <v>94.669354838709666</v>
      </c>
      <c r="K46" s="108">
        <v>8</v>
      </c>
      <c r="L46" s="108">
        <v>1.1443548387096774</v>
      </c>
      <c r="N46" s="105">
        <v>22.887096774193544</v>
      </c>
      <c r="O46" s="105">
        <v>677.24999999999989</v>
      </c>
      <c r="P46" s="105">
        <v>3641.1290322580639</v>
      </c>
      <c r="Q46" s="105">
        <v>24.447580645161288</v>
      </c>
      <c r="R46" s="100">
        <v>1</v>
      </c>
      <c r="S46" s="100">
        <v>23.1</v>
      </c>
      <c r="T46" s="100">
        <v>74.400000000000006</v>
      </c>
      <c r="U46" s="100">
        <v>0</v>
      </c>
      <c r="V46" s="100">
        <v>1.9</v>
      </c>
      <c r="W46" s="105">
        <v>32.249999999999993</v>
      </c>
      <c r="Y46" s="100">
        <v>21</v>
      </c>
      <c r="Z46" s="105">
        <v>259.04032258064512</v>
      </c>
      <c r="AA46" s="100">
        <v>0</v>
      </c>
      <c r="AB46" s="100">
        <v>0.04</v>
      </c>
      <c r="AC46" s="105">
        <v>105.07258064516128</v>
      </c>
    </row>
    <row r="47" spans="1:29" x14ac:dyDescent="0.25">
      <c r="A47" s="100">
        <v>84366</v>
      </c>
      <c r="B47" s="100" t="s">
        <v>72</v>
      </c>
      <c r="C47" s="100">
        <v>9</v>
      </c>
      <c r="D47" s="102" t="s">
        <v>251</v>
      </c>
      <c r="E47" s="105">
        <v>4.1497326203208544</v>
      </c>
      <c r="F47" s="105">
        <v>18.673796791443849</v>
      </c>
      <c r="G47" s="105">
        <v>2.5476923076923077</v>
      </c>
      <c r="H47" s="105">
        <v>51.788663101604264</v>
      </c>
      <c r="I47" s="105">
        <v>40.459893048128329</v>
      </c>
      <c r="J47" s="105">
        <v>73.657754010695157</v>
      </c>
      <c r="K47" s="108">
        <v>8.1999999999999993</v>
      </c>
      <c r="L47" s="108">
        <v>1.0374331550802136</v>
      </c>
      <c r="N47" s="105">
        <v>36.310160427807475</v>
      </c>
      <c r="O47" s="105">
        <v>676.40641711229921</v>
      </c>
      <c r="P47" s="105">
        <v>4326.0962566844901</v>
      </c>
      <c r="Q47" s="105">
        <v>27.906951871657743</v>
      </c>
      <c r="R47" s="100">
        <v>0.7</v>
      </c>
      <c r="S47" s="100">
        <v>20.2</v>
      </c>
      <c r="T47" s="100">
        <v>77.5</v>
      </c>
      <c r="U47" s="100">
        <v>0</v>
      </c>
      <c r="V47" s="100">
        <v>1.9</v>
      </c>
      <c r="W47" s="105">
        <v>43.572192513368968</v>
      </c>
      <c r="Y47" s="100">
        <v>5</v>
      </c>
      <c r="Z47" s="105">
        <v>49.796791443850253</v>
      </c>
      <c r="AA47" s="100">
        <v>0</v>
      </c>
      <c r="AB47" s="100">
        <v>0.03</v>
      </c>
      <c r="AC47" s="105">
        <v>121.37967914438498</v>
      </c>
    </row>
    <row r="49" spans="1:29" x14ac:dyDescent="0.25">
      <c r="A49" s="100">
        <v>84367</v>
      </c>
      <c r="B49" s="100" t="s">
        <v>73</v>
      </c>
      <c r="C49" s="100">
        <v>10</v>
      </c>
      <c r="D49" s="102" t="s">
        <v>248</v>
      </c>
      <c r="E49" s="105">
        <v>14.700000000000005</v>
      </c>
      <c r="F49" s="105">
        <v>28.66500000000001</v>
      </c>
      <c r="G49" s="105">
        <v>5.0916496945010179</v>
      </c>
      <c r="H49" s="105">
        <v>95.424000000000035</v>
      </c>
      <c r="I49" s="105">
        <v>74.550000000000026</v>
      </c>
      <c r="J49" s="105">
        <v>288.75000000000006</v>
      </c>
      <c r="K49" s="108">
        <v>7.6</v>
      </c>
      <c r="L49" s="108">
        <v>4.0950000000000015</v>
      </c>
      <c r="N49" s="105">
        <v>50.400000000000013</v>
      </c>
      <c r="O49" s="105">
        <v>515.55000000000018</v>
      </c>
      <c r="P49" s="105">
        <v>2719.5000000000009</v>
      </c>
      <c r="Q49" s="105">
        <v>18.795000000000002</v>
      </c>
      <c r="R49" s="100">
        <v>3.9</v>
      </c>
      <c r="S49" s="100">
        <v>22.9</v>
      </c>
      <c r="T49" s="100">
        <v>72.400000000000006</v>
      </c>
      <c r="U49" s="100">
        <v>0</v>
      </c>
      <c r="V49" s="100">
        <v>1</v>
      </c>
      <c r="W49" s="105">
        <v>18.900000000000006</v>
      </c>
      <c r="X49" s="108">
        <v>0.31500000000000006</v>
      </c>
      <c r="Y49" s="100">
        <v>27</v>
      </c>
      <c r="Z49" s="105">
        <v>518.70000000000016</v>
      </c>
      <c r="AA49" s="100">
        <v>0</v>
      </c>
      <c r="AB49" s="100">
        <v>0.17</v>
      </c>
      <c r="AC49" s="105">
        <v>45.150000000000013</v>
      </c>
    </row>
    <row r="50" spans="1:29" x14ac:dyDescent="0.25">
      <c r="A50" s="100">
        <v>84368</v>
      </c>
      <c r="B50" s="100" t="s">
        <v>74</v>
      </c>
      <c r="C50" s="100">
        <v>10</v>
      </c>
      <c r="D50" s="102" t="s">
        <v>249</v>
      </c>
      <c r="E50" s="105">
        <v>11.392857142857141</v>
      </c>
      <c r="F50" s="105">
        <v>22.216071428571425</v>
      </c>
      <c r="G50" s="105">
        <v>3.8760355029585813</v>
      </c>
      <c r="H50" s="105">
        <v>50.377142857142843</v>
      </c>
      <c r="I50" s="105">
        <v>39.357142857142847</v>
      </c>
      <c r="J50" s="105">
        <v>157.42857142857139</v>
      </c>
      <c r="K50" s="108">
        <v>7.6</v>
      </c>
      <c r="L50" s="108">
        <v>2.2785714285714285</v>
      </c>
      <c r="N50" s="105">
        <v>32.107142857142847</v>
      </c>
      <c r="O50" s="105">
        <v>578.96428571428555</v>
      </c>
      <c r="P50" s="105">
        <v>2371.7857142857138</v>
      </c>
      <c r="Q50" s="105">
        <v>17.296428571428567</v>
      </c>
      <c r="R50" s="100">
        <v>2.2999999999999998</v>
      </c>
      <c r="S50" s="100">
        <v>27.8</v>
      </c>
      <c r="T50" s="100">
        <v>68.400000000000006</v>
      </c>
      <c r="U50" s="100">
        <v>0</v>
      </c>
      <c r="V50" s="100">
        <v>1.9</v>
      </c>
      <c r="W50" s="105">
        <v>25.892857142857135</v>
      </c>
      <c r="Y50" s="100">
        <v>11</v>
      </c>
      <c r="Z50" s="105">
        <v>630.74999999999989</v>
      </c>
      <c r="AA50" s="100">
        <v>0</v>
      </c>
      <c r="AB50" s="100">
        <v>0.08</v>
      </c>
      <c r="AC50" s="105">
        <v>74.571428571428555</v>
      </c>
    </row>
    <row r="51" spans="1:29" x14ac:dyDescent="0.25">
      <c r="A51" s="100">
        <v>84369</v>
      </c>
      <c r="B51" s="100" t="s">
        <v>75</v>
      </c>
      <c r="C51" s="100">
        <v>10</v>
      </c>
      <c r="D51" s="102" t="s">
        <v>250</v>
      </c>
      <c r="E51" s="105">
        <v>4.1523809523809527</v>
      </c>
      <c r="F51" s="105">
        <v>18.685714285714287</v>
      </c>
      <c r="G51" s="105">
        <v>2.6032823995472549</v>
      </c>
      <c r="H51" s="105">
        <v>39.862857142857145</v>
      </c>
      <c r="I51" s="105">
        <v>31.142857142857142</v>
      </c>
      <c r="J51" s="105">
        <v>115.22857142857143</v>
      </c>
      <c r="K51" s="108">
        <v>7.9</v>
      </c>
      <c r="L51" s="108">
        <v>1.3495238095238096</v>
      </c>
      <c r="N51" s="105">
        <v>29.066666666666666</v>
      </c>
      <c r="O51" s="105">
        <v>562.64761904761906</v>
      </c>
      <c r="P51" s="105">
        <v>3166.1904761904761</v>
      </c>
      <c r="Q51" s="105">
        <v>21.073333333333334</v>
      </c>
      <c r="R51" s="100">
        <v>1.4</v>
      </c>
      <c r="S51" s="100">
        <v>22.2</v>
      </c>
      <c r="T51" s="100">
        <v>75</v>
      </c>
      <c r="U51" s="100">
        <v>0</v>
      </c>
      <c r="V51" s="100">
        <v>1.7</v>
      </c>
      <c r="W51" s="105">
        <v>31.142857142857142</v>
      </c>
      <c r="Y51" s="100">
        <v>15</v>
      </c>
      <c r="Z51" s="105">
        <v>394.47619047619048</v>
      </c>
      <c r="AA51" s="100">
        <v>0</v>
      </c>
      <c r="AB51" s="100">
        <v>0.06</v>
      </c>
      <c r="AC51" s="105">
        <v>84.085714285714289</v>
      </c>
    </row>
    <row r="52" spans="1:29" x14ac:dyDescent="0.25">
      <c r="A52" s="100">
        <v>84370</v>
      </c>
      <c r="B52" s="100" t="s">
        <v>76</v>
      </c>
      <c r="C52" s="100">
        <v>10</v>
      </c>
      <c r="D52" s="102" t="s">
        <v>251</v>
      </c>
      <c r="E52" s="105">
        <v>1.0232558139534884</v>
      </c>
      <c r="F52" s="105">
        <v>4.6046511627906979</v>
      </c>
      <c r="G52" s="105">
        <v>3.5343283582089553</v>
      </c>
      <c r="H52" s="105">
        <v>30.124651162790698</v>
      </c>
      <c r="I52" s="105">
        <v>23.534883720930232</v>
      </c>
      <c r="J52" s="105">
        <v>127.90697674418604</v>
      </c>
      <c r="K52" s="108">
        <v>8.1</v>
      </c>
      <c r="L52" s="108">
        <v>1.0232558139534884</v>
      </c>
      <c r="N52" s="105">
        <v>24.558139534883718</v>
      </c>
      <c r="O52" s="105">
        <v>745.95348837209292</v>
      </c>
      <c r="P52" s="105">
        <v>3346.046511627907</v>
      </c>
      <c r="Q52" s="105">
        <v>23.739534883720928</v>
      </c>
      <c r="R52" s="100">
        <v>1.4</v>
      </c>
      <c r="S52" s="100">
        <v>26.2</v>
      </c>
      <c r="T52" s="100">
        <v>70.599999999999994</v>
      </c>
      <c r="U52" s="100">
        <v>0</v>
      </c>
      <c r="V52" s="100">
        <v>2.2000000000000002</v>
      </c>
      <c r="W52" s="105">
        <v>30.697674418604649</v>
      </c>
      <c r="Y52" s="100">
        <v>3</v>
      </c>
      <c r="Z52" s="105">
        <v>152.46511627906975</v>
      </c>
      <c r="AA52" s="100">
        <v>0</v>
      </c>
      <c r="AB52" s="100">
        <v>0.05</v>
      </c>
      <c r="AC52" s="105">
        <v>119.72093023255813</v>
      </c>
    </row>
    <row r="54" spans="1:29" x14ac:dyDescent="0.25">
      <c r="A54" s="100">
        <v>84380</v>
      </c>
      <c r="B54" s="100" t="s">
        <v>77</v>
      </c>
      <c r="C54" s="100">
        <v>11</v>
      </c>
      <c r="D54" s="102" t="s">
        <v>248</v>
      </c>
      <c r="E54" s="105">
        <v>30.194117647058828</v>
      </c>
      <c r="F54" s="105">
        <v>58.87852941176471</v>
      </c>
      <c r="G54" s="105">
        <v>5.6158264199106585</v>
      </c>
      <c r="H54" s="105">
        <v>165.25552941176474</v>
      </c>
      <c r="I54" s="105">
        <v>129.10588235294119</v>
      </c>
      <c r="J54" s="105">
        <v>486.22941176470596</v>
      </c>
      <c r="K54" s="108">
        <v>7.1</v>
      </c>
      <c r="L54" s="108">
        <v>6.2470588235294127</v>
      </c>
      <c r="N54" s="105">
        <v>63.511764705882364</v>
      </c>
      <c r="O54" s="105">
        <v>395.64705882352945</v>
      </c>
      <c r="P54" s="105">
        <v>2904.882352941177</v>
      </c>
      <c r="Q54" s="105">
        <v>21.135882352941181</v>
      </c>
      <c r="R54" s="100">
        <v>5.9</v>
      </c>
      <c r="S54" s="100">
        <v>15.6</v>
      </c>
      <c r="T54" s="100">
        <v>68.7</v>
      </c>
      <c r="U54" s="100">
        <v>8.9</v>
      </c>
      <c r="V54" s="100">
        <v>0.9</v>
      </c>
      <c r="W54" s="105">
        <v>69.758823529411771</v>
      </c>
      <c r="X54" s="108">
        <v>0.72882352941176476</v>
      </c>
      <c r="Y54" s="100">
        <v>42</v>
      </c>
      <c r="Z54" s="105">
        <v>569.5235294117648</v>
      </c>
      <c r="AA54" s="100">
        <v>0</v>
      </c>
      <c r="AB54" s="100">
        <v>0.38</v>
      </c>
      <c r="AC54" s="105">
        <v>42.688235294117653</v>
      </c>
    </row>
    <row r="55" spans="1:29" x14ac:dyDescent="0.25">
      <c r="A55" s="100">
        <v>84381</v>
      </c>
      <c r="B55" s="100" t="s">
        <v>78</v>
      </c>
      <c r="C55" s="100">
        <v>11</v>
      </c>
      <c r="D55" s="102" t="s">
        <v>249</v>
      </c>
      <c r="E55" s="105">
        <v>19.48305084745763</v>
      </c>
      <c r="F55" s="105">
        <v>37.991949152542375</v>
      </c>
      <c r="G55" s="105">
        <v>7.1134903640256946</v>
      </c>
      <c r="H55" s="105">
        <v>95.815593220338997</v>
      </c>
      <c r="I55" s="105">
        <v>74.855932203389841</v>
      </c>
      <c r="J55" s="105">
        <v>395.813559322034</v>
      </c>
      <c r="K55" s="108">
        <v>7</v>
      </c>
      <c r="L55" s="108">
        <v>4.1016949152542379</v>
      </c>
      <c r="N55" s="105">
        <v>49.220338983050858</v>
      </c>
      <c r="O55" s="105">
        <v>372.22881355932208</v>
      </c>
      <c r="P55" s="105">
        <v>2461.016949152543</v>
      </c>
      <c r="Q55" s="105">
        <v>19.072881355932211</v>
      </c>
      <c r="R55" s="100">
        <v>5.3</v>
      </c>
      <c r="S55" s="100">
        <v>16.3</v>
      </c>
      <c r="T55" s="100">
        <v>64.5</v>
      </c>
      <c r="U55" s="100">
        <v>12.8</v>
      </c>
      <c r="V55" s="100">
        <v>1</v>
      </c>
      <c r="W55" s="105">
        <v>27.686440677966107</v>
      </c>
      <c r="Y55" s="100">
        <v>20</v>
      </c>
      <c r="Z55" s="105">
        <v>681.90677966101703</v>
      </c>
      <c r="AA55" s="100">
        <v>0.1</v>
      </c>
      <c r="AB55" s="100">
        <v>0.33</v>
      </c>
      <c r="AC55" s="105">
        <v>45.118644067796616</v>
      </c>
    </row>
    <row r="56" spans="1:29" x14ac:dyDescent="0.25">
      <c r="A56" s="100">
        <v>84382</v>
      </c>
      <c r="B56" s="100" t="s">
        <v>79</v>
      </c>
      <c r="C56" s="100">
        <v>11</v>
      </c>
      <c r="D56" s="102" t="s">
        <v>250</v>
      </c>
      <c r="E56" s="105">
        <v>9.21428571428571</v>
      </c>
      <c r="F56" s="105">
        <v>41.464285714285694</v>
      </c>
      <c r="G56" s="105">
        <v>2.2134776192818495</v>
      </c>
      <c r="H56" s="105">
        <v>27.519999999999985</v>
      </c>
      <c r="I56" s="105">
        <v>21.499999999999989</v>
      </c>
      <c r="J56" s="105">
        <v>188.38095238095229</v>
      </c>
      <c r="K56" s="108">
        <v>7.8</v>
      </c>
      <c r="L56" s="108">
        <v>1.5357142857142849</v>
      </c>
      <c r="N56" s="105">
        <v>17.404761904761898</v>
      </c>
      <c r="O56" s="105">
        <v>341.95238095238079</v>
      </c>
      <c r="P56" s="105">
        <v>4177.1428571428551</v>
      </c>
      <c r="Q56" s="105">
        <v>24.469047619047608</v>
      </c>
      <c r="R56" s="100">
        <v>2</v>
      </c>
      <c r="S56" s="100">
        <v>11.6</v>
      </c>
      <c r="T56" s="100">
        <v>85.2</v>
      </c>
      <c r="U56" s="100">
        <v>0</v>
      </c>
      <c r="V56" s="100">
        <v>1.4</v>
      </c>
      <c r="W56" s="105">
        <v>30.714285714285701</v>
      </c>
      <c r="Y56" s="100">
        <v>2</v>
      </c>
      <c r="Z56" s="105">
        <v>346.04761904761887</v>
      </c>
      <c r="AA56" s="100">
        <v>0</v>
      </c>
      <c r="AB56" s="100">
        <v>0.17</v>
      </c>
      <c r="AC56" s="105">
        <v>77.809523809523768</v>
      </c>
    </row>
    <row r="57" spans="1:29" x14ac:dyDescent="0.25">
      <c r="A57" s="100">
        <v>84383</v>
      </c>
      <c r="B57" s="100" t="s">
        <v>80</v>
      </c>
      <c r="C57" s="100">
        <v>11</v>
      </c>
      <c r="D57" s="102" t="s">
        <v>251</v>
      </c>
      <c r="E57" s="105">
        <v>3.0919540229885061</v>
      </c>
      <c r="F57" s="105">
        <v>13.913793103448278</v>
      </c>
      <c r="G57" s="105">
        <v>2.74557463672391</v>
      </c>
      <c r="H57" s="105">
        <v>14.511570881226055</v>
      </c>
      <c r="I57" s="105">
        <v>11.337164750957855</v>
      </c>
      <c r="J57" s="105">
        <v>85.544061302681996</v>
      </c>
      <c r="K57" s="108">
        <v>8</v>
      </c>
      <c r="L57" s="108">
        <v>0.82452107279693487</v>
      </c>
      <c r="N57" s="105">
        <v>10.306513409961687</v>
      </c>
      <c r="O57" s="105">
        <v>243.2337164750958</v>
      </c>
      <c r="P57" s="105">
        <v>3370.2298850574716</v>
      </c>
      <c r="Q57" s="105">
        <v>19.376245210727969</v>
      </c>
      <c r="R57" s="100">
        <v>1.1000000000000001</v>
      </c>
      <c r="S57" s="100">
        <v>10.5</v>
      </c>
      <c r="T57" s="100">
        <v>86.9</v>
      </c>
      <c r="U57" s="100">
        <v>0</v>
      </c>
      <c r="V57" s="100">
        <v>1.7</v>
      </c>
      <c r="W57" s="105">
        <v>22.674329501915711</v>
      </c>
      <c r="Y57" s="100">
        <v>1</v>
      </c>
      <c r="Z57" s="105">
        <v>277.24521072796938</v>
      </c>
      <c r="AA57" s="100">
        <v>0</v>
      </c>
      <c r="AB57" s="100">
        <v>0.1</v>
      </c>
      <c r="AC57" s="105">
        <v>74.206896551724142</v>
      </c>
    </row>
    <row r="59" spans="1:29" x14ac:dyDescent="0.25">
      <c r="A59" s="100">
        <v>84384</v>
      </c>
      <c r="B59" s="100" t="s">
        <v>81</v>
      </c>
      <c r="C59" s="100">
        <v>12</v>
      </c>
      <c r="D59" s="102" t="s">
        <v>248</v>
      </c>
      <c r="E59" s="105">
        <v>29.39130434782609</v>
      </c>
      <c r="F59" s="105">
        <v>57.31304347826088</v>
      </c>
      <c r="G59" s="105">
        <v>3.7060702875399363</v>
      </c>
      <c r="H59" s="105">
        <v>119.58062111801243</v>
      </c>
      <c r="I59" s="105">
        <v>93.422360248447205</v>
      </c>
      <c r="J59" s="105">
        <v>518.54658385093171</v>
      </c>
      <c r="K59" s="108">
        <v>7.4</v>
      </c>
      <c r="L59" s="108">
        <v>5.9832298136645967</v>
      </c>
      <c r="N59" s="105">
        <v>55.633540372670808</v>
      </c>
      <c r="O59" s="105">
        <v>421.9751552795031</v>
      </c>
      <c r="P59" s="105">
        <v>2802.6708074534163</v>
      </c>
      <c r="Q59" s="105">
        <v>18.999378881987582</v>
      </c>
      <c r="R59" s="100">
        <v>7</v>
      </c>
      <c r="S59" s="100">
        <v>18.5</v>
      </c>
      <c r="T59" s="100">
        <v>73.7</v>
      </c>
      <c r="U59" s="100">
        <v>0</v>
      </c>
      <c r="V59" s="100">
        <v>1</v>
      </c>
      <c r="W59" s="105">
        <v>27.29192546583851</v>
      </c>
      <c r="X59" s="108">
        <v>0.41987577639751555</v>
      </c>
      <c r="Y59" s="100">
        <v>36</v>
      </c>
      <c r="Z59" s="105">
        <v>479.70807453416148</v>
      </c>
      <c r="AA59" s="100">
        <v>0</v>
      </c>
      <c r="AB59" s="100">
        <v>0.38</v>
      </c>
      <c r="AC59" s="105">
        <v>45.136645962732921</v>
      </c>
    </row>
    <row r="60" spans="1:29" x14ac:dyDescent="0.25">
      <c r="A60" s="100">
        <v>84385</v>
      </c>
      <c r="B60" s="100" t="s">
        <v>82</v>
      </c>
      <c r="C60" s="100">
        <v>12</v>
      </c>
      <c r="D60" s="102" t="s">
        <v>249</v>
      </c>
      <c r="E60" s="105">
        <v>16.639999999999993</v>
      </c>
      <c r="F60" s="105">
        <v>32.447999999999986</v>
      </c>
      <c r="G60" s="105">
        <v>2.8965517241379315</v>
      </c>
      <c r="H60" s="105">
        <v>55.910399999999981</v>
      </c>
      <c r="I60" s="105">
        <v>43.679999999999986</v>
      </c>
      <c r="J60" s="105">
        <v>456.55999999999983</v>
      </c>
      <c r="K60" s="108">
        <v>7.7</v>
      </c>
      <c r="L60" s="108">
        <v>3.6399999999999988</v>
      </c>
      <c r="N60" s="105">
        <v>38.479999999999983</v>
      </c>
      <c r="O60" s="105">
        <v>454.47999999999985</v>
      </c>
      <c r="P60" s="105">
        <v>3307.1999999999989</v>
      </c>
      <c r="Q60" s="105">
        <v>21.735999999999994</v>
      </c>
      <c r="R60" s="100">
        <v>5.4</v>
      </c>
      <c r="S60" s="100">
        <v>17.5</v>
      </c>
      <c r="T60" s="100">
        <v>76.2</v>
      </c>
      <c r="U60" s="100">
        <v>0</v>
      </c>
      <c r="V60" s="100">
        <v>1.1000000000000001</v>
      </c>
      <c r="W60" s="105">
        <v>28.079999999999991</v>
      </c>
      <c r="Y60" s="100">
        <v>12</v>
      </c>
      <c r="Z60" s="105">
        <v>642.7199999999998</v>
      </c>
      <c r="AA60" s="100">
        <v>0</v>
      </c>
      <c r="AB60" s="100">
        <v>0.31</v>
      </c>
      <c r="AC60" s="105">
        <v>57.199999999999982</v>
      </c>
    </row>
    <row r="61" spans="1:29" x14ac:dyDescent="0.25">
      <c r="A61" s="100">
        <v>84386</v>
      </c>
      <c r="B61" s="100" t="s">
        <v>83</v>
      </c>
      <c r="C61" s="100">
        <v>12</v>
      </c>
      <c r="D61" s="102" t="s">
        <v>250</v>
      </c>
      <c r="E61" s="105">
        <v>8.3773584905660368</v>
      </c>
      <c r="F61" s="105">
        <v>37.698113207547166</v>
      </c>
      <c r="G61" s="105">
        <v>1.7901096442157083</v>
      </c>
      <c r="H61" s="105">
        <v>42.892075471698107</v>
      </c>
      <c r="I61" s="105">
        <v>33.509433962264147</v>
      </c>
      <c r="J61" s="105">
        <v>267.02830188679241</v>
      </c>
      <c r="K61" s="108">
        <v>7.9</v>
      </c>
      <c r="L61" s="108">
        <v>1.9896226415094338</v>
      </c>
      <c r="N61" s="105">
        <v>25.132075471698112</v>
      </c>
      <c r="O61" s="105">
        <v>465.99056603773579</v>
      </c>
      <c r="P61" s="105">
        <v>4523.7735849056598</v>
      </c>
      <c r="Q61" s="105">
        <v>27.540566037735847</v>
      </c>
      <c r="R61" s="100">
        <v>2.5</v>
      </c>
      <c r="S61" s="100">
        <v>14.1</v>
      </c>
      <c r="T61" s="100">
        <v>82.3</v>
      </c>
      <c r="U61" s="100">
        <v>0</v>
      </c>
      <c r="V61" s="100">
        <v>1.3</v>
      </c>
      <c r="W61" s="105">
        <v>28.273584905660375</v>
      </c>
      <c r="Y61" s="100">
        <v>4</v>
      </c>
      <c r="Z61" s="105">
        <v>182.20754716981131</v>
      </c>
      <c r="AA61" s="100">
        <v>0</v>
      </c>
      <c r="AB61" s="100">
        <v>0.18</v>
      </c>
      <c r="AC61" s="105">
        <v>83.773584905660371</v>
      </c>
    </row>
    <row r="62" spans="1:29" x14ac:dyDescent="0.25">
      <c r="A62" s="100">
        <v>84387</v>
      </c>
      <c r="B62" s="100" t="s">
        <v>84</v>
      </c>
      <c r="C62" s="100">
        <v>12</v>
      </c>
      <c r="D62" s="102" t="s">
        <v>251</v>
      </c>
      <c r="E62" s="105">
        <v>4.1138211382113825</v>
      </c>
      <c r="F62" s="105">
        <v>18.512195121951219</v>
      </c>
      <c r="G62" s="105">
        <v>2.5246826516220029</v>
      </c>
      <c r="H62" s="105">
        <v>30.277723577235776</v>
      </c>
      <c r="I62" s="105">
        <v>23.654471544715449</v>
      </c>
      <c r="J62" s="105">
        <v>205.69105691056913</v>
      </c>
      <c r="K62" s="108">
        <v>7.9</v>
      </c>
      <c r="L62" s="108">
        <v>1.0284552845528456</v>
      </c>
      <c r="N62" s="105">
        <v>25.711382113821141</v>
      </c>
      <c r="O62" s="105">
        <v>537.88211382113832</v>
      </c>
      <c r="P62" s="105">
        <v>3825.853658536586</v>
      </c>
      <c r="Q62" s="105">
        <v>24.374390243902443</v>
      </c>
      <c r="R62" s="100">
        <v>2.2000000000000002</v>
      </c>
      <c r="S62" s="100">
        <v>18.399999999999999</v>
      </c>
      <c r="T62" s="100">
        <v>78.3</v>
      </c>
      <c r="U62" s="100">
        <v>0</v>
      </c>
      <c r="V62" s="100">
        <v>1.4</v>
      </c>
      <c r="W62" s="105">
        <v>21.59756097560976</v>
      </c>
      <c r="Y62" s="100">
        <v>3</v>
      </c>
      <c r="Z62" s="105">
        <v>116.21544715447156</v>
      </c>
      <c r="AA62" s="100">
        <v>0</v>
      </c>
      <c r="AB62" s="100">
        <v>0.12</v>
      </c>
      <c r="AC62" s="105">
        <v>79.191056910569117</v>
      </c>
    </row>
    <row r="64" spans="1:29" x14ac:dyDescent="0.25">
      <c r="A64" s="100">
        <v>84388</v>
      </c>
      <c r="B64" s="100" t="s">
        <v>85</v>
      </c>
      <c r="C64" s="100">
        <v>13</v>
      </c>
      <c r="D64" s="102" t="s">
        <v>248</v>
      </c>
      <c r="E64" s="105">
        <v>28.090909090909093</v>
      </c>
      <c r="F64" s="105">
        <v>54.777272727272731</v>
      </c>
      <c r="G64" s="105">
        <v>5.2129688493324844</v>
      </c>
      <c r="H64" s="105">
        <v>99.878787878787875</v>
      </c>
      <c r="I64" s="105">
        <v>78.030303030303031</v>
      </c>
      <c r="J64" s="105">
        <v>326.68686868686871</v>
      </c>
      <c r="K64" s="108">
        <v>7.5</v>
      </c>
      <c r="L64" s="108">
        <v>3.4333333333333336</v>
      </c>
      <c r="N64" s="105">
        <v>55.141414141414145</v>
      </c>
      <c r="O64" s="105">
        <v>311.08080808080808</v>
      </c>
      <c r="P64" s="105">
        <v>2143.2323232323233</v>
      </c>
      <c r="Q64" s="105">
        <v>14.253535353535355</v>
      </c>
      <c r="R64" s="100">
        <v>5.9</v>
      </c>
      <c r="S64" s="100">
        <v>18.2</v>
      </c>
      <c r="T64" s="100">
        <v>75.099999999999994</v>
      </c>
      <c r="U64" s="100">
        <v>0</v>
      </c>
      <c r="V64" s="100">
        <v>1.1000000000000001</v>
      </c>
      <c r="W64" s="105">
        <v>23.929292929292931</v>
      </c>
      <c r="X64" s="108">
        <v>0.41616161616161618</v>
      </c>
      <c r="Y64" s="100">
        <v>25</v>
      </c>
      <c r="Z64" s="105">
        <v>575.34343434343441</v>
      </c>
      <c r="AA64" s="100">
        <v>0</v>
      </c>
      <c r="AB64" s="100">
        <v>0.32</v>
      </c>
      <c r="AC64" s="105">
        <v>36.414141414141419</v>
      </c>
    </row>
    <row r="65" spans="1:29" x14ac:dyDescent="0.25">
      <c r="A65" s="100">
        <v>84389</v>
      </c>
      <c r="B65" s="100" t="s">
        <v>86</v>
      </c>
      <c r="C65" s="100">
        <v>13</v>
      </c>
      <c r="D65" s="102" t="s">
        <v>249</v>
      </c>
      <c r="E65" s="105">
        <v>15.330396475770923</v>
      </c>
      <c r="F65" s="105">
        <v>29.894273127753298</v>
      </c>
      <c r="G65" s="105">
        <v>3.2397959183673466</v>
      </c>
      <c r="H65" s="105">
        <v>48.403171806167393</v>
      </c>
      <c r="I65" s="105">
        <v>37.814977973568276</v>
      </c>
      <c r="J65" s="105">
        <v>182.94273127753303</v>
      </c>
      <c r="K65" s="108">
        <v>7.4</v>
      </c>
      <c r="L65" s="108">
        <v>2.6572687224669602</v>
      </c>
      <c r="N65" s="105">
        <v>32.704845814977972</v>
      </c>
      <c r="O65" s="105">
        <v>283.10132158590307</v>
      </c>
      <c r="P65" s="105">
        <v>1870.3083700440527</v>
      </c>
      <c r="Q65" s="105">
        <v>12.366519823788545</v>
      </c>
      <c r="R65" s="100">
        <v>3.8</v>
      </c>
      <c r="S65" s="100">
        <v>19.100000000000001</v>
      </c>
      <c r="T65" s="100">
        <v>75.8</v>
      </c>
      <c r="U65" s="100">
        <v>0</v>
      </c>
      <c r="V65" s="100">
        <v>1.5</v>
      </c>
      <c r="W65" s="105">
        <v>16.352422907488986</v>
      </c>
      <c r="Y65" s="100">
        <v>15</v>
      </c>
      <c r="Z65" s="105">
        <v>484.44052863436121</v>
      </c>
      <c r="AA65" s="100">
        <v>0</v>
      </c>
      <c r="AB65" s="100">
        <v>0.2</v>
      </c>
      <c r="AC65" s="105">
        <v>42.925110132158586</v>
      </c>
    </row>
    <row r="66" spans="1:29" x14ac:dyDescent="0.25">
      <c r="A66" s="100">
        <v>84390</v>
      </c>
      <c r="B66" s="100" t="s">
        <v>87</v>
      </c>
      <c r="C66" s="100">
        <v>13</v>
      </c>
      <c r="D66" s="102" t="s">
        <v>250</v>
      </c>
      <c r="E66" s="105">
        <v>5.074349442379182</v>
      </c>
      <c r="F66" s="105">
        <v>22.834572490706318</v>
      </c>
      <c r="G66" s="105">
        <v>1.7382666997765084</v>
      </c>
      <c r="H66" s="105">
        <v>20.784535315985131</v>
      </c>
      <c r="I66" s="105">
        <v>16.237918215613384</v>
      </c>
      <c r="J66" s="105">
        <v>87.278810408921927</v>
      </c>
      <c r="K66" s="108">
        <v>7.7</v>
      </c>
      <c r="L66" s="108">
        <v>1.4208178438661709</v>
      </c>
      <c r="N66" s="105">
        <v>15.223048327137546</v>
      </c>
      <c r="O66" s="105">
        <v>252.70260223048325</v>
      </c>
      <c r="P66" s="105">
        <v>1786.1710037174721</v>
      </c>
      <c r="Q66" s="105">
        <v>11.46802973977695</v>
      </c>
      <c r="R66" s="100">
        <v>2</v>
      </c>
      <c r="S66" s="100">
        <v>18.399999999999999</v>
      </c>
      <c r="T66" s="100">
        <v>77.8</v>
      </c>
      <c r="U66" s="100">
        <v>0</v>
      </c>
      <c r="V66" s="100">
        <v>2.1</v>
      </c>
      <c r="W66" s="105">
        <v>16.237918215613384</v>
      </c>
      <c r="Y66" s="100">
        <v>2</v>
      </c>
      <c r="Z66" s="105">
        <v>528.74721189591071</v>
      </c>
      <c r="AA66" s="100">
        <v>0</v>
      </c>
      <c r="AB66" s="100">
        <v>0.11</v>
      </c>
      <c r="AC66" s="105">
        <v>55.817843866171003</v>
      </c>
    </row>
    <row r="67" spans="1:29" x14ac:dyDescent="0.25">
      <c r="A67" s="100">
        <v>84391</v>
      </c>
      <c r="B67" s="100" t="s">
        <v>88</v>
      </c>
      <c r="C67" s="100">
        <v>13</v>
      </c>
      <c r="D67" s="102" t="s">
        <v>251</v>
      </c>
      <c r="E67" s="105">
        <v>3.021660649819494</v>
      </c>
      <c r="F67" s="105">
        <v>13.597472924187723</v>
      </c>
      <c r="G67" s="105">
        <v>1.5458980044345894</v>
      </c>
      <c r="H67" s="105">
        <v>14.181660649819491</v>
      </c>
      <c r="I67" s="105">
        <v>11.079422382671478</v>
      </c>
      <c r="J67" s="105">
        <v>60.433212996389884</v>
      </c>
      <c r="K67" s="108">
        <v>7.8</v>
      </c>
      <c r="L67" s="108">
        <v>0.70505415162454865</v>
      </c>
      <c r="N67" s="105">
        <v>12.086642599277976</v>
      </c>
      <c r="O67" s="105">
        <v>180.29241877256314</v>
      </c>
      <c r="P67" s="105">
        <v>1067.6534296028879</v>
      </c>
      <c r="Q67" s="105">
        <v>7.1512635379061358</v>
      </c>
      <c r="R67" s="100">
        <v>2.2000000000000002</v>
      </c>
      <c r="S67" s="100">
        <v>20.9</v>
      </c>
      <c r="T67" s="100">
        <v>74.3</v>
      </c>
      <c r="U67" s="100">
        <v>0</v>
      </c>
      <c r="V67" s="100">
        <v>2.9</v>
      </c>
      <c r="W67" s="105">
        <v>11.079422382671478</v>
      </c>
      <c r="Y67" s="100">
        <v>5</v>
      </c>
      <c r="Z67" s="105">
        <v>394.83032490974722</v>
      </c>
      <c r="AA67" s="100">
        <v>0</v>
      </c>
      <c r="AB67" s="100">
        <v>0.11</v>
      </c>
      <c r="AC67" s="105">
        <v>48.346570397111904</v>
      </c>
    </row>
    <row r="69" spans="1:29" x14ac:dyDescent="0.25">
      <c r="A69" s="100">
        <v>35411</v>
      </c>
      <c r="B69" s="100" t="s">
        <v>123</v>
      </c>
      <c r="C69" s="100">
        <v>14</v>
      </c>
      <c r="D69" s="102" t="s">
        <v>248</v>
      </c>
      <c r="E69" s="105">
        <v>8.25</v>
      </c>
      <c r="F69" s="105">
        <v>16.087499999999999</v>
      </c>
      <c r="G69" s="105">
        <v>1.2337662337662334</v>
      </c>
      <c r="H69" s="105">
        <v>89.76</v>
      </c>
      <c r="I69" s="105">
        <v>70.125</v>
      </c>
      <c r="J69" s="105">
        <v>212.4375</v>
      </c>
      <c r="K69" s="108">
        <v>7.3</v>
      </c>
      <c r="L69" s="108">
        <v>2.6812499999999999</v>
      </c>
      <c r="N69" s="105">
        <v>47.4375</v>
      </c>
      <c r="O69" s="105">
        <v>338.25</v>
      </c>
      <c r="P69" s="105">
        <v>1742.8125</v>
      </c>
      <c r="Q69" s="105">
        <v>12.375</v>
      </c>
      <c r="R69" s="100">
        <v>4.4000000000000004</v>
      </c>
      <c r="S69" s="100">
        <v>22.8</v>
      </c>
      <c r="T69" s="100">
        <v>70.599999999999994</v>
      </c>
      <c r="U69" s="100">
        <v>0</v>
      </c>
      <c r="V69" s="100">
        <v>2.5</v>
      </c>
      <c r="W69" s="105">
        <v>14.4375</v>
      </c>
      <c r="X69" s="108">
        <v>0.72187500000000004</v>
      </c>
      <c r="Y69" s="100">
        <v>23</v>
      </c>
      <c r="Z69" s="105">
        <v>575.4375</v>
      </c>
      <c r="AA69" s="100">
        <v>0.1</v>
      </c>
      <c r="AB69" s="100">
        <v>0.19</v>
      </c>
      <c r="AC69" s="105">
        <v>70.125</v>
      </c>
    </row>
    <row r="70" spans="1:29" x14ac:dyDescent="0.25">
      <c r="A70" s="100">
        <v>35412</v>
      </c>
      <c r="B70" s="100" t="s">
        <v>124</v>
      </c>
      <c r="C70" s="100">
        <v>14</v>
      </c>
      <c r="D70" s="102" t="s">
        <v>249</v>
      </c>
      <c r="E70" s="105">
        <v>5.1190476190476168</v>
      </c>
      <c r="F70" s="105">
        <v>9.9821428571428523</v>
      </c>
      <c r="G70" s="105">
        <v>1.226415094339623</v>
      </c>
      <c r="H70" s="105">
        <v>58.97142857142854</v>
      </c>
      <c r="I70" s="105">
        <v>46.071428571428548</v>
      </c>
      <c r="J70" s="105">
        <v>147.42857142857136</v>
      </c>
      <c r="K70" s="108">
        <v>7.1</v>
      </c>
      <c r="L70" s="108">
        <v>1.6380952380952374</v>
      </c>
      <c r="N70" s="105">
        <v>35.833333333333314</v>
      </c>
      <c r="O70" s="105">
        <v>388.02380952380935</v>
      </c>
      <c r="P70" s="105">
        <v>1863.3333333333326</v>
      </c>
      <c r="Q70" s="105">
        <v>14.640476190476184</v>
      </c>
      <c r="R70" s="100">
        <v>2.6</v>
      </c>
      <c r="S70" s="100">
        <v>22.1</v>
      </c>
      <c r="T70" s="100">
        <v>63.7</v>
      </c>
      <c r="U70" s="100">
        <v>8.8000000000000007</v>
      </c>
      <c r="V70" s="100">
        <v>2.8</v>
      </c>
      <c r="W70" s="105">
        <v>19.452380952380942</v>
      </c>
      <c r="Y70" s="100">
        <v>12</v>
      </c>
      <c r="Z70" s="105">
        <v>691.07142857142821</v>
      </c>
      <c r="AA70" s="100">
        <v>0.1</v>
      </c>
      <c r="AB70" s="100">
        <v>0.12</v>
      </c>
      <c r="AC70" s="105">
        <v>94.190476190476147</v>
      </c>
    </row>
    <row r="71" spans="1:29" x14ac:dyDescent="0.25">
      <c r="A71" s="100">
        <v>35413</v>
      </c>
      <c r="B71" s="100" t="s">
        <v>125</v>
      </c>
      <c r="C71" s="100">
        <v>14</v>
      </c>
      <c r="D71" s="102" t="s">
        <v>250</v>
      </c>
      <c r="E71" s="105">
        <v>10.400000000000009</v>
      </c>
      <c r="F71" s="105">
        <v>46.800000000000047</v>
      </c>
      <c r="G71" s="105">
        <v>2.4615384615384635</v>
      </c>
      <c r="H71" s="105">
        <v>46.592000000000034</v>
      </c>
      <c r="I71" s="105">
        <v>36.400000000000027</v>
      </c>
      <c r="J71" s="105">
        <v>130.00000000000011</v>
      </c>
      <c r="K71" s="108">
        <v>7.9</v>
      </c>
      <c r="L71" s="108">
        <v>1.144000000000001</v>
      </c>
      <c r="N71" s="105">
        <v>34.320000000000029</v>
      </c>
      <c r="O71" s="105">
        <v>494.0000000000004</v>
      </c>
      <c r="P71" s="105">
        <v>4336.8000000000038</v>
      </c>
      <c r="Q71" s="105">
        <v>26.520000000000021</v>
      </c>
      <c r="R71" s="100">
        <v>1.3</v>
      </c>
      <c r="S71" s="100">
        <v>15.5</v>
      </c>
      <c r="T71" s="100">
        <v>81.900000000000006</v>
      </c>
      <c r="U71" s="100">
        <v>0</v>
      </c>
      <c r="V71" s="100">
        <v>1.5</v>
      </c>
      <c r="W71" s="105">
        <v>18.720000000000017</v>
      </c>
      <c r="Y71" s="100">
        <v>4</v>
      </c>
      <c r="Z71" s="105">
        <v>414.96000000000032</v>
      </c>
      <c r="AA71" s="100">
        <v>0</v>
      </c>
      <c r="AB71" s="100">
        <v>0.08</v>
      </c>
      <c r="AC71" s="105">
        <v>92.560000000000073</v>
      </c>
    </row>
    <row r="72" spans="1:29" x14ac:dyDescent="0.25">
      <c r="A72" s="100">
        <v>35414</v>
      </c>
      <c r="B72" s="100" t="s">
        <v>126</v>
      </c>
      <c r="C72" s="100">
        <v>14</v>
      </c>
      <c r="D72" s="102" t="s">
        <v>251</v>
      </c>
      <c r="E72" s="105">
        <v>19.500000000000004</v>
      </c>
      <c r="F72" s="105">
        <v>87.750000000000014</v>
      </c>
      <c r="G72" s="105">
        <v>1.2972972972972969</v>
      </c>
      <c r="H72" s="105">
        <v>30.214736842105268</v>
      </c>
      <c r="I72" s="105">
        <v>23.60526315789474</v>
      </c>
      <c r="J72" s="105">
        <v>91.342105263157919</v>
      </c>
      <c r="K72" s="108">
        <v>8.1</v>
      </c>
      <c r="L72" s="108">
        <v>0.71842105263157907</v>
      </c>
      <c r="N72" s="105">
        <v>18.473684210526319</v>
      </c>
      <c r="O72" s="105">
        <v>456.71052631578954</v>
      </c>
      <c r="P72" s="105">
        <v>4474.7368421052643</v>
      </c>
      <c r="Q72" s="105">
        <v>26.684210526315795</v>
      </c>
      <c r="R72" s="100">
        <v>0.9</v>
      </c>
      <c r="S72" s="100">
        <v>14.3</v>
      </c>
      <c r="T72" s="100">
        <v>83.8</v>
      </c>
      <c r="U72" s="100">
        <v>0</v>
      </c>
      <c r="V72" s="100">
        <v>1.3</v>
      </c>
      <c r="W72" s="105">
        <v>15.394736842105265</v>
      </c>
      <c r="Y72" s="100">
        <v>3</v>
      </c>
      <c r="Z72" s="105">
        <v>334.5789473684211</v>
      </c>
      <c r="AA72" s="100">
        <v>0</v>
      </c>
      <c r="AB72" s="100">
        <v>0.06</v>
      </c>
      <c r="AC72" s="105">
        <v>76.973684210526329</v>
      </c>
    </row>
    <row r="74" spans="1:29" x14ac:dyDescent="0.25">
      <c r="A74" s="100">
        <v>35415</v>
      </c>
      <c r="B74" s="100" t="s">
        <v>127</v>
      </c>
      <c r="C74" s="100">
        <v>15</v>
      </c>
      <c r="D74" s="102" t="s">
        <v>248</v>
      </c>
      <c r="E74" s="105">
        <v>7.1772151898734142</v>
      </c>
      <c r="F74" s="105">
        <v>13.995569620253159</v>
      </c>
      <c r="G74" s="105">
        <v>2.399999999999999</v>
      </c>
      <c r="H74" s="105">
        <v>55.121012658227819</v>
      </c>
      <c r="I74" s="105">
        <v>43.063291139240484</v>
      </c>
      <c r="J74" s="105">
        <v>175.32911392405055</v>
      </c>
      <c r="K74" s="108">
        <v>7.5</v>
      </c>
      <c r="L74" s="108">
        <v>2.050632911392404</v>
      </c>
      <c r="N74" s="105">
        <v>30.759493670886059</v>
      </c>
      <c r="O74" s="105">
        <v>315.79746835443024</v>
      </c>
      <c r="P74" s="105">
        <v>2030.1265822784799</v>
      </c>
      <c r="Q74" s="105">
        <v>13.431645569620246</v>
      </c>
      <c r="R74" s="100">
        <v>3.3</v>
      </c>
      <c r="S74" s="100">
        <v>19.600000000000001</v>
      </c>
      <c r="T74" s="100">
        <v>75.400000000000006</v>
      </c>
      <c r="U74" s="100">
        <v>0</v>
      </c>
      <c r="V74" s="100">
        <v>2</v>
      </c>
      <c r="W74" s="105">
        <v>12.303797468354423</v>
      </c>
      <c r="X74" s="108">
        <v>0.61518987341772113</v>
      </c>
      <c r="Y74" s="100">
        <v>15</v>
      </c>
      <c r="Z74" s="105">
        <v>529.06329113924016</v>
      </c>
      <c r="AA74" s="100">
        <v>0</v>
      </c>
      <c r="AB74" s="100">
        <v>0.17</v>
      </c>
      <c r="AC74" s="105">
        <v>60.493670886075918</v>
      </c>
    </row>
    <row r="75" spans="1:29" x14ac:dyDescent="0.25">
      <c r="A75" s="100">
        <v>35416</v>
      </c>
      <c r="B75" s="100" t="s">
        <v>128</v>
      </c>
      <c r="C75" s="100">
        <v>15</v>
      </c>
      <c r="D75" s="102" t="s">
        <v>249</v>
      </c>
      <c r="E75" s="105">
        <v>5.0505050505050493</v>
      </c>
      <c r="F75" s="105">
        <v>9.848484848484846</v>
      </c>
      <c r="G75" s="105">
        <v>2.4242424242424234</v>
      </c>
      <c r="H75" s="105">
        <v>36.202020202020194</v>
      </c>
      <c r="I75" s="105">
        <v>28.282828282828273</v>
      </c>
      <c r="J75" s="105">
        <v>111.11111111111109</v>
      </c>
      <c r="K75" s="108">
        <v>7.5</v>
      </c>
      <c r="L75" s="108">
        <v>1.4141414141414137</v>
      </c>
      <c r="N75" s="105">
        <v>22.222222222222214</v>
      </c>
      <c r="O75" s="105">
        <v>329.29292929292922</v>
      </c>
      <c r="P75" s="105">
        <v>2202.0202020202014</v>
      </c>
      <c r="Q75" s="105">
        <v>14.343434343434339</v>
      </c>
      <c r="R75" s="100">
        <v>2</v>
      </c>
      <c r="S75" s="100">
        <v>19.100000000000001</v>
      </c>
      <c r="T75" s="100">
        <v>76.8</v>
      </c>
      <c r="U75" s="100">
        <v>0</v>
      </c>
      <c r="V75" s="100">
        <v>2.4</v>
      </c>
      <c r="W75" s="105">
        <v>16.161616161616156</v>
      </c>
      <c r="Y75" s="100">
        <v>9</v>
      </c>
      <c r="Z75" s="105">
        <v>616.16161616161594</v>
      </c>
      <c r="AA75" s="100">
        <v>0</v>
      </c>
      <c r="AB75" s="100">
        <v>0.1</v>
      </c>
      <c r="AC75" s="105">
        <v>77.777777777777757</v>
      </c>
    </row>
    <row r="76" spans="1:29" x14ac:dyDescent="0.25">
      <c r="A76" s="100">
        <v>35417</v>
      </c>
      <c r="B76" s="100" t="s">
        <v>129</v>
      </c>
      <c r="C76" s="100">
        <v>15</v>
      </c>
      <c r="D76" s="102" t="s">
        <v>250</v>
      </c>
      <c r="E76" s="105">
        <v>7.0636363636363617</v>
      </c>
      <c r="F76" s="105">
        <v>31.786363636363625</v>
      </c>
      <c r="G76" s="105">
        <v>2.3471074380165287</v>
      </c>
      <c r="H76" s="105">
        <v>33.582545454545446</v>
      </c>
      <c r="I76" s="105">
        <v>26.236363636363631</v>
      </c>
      <c r="J76" s="105">
        <v>100.90909090909089</v>
      </c>
      <c r="K76" s="108">
        <v>7.8</v>
      </c>
      <c r="L76" s="108">
        <v>0.70636363636363619</v>
      </c>
      <c r="N76" s="105">
        <v>26.236363636363631</v>
      </c>
      <c r="O76" s="105">
        <v>382.44545454545448</v>
      </c>
      <c r="P76" s="105">
        <v>3693.2727272727266</v>
      </c>
      <c r="Q76" s="105">
        <v>22.199999999999996</v>
      </c>
      <c r="R76" s="100">
        <v>1.2</v>
      </c>
      <c r="S76" s="100">
        <v>14.3</v>
      </c>
      <c r="T76" s="100">
        <v>83.1</v>
      </c>
      <c r="U76" s="100">
        <v>0</v>
      </c>
      <c r="V76" s="100">
        <v>1.5</v>
      </c>
      <c r="W76" s="105">
        <v>19.172727272727268</v>
      </c>
      <c r="Y76" s="100">
        <v>3</v>
      </c>
      <c r="Z76" s="105">
        <v>389.50909090909084</v>
      </c>
      <c r="AA76" s="100">
        <v>0</v>
      </c>
      <c r="AB76" s="100">
        <v>0.08</v>
      </c>
      <c r="AC76" s="105">
        <v>78.709090909090889</v>
      </c>
    </row>
    <row r="77" spans="1:29" x14ac:dyDescent="0.25">
      <c r="A77" s="100">
        <v>35418</v>
      </c>
      <c r="B77" s="100" t="s">
        <v>130</v>
      </c>
      <c r="C77" s="100">
        <v>15</v>
      </c>
      <c r="D77" s="102" t="s">
        <v>251</v>
      </c>
      <c r="E77" s="105">
        <v>13.099999999999998</v>
      </c>
      <c r="F77" s="105">
        <v>58.949999999999996</v>
      </c>
      <c r="G77" s="105">
        <v>1.1929824561403506</v>
      </c>
      <c r="H77" s="105">
        <v>30.956307692307689</v>
      </c>
      <c r="I77" s="105">
        <v>24.18461538461538</v>
      </c>
      <c r="J77" s="105">
        <v>68.523076923076914</v>
      </c>
      <c r="K77" s="108">
        <v>8.1</v>
      </c>
      <c r="L77" s="108">
        <v>0.60461538461538455</v>
      </c>
      <c r="N77" s="105">
        <v>18.138461538461538</v>
      </c>
      <c r="O77" s="105">
        <v>362.76923076923072</v>
      </c>
      <c r="P77" s="105">
        <v>4292.7692307692305</v>
      </c>
      <c r="Q77" s="105">
        <v>24.990769230769228</v>
      </c>
      <c r="R77" s="100">
        <v>0.7</v>
      </c>
      <c r="S77" s="100">
        <v>12.1</v>
      </c>
      <c r="T77" s="100">
        <v>86</v>
      </c>
      <c r="U77" s="100">
        <v>0</v>
      </c>
      <c r="V77" s="100">
        <v>1.3</v>
      </c>
      <c r="W77" s="105">
        <v>19.146153846153844</v>
      </c>
      <c r="Y77" s="100">
        <v>3</v>
      </c>
      <c r="Z77" s="105">
        <v>263.00769230769225</v>
      </c>
      <c r="AA77" s="100">
        <v>0</v>
      </c>
      <c r="AB77" s="100">
        <v>0.06</v>
      </c>
      <c r="AC77" s="105">
        <v>75.576923076923066</v>
      </c>
    </row>
    <row r="79" spans="1:29" x14ac:dyDescent="0.25">
      <c r="A79" s="100">
        <v>35419</v>
      </c>
      <c r="B79" s="100" t="s">
        <v>131</v>
      </c>
      <c r="C79" s="100">
        <v>16</v>
      </c>
      <c r="D79" s="102" t="s">
        <v>248</v>
      </c>
      <c r="E79" s="105">
        <v>15.495867768595042</v>
      </c>
      <c r="F79" s="105">
        <v>30.216942148760335</v>
      </c>
      <c r="G79" s="105">
        <v>2.3750000000000009</v>
      </c>
      <c r="H79" s="105">
        <v>115.04132231404959</v>
      </c>
      <c r="I79" s="105">
        <v>89.876033057851245</v>
      </c>
      <c r="J79" s="105">
        <v>395.6611570247934</v>
      </c>
      <c r="K79" s="108">
        <v>7.6</v>
      </c>
      <c r="L79" s="108">
        <v>2.0661157024793391</v>
      </c>
      <c r="N79" s="105">
        <v>49.586776859504134</v>
      </c>
      <c r="O79" s="105">
        <v>316.11570247933884</v>
      </c>
      <c r="P79" s="105">
        <v>2035.1239669421489</v>
      </c>
      <c r="Q79" s="105">
        <v>14.049586776859504</v>
      </c>
      <c r="R79" s="100">
        <v>7.2</v>
      </c>
      <c r="S79" s="100">
        <v>18.7</v>
      </c>
      <c r="T79" s="100">
        <v>72.400000000000006</v>
      </c>
      <c r="U79" s="100">
        <v>0</v>
      </c>
      <c r="V79" s="100">
        <v>1.9</v>
      </c>
      <c r="W79" s="105">
        <v>13.429752066115704</v>
      </c>
      <c r="X79" s="108">
        <v>0.6198347107438017</v>
      </c>
      <c r="Y79" s="100">
        <v>33</v>
      </c>
      <c r="Z79" s="105">
        <v>507.23140495867773</v>
      </c>
      <c r="AA79" s="100">
        <v>0</v>
      </c>
      <c r="AB79" s="100">
        <v>0.39</v>
      </c>
      <c r="AC79" s="105">
        <v>60.950413223140501</v>
      </c>
    </row>
    <row r="80" spans="1:29" x14ac:dyDescent="0.25">
      <c r="A80" s="100">
        <v>35420</v>
      </c>
      <c r="B80" s="100" t="s">
        <v>132</v>
      </c>
      <c r="C80" s="100">
        <v>16</v>
      </c>
      <c r="D80" s="102" t="s">
        <v>249</v>
      </c>
      <c r="E80" s="105">
        <v>2.0305343511450387</v>
      </c>
      <c r="F80" s="105">
        <v>3.9595419847328253</v>
      </c>
      <c r="G80" s="105">
        <v>2.2926829268292686</v>
      </c>
      <c r="H80" s="105">
        <v>58.479389312977119</v>
      </c>
      <c r="I80" s="105">
        <v>45.687022900763374</v>
      </c>
      <c r="J80" s="105">
        <v>208.12977099236647</v>
      </c>
      <c r="K80" s="108">
        <v>7.7</v>
      </c>
      <c r="L80" s="108">
        <v>0.91374045801526749</v>
      </c>
      <c r="N80" s="105">
        <v>36.549618320610698</v>
      </c>
      <c r="O80" s="105">
        <v>288.33587786259551</v>
      </c>
      <c r="P80" s="105">
        <v>1989.923664122138</v>
      </c>
      <c r="Q80" s="105">
        <v>13.198473282442752</v>
      </c>
      <c r="R80" s="100">
        <v>4</v>
      </c>
      <c r="S80" s="100">
        <v>18.2</v>
      </c>
      <c r="T80" s="100">
        <v>75.400000000000006</v>
      </c>
      <c r="U80" s="100">
        <v>0</v>
      </c>
      <c r="V80" s="100">
        <v>2.6</v>
      </c>
      <c r="W80" s="105">
        <v>16.244274809160309</v>
      </c>
      <c r="Y80" s="100">
        <v>15</v>
      </c>
      <c r="Z80" s="105">
        <v>569.56488549618336</v>
      </c>
      <c r="AA80" s="100">
        <v>0</v>
      </c>
      <c r="AB80" s="100">
        <v>0.22</v>
      </c>
      <c r="AC80" s="105">
        <v>79.190839694656518</v>
      </c>
    </row>
    <row r="81" spans="1:29" x14ac:dyDescent="0.25">
      <c r="A81" s="100">
        <v>35421</v>
      </c>
      <c r="B81" s="100" t="s">
        <v>133</v>
      </c>
      <c r="C81" s="100">
        <v>16</v>
      </c>
      <c r="D81" s="102" t="s">
        <v>250</v>
      </c>
      <c r="E81" s="105">
        <v>6.1374045801526727</v>
      </c>
      <c r="F81" s="105">
        <v>27.618320610687025</v>
      </c>
      <c r="G81" s="105">
        <v>2.2580645161290325</v>
      </c>
      <c r="H81" s="105">
        <v>35.351450381679399</v>
      </c>
      <c r="I81" s="105">
        <v>27.618320610687029</v>
      </c>
      <c r="J81" s="105">
        <v>206.62595419847332</v>
      </c>
      <c r="K81" s="108">
        <v>7.7</v>
      </c>
      <c r="L81" s="108">
        <v>0.81832061068702311</v>
      </c>
      <c r="N81" s="105">
        <v>27.618320610687029</v>
      </c>
      <c r="O81" s="105">
        <v>269.02290076335885</v>
      </c>
      <c r="P81" s="105">
        <v>1646.870229007634</v>
      </c>
      <c r="Q81" s="105">
        <v>11.251908396946567</v>
      </c>
      <c r="R81" s="100">
        <v>4.7</v>
      </c>
      <c r="S81" s="100">
        <v>20</v>
      </c>
      <c r="T81" s="100">
        <v>73.400000000000006</v>
      </c>
      <c r="U81" s="100">
        <v>0</v>
      </c>
      <c r="V81" s="100">
        <v>2.1</v>
      </c>
      <c r="W81" s="105">
        <v>11.251908396946567</v>
      </c>
      <c r="Y81" s="100">
        <v>10</v>
      </c>
      <c r="Z81" s="105">
        <v>524.74809160305358</v>
      </c>
      <c r="AA81" s="100">
        <v>0</v>
      </c>
      <c r="AB81" s="100">
        <v>0.24</v>
      </c>
      <c r="AC81" s="105">
        <v>55.236641221374057</v>
      </c>
    </row>
    <row r="82" spans="1:29" x14ac:dyDescent="0.25">
      <c r="A82" s="100">
        <v>35422</v>
      </c>
      <c r="B82" s="100" t="s">
        <v>134</v>
      </c>
      <c r="C82" s="100">
        <v>16</v>
      </c>
      <c r="D82" s="102" t="s">
        <v>251</v>
      </c>
      <c r="E82" s="105">
        <v>8.1758241758241805</v>
      </c>
      <c r="F82" s="105">
        <v>36.79120879120881</v>
      </c>
      <c r="G82" s="105">
        <v>1.093333333333333</v>
      </c>
      <c r="H82" s="105">
        <v>22.23824175824177</v>
      </c>
      <c r="I82" s="105">
        <v>17.373626373626383</v>
      </c>
      <c r="J82" s="105">
        <v>117.52747252747258</v>
      </c>
      <c r="K82" s="108">
        <v>8</v>
      </c>
      <c r="L82" s="108">
        <v>0.61318681318681345</v>
      </c>
      <c r="N82" s="105">
        <v>19.417582417582427</v>
      </c>
      <c r="O82" s="105">
        <v>323.96703296703311</v>
      </c>
      <c r="P82" s="105">
        <v>3239.6703296703313</v>
      </c>
      <c r="Q82" s="105">
        <v>19.417582417582427</v>
      </c>
      <c r="R82" s="100">
        <v>1.6</v>
      </c>
      <c r="S82" s="100">
        <v>13.9</v>
      </c>
      <c r="T82" s="100">
        <v>83.4</v>
      </c>
      <c r="U82" s="100">
        <v>0</v>
      </c>
      <c r="V82" s="100">
        <v>1.3</v>
      </c>
      <c r="W82" s="105">
        <v>11.241758241758248</v>
      </c>
      <c r="Y82" s="100">
        <v>2</v>
      </c>
      <c r="Z82" s="105">
        <v>390.39560439560461</v>
      </c>
      <c r="AA82" s="100">
        <v>0</v>
      </c>
      <c r="AB82" s="100">
        <v>0.12</v>
      </c>
      <c r="AC82" s="105">
        <v>60.296703296703328</v>
      </c>
    </row>
    <row r="84" spans="1:29" x14ac:dyDescent="0.25">
      <c r="A84" s="100">
        <v>35424</v>
      </c>
      <c r="B84" s="100" t="s">
        <v>135</v>
      </c>
      <c r="C84" s="100">
        <v>17</v>
      </c>
      <c r="D84" s="102" t="s">
        <v>248</v>
      </c>
      <c r="E84" s="105">
        <v>5.1973684210526327</v>
      </c>
      <c r="F84" s="105">
        <v>10.134868421052635</v>
      </c>
      <c r="G84" s="105">
        <v>2.610169491525423</v>
      </c>
      <c r="H84" s="105">
        <v>67.856842105263183</v>
      </c>
      <c r="I84" s="105">
        <v>53.013157894736857</v>
      </c>
      <c r="J84" s="105">
        <v>293.1315789473685</v>
      </c>
      <c r="K84" s="108">
        <v>7.3</v>
      </c>
      <c r="L84" s="108">
        <v>3.3263157894736852</v>
      </c>
      <c r="N84" s="105">
        <v>41.578947368421062</v>
      </c>
      <c r="O84" s="105">
        <v>300.4078947368422</v>
      </c>
      <c r="P84" s="105">
        <v>1902.2368421052638</v>
      </c>
      <c r="Q84" s="105">
        <v>12.889473684210531</v>
      </c>
      <c r="R84" s="100">
        <v>5.8</v>
      </c>
      <c r="S84" s="100">
        <v>19.399999999999999</v>
      </c>
      <c r="T84" s="100">
        <v>73.7</v>
      </c>
      <c r="U84" s="100">
        <v>0</v>
      </c>
      <c r="V84" s="100">
        <v>1.3</v>
      </c>
      <c r="W84" s="105">
        <v>18.71052631578948</v>
      </c>
      <c r="X84" s="108">
        <v>0.72763157894736863</v>
      </c>
      <c r="Y84" s="100">
        <v>19</v>
      </c>
      <c r="Z84" s="105">
        <v>538.44736842105283</v>
      </c>
      <c r="AA84" s="100">
        <v>0</v>
      </c>
      <c r="AB84" s="100">
        <v>0.3</v>
      </c>
      <c r="AC84" s="105">
        <v>39.500000000000014</v>
      </c>
    </row>
    <row r="85" spans="1:29" x14ac:dyDescent="0.25">
      <c r="A85" s="100">
        <v>35425</v>
      </c>
      <c r="B85" s="100" t="s">
        <v>136</v>
      </c>
      <c r="C85" s="100">
        <v>17</v>
      </c>
      <c r="D85" s="102" t="s">
        <v>249</v>
      </c>
      <c r="E85" s="105">
        <v>1.0337078651685396</v>
      </c>
      <c r="F85" s="105">
        <v>2.0157303370786521</v>
      </c>
      <c r="G85" s="105">
        <v>2.5072463768115951</v>
      </c>
      <c r="H85" s="105">
        <v>41.017528089887655</v>
      </c>
      <c r="I85" s="105">
        <v>32.044943820224731</v>
      </c>
      <c r="J85" s="105">
        <v>258.42696629213492</v>
      </c>
      <c r="K85" s="108">
        <v>7.5</v>
      </c>
      <c r="L85" s="108">
        <v>1.7573033707865173</v>
      </c>
      <c r="N85" s="105">
        <v>31.01123595505619</v>
      </c>
      <c r="O85" s="105">
        <v>389.70786516853946</v>
      </c>
      <c r="P85" s="105">
        <v>1943.3707865168544</v>
      </c>
      <c r="Q85" s="105">
        <v>13.85168539325843</v>
      </c>
      <c r="R85" s="100">
        <v>4.8</v>
      </c>
      <c r="S85" s="100">
        <v>23.4</v>
      </c>
      <c r="T85" s="100">
        <v>70</v>
      </c>
      <c r="U85" s="100">
        <v>0</v>
      </c>
      <c r="V85" s="100">
        <v>2.1</v>
      </c>
      <c r="W85" s="105">
        <v>18.606741573033712</v>
      </c>
      <c r="Y85" s="100">
        <v>8</v>
      </c>
      <c r="Z85" s="105">
        <v>694.65168539325862</v>
      </c>
      <c r="AA85" s="100">
        <v>0</v>
      </c>
      <c r="AB85" s="100">
        <v>0.21</v>
      </c>
      <c r="AC85" s="105">
        <v>66.157303370786536</v>
      </c>
    </row>
    <row r="86" spans="1:29" x14ac:dyDescent="0.25">
      <c r="A86" s="100">
        <v>35426</v>
      </c>
      <c r="B86" s="100" t="s">
        <v>137</v>
      </c>
      <c r="C86" s="100">
        <v>17</v>
      </c>
      <c r="D86" s="102" t="s">
        <v>250</v>
      </c>
      <c r="E86" s="105">
        <v>1.0111111111111108</v>
      </c>
      <c r="F86" s="105">
        <v>4.5499999999999989</v>
      </c>
      <c r="G86" s="105">
        <v>1.2971014492753625</v>
      </c>
      <c r="H86" s="105">
        <v>33.649777777777771</v>
      </c>
      <c r="I86" s="105">
        <v>26.288888888888884</v>
      </c>
      <c r="J86" s="105">
        <v>314.45555555555552</v>
      </c>
      <c r="K86" s="108">
        <v>8.1999999999999993</v>
      </c>
      <c r="L86" s="108">
        <v>0.90999999999999981</v>
      </c>
      <c r="N86" s="105">
        <v>26.288888888888884</v>
      </c>
      <c r="O86" s="105">
        <v>473.19999999999993</v>
      </c>
      <c r="P86" s="105">
        <v>4438.7777777777774</v>
      </c>
      <c r="Q86" s="105">
        <v>27.198888888888884</v>
      </c>
      <c r="R86" s="100">
        <v>3</v>
      </c>
      <c r="S86" s="100">
        <v>14.5</v>
      </c>
      <c r="T86" s="100">
        <v>81.599999999999994</v>
      </c>
      <c r="U86" s="100">
        <v>0</v>
      </c>
      <c r="V86" s="100">
        <v>1.1000000000000001</v>
      </c>
      <c r="W86" s="105">
        <v>21.233333333333331</v>
      </c>
      <c r="Y86" s="100">
        <v>3</v>
      </c>
      <c r="Z86" s="105">
        <v>380.17777777777769</v>
      </c>
      <c r="AA86" s="100">
        <v>0</v>
      </c>
      <c r="AB86" s="100">
        <v>0.21</v>
      </c>
      <c r="AC86" s="105">
        <v>66.73333333333332</v>
      </c>
    </row>
    <row r="87" spans="1:29" x14ac:dyDescent="0.25">
      <c r="A87" s="100">
        <v>35427</v>
      </c>
      <c r="B87" s="100" t="s">
        <v>138</v>
      </c>
      <c r="C87" s="100">
        <v>17</v>
      </c>
      <c r="D87" s="102" t="s">
        <v>251</v>
      </c>
      <c r="E87" s="105">
        <v>9.1046511627906952</v>
      </c>
      <c r="F87" s="105">
        <v>40.970930232558125</v>
      </c>
      <c r="G87" s="105">
        <v>0</v>
      </c>
      <c r="H87" s="105">
        <v>37.551627906976734</v>
      </c>
      <c r="I87" s="105">
        <v>29.337209302325572</v>
      </c>
      <c r="J87" s="105">
        <v>289.32558139534876</v>
      </c>
      <c r="K87" s="108">
        <v>8.5</v>
      </c>
      <c r="L87" s="108">
        <v>0.70813953488372072</v>
      </c>
      <c r="N87" s="105">
        <v>26.30232558139534</v>
      </c>
      <c r="O87" s="105">
        <v>468.38372093023241</v>
      </c>
      <c r="P87" s="105">
        <v>4613.0232558139523</v>
      </c>
      <c r="Q87" s="105">
        <v>27.819767441860456</v>
      </c>
      <c r="R87" s="100">
        <v>2.7</v>
      </c>
      <c r="S87" s="100">
        <v>14</v>
      </c>
      <c r="T87" s="100">
        <v>82.8</v>
      </c>
      <c r="U87" s="100">
        <v>0</v>
      </c>
      <c r="V87" s="100">
        <v>0.7</v>
      </c>
      <c r="W87" s="105">
        <v>15.174418604651159</v>
      </c>
      <c r="Y87" s="100">
        <v>3</v>
      </c>
      <c r="Z87" s="105">
        <v>168.94186046511624</v>
      </c>
      <c r="AA87" s="100">
        <v>0</v>
      </c>
      <c r="AB87" s="100">
        <v>0.19</v>
      </c>
      <c r="AC87" s="105">
        <v>47.546511627906966</v>
      </c>
    </row>
    <row r="89" spans="1:29" x14ac:dyDescent="0.25">
      <c r="A89" s="100">
        <v>9780</v>
      </c>
      <c r="B89" s="100" t="s">
        <v>223</v>
      </c>
      <c r="C89" s="100">
        <v>18</v>
      </c>
      <c r="D89" s="102" t="s">
        <v>248</v>
      </c>
      <c r="E89" s="105">
        <v>12.48</v>
      </c>
      <c r="F89" s="105">
        <v>24.335999999999999</v>
      </c>
      <c r="G89" s="105">
        <v>1.0828370330265296</v>
      </c>
      <c r="H89" s="105">
        <v>93.184000000000012</v>
      </c>
      <c r="I89" s="105">
        <v>72.800000000000011</v>
      </c>
      <c r="J89" s="105">
        <v>227.76000000000002</v>
      </c>
      <c r="K89" s="108">
        <v>7.3</v>
      </c>
      <c r="L89" s="108">
        <v>2.6</v>
      </c>
      <c r="N89" s="105">
        <v>50.96</v>
      </c>
      <c r="O89" s="105">
        <v>328.64000000000004</v>
      </c>
      <c r="P89" s="105">
        <v>2017.6000000000001</v>
      </c>
      <c r="Q89" s="105">
        <v>13.624000000000001</v>
      </c>
      <c r="R89" s="100">
        <v>4.3</v>
      </c>
      <c r="S89" s="100">
        <v>20.100000000000001</v>
      </c>
      <c r="T89" s="100">
        <v>74</v>
      </c>
      <c r="U89" s="100">
        <v>0</v>
      </c>
      <c r="V89" s="100">
        <v>2</v>
      </c>
      <c r="W89" s="105">
        <v>21.840000000000003</v>
      </c>
      <c r="X89" s="108">
        <v>0.312</v>
      </c>
      <c r="Y89" s="100">
        <v>23</v>
      </c>
      <c r="Z89" s="105">
        <v>604.24</v>
      </c>
      <c r="AA89" s="100">
        <v>0.1</v>
      </c>
      <c r="AB89" s="100">
        <v>0.21</v>
      </c>
      <c r="AC89" s="105">
        <v>61.360000000000007</v>
      </c>
    </row>
    <row r="90" spans="1:29" x14ac:dyDescent="0.25">
      <c r="A90" s="100">
        <v>9781</v>
      </c>
      <c r="B90" s="100" t="s">
        <v>224</v>
      </c>
      <c r="C90" s="100">
        <v>18</v>
      </c>
      <c r="D90" s="102" t="s">
        <v>249</v>
      </c>
      <c r="E90" s="105">
        <v>6.1578947368421053</v>
      </c>
      <c r="F90" s="105">
        <v>12.007894736842106</v>
      </c>
      <c r="G90" s="105">
        <v>2.2729855665416525</v>
      </c>
      <c r="H90" s="105">
        <v>43.351578947368424</v>
      </c>
      <c r="I90" s="105">
        <v>33.868421052631582</v>
      </c>
      <c r="J90" s="105">
        <v>137.5263157894737</v>
      </c>
      <c r="K90" s="108">
        <v>7</v>
      </c>
      <c r="L90" s="108">
        <v>1.4368421052631579</v>
      </c>
      <c r="N90" s="105">
        <v>28.736842105263161</v>
      </c>
      <c r="O90" s="105">
        <v>259.65789473684214</v>
      </c>
      <c r="P90" s="105">
        <v>1549.7368421052633</v>
      </c>
      <c r="Q90" s="105">
        <v>12.213157894736844</v>
      </c>
      <c r="R90" s="100">
        <v>2.9</v>
      </c>
      <c r="S90" s="100">
        <v>17.8</v>
      </c>
      <c r="T90" s="100">
        <v>63.7</v>
      </c>
      <c r="U90" s="100">
        <v>12.8</v>
      </c>
      <c r="V90" s="100">
        <v>2.9</v>
      </c>
      <c r="W90" s="105">
        <v>34.894736842105267</v>
      </c>
      <c r="Y90" s="100">
        <v>10</v>
      </c>
      <c r="Z90" s="105">
        <v>643.5</v>
      </c>
      <c r="AA90" s="100">
        <v>0.1</v>
      </c>
      <c r="AB90" s="100">
        <v>0.16</v>
      </c>
      <c r="AC90" s="105">
        <v>80.05263157894737</v>
      </c>
    </row>
    <row r="91" spans="1:29" x14ac:dyDescent="0.25">
      <c r="A91" s="100">
        <v>9782</v>
      </c>
      <c r="B91" s="100" t="s">
        <v>225</v>
      </c>
      <c r="C91" s="100">
        <v>18</v>
      </c>
      <c r="D91" s="102" t="s">
        <v>250</v>
      </c>
      <c r="E91" s="105">
        <v>17.372262773722632</v>
      </c>
      <c r="F91" s="105">
        <v>78.175182481751847</v>
      </c>
      <c r="G91" s="105">
        <v>0</v>
      </c>
      <c r="H91" s="105">
        <v>39.240875912408768</v>
      </c>
      <c r="I91" s="105">
        <v>30.656934306569351</v>
      </c>
      <c r="J91" s="105">
        <v>87.88321167883214</v>
      </c>
      <c r="K91" s="108">
        <v>7.7</v>
      </c>
      <c r="L91" s="108">
        <v>0.8175182481751827</v>
      </c>
      <c r="N91" s="105">
        <v>23.503649635036503</v>
      </c>
      <c r="O91" s="105">
        <v>392.40875912408768</v>
      </c>
      <c r="P91" s="105">
        <v>3781.0218978102198</v>
      </c>
      <c r="Q91" s="105">
        <v>22.583941605839421</v>
      </c>
      <c r="R91" s="100">
        <v>1</v>
      </c>
      <c r="S91" s="100">
        <v>14.4</v>
      </c>
      <c r="T91" s="100">
        <v>83.5</v>
      </c>
      <c r="U91" s="100">
        <v>0</v>
      </c>
      <c r="V91" s="100">
        <v>1.2</v>
      </c>
      <c r="W91" s="105">
        <v>28.613138686131393</v>
      </c>
      <c r="Y91" s="100">
        <v>3</v>
      </c>
      <c r="Z91" s="105">
        <v>113.4306569343066</v>
      </c>
      <c r="AA91" s="100">
        <v>0</v>
      </c>
      <c r="AB91" s="100">
        <v>7.0000000000000007E-2</v>
      </c>
      <c r="AC91" s="105">
        <v>63.357664233576656</v>
      </c>
    </row>
    <row r="92" spans="1:29" x14ac:dyDescent="0.25">
      <c r="A92" s="100">
        <v>9783</v>
      </c>
      <c r="B92" s="100" t="s">
        <v>226</v>
      </c>
      <c r="C92" s="100">
        <v>18</v>
      </c>
      <c r="D92" s="102" t="s">
        <v>251</v>
      </c>
      <c r="E92" s="105">
        <v>9.4426229508196702</v>
      </c>
      <c r="F92" s="105">
        <v>42.491803278688515</v>
      </c>
      <c r="G92" s="105">
        <v>1.1941724385001196</v>
      </c>
      <c r="H92" s="105">
        <v>32.23081967213114</v>
      </c>
      <c r="I92" s="105">
        <v>25.180327868852451</v>
      </c>
      <c r="J92" s="105">
        <v>80.786885245901615</v>
      </c>
      <c r="K92" s="108">
        <v>8</v>
      </c>
      <c r="L92" s="108">
        <v>0.73442622950819647</v>
      </c>
      <c r="N92" s="105">
        <v>26.229508196721305</v>
      </c>
      <c r="O92" s="105">
        <v>443.80327868852447</v>
      </c>
      <c r="P92" s="105">
        <v>3944.9180327868839</v>
      </c>
      <c r="Q92" s="105">
        <v>23.816393442622942</v>
      </c>
      <c r="R92" s="100">
        <v>0.9</v>
      </c>
      <c r="S92" s="100">
        <v>15.5</v>
      </c>
      <c r="T92" s="100">
        <v>82.8</v>
      </c>
      <c r="U92" s="100">
        <v>0</v>
      </c>
      <c r="V92" s="100">
        <v>1</v>
      </c>
      <c r="W92" s="105">
        <v>18.88524590163934</v>
      </c>
      <c r="Y92" s="100">
        <v>3</v>
      </c>
      <c r="Z92" s="105">
        <v>81.836065573770469</v>
      </c>
      <c r="AA92" s="100">
        <v>0</v>
      </c>
      <c r="AB92" s="100">
        <v>0.06</v>
      </c>
      <c r="AC92" s="105">
        <v>55.606557377049164</v>
      </c>
    </row>
    <row r="94" spans="1:29" x14ac:dyDescent="0.25">
      <c r="A94" s="100">
        <v>9776</v>
      </c>
      <c r="B94" s="100" t="s">
        <v>219</v>
      </c>
      <c r="C94" s="100">
        <v>19</v>
      </c>
      <c r="D94" s="102" t="s">
        <v>248</v>
      </c>
      <c r="E94" s="105">
        <v>16.645762711864403</v>
      </c>
      <c r="F94" s="105">
        <v>32.459237288135583</v>
      </c>
      <c r="G94" s="105">
        <v>1.1669973159061735</v>
      </c>
      <c r="H94" s="105">
        <v>93.96067796610167</v>
      </c>
      <c r="I94" s="105">
        <v>73.406779661016927</v>
      </c>
      <c r="J94" s="105">
        <v>214.01694915254231</v>
      </c>
      <c r="K94" s="108">
        <v>7.3</v>
      </c>
      <c r="L94" s="108">
        <v>2.9983050847457617</v>
      </c>
      <c r="N94" s="105">
        <v>45.491525423728802</v>
      </c>
      <c r="O94" s="105">
        <v>329.81355932203383</v>
      </c>
      <c r="P94" s="105">
        <v>2016.1016949152536</v>
      </c>
      <c r="Q94" s="105">
        <v>13.647457627118641</v>
      </c>
      <c r="R94" s="100">
        <v>4</v>
      </c>
      <c r="S94" s="100">
        <v>20.100000000000001</v>
      </c>
      <c r="T94" s="100">
        <v>73.900000000000006</v>
      </c>
      <c r="U94" s="100">
        <v>0</v>
      </c>
      <c r="V94" s="100">
        <v>2.2000000000000002</v>
      </c>
      <c r="W94" s="105">
        <v>29.983050847457619</v>
      </c>
      <c r="X94" s="108">
        <v>0.51694915254237273</v>
      </c>
      <c r="Y94" s="100">
        <v>22</v>
      </c>
      <c r="Z94" s="105">
        <v>626.54237288135573</v>
      </c>
      <c r="AA94" s="100">
        <v>0.1</v>
      </c>
      <c r="AB94" s="100">
        <v>0.2</v>
      </c>
      <c r="AC94" s="105">
        <v>69.271186440677951</v>
      </c>
    </row>
    <row r="95" spans="1:29" x14ac:dyDescent="0.25">
      <c r="A95" s="100">
        <v>9777</v>
      </c>
      <c r="B95" s="100" t="s">
        <v>220</v>
      </c>
      <c r="C95" s="100">
        <v>19</v>
      </c>
      <c r="D95" s="102" t="s">
        <v>249</v>
      </c>
      <c r="E95" s="105">
        <v>10.526315789473681</v>
      </c>
      <c r="F95" s="105">
        <v>20.526315789473678</v>
      </c>
      <c r="G95" s="105">
        <v>2.4026910139356081</v>
      </c>
      <c r="H95" s="105">
        <v>48.505263157894724</v>
      </c>
      <c r="I95" s="105">
        <v>37.894736842105253</v>
      </c>
      <c r="J95" s="105">
        <v>166.31578947368416</v>
      </c>
      <c r="K95" s="108">
        <v>7.5</v>
      </c>
      <c r="L95" s="108">
        <v>1.4736842105263153</v>
      </c>
      <c r="N95" s="105">
        <v>31.578947368421044</v>
      </c>
      <c r="O95" s="105">
        <v>386.31578947368411</v>
      </c>
      <c r="P95" s="105">
        <v>2663.1578947368412</v>
      </c>
      <c r="Q95" s="105">
        <v>17.263157894736835</v>
      </c>
      <c r="R95" s="100">
        <v>2.5</v>
      </c>
      <c r="S95" s="100">
        <v>18.600000000000001</v>
      </c>
      <c r="T95" s="100">
        <v>77</v>
      </c>
      <c r="U95" s="100">
        <v>0</v>
      </c>
      <c r="V95" s="100">
        <v>2.1</v>
      </c>
      <c r="W95" s="105">
        <v>35.789473684210513</v>
      </c>
      <c r="Y95" s="100">
        <v>4</v>
      </c>
      <c r="Z95" s="105">
        <v>664.21052631578925</v>
      </c>
      <c r="AA95" s="100">
        <v>0</v>
      </c>
      <c r="AB95" s="100">
        <v>0.13</v>
      </c>
      <c r="AC95" s="105">
        <v>84.210526315789451</v>
      </c>
    </row>
    <row r="96" spans="1:29" x14ac:dyDescent="0.25">
      <c r="A96" s="100">
        <v>9778</v>
      </c>
      <c r="B96" s="100" t="s">
        <v>221</v>
      </c>
      <c r="C96" s="100">
        <v>19</v>
      </c>
      <c r="D96" s="102" t="s">
        <v>250</v>
      </c>
      <c r="E96" s="105">
        <v>7.1693548387096788</v>
      </c>
      <c r="F96" s="105">
        <v>32.262096774193552</v>
      </c>
      <c r="G96" s="105">
        <v>1.1160714285714286</v>
      </c>
      <c r="H96" s="105">
        <v>39.329032258064522</v>
      </c>
      <c r="I96" s="105">
        <v>30.725806451612907</v>
      </c>
      <c r="J96" s="105">
        <v>90.129032258064527</v>
      </c>
      <c r="K96" s="108">
        <v>8.1</v>
      </c>
      <c r="L96" s="108">
        <v>0.9217741935483873</v>
      </c>
      <c r="N96" s="105">
        <v>26.62903225806452</v>
      </c>
      <c r="O96" s="105">
        <v>500.83064516129042</v>
      </c>
      <c r="P96" s="105">
        <v>4629.354838709678</v>
      </c>
      <c r="Q96" s="105">
        <v>27.858064516129037</v>
      </c>
      <c r="R96" s="100">
        <v>0.8</v>
      </c>
      <c r="S96" s="100">
        <v>15</v>
      </c>
      <c r="T96" s="100">
        <v>83.2</v>
      </c>
      <c r="U96" s="100">
        <v>0</v>
      </c>
      <c r="V96" s="100">
        <v>1.1000000000000001</v>
      </c>
      <c r="W96" s="105">
        <v>33.798387096774199</v>
      </c>
      <c r="Y96" s="100">
        <v>3</v>
      </c>
      <c r="Z96" s="105">
        <v>142.36290322580646</v>
      </c>
      <c r="AA96" s="100">
        <v>0</v>
      </c>
      <c r="AB96" s="100">
        <v>0.05</v>
      </c>
      <c r="AC96" s="105">
        <v>71.693548387096783</v>
      </c>
    </row>
    <row r="97" spans="1:29" x14ac:dyDescent="0.25">
      <c r="A97" s="100">
        <v>9779</v>
      </c>
      <c r="B97" s="100" t="s">
        <v>222</v>
      </c>
      <c r="C97" s="100">
        <v>19</v>
      </c>
      <c r="D97" s="102" t="s">
        <v>251</v>
      </c>
      <c r="E97" s="105">
        <v>7.2886597938144329</v>
      </c>
      <c r="F97" s="105">
        <v>32.798969072164951</v>
      </c>
      <c r="G97" s="105">
        <v>1.1280315848843767</v>
      </c>
      <c r="H97" s="105">
        <v>37.317938144329894</v>
      </c>
      <c r="I97" s="105">
        <v>29.154639175257731</v>
      </c>
      <c r="J97" s="105">
        <v>70.80412371134021</v>
      </c>
      <c r="K97" s="108">
        <v>8.4</v>
      </c>
      <c r="L97" s="108">
        <v>0.83298969072164952</v>
      </c>
      <c r="N97" s="105">
        <v>22.907216494845361</v>
      </c>
      <c r="O97" s="105">
        <v>510.20618556701032</v>
      </c>
      <c r="P97" s="105">
        <v>5685.1546391752581</v>
      </c>
      <c r="Q97" s="105">
        <v>33.111340206185567</v>
      </c>
      <c r="R97" s="100">
        <v>0.5</v>
      </c>
      <c r="S97" s="100">
        <v>12.9</v>
      </c>
      <c r="T97" s="100">
        <v>86</v>
      </c>
      <c r="U97" s="100">
        <v>0</v>
      </c>
      <c r="V97" s="100">
        <v>0.8</v>
      </c>
      <c r="W97" s="105">
        <v>21.865979381443299</v>
      </c>
      <c r="Y97" s="100">
        <v>3</v>
      </c>
      <c r="Z97" s="105">
        <v>29.154639175257731</v>
      </c>
      <c r="AA97" s="100">
        <v>0</v>
      </c>
      <c r="AB97" s="100">
        <v>0.04</v>
      </c>
      <c r="AC97" s="105">
        <v>60.391752577319593</v>
      </c>
    </row>
    <row r="99" spans="1:29" x14ac:dyDescent="0.25">
      <c r="A99" s="100">
        <v>35432</v>
      </c>
      <c r="B99" s="100" t="s">
        <v>143</v>
      </c>
      <c r="C99" s="100">
        <v>20</v>
      </c>
      <c r="D99" s="102" t="s">
        <v>248</v>
      </c>
      <c r="E99" s="105">
        <v>3.0805369127516782</v>
      </c>
      <c r="F99" s="105">
        <v>6.0070469798657724</v>
      </c>
      <c r="G99" s="105">
        <v>1.2454545454545458</v>
      </c>
      <c r="H99" s="105">
        <v>138.00805369127519</v>
      </c>
      <c r="I99" s="105">
        <v>107.81879194630874</v>
      </c>
      <c r="J99" s="105">
        <v>379.93288590604027</v>
      </c>
      <c r="K99" s="108">
        <v>7.3</v>
      </c>
      <c r="L99" s="108">
        <v>4.1073825503355703</v>
      </c>
      <c r="N99" s="105">
        <v>60.583892617449671</v>
      </c>
      <c r="O99" s="105">
        <v>270.06040268456377</v>
      </c>
      <c r="P99" s="105">
        <v>2669.7986577181209</v>
      </c>
      <c r="Q99" s="105">
        <v>16.737583892617451</v>
      </c>
      <c r="R99" s="100">
        <v>5.8</v>
      </c>
      <c r="S99" s="100">
        <v>13.5</v>
      </c>
      <c r="T99" s="100">
        <v>79.8</v>
      </c>
      <c r="U99" s="100">
        <v>0</v>
      </c>
      <c r="V99" s="100">
        <v>1.1000000000000001</v>
      </c>
      <c r="W99" s="105">
        <v>19.51006711409396</v>
      </c>
      <c r="X99" s="108">
        <v>0.82147651006711409</v>
      </c>
      <c r="Y99" s="100">
        <v>12</v>
      </c>
      <c r="Z99" s="105">
        <v>532.93288590604027</v>
      </c>
      <c r="AA99" s="100">
        <v>0</v>
      </c>
      <c r="AB99" s="100">
        <v>0.43</v>
      </c>
      <c r="AC99" s="105">
        <v>41.073825503355707</v>
      </c>
    </row>
    <row r="100" spans="1:29" x14ac:dyDescent="0.25">
      <c r="A100" s="100">
        <v>35433</v>
      </c>
      <c r="B100" s="100" t="s">
        <v>144</v>
      </c>
      <c r="C100" s="100">
        <v>20</v>
      </c>
      <c r="D100" s="102" t="s">
        <v>249</v>
      </c>
      <c r="E100" s="105">
        <v>2.0396039603960396</v>
      </c>
      <c r="F100" s="105">
        <v>3.9772277227722772</v>
      </c>
      <c r="G100" s="105">
        <v>1.1382113821138211</v>
      </c>
      <c r="H100" s="105">
        <v>101.81702970297029</v>
      </c>
      <c r="I100" s="105">
        <v>79.544554455445535</v>
      </c>
      <c r="J100" s="105">
        <v>364.06930693069307</v>
      </c>
      <c r="K100" s="108">
        <v>6.9</v>
      </c>
      <c r="L100" s="108">
        <v>2.8554455445544553</v>
      </c>
      <c r="N100" s="105">
        <v>50.990099009900987</v>
      </c>
      <c r="O100" s="105">
        <v>243.73267326732673</v>
      </c>
      <c r="P100" s="105">
        <v>2141.5841584158416</v>
      </c>
      <c r="Q100" s="105">
        <v>14.99108910891089</v>
      </c>
      <c r="R100" s="100">
        <v>6.2</v>
      </c>
      <c r="S100" s="100">
        <v>13.5</v>
      </c>
      <c r="T100" s="100">
        <v>71.2</v>
      </c>
      <c r="U100" s="100">
        <v>8</v>
      </c>
      <c r="V100" s="100">
        <v>1.1000000000000001</v>
      </c>
      <c r="W100" s="105">
        <v>25.495049504950494</v>
      </c>
      <c r="Y100" s="100">
        <v>24</v>
      </c>
      <c r="Z100" s="105">
        <v>622.0792079207921</v>
      </c>
      <c r="AA100" s="100">
        <v>0.1</v>
      </c>
      <c r="AB100" s="100">
        <v>0.46</v>
      </c>
      <c r="AC100" s="105">
        <v>38.75247524752475</v>
      </c>
    </row>
    <row r="101" spans="1:29" x14ac:dyDescent="0.25">
      <c r="A101" s="100">
        <v>35434</v>
      </c>
      <c r="B101" s="100" t="s">
        <v>145</v>
      </c>
      <c r="C101" s="100">
        <v>20</v>
      </c>
      <c r="D101" s="102" t="s">
        <v>250</v>
      </c>
      <c r="E101" s="105">
        <v>2.0346820809248549</v>
      </c>
      <c r="F101" s="105">
        <v>9.1560693641618478</v>
      </c>
      <c r="G101" s="105">
        <v>1.0903225806451611</v>
      </c>
      <c r="H101" s="105">
        <v>50.785664739884382</v>
      </c>
      <c r="I101" s="105">
        <v>39.67630057803467</v>
      </c>
      <c r="J101" s="105">
        <v>395.74566473988426</v>
      </c>
      <c r="K101" s="108">
        <v>7.2</v>
      </c>
      <c r="L101" s="108">
        <v>1.1190751445086704</v>
      </c>
      <c r="N101" s="105">
        <v>29.502890173410396</v>
      </c>
      <c r="O101" s="105">
        <v>297.06358381502884</v>
      </c>
      <c r="P101" s="105">
        <v>1902.4277456647394</v>
      </c>
      <c r="Q101" s="105">
        <v>13.73410404624277</v>
      </c>
      <c r="R101" s="100">
        <v>7.4</v>
      </c>
      <c r="S101" s="100">
        <v>18</v>
      </c>
      <c r="T101" s="100">
        <v>69.099999999999994</v>
      </c>
      <c r="U101" s="100">
        <v>4.5</v>
      </c>
      <c r="V101" s="100">
        <v>1.1000000000000001</v>
      </c>
      <c r="W101" s="105">
        <v>15.260115606936411</v>
      </c>
      <c r="Y101" s="100">
        <v>11</v>
      </c>
      <c r="Z101" s="105">
        <v>651.09826589595355</v>
      </c>
      <c r="AA101" s="100">
        <v>0.1</v>
      </c>
      <c r="AB101" s="100">
        <v>0.41</v>
      </c>
      <c r="AC101" s="105">
        <v>33.572254335260105</v>
      </c>
    </row>
    <row r="102" spans="1:29" x14ac:dyDescent="0.25">
      <c r="A102" s="100">
        <v>35435</v>
      </c>
      <c r="B102" s="100" t="s">
        <v>146</v>
      </c>
      <c r="C102" s="100">
        <v>20</v>
      </c>
      <c r="D102" s="102" t="s">
        <v>251</v>
      </c>
      <c r="E102" s="105">
        <v>3.0308219178082201</v>
      </c>
      <c r="F102" s="105">
        <v>13.638698630136989</v>
      </c>
      <c r="G102" s="105">
        <v>0</v>
      </c>
      <c r="H102" s="105">
        <v>18.104109589041101</v>
      </c>
      <c r="I102" s="105">
        <v>14.143835616438361</v>
      </c>
      <c r="J102" s="105">
        <v>302.07191780821927</v>
      </c>
      <c r="K102" s="108">
        <v>7.6</v>
      </c>
      <c r="L102" s="108">
        <v>0.60616438356164404</v>
      </c>
      <c r="N102" s="105">
        <v>13.133561643835622</v>
      </c>
      <c r="O102" s="105">
        <v>213.16780821917817</v>
      </c>
      <c r="P102" s="105">
        <v>1262.8424657534251</v>
      </c>
      <c r="Q102" s="105">
        <v>8.9914383561643874</v>
      </c>
      <c r="R102" s="100">
        <v>8.6</v>
      </c>
      <c r="S102" s="100">
        <v>19.8</v>
      </c>
      <c r="T102" s="100">
        <v>70.5</v>
      </c>
      <c r="U102" s="100">
        <v>0</v>
      </c>
      <c r="V102" s="100">
        <v>1.3</v>
      </c>
      <c r="W102" s="105">
        <v>8.0821917808219208</v>
      </c>
      <c r="Y102" s="100">
        <v>6</v>
      </c>
      <c r="Z102" s="105">
        <v>415.2226027397262</v>
      </c>
      <c r="AA102" s="100">
        <v>0</v>
      </c>
      <c r="AB102" s="100">
        <v>0.43</v>
      </c>
      <c r="AC102" s="105">
        <v>26.267123287671243</v>
      </c>
    </row>
    <row r="104" spans="1:29" x14ac:dyDescent="0.25">
      <c r="A104" s="100">
        <v>35407</v>
      </c>
      <c r="B104" s="100" t="s">
        <v>119</v>
      </c>
      <c r="C104" s="100">
        <v>21</v>
      </c>
      <c r="D104" s="102" t="s">
        <v>248</v>
      </c>
      <c r="E104" s="105">
        <v>9.3483870967741964</v>
      </c>
      <c r="F104" s="105">
        <v>18.229354838709686</v>
      </c>
      <c r="G104" s="105">
        <v>1.3275862068965507</v>
      </c>
      <c r="H104" s="105">
        <v>800.38812903225835</v>
      </c>
      <c r="I104" s="105">
        <v>625.30322580645179</v>
      </c>
      <c r="J104" s="105">
        <v>1255.8000000000004</v>
      </c>
      <c r="K104" s="108">
        <v>7.4</v>
      </c>
      <c r="L104" s="108">
        <v>8.2058064516129061</v>
      </c>
      <c r="N104" s="105">
        <v>290.83870967741944</v>
      </c>
      <c r="O104" s="105">
        <v>650.23225806451626</v>
      </c>
      <c r="P104" s="105">
        <v>3708.193548387098</v>
      </c>
      <c r="Q104" s="105">
        <v>27.318064516129038</v>
      </c>
      <c r="R104" s="100">
        <v>11.8</v>
      </c>
      <c r="S104" s="100">
        <v>19.8</v>
      </c>
      <c r="T104" s="100">
        <v>67.8</v>
      </c>
      <c r="U104" s="100">
        <v>0</v>
      </c>
      <c r="V104" s="100">
        <v>0.9</v>
      </c>
      <c r="W104" s="105">
        <v>35.316129032258075</v>
      </c>
      <c r="X104" s="108">
        <v>1.1425806451612908</v>
      </c>
      <c r="Y104" s="100">
        <v>485</v>
      </c>
      <c r="Z104" s="105">
        <v>238.90322580645167</v>
      </c>
      <c r="AA104" s="100">
        <v>0</v>
      </c>
      <c r="AB104" s="100">
        <v>0.6</v>
      </c>
      <c r="AC104" s="105">
        <v>58.167741935483889</v>
      </c>
    </row>
    <row r="105" spans="1:29" x14ac:dyDescent="0.25">
      <c r="A105" s="100">
        <v>35408</v>
      </c>
      <c r="B105" s="100" t="s">
        <v>120</v>
      </c>
      <c r="C105" s="100">
        <v>21</v>
      </c>
      <c r="D105" s="102" t="s">
        <v>249</v>
      </c>
      <c r="E105" s="105">
        <v>6.2105263157894735</v>
      </c>
      <c r="F105" s="105">
        <v>12.110526315789475</v>
      </c>
      <c r="G105" s="105">
        <v>2.2750000000000008</v>
      </c>
      <c r="H105" s="105">
        <v>575.01192982456143</v>
      </c>
      <c r="I105" s="105">
        <v>449.22807017543857</v>
      </c>
      <c r="J105" s="105">
        <v>1395.2982456140351</v>
      </c>
      <c r="K105" s="108">
        <v>7.2</v>
      </c>
      <c r="L105" s="108">
        <v>4.5543859649122815</v>
      </c>
      <c r="N105" s="105">
        <v>215.2982456140351</v>
      </c>
      <c r="O105" s="105">
        <v>562.0526315789474</v>
      </c>
      <c r="P105" s="105">
        <v>2815.4385964912281</v>
      </c>
      <c r="Q105" s="105">
        <v>23.599999999999998</v>
      </c>
      <c r="R105" s="100">
        <v>15.1</v>
      </c>
      <c r="S105" s="100">
        <v>19.8</v>
      </c>
      <c r="T105" s="100">
        <v>59.5</v>
      </c>
      <c r="U105" s="100">
        <v>4.5</v>
      </c>
      <c r="V105" s="100">
        <v>1</v>
      </c>
      <c r="W105" s="105">
        <v>35.192982456140349</v>
      </c>
      <c r="Y105" s="100">
        <v>228</v>
      </c>
      <c r="Z105" s="105">
        <v>365.38596491228071</v>
      </c>
      <c r="AA105" s="100">
        <v>0</v>
      </c>
      <c r="AB105" s="100">
        <v>0.76</v>
      </c>
      <c r="AC105" s="105">
        <v>54.859649122807014</v>
      </c>
    </row>
    <row r="106" spans="1:29" x14ac:dyDescent="0.25">
      <c r="A106" s="100">
        <v>35409</v>
      </c>
      <c r="B106" s="100" t="s">
        <v>121</v>
      </c>
      <c r="C106" s="100">
        <v>21</v>
      </c>
      <c r="D106" s="102" t="s">
        <v>250</v>
      </c>
      <c r="E106" s="105">
        <v>6.1333333333333337</v>
      </c>
      <c r="F106" s="105">
        <v>27.6</v>
      </c>
      <c r="G106" s="105">
        <v>2.1890547263681595</v>
      </c>
      <c r="H106" s="105">
        <v>208.04266666666666</v>
      </c>
      <c r="I106" s="105">
        <v>162.53333333333333</v>
      </c>
      <c r="J106" s="105">
        <v>1372.8444444444444</v>
      </c>
      <c r="K106" s="108">
        <v>7.6</v>
      </c>
      <c r="L106" s="108">
        <v>1.1244444444444446</v>
      </c>
      <c r="N106" s="105">
        <v>76.666666666666671</v>
      </c>
      <c r="O106" s="105">
        <v>318.93333333333334</v>
      </c>
      <c r="P106" s="105">
        <v>1134.6666666666667</v>
      </c>
      <c r="Q106" s="105">
        <v>12.062222222222223</v>
      </c>
      <c r="R106" s="100">
        <v>29.2</v>
      </c>
      <c r="S106" s="100">
        <v>22.1</v>
      </c>
      <c r="T106" s="100">
        <v>47.1</v>
      </c>
      <c r="U106" s="100">
        <v>0</v>
      </c>
      <c r="V106" s="100">
        <v>2</v>
      </c>
      <c r="W106" s="105">
        <v>15.333333333333334</v>
      </c>
      <c r="Y106" s="100">
        <v>69</v>
      </c>
      <c r="Z106" s="105">
        <v>437.51111111111112</v>
      </c>
      <c r="AA106" s="100">
        <v>0</v>
      </c>
      <c r="AB106" s="100">
        <v>1.32</v>
      </c>
      <c r="AC106" s="105">
        <v>54.177777777777777</v>
      </c>
    </row>
    <row r="107" spans="1:29" x14ac:dyDescent="0.25">
      <c r="A107" s="100">
        <v>35410</v>
      </c>
      <c r="B107" s="100" t="s">
        <v>122</v>
      </c>
      <c r="C107" s="100">
        <v>21</v>
      </c>
      <c r="D107" s="102" t="s">
        <v>251</v>
      </c>
      <c r="E107" s="105">
        <v>33.454128440366979</v>
      </c>
      <c r="F107" s="105">
        <v>150.54357798165142</v>
      </c>
      <c r="G107" s="105">
        <v>1.0686274509803919</v>
      </c>
      <c r="H107" s="105">
        <v>94.725871559633035</v>
      </c>
      <c r="I107" s="105">
        <v>74.004587155963307</v>
      </c>
      <c r="J107" s="105">
        <v>1032.0091743119267</v>
      </c>
      <c r="K107" s="108">
        <v>8.1</v>
      </c>
      <c r="L107" s="108">
        <v>0.60825688073394502</v>
      </c>
      <c r="N107" s="105">
        <v>52.715596330275233</v>
      </c>
      <c r="O107" s="105">
        <v>309.19724770642205</v>
      </c>
      <c r="P107" s="105">
        <v>3335.2752293577987</v>
      </c>
      <c r="Q107" s="105">
        <v>22.201376146788991</v>
      </c>
      <c r="R107" s="100">
        <v>11.9</v>
      </c>
      <c r="S107" s="100">
        <v>11.6</v>
      </c>
      <c r="T107" s="100">
        <v>75.2</v>
      </c>
      <c r="U107" s="100">
        <v>0</v>
      </c>
      <c r="V107" s="100">
        <v>1.4</v>
      </c>
      <c r="W107" s="105">
        <v>13.178899082568808</v>
      </c>
      <c r="Y107" s="100">
        <v>48</v>
      </c>
      <c r="Z107" s="105">
        <v>289.93577981651379</v>
      </c>
      <c r="AA107" s="100">
        <v>0</v>
      </c>
      <c r="AB107" s="100">
        <v>1.03</v>
      </c>
      <c r="AC107" s="105">
        <v>68.935779816513772</v>
      </c>
    </row>
    <row r="109" spans="1:29" x14ac:dyDescent="0.25">
      <c r="A109" s="100">
        <v>9706</v>
      </c>
      <c r="B109" s="100" t="s">
        <v>151</v>
      </c>
      <c r="C109" s="100">
        <v>22</v>
      </c>
      <c r="D109" s="102" t="s">
        <v>248</v>
      </c>
      <c r="E109" s="105">
        <v>28.948453608247405</v>
      </c>
      <c r="F109" s="105">
        <v>56.449484536082437</v>
      </c>
      <c r="G109" s="105">
        <v>2.3441162681669012</v>
      </c>
      <c r="H109" s="105">
        <v>226.44123711340191</v>
      </c>
      <c r="I109" s="105">
        <v>176.90721649484524</v>
      </c>
      <c r="J109" s="105">
        <v>894.18556701030866</v>
      </c>
      <c r="K109" s="108">
        <v>7</v>
      </c>
      <c r="L109" s="108">
        <v>9.6494845360824684</v>
      </c>
      <c r="N109" s="105">
        <v>82.556701030927783</v>
      </c>
      <c r="O109" s="105">
        <v>491.05154639175225</v>
      </c>
      <c r="P109" s="105">
        <v>3259.381443298967</v>
      </c>
      <c r="Q109" s="105">
        <v>26.268041237113383</v>
      </c>
      <c r="R109" s="100">
        <v>8.6999999999999993</v>
      </c>
      <c r="S109" s="100">
        <v>15.6</v>
      </c>
      <c r="T109" s="100">
        <v>62.2</v>
      </c>
      <c r="U109" s="100">
        <v>12.8</v>
      </c>
      <c r="V109" s="100">
        <v>0.6</v>
      </c>
      <c r="W109" s="105">
        <v>34.309278350515442</v>
      </c>
      <c r="X109" s="108">
        <v>0.75051546391752533</v>
      </c>
      <c r="Y109" s="100">
        <v>69</v>
      </c>
      <c r="Z109" s="105">
        <v>474.96907216494816</v>
      </c>
      <c r="AA109" s="100">
        <v>0</v>
      </c>
      <c r="AB109" s="100">
        <v>0.56000000000000005</v>
      </c>
      <c r="AC109" s="105">
        <v>38.597938144329873</v>
      </c>
    </row>
    <row r="110" spans="1:29" x14ac:dyDescent="0.25">
      <c r="A110" s="100">
        <v>9707</v>
      </c>
      <c r="B110" s="100" t="s">
        <v>152</v>
      </c>
      <c r="C110" s="100">
        <v>22</v>
      </c>
      <c r="D110" s="102" t="s">
        <v>249</v>
      </c>
      <c r="E110" s="105">
        <v>12.342857142857145</v>
      </c>
      <c r="F110" s="105">
        <v>24.068571428571431</v>
      </c>
      <c r="G110" s="105">
        <v>3.4399724802201583</v>
      </c>
      <c r="H110" s="105">
        <v>192.21942857142861</v>
      </c>
      <c r="I110" s="105">
        <v>150.17142857142861</v>
      </c>
      <c r="J110" s="105">
        <v>1183.8857142857146</v>
      </c>
      <c r="K110" s="108">
        <v>7.3</v>
      </c>
      <c r="L110" s="108">
        <v>3.7028571428571437</v>
      </c>
      <c r="N110" s="105">
        <v>83.314285714285731</v>
      </c>
      <c r="O110" s="105">
        <v>548.22857142857151</v>
      </c>
      <c r="P110" s="105">
        <v>2869.7142857142862</v>
      </c>
      <c r="Q110" s="105">
        <v>22.011428571428578</v>
      </c>
      <c r="R110" s="100">
        <v>13.8</v>
      </c>
      <c r="S110" s="100">
        <v>20.7</v>
      </c>
      <c r="T110" s="100">
        <v>65.099999999999994</v>
      </c>
      <c r="U110" s="100">
        <v>0</v>
      </c>
      <c r="V110" s="100">
        <v>0.6</v>
      </c>
      <c r="W110" s="105">
        <v>19.542857142857148</v>
      </c>
      <c r="Y110" s="100">
        <v>39</v>
      </c>
      <c r="Z110" s="105">
        <v>718.97142857142876</v>
      </c>
      <c r="AA110" s="100">
        <v>0</v>
      </c>
      <c r="AB110" s="100">
        <v>0.67</v>
      </c>
      <c r="AC110" s="105">
        <v>30.857142857142865</v>
      </c>
    </row>
    <row r="111" spans="1:29" x14ac:dyDescent="0.25">
      <c r="A111" s="100">
        <v>9708</v>
      </c>
      <c r="B111" s="100" t="s">
        <v>153</v>
      </c>
      <c r="C111" s="100">
        <v>22</v>
      </c>
      <c r="D111" s="102" t="s">
        <v>250</v>
      </c>
      <c r="E111" s="105">
        <v>7.1354838709677431</v>
      </c>
      <c r="F111" s="105">
        <v>32.109677419354846</v>
      </c>
      <c r="G111" s="105">
        <v>2.1869874248223073</v>
      </c>
      <c r="H111" s="105">
        <v>125.25832258064518</v>
      </c>
      <c r="I111" s="105">
        <v>97.858064516129048</v>
      </c>
      <c r="J111" s="105">
        <v>870.5290322580646</v>
      </c>
      <c r="K111" s="108">
        <v>7.5</v>
      </c>
      <c r="L111" s="108">
        <v>1.5290322580645164</v>
      </c>
      <c r="N111" s="105">
        <v>61.161290322580655</v>
      </c>
      <c r="O111" s="105">
        <v>487.25161290322586</v>
      </c>
      <c r="P111" s="105">
        <v>3098.83870967742</v>
      </c>
      <c r="Q111" s="105">
        <v>21.916129032258066</v>
      </c>
      <c r="R111" s="100">
        <v>10.199999999999999</v>
      </c>
      <c r="S111" s="100">
        <v>18.600000000000001</v>
      </c>
      <c r="T111" s="100">
        <v>70.8</v>
      </c>
      <c r="U111" s="100">
        <v>0</v>
      </c>
      <c r="V111" s="100">
        <v>0.7</v>
      </c>
      <c r="W111" s="105">
        <v>21.406451612903229</v>
      </c>
      <c r="Y111" s="100">
        <v>26</v>
      </c>
      <c r="Z111" s="105">
        <v>704.37419354838721</v>
      </c>
      <c r="AA111" s="100">
        <v>0</v>
      </c>
      <c r="AB111" s="100">
        <v>0.55000000000000004</v>
      </c>
      <c r="AC111" s="105">
        <v>34.658064516129038</v>
      </c>
    </row>
    <row r="112" spans="1:29" x14ac:dyDescent="0.25">
      <c r="A112" s="100">
        <v>9709</v>
      </c>
      <c r="B112" s="100" t="s">
        <v>154</v>
      </c>
      <c r="C112" s="100">
        <v>22</v>
      </c>
      <c r="D112" s="102" t="s">
        <v>251</v>
      </c>
      <c r="E112" s="105">
        <v>6.1863354037267078</v>
      </c>
      <c r="F112" s="105">
        <v>27.838509316770185</v>
      </c>
      <c r="G112" s="105">
        <v>2.2165576859137759</v>
      </c>
      <c r="H112" s="105">
        <v>87.103602484472049</v>
      </c>
      <c r="I112" s="105">
        <v>68.049689440993788</v>
      </c>
      <c r="J112" s="105">
        <v>569.14285714285711</v>
      </c>
      <c r="K112" s="108">
        <v>7.7</v>
      </c>
      <c r="L112" s="108">
        <v>1.4434782608695651</v>
      </c>
      <c r="N112" s="105">
        <v>48.459627329192543</v>
      </c>
      <c r="O112" s="105">
        <v>551.61490683229806</v>
      </c>
      <c r="P112" s="105">
        <v>4485.0931677018625</v>
      </c>
      <c r="Q112" s="105">
        <v>28.560248447204966</v>
      </c>
      <c r="R112" s="100">
        <v>5.0999999999999996</v>
      </c>
      <c r="S112" s="100">
        <v>16.100000000000001</v>
      </c>
      <c r="T112" s="100">
        <v>78.400000000000006</v>
      </c>
      <c r="U112" s="100">
        <v>0</v>
      </c>
      <c r="V112" s="100">
        <v>0.6</v>
      </c>
      <c r="W112" s="105">
        <v>18.559006211180122</v>
      </c>
      <c r="Y112" s="100">
        <v>8</v>
      </c>
      <c r="Z112" s="105">
        <v>221.67701863354034</v>
      </c>
      <c r="AA112" s="100">
        <v>0</v>
      </c>
      <c r="AB112" s="100">
        <v>0.32</v>
      </c>
      <c r="AC112" s="105">
        <v>39.180124223602483</v>
      </c>
    </row>
    <row r="114" spans="1:29" x14ac:dyDescent="0.25">
      <c r="A114" s="100">
        <v>9710</v>
      </c>
      <c r="B114" s="100" t="s">
        <v>155</v>
      </c>
      <c r="C114" s="100">
        <v>23</v>
      </c>
      <c r="D114" s="102" t="s">
        <v>248</v>
      </c>
      <c r="E114" s="105">
        <v>18.55670103092784</v>
      </c>
      <c r="F114" s="105">
        <v>36.185567010309285</v>
      </c>
      <c r="G114" s="105">
        <v>3.3340742387197153</v>
      </c>
      <c r="H114" s="105">
        <v>205.85567010309285</v>
      </c>
      <c r="I114" s="105">
        <v>160.82474226804129</v>
      </c>
      <c r="J114" s="105">
        <v>649.48453608247439</v>
      </c>
      <c r="K114" s="108">
        <v>7.2</v>
      </c>
      <c r="L114" s="108">
        <v>6.2886597938144346</v>
      </c>
      <c r="N114" s="105">
        <v>76.28865979381446</v>
      </c>
      <c r="O114" s="105">
        <v>316.49484536082485</v>
      </c>
      <c r="P114" s="105">
        <v>2525.7731958762893</v>
      </c>
      <c r="Q114" s="105">
        <v>17.835051546391757</v>
      </c>
      <c r="R114" s="100">
        <v>9.3000000000000007</v>
      </c>
      <c r="S114" s="100">
        <v>14.7</v>
      </c>
      <c r="T114" s="100">
        <v>70.599999999999994</v>
      </c>
      <c r="U114" s="100">
        <v>4.5999999999999996</v>
      </c>
      <c r="V114" s="100">
        <v>0.8</v>
      </c>
      <c r="W114" s="105">
        <v>25.773195876288668</v>
      </c>
      <c r="X114" s="108">
        <v>0.51546391752577336</v>
      </c>
      <c r="Y114" s="100">
        <v>61</v>
      </c>
      <c r="Z114" s="105">
        <v>484.53608247422693</v>
      </c>
      <c r="AA114" s="100">
        <v>0</v>
      </c>
      <c r="AB114" s="100">
        <v>0.63</v>
      </c>
      <c r="AC114" s="105">
        <v>30.927835051546399</v>
      </c>
    </row>
    <row r="115" spans="1:29" x14ac:dyDescent="0.25">
      <c r="A115" s="100">
        <v>9711</v>
      </c>
      <c r="B115" s="100" t="s">
        <v>156</v>
      </c>
      <c r="C115" s="100">
        <v>23</v>
      </c>
      <c r="D115" s="102" t="s">
        <v>249</v>
      </c>
      <c r="E115" s="105">
        <v>8.0592592592592585</v>
      </c>
      <c r="F115" s="105">
        <v>15.715555555555554</v>
      </c>
      <c r="G115" s="105">
        <v>4.2703106651008857</v>
      </c>
      <c r="H115" s="105">
        <v>122.50074074074074</v>
      </c>
      <c r="I115" s="105">
        <v>95.703703703703695</v>
      </c>
      <c r="J115" s="105">
        <v>514.78518518518513</v>
      </c>
      <c r="K115" s="108">
        <v>7.5</v>
      </c>
      <c r="L115" s="108">
        <v>2.7199999999999998</v>
      </c>
      <c r="N115" s="105">
        <v>52.385185185185179</v>
      </c>
      <c r="O115" s="105">
        <v>251.85185185185182</v>
      </c>
      <c r="P115" s="105">
        <v>1843.5555555555552</v>
      </c>
      <c r="Q115" s="105">
        <v>12.794074074074071</v>
      </c>
      <c r="R115" s="100">
        <v>10.4</v>
      </c>
      <c r="S115" s="100">
        <v>16.5</v>
      </c>
      <c r="T115" s="100">
        <v>72.3</v>
      </c>
      <c r="U115" s="100">
        <v>0</v>
      </c>
      <c r="V115" s="100">
        <v>1.1000000000000001</v>
      </c>
      <c r="W115" s="105">
        <v>22.162962962962961</v>
      </c>
      <c r="Y115" s="100">
        <v>28</v>
      </c>
      <c r="Z115" s="105">
        <v>632.6518518518518</v>
      </c>
      <c r="AA115" s="100">
        <v>0</v>
      </c>
      <c r="AB115" s="100">
        <v>0.63</v>
      </c>
      <c r="AC115" s="105">
        <v>31.229629629629624</v>
      </c>
    </row>
    <row r="116" spans="1:29" x14ac:dyDescent="0.25">
      <c r="A116" s="100">
        <v>9712</v>
      </c>
      <c r="B116" s="100" t="s">
        <v>157</v>
      </c>
      <c r="C116" s="100">
        <v>23</v>
      </c>
      <c r="D116" s="102" t="s">
        <v>250</v>
      </c>
      <c r="E116" s="105">
        <v>5.0413223140495864</v>
      </c>
      <c r="F116" s="105">
        <v>22.685950413223139</v>
      </c>
      <c r="G116" s="105">
        <v>1.0576414595452142</v>
      </c>
      <c r="H116" s="105">
        <v>63.238347107438017</v>
      </c>
      <c r="I116" s="105">
        <v>49.404958677685947</v>
      </c>
      <c r="J116" s="105">
        <v>286.34710743801651</v>
      </c>
      <c r="K116" s="108">
        <v>7.6</v>
      </c>
      <c r="L116" s="108">
        <v>1.2099173553719007</v>
      </c>
      <c r="N116" s="105">
        <v>38.314049586776854</v>
      </c>
      <c r="O116" s="105">
        <v>229.88429752066114</v>
      </c>
      <c r="P116" s="105">
        <v>1714.0495867768593</v>
      </c>
      <c r="Q116" s="105">
        <v>11.292561983471073</v>
      </c>
      <c r="R116" s="100">
        <v>6.5</v>
      </c>
      <c r="S116" s="100">
        <v>16.899999999999999</v>
      </c>
      <c r="T116" s="100">
        <v>75.7</v>
      </c>
      <c r="U116" s="100">
        <v>0</v>
      </c>
      <c r="V116" s="100">
        <v>1.1000000000000001</v>
      </c>
      <c r="W116" s="105">
        <v>18.148760330578511</v>
      </c>
      <c r="Y116" s="100">
        <v>17</v>
      </c>
      <c r="Z116" s="105">
        <v>530.34710743801645</v>
      </c>
      <c r="AA116" s="100">
        <v>0</v>
      </c>
      <c r="AB116" s="100">
        <v>0.38</v>
      </c>
      <c r="AC116" s="105">
        <v>29.239669421487598</v>
      </c>
    </row>
    <row r="117" spans="1:29" x14ac:dyDescent="0.25">
      <c r="A117" s="100">
        <v>9713</v>
      </c>
      <c r="B117" s="100" t="s">
        <v>158</v>
      </c>
      <c r="C117" s="100">
        <v>23</v>
      </c>
      <c r="D117" s="102" t="s">
        <v>251</v>
      </c>
      <c r="E117" s="105">
        <v>7.0782122905027949</v>
      </c>
      <c r="F117" s="105">
        <v>31.851955307262578</v>
      </c>
      <c r="G117" s="105">
        <v>1.1282861333634211</v>
      </c>
      <c r="H117" s="105">
        <v>38.829050279329621</v>
      </c>
      <c r="I117" s="105">
        <v>30.335195530726267</v>
      </c>
      <c r="J117" s="105">
        <v>130.44134078212295</v>
      </c>
      <c r="K117" s="108">
        <v>8</v>
      </c>
      <c r="L117" s="108">
        <v>1.0111731843575422</v>
      </c>
      <c r="N117" s="105">
        <v>22.245810055865928</v>
      </c>
      <c r="O117" s="105">
        <v>241.67039106145259</v>
      </c>
      <c r="P117" s="105">
        <v>5470.4469273743034</v>
      </c>
      <c r="Q117" s="105">
        <v>29.829608938547494</v>
      </c>
      <c r="R117" s="100">
        <v>1.1000000000000001</v>
      </c>
      <c r="S117" s="100">
        <v>6.8</v>
      </c>
      <c r="T117" s="100">
        <v>91.8</v>
      </c>
      <c r="U117" s="100">
        <v>0</v>
      </c>
      <c r="V117" s="100">
        <v>0.4</v>
      </c>
      <c r="W117" s="105">
        <v>24.268156424581012</v>
      </c>
      <c r="Y117" s="100">
        <v>3</v>
      </c>
      <c r="Z117" s="105">
        <v>33.36871508379889</v>
      </c>
      <c r="AA117" s="100">
        <v>0</v>
      </c>
      <c r="AB117" s="100">
        <v>0.16</v>
      </c>
      <c r="AC117" s="105">
        <v>30.335195530726267</v>
      </c>
    </row>
    <row r="119" spans="1:29" x14ac:dyDescent="0.25">
      <c r="A119" s="100">
        <v>9735</v>
      </c>
      <c r="B119" s="100" t="s">
        <v>179</v>
      </c>
      <c r="C119" s="100">
        <v>24</v>
      </c>
      <c r="D119" s="102" t="s">
        <v>248</v>
      </c>
      <c r="E119" s="105">
        <v>42.352941176470587</v>
      </c>
      <c r="F119" s="105">
        <v>82.588235294117638</v>
      </c>
      <c r="G119" s="105">
        <v>4.6992481203007515</v>
      </c>
      <c r="H119" s="105">
        <v>257.50588235294117</v>
      </c>
      <c r="I119" s="105">
        <v>201.1764705882353</v>
      </c>
      <c r="J119" s="105">
        <v>912.70588235294122</v>
      </c>
      <c r="K119" s="108">
        <v>7.3</v>
      </c>
      <c r="L119" s="108">
        <v>11.223529411764707</v>
      </c>
      <c r="N119" s="105">
        <v>96.352941176470594</v>
      </c>
      <c r="O119" s="105">
        <v>502.94117647058823</v>
      </c>
      <c r="P119" s="105">
        <v>4531.7647058823532</v>
      </c>
      <c r="Q119" s="105">
        <v>29.329411764705881</v>
      </c>
      <c r="R119" s="100">
        <v>8</v>
      </c>
      <c r="S119" s="100">
        <v>14.3</v>
      </c>
      <c r="T119" s="100">
        <v>77.400000000000006</v>
      </c>
      <c r="U119" s="100">
        <v>0</v>
      </c>
      <c r="V119" s="100">
        <v>0.5</v>
      </c>
      <c r="W119" s="105">
        <v>37.058823529411768</v>
      </c>
      <c r="X119" s="108">
        <v>1.0588235294117647</v>
      </c>
      <c r="Y119" s="100">
        <v>23</v>
      </c>
      <c r="Z119" s="105">
        <v>394.94117647058823</v>
      </c>
      <c r="AA119" s="100">
        <v>0</v>
      </c>
      <c r="AB119" s="100">
        <v>0.56000000000000005</v>
      </c>
      <c r="AC119" s="105">
        <v>36</v>
      </c>
    </row>
    <row r="120" spans="1:29" x14ac:dyDescent="0.25">
      <c r="A120" s="100">
        <v>9736</v>
      </c>
      <c r="B120" s="100" t="s">
        <v>180</v>
      </c>
      <c r="C120" s="100">
        <v>24</v>
      </c>
      <c r="D120" s="102" t="s">
        <v>249</v>
      </c>
      <c r="E120" s="105">
        <v>21.025641025641029</v>
      </c>
      <c r="F120" s="105">
        <v>41.000000000000007</v>
      </c>
      <c r="G120" s="105">
        <v>1.1678150181011329</v>
      </c>
      <c r="H120" s="105">
        <v>95.540512820512831</v>
      </c>
      <c r="I120" s="105">
        <v>74.641025641025649</v>
      </c>
      <c r="J120" s="105">
        <v>1036.5641025641028</v>
      </c>
      <c r="K120" s="108">
        <v>7.8</v>
      </c>
      <c r="L120" s="108">
        <v>4.4153846153846157</v>
      </c>
      <c r="N120" s="105">
        <v>46.256410256410263</v>
      </c>
      <c r="O120" s="105">
        <v>486.74358974358978</v>
      </c>
      <c r="P120" s="105">
        <v>7043.5897435897441</v>
      </c>
      <c r="Q120" s="105">
        <v>42.051282051282058</v>
      </c>
      <c r="R120" s="100">
        <v>6.3</v>
      </c>
      <c r="S120" s="100">
        <v>9.6</v>
      </c>
      <c r="T120" s="100">
        <v>83.8</v>
      </c>
      <c r="U120" s="100">
        <v>0</v>
      </c>
      <c r="V120" s="100">
        <v>0.4</v>
      </c>
      <c r="W120" s="105">
        <v>30.487179487179493</v>
      </c>
      <c r="Y120" s="100">
        <v>8</v>
      </c>
      <c r="Z120" s="105">
        <v>607.64102564102575</v>
      </c>
      <c r="AA120" s="100">
        <v>0</v>
      </c>
      <c r="AB120" s="100">
        <v>0.66</v>
      </c>
      <c r="AC120" s="105">
        <v>36.794871794871803</v>
      </c>
    </row>
    <row r="121" spans="1:29" x14ac:dyDescent="0.25">
      <c r="A121" s="100">
        <v>9737</v>
      </c>
      <c r="B121" s="100" t="s">
        <v>181</v>
      </c>
      <c r="C121" s="100">
        <v>24</v>
      </c>
      <c r="D121" s="102" t="s">
        <v>250</v>
      </c>
      <c r="E121" s="105">
        <v>9.2125984251968465</v>
      </c>
      <c r="F121" s="105">
        <v>41.456692913385808</v>
      </c>
      <c r="G121" s="105">
        <v>2.2956841138659319</v>
      </c>
      <c r="H121" s="105">
        <v>72.062992125984223</v>
      </c>
      <c r="I121" s="105">
        <v>56.299212598425171</v>
      </c>
      <c r="J121" s="105">
        <v>572.20472440944854</v>
      </c>
      <c r="K121" s="108">
        <v>8</v>
      </c>
      <c r="L121" s="108">
        <v>2.047244094488188</v>
      </c>
      <c r="N121" s="105">
        <v>41.968503937007853</v>
      </c>
      <c r="O121" s="105">
        <v>548.66141732283438</v>
      </c>
      <c r="P121" s="105">
        <v>7370.0787401574771</v>
      </c>
      <c r="Q121" s="105">
        <v>43.094488188976356</v>
      </c>
      <c r="R121" s="100">
        <v>3.4</v>
      </c>
      <c r="S121" s="100">
        <v>10.6</v>
      </c>
      <c r="T121" s="100">
        <v>85.6</v>
      </c>
      <c r="U121" s="100">
        <v>0</v>
      </c>
      <c r="V121" s="100">
        <v>0.5</v>
      </c>
      <c r="W121" s="105">
        <v>39.921259842519667</v>
      </c>
      <c r="Y121" s="100">
        <v>6</v>
      </c>
      <c r="Z121" s="105">
        <v>179.13385826771645</v>
      </c>
      <c r="AA121" s="100">
        <v>0</v>
      </c>
      <c r="AB121" s="100">
        <v>0.32</v>
      </c>
      <c r="AC121" s="105">
        <v>52.204724409448794</v>
      </c>
    </row>
    <row r="122" spans="1:29" x14ac:dyDescent="0.25">
      <c r="A122" s="100">
        <v>9738</v>
      </c>
      <c r="B122" s="100" t="s">
        <v>182</v>
      </c>
      <c r="C122" s="100">
        <v>24</v>
      </c>
      <c r="D122" s="102" t="s">
        <v>251</v>
      </c>
      <c r="E122" s="105">
        <v>5.1117318435754191</v>
      </c>
      <c r="F122" s="105">
        <v>23.00279329608939</v>
      </c>
      <c r="G122" s="105">
        <v>1.1473152822395596</v>
      </c>
      <c r="H122" s="105">
        <v>31.406480446927375</v>
      </c>
      <c r="I122" s="105">
        <v>24.536312849162012</v>
      </c>
      <c r="J122" s="105">
        <v>420.18435754189949</v>
      </c>
      <c r="K122" s="108">
        <v>8.1</v>
      </c>
      <c r="L122" s="108">
        <v>1.4312849162011174</v>
      </c>
      <c r="N122" s="105">
        <v>25.558659217877096</v>
      </c>
      <c r="O122" s="105">
        <v>434.49720670391065</v>
      </c>
      <c r="P122" s="105">
        <v>6164.7486033519554</v>
      </c>
      <c r="Q122" s="105">
        <v>35.679888268156425</v>
      </c>
      <c r="R122" s="100">
        <v>3</v>
      </c>
      <c r="S122" s="100">
        <v>10.1</v>
      </c>
      <c r="T122" s="100">
        <v>86.3</v>
      </c>
      <c r="U122" s="100">
        <v>0</v>
      </c>
      <c r="V122" s="100">
        <v>0.6</v>
      </c>
      <c r="W122" s="105">
        <v>24.536312849162012</v>
      </c>
      <c r="Y122" s="100">
        <v>3</v>
      </c>
      <c r="Z122" s="105">
        <v>175.84357541899442</v>
      </c>
      <c r="AA122" s="100">
        <v>0</v>
      </c>
      <c r="AB122" s="100">
        <v>0.3</v>
      </c>
      <c r="AC122" s="105">
        <v>52.139664804469277</v>
      </c>
    </row>
    <row r="124" spans="1:29" x14ac:dyDescent="0.25">
      <c r="A124" s="100">
        <v>9731</v>
      </c>
      <c r="B124" s="100" t="s">
        <v>175</v>
      </c>
      <c r="C124" s="100">
        <v>25</v>
      </c>
      <c r="D124" s="102" t="s">
        <v>248</v>
      </c>
      <c r="E124" s="105">
        <v>28.058823529411743</v>
      </c>
      <c r="F124" s="105">
        <v>54.714705882352895</v>
      </c>
      <c r="G124" s="105">
        <v>2.2810218978102186</v>
      </c>
      <c r="H124" s="105">
        <v>222.14274509803906</v>
      </c>
      <c r="I124" s="105">
        <v>173.54901960784301</v>
      </c>
      <c r="J124" s="105">
        <v>922.82352941176396</v>
      </c>
      <c r="K124" s="108">
        <v>7.2</v>
      </c>
      <c r="L124" s="108">
        <v>9.5607843137254811</v>
      </c>
      <c r="N124" s="105">
        <v>85.215686274509736</v>
      </c>
      <c r="O124" s="105">
        <v>490.50980392156822</v>
      </c>
      <c r="P124" s="105">
        <v>3013.725490196076</v>
      </c>
      <c r="Q124" s="105">
        <v>22.758823529411746</v>
      </c>
      <c r="R124" s="100">
        <v>10.4</v>
      </c>
      <c r="S124" s="100">
        <v>18</v>
      </c>
      <c r="T124" s="100">
        <v>66.3</v>
      </c>
      <c r="U124" s="100">
        <v>4.5</v>
      </c>
      <c r="V124" s="100">
        <v>0.8</v>
      </c>
      <c r="W124" s="105">
        <v>29.098039215686253</v>
      </c>
      <c r="X124" s="108">
        <v>0.72745098039215628</v>
      </c>
      <c r="Y124" s="100">
        <v>64</v>
      </c>
      <c r="Z124" s="105">
        <v>506.09803921568584</v>
      </c>
      <c r="AA124" s="100">
        <v>0</v>
      </c>
      <c r="AB124" s="100">
        <v>0.57999999999999996</v>
      </c>
      <c r="AC124" s="105">
        <v>39.490196078431339</v>
      </c>
    </row>
    <row r="125" spans="1:29" x14ac:dyDescent="0.25">
      <c r="A125" s="100">
        <v>9732</v>
      </c>
      <c r="B125" s="100" t="s">
        <v>176</v>
      </c>
      <c r="C125" s="100">
        <v>25</v>
      </c>
      <c r="D125" s="102" t="s">
        <v>249</v>
      </c>
      <c r="E125" s="105">
        <v>12.305732484076433</v>
      </c>
      <c r="F125" s="105">
        <v>23.996178343949044</v>
      </c>
      <c r="G125" s="105">
        <v>3.3579583613163195</v>
      </c>
      <c r="H125" s="105">
        <v>108.94675159235669</v>
      </c>
      <c r="I125" s="105">
        <v>85.114649681528661</v>
      </c>
      <c r="J125" s="105">
        <v>810.12738853503186</v>
      </c>
      <c r="K125" s="108">
        <v>7.5</v>
      </c>
      <c r="L125" s="108">
        <v>4.819745222929936</v>
      </c>
      <c r="N125" s="105">
        <v>53.324840764331213</v>
      </c>
      <c r="O125" s="105">
        <v>518.89171974522299</v>
      </c>
      <c r="P125" s="105">
        <v>3250.7643312101914</v>
      </c>
      <c r="Q125" s="105">
        <v>22.765605095541403</v>
      </c>
      <c r="R125" s="100">
        <v>9.1</v>
      </c>
      <c r="S125" s="100">
        <v>19</v>
      </c>
      <c r="T125" s="100">
        <v>71.3</v>
      </c>
      <c r="U125" s="100">
        <v>0</v>
      </c>
      <c r="V125" s="100">
        <v>0.9</v>
      </c>
      <c r="W125" s="105">
        <v>27.687898089171977</v>
      </c>
      <c r="Y125" s="100">
        <v>21</v>
      </c>
      <c r="Z125" s="105">
        <v>763.98089171974527</v>
      </c>
      <c r="AA125" s="100">
        <v>0</v>
      </c>
      <c r="AB125" s="100">
        <v>0.48</v>
      </c>
      <c r="AC125" s="105">
        <v>45.121019108280258</v>
      </c>
    </row>
    <row r="126" spans="1:29" x14ac:dyDescent="0.25">
      <c r="A126" s="100">
        <v>9733</v>
      </c>
      <c r="B126" s="100" t="s">
        <v>177</v>
      </c>
      <c r="C126" s="100">
        <v>25</v>
      </c>
      <c r="D126" s="102" t="s">
        <v>250</v>
      </c>
      <c r="E126" s="105">
        <v>4.0875912408759119</v>
      </c>
      <c r="F126" s="105">
        <v>18.394160583941602</v>
      </c>
      <c r="G126" s="105">
        <v>1.1247328759419639</v>
      </c>
      <c r="H126" s="105">
        <v>24.852554744525541</v>
      </c>
      <c r="I126" s="105">
        <v>19.416058394160579</v>
      </c>
      <c r="J126" s="105">
        <v>435.32846715328458</v>
      </c>
      <c r="K126" s="108">
        <v>7.8</v>
      </c>
      <c r="L126" s="108">
        <v>1.8394160583941603</v>
      </c>
      <c r="N126" s="105">
        <v>15.328467153284668</v>
      </c>
      <c r="O126" s="105">
        <v>505.83941605839408</v>
      </c>
      <c r="P126" s="105">
        <v>3106.5693430656929</v>
      </c>
      <c r="Q126" s="105">
        <v>21.051094890510946</v>
      </c>
      <c r="R126" s="100">
        <v>5.3</v>
      </c>
      <c r="S126" s="100">
        <v>20</v>
      </c>
      <c r="T126" s="100">
        <v>73.7</v>
      </c>
      <c r="U126" s="100">
        <v>0</v>
      </c>
      <c r="V126" s="100">
        <v>1.3</v>
      </c>
      <c r="W126" s="105">
        <v>21.459854014598537</v>
      </c>
      <c r="Y126" s="100">
        <v>4</v>
      </c>
      <c r="Z126" s="105">
        <v>882.91970802919695</v>
      </c>
      <c r="AA126" s="100">
        <v>0</v>
      </c>
      <c r="AB126" s="100">
        <v>0.27</v>
      </c>
      <c r="AC126" s="105">
        <v>61.313868613138673</v>
      </c>
    </row>
    <row r="127" spans="1:29" x14ac:dyDescent="0.25">
      <c r="A127" s="100">
        <v>9734</v>
      </c>
      <c r="B127" s="100" t="s">
        <v>178</v>
      </c>
      <c r="C127" s="100">
        <v>25</v>
      </c>
      <c r="D127" s="102" t="s">
        <v>251</v>
      </c>
      <c r="E127" s="105">
        <v>4.0414507772020736</v>
      </c>
      <c r="F127" s="105">
        <v>18.186528497409327</v>
      </c>
      <c r="G127" s="105">
        <v>1.1125945705384959</v>
      </c>
      <c r="H127" s="105">
        <v>27.158549222797934</v>
      </c>
      <c r="I127" s="105">
        <v>21.217616580310885</v>
      </c>
      <c r="J127" s="105">
        <v>152.56476683937828</v>
      </c>
      <c r="K127" s="108">
        <v>8.1999999999999993</v>
      </c>
      <c r="L127" s="108">
        <v>1.1113989637305703</v>
      </c>
      <c r="N127" s="105">
        <v>22.227979274611403</v>
      </c>
      <c r="O127" s="105">
        <v>289.97409326424878</v>
      </c>
      <c r="P127" s="105">
        <v>2707.7720207253892</v>
      </c>
      <c r="Q127" s="105">
        <v>16.569948186528499</v>
      </c>
      <c r="R127" s="100">
        <v>2.4</v>
      </c>
      <c r="S127" s="100">
        <v>14.6</v>
      </c>
      <c r="T127" s="100">
        <v>81.8</v>
      </c>
      <c r="U127" s="100">
        <v>0</v>
      </c>
      <c r="V127" s="100">
        <v>1.4</v>
      </c>
      <c r="W127" s="105">
        <v>13.13471502590674</v>
      </c>
      <c r="Y127" s="100">
        <v>2</v>
      </c>
      <c r="Z127" s="105">
        <v>441.52849740932652</v>
      </c>
      <c r="AA127" s="100">
        <v>0</v>
      </c>
      <c r="AB127" s="100">
        <v>0.16</v>
      </c>
      <c r="AC127" s="105">
        <v>52.538860103626959</v>
      </c>
    </row>
    <row r="129" spans="1:29" x14ac:dyDescent="0.25">
      <c r="A129" s="100">
        <v>9727</v>
      </c>
      <c r="B129" s="100" t="s">
        <v>171</v>
      </c>
      <c r="C129" s="100">
        <v>26</v>
      </c>
      <c r="D129" s="102" t="s">
        <v>248</v>
      </c>
      <c r="E129" s="105">
        <v>14.807692307692314</v>
      </c>
      <c r="F129" s="105">
        <v>28.875000000000011</v>
      </c>
      <c r="G129" s="105">
        <v>1.1763321962122102</v>
      </c>
      <c r="H129" s="105">
        <v>208.49230769230778</v>
      </c>
      <c r="I129" s="105">
        <v>162.88461538461544</v>
      </c>
      <c r="J129" s="105">
        <v>491.82692307692326</v>
      </c>
      <c r="K129" s="108">
        <v>7.2</v>
      </c>
      <c r="L129" s="108">
        <v>7.8269230769230802</v>
      </c>
      <c r="N129" s="105">
        <v>77.211538461538495</v>
      </c>
      <c r="O129" s="105">
        <v>397.69230769230785</v>
      </c>
      <c r="P129" s="105">
        <v>2950.9615384615399</v>
      </c>
      <c r="Q129" s="105">
        <v>20.413461538461547</v>
      </c>
      <c r="R129" s="100">
        <v>6.2</v>
      </c>
      <c r="S129" s="100">
        <v>16.2</v>
      </c>
      <c r="T129" s="100">
        <v>72.3</v>
      </c>
      <c r="U129" s="100">
        <v>4.5</v>
      </c>
      <c r="V129" s="100">
        <v>0.8</v>
      </c>
      <c r="W129" s="105">
        <v>28.557692307692321</v>
      </c>
      <c r="X129" s="108">
        <v>0.63461538461538491</v>
      </c>
      <c r="Y129" s="100">
        <v>55</v>
      </c>
      <c r="Z129" s="105">
        <v>554.23076923076951</v>
      </c>
      <c r="AA129" s="100">
        <v>0</v>
      </c>
      <c r="AB129" s="100">
        <v>0.38</v>
      </c>
      <c r="AC129" s="105">
        <v>35.961538461538474</v>
      </c>
    </row>
    <row r="130" spans="1:29" x14ac:dyDescent="0.25">
      <c r="A130" s="100">
        <v>9728</v>
      </c>
      <c r="B130" s="100" t="s">
        <v>172</v>
      </c>
      <c r="C130" s="100">
        <v>26</v>
      </c>
      <c r="D130" s="102" t="s">
        <v>249</v>
      </c>
      <c r="E130" s="105">
        <v>4.096385542168675</v>
      </c>
      <c r="F130" s="105">
        <v>7.9879518072289164</v>
      </c>
      <c r="G130" s="105">
        <v>1.0962508221881166</v>
      </c>
      <c r="H130" s="105">
        <v>191.38313253012049</v>
      </c>
      <c r="I130" s="105">
        <v>149.51807228915663</v>
      </c>
      <c r="J130" s="105">
        <v>465.96385542168679</v>
      </c>
      <c r="K130" s="108">
        <v>7.3</v>
      </c>
      <c r="L130" s="108">
        <v>3.5843373493975905</v>
      </c>
      <c r="N130" s="105">
        <v>80.903614457831324</v>
      </c>
      <c r="O130" s="105">
        <v>371.74698795180723</v>
      </c>
      <c r="P130" s="105">
        <v>2806.0240963855422</v>
      </c>
      <c r="Q130" s="105">
        <v>18.433734939759038</v>
      </c>
      <c r="R130" s="100">
        <v>6.5</v>
      </c>
      <c r="S130" s="100">
        <v>16.8</v>
      </c>
      <c r="T130" s="100">
        <v>76.099999999999994</v>
      </c>
      <c r="U130" s="100">
        <v>0</v>
      </c>
      <c r="V130" s="100">
        <v>0.8</v>
      </c>
      <c r="W130" s="105">
        <v>26.626506024096386</v>
      </c>
      <c r="Y130" s="100">
        <v>54</v>
      </c>
      <c r="Z130" s="105">
        <v>517.16867469879526</v>
      </c>
      <c r="AA130" s="100">
        <v>0</v>
      </c>
      <c r="AB130" s="100">
        <v>0.39</v>
      </c>
      <c r="AC130" s="105">
        <v>33.795180722891565</v>
      </c>
    </row>
    <row r="131" spans="1:29" x14ac:dyDescent="0.25">
      <c r="A131" s="100">
        <v>9729</v>
      </c>
      <c r="B131" s="100" t="s">
        <v>173</v>
      </c>
      <c r="C131" s="100">
        <v>26</v>
      </c>
      <c r="D131" s="102" t="s">
        <v>250</v>
      </c>
      <c r="E131" s="105">
        <v>1.012345679012346</v>
      </c>
      <c r="F131" s="105">
        <v>4.5555555555555571</v>
      </c>
      <c r="G131" s="105">
        <v>3.3314825097168241</v>
      </c>
      <c r="H131" s="105">
        <v>95.889382716049411</v>
      </c>
      <c r="I131" s="105">
        <v>74.913580246913597</v>
      </c>
      <c r="J131" s="105">
        <v>379.62962962962973</v>
      </c>
      <c r="K131" s="108">
        <v>7.7</v>
      </c>
      <c r="L131" s="108">
        <v>1.518518518518519</v>
      </c>
      <c r="N131" s="105">
        <v>51.629629629629648</v>
      </c>
      <c r="O131" s="105">
        <v>343.18518518518528</v>
      </c>
      <c r="P131" s="105">
        <v>2460.0000000000009</v>
      </c>
      <c r="Q131" s="105">
        <v>16.298765432098772</v>
      </c>
      <c r="R131" s="100">
        <v>6</v>
      </c>
      <c r="S131" s="100">
        <v>17.600000000000001</v>
      </c>
      <c r="T131" s="100">
        <v>75.599999999999994</v>
      </c>
      <c r="U131" s="100">
        <v>0</v>
      </c>
      <c r="V131" s="100">
        <v>1.1000000000000001</v>
      </c>
      <c r="W131" s="105">
        <v>22.271604938271611</v>
      </c>
      <c r="Y131" s="100">
        <v>18</v>
      </c>
      <c r="Z131" s="105">
        <v>765.3333333333336</v>
      </c>
      <c r="AA131" s="100">
        <v>0</v>
      </c>
      <c r="AB131" s="100">
        <v>0.34</v>
      </c>
      <c r="AC131" s="105">
        <v>39.481481481481495</v>
      </c>
    </row>
    <row r="132" spans="1:29" x14ac:dyDescent="0.25">
      <c r="A132" s="100">
        <v>9730</v>
      </c>
      <c r="B132" s="100" t="s">
        <v>174</v>
      </c>
      <c r="C132" s="100">
        <v>26</v>
      </c>
      <c r="D132" s="102" t="s">
        <v>251</v>
      </c>
      <c r="E132" s="105">
        <v>2.0458015267175576</v>
      </c>
      <c r="F132" s="105">
        <v>9.206106870229009</v>
      </c>
      <c r="G132" s="105">
        <v>2.2688598979013044</v>
      </c>
      <c r="H132" s="105">
        <v>34.04213740458016</v>
      </c>
      <c r="I132" s="105">
        <v>26.595419847328248</v>
      </c>
      <c r="J132" s="105">
        <v>192.30534351145042</v>
      </c>
      <c r="K132" s="108">
        <v>7.7</v>
      </c>
      <c r="L132" s="108">
        <v>1.0229007633587788</v>
      </c>
      <c r="N132" s="105">
        <v>21.480916030534356</v>
      </c>
      <c r="O132" s="105">
        <v>337.55725190839701</v>
      </c>
      <c r="P132" s="105">
        <v>2362.9007633587789</v>
      </c>
      <c r="Q132" s="105">
        <v>15.241221374045804</v>
      </c>
      <c r="R132" s="100">
        <v>3.2</v>
      </c>
      <c r="S132" s="100">
        <v>18.399999999999999</v>
      </c>
      <c r="T132" s="100">
        <v>77.3</v>
      </c>
      <c r="U132" s="100">
        <v>0</v>
      </c>
      <c r="V132" s="100">
        <v>1.3</v>
      </c>
      <c r="W132" s="105">
        <v>13.297709923664124</v>
      </c>
      <c r="Y132" s="100">
        <v>3</v>
      </c>
      <c r="Z132" s="105">
        <v>709.89312977099246</v>
      </c>
      <c r="AA132" s="100">
        <v>0</v>
      </c>
      <c r="AB132" s="100">
        <v>0.17</v>
      </c>
      <c r="AC132" s="105">
        <v>46.03053435114505</v>
      </c>
    </row>
    <row r="134" spans="1:29" x14ac:dyDescent="0.25">
      <c r="A134" s="100">
        <v>84355</v>
      </c>
      <c r="B134" s="100" t="s">
        <v>51</v>
      </c>
      <c r="C134" s="100">
        <v>27</v>
      </c>
      <c r="D134" s="102" t="s">
        <v>248</v>
      </c>
      <c r="E134" s="105">
        <v>15.337837837837844</v>
      </c>
      <c r="F134" s="105">
        <v>29.908783783783797</v>
      </c>
      <c r="G134" s="105">
        <v>4.5109778044391122</v>
      </c>
      <c r="H134" s="105">
        <v>125.64756756756761</v>
      </c>
      <c r="I134" s="105">
        <v>98.16216216216219</v>
      </c>
      <c r="J134" s="105">
        <v>247.45045045045055</v>
      </c>
      <c r="K134" s="108">
        <v>7.1</v>
      </c>
      <c r="L134" s="108">
        <v>3.5788288288288301</v>
      </c>
      <c r="N134" s="105">
        <v>59.306306306306325</v>
      </c>
      <c r="O134" s="105">
        <v>305.73423423423435</v>
      </c>
      <c r="P134" s="105">
        <v>1820.0900900900908</v>
      </c>
      <c r="Q134" s="105">
        <v>13.599549549549554</v>
      </c>
      <c r="R134" s="100">
        <v>4.7</v>
      </c>
      <c r="S134" s="100">
        <v>18.7</v>
      </c>
      <c r="T134" s="100">
        <v>66.8</v>
      </c>
      <c r="U134" s="100">
        <v>8.8000000000000007</v>
      </c>
      <c r="V134" s="100">
        <v>0.9</v>
      </c>
      <c r="W134" s="105">
        <v>23.518018018018026</v>
      </c>
      <c r="X134" s="108">
        <v>0.51126126126126148</v>
      </c>
      <c r="Y134" s="100">
        <v>34</v>
      </c>
      <c r="Z134" s="105">
        <v>529.66666666666686</v>
      </c>
      <c r="AA134" s="100">
        <v>0.1</v>
      </c>
      <c r="AB134" s="100">
        <v>0.25</v>
      </c>
      <c r="AC134" s="105">
        <v>29.653153153153163</v>
      </c>
    </row>
    <row r="135" spans="1:29" x14ac:dyDescent="0.25">
      <c r="A135" s="100">
        <v>84356</v>
      </c>
      <c r="B135" s="100" t="s">
        <v>52</v>
      </c>
      <c r="C135" s="100">
        <v>27</v>
      </c>
      <c r="D135" s="102" t="s">
        <v>249</v>
      </c>
      <c r="E135" s="105">
        <v>5.0403225806451601</v>
      </c>
      <c r="F135" s="105">
        <v>9.8286290322580623</v>
      </c>
      <c r="G135" s="105">
        <v>2.8846153846153846</v>
      </c>
      <c r="H135" s="105">
        <v>42.580645161290313</v>
      </c>
      <c r="I135" s="105">
        <v>33.266129032258057</v>
      </c>
      <c r="J135" s="105">
        <v>94.758064516129011</v>
      </c>
      <c r="K135" s="108">
        <v>7.5</v>
      </c>
      <c r="L135" s="108">
        <v>1.6129032258064513</v>
      </c>
      <c r="N135" s="105">
        <v>28.225806451612897</v>
      </c>
      <c r="O135" s="105">
        <v>283.26612903225799</v>
      </c>
      <c r="P135" s="105">
        <v>1834.6774193548383</v>
      </c>
      <c r="Q135" s="105">
        <v>12.096774193548384</v>
      </c>
      <c r="R135" s="100">
        <v>2</v>
      </c>
      <c r="S135" s="100">
        <v>19.600000000000001</v>
      </c>
      <c r="T135" s="100">
        <v>76</v>
      </c>
      <c r="U135" s="100">
        <v>0</v>
      </c>
      <c r="V135" s="100">
        <v>2.7</v>
      </c>
      <c r="W135" s="105">
        <v>25.201612903225801</v>
      </c>
      <c r="Y135" s="100">
        <v>12</v>
      </c>
      <c r="Z135" s="105">
        <v>517.13709677419342</v>
      </c>
      <c r="AA135" s="100">
        <v>0</v>
      </c>
      <c r="AB135" s="100">
        <v>0.1</v>
      </c>
      <c r="AC135" s="105">
        <v>74.59677419354837</v>
      </c>
    </row>
    <row r="136" spans="1:29" x14ac:dyDescent="0.25">
      <c r="A136" s="100">
        <v>84357</v>
      </c>
      <c r="B136" s="100" t="s">
        <v>53</v>
      </c>
      <c r="C136" s="100">
        <v>27</v>
      </c>
      <c r="D136" s="102" t="s">
        <v>250</v>
      </c>
      <c r="E136" s="105">
        <v>3.0638297872340412</v>
      </c>
      <c r="F136" s="105">
        <v>13.787234042553186</v>
      </c>
      <c r="G136" s="105">
        <v>2.6893944616798811</v>
      </c>
      <c r="H136" s="105">
        <v>40.524255319148914</v>
      </c>
      <c r="I136" s="105">
        <v>31.65957446808509</v>
      </c>
      <c r="J136" s="105">
        <v>79.659574468085069</v>
      </c>
      <c r="K136" s="108">
        <v>8.1</v>
      </c>
      <c r="L136" s="108">
        <v>1.4297872340425526</v>
      </c>
      <c r="N136" s="105">
        <v>27.574468085106371</v>
      </c>
      <c r="O136" s="105">
        <v>420.76595744680833</v>
      </c>
      <c r="P136" s="105">
        <v>3870.6382978723386</v>
      </c>
      <c r="Q136" s="105">
        <v>23.591489361702116</v>
      </c>
      <c r="R136" s="100">
        <v>0.9</v>
      </c>
      <c r="S136" s="100">
        <v>14.9</v>
      </c>
      <c r="T136" s="100">
        <v>82</v>
      </c>
      <c r="U136" s="100">
        <v>0</v>
      </c>
      <c r="V136" s="100">
        <v>2.4</v>
      </c>
      <c r="W136" s="105">
        <v>57.191489361702097</v>
      </c>
      <c r="Y136" s="100">
        <v>3</v>
      </c>
      <c r="Z136" s="105">
        <v>63.31914893617018</v>
      </c>
      <c r="AA136" s="100">
        <v>0</v>
      </c>
      <c r="AB136" s="100">
        <v>0.06</v>
      </c>
      <c r="AC136" s="105">
        <v>131.74468085106378</v>
      </c>
    </row>
    <row r="137" spans="1:29" x14ac:dyDescent="0.25">
      <c r="A137" s="100">
        <v>84358</v>
      </c>
      <c r="B137" s="100" t="s">
        <v>54</v>
      </c>
      <c r="C137" s="100">
        <v>27</v>
      </c>
      <c r="D137" s="102" t="s">
        <v>251</v>
      </c>
      <c r="E137" s="105">
        <v>3.0454545454545445</v>
      </c>
      <c r="F137" s="105">
        <v>13.704545454545451</v>
      </c>
      <c r="G137" s="105">
        <v>2.5990903183885639</v>
      </c>
      <c r="H137" s="105">
        <v>35.083636363636352</v>
      </c>
      <c r="I137" s="105">
        <v>27.409090909090899</v>
      </c>
      <c r="J137" s="105">
        <v>57.863636363636346</v>
      </c>
      <c r="K137" s="108">
        <v>8</v>
      </c>
      <c r="L137" s="108">
        <v>1.1166666666666665</v>
      </c>
      <c r="N137" s="105">
        <v>24.363636363636356</v>
      </c>
      <c r="O137" s="105">
        <v>417.22727272727258</v>
      </c>
      <c r="P137" s="105">
        <v>4953.9393939393922</v>
      </c>
      <c r="Q137" s="105">
        <v>29.033333333333324</v>
      </c>
      <c r="R137" s="100">
        <v>0.5</v>
      </c>
      <c r="S137" s="100">
        <v>12</v>
      </c>
      <c r="T137" s="100">
        <v>85.3</v>
      </c>
      <c r="U137" s="100">
        <v>0</v>
      </c>
      <c r="V137" s="100">
        <v>2.2999999999999998</v>
      </c>
      <c r="W137" s="105">
        <v>89.3333333333333</v>
      </c>
      <c r="Y137" s="100">
        <v>3</v>
      </c>
      <c r="Z137" s="105">
        <v>24.363636363636356</v>
      </c>
      <c r="AA137" s="100">
        <v>0</v>
      </c>
      <c r="AB137" s="100">
        <v>0.04</v>
      </c>
      <c r="AC137" s="105">
        <v>155.31818181818176</v>
      </c>
    </row>
    <row r="139" spans="1:29" x14ac:dyDescent="0.25">
      <c r="A139" s="100">
        <v>84359</v>
      </c>
      <c r="B139" s="100" t="s">
        <v>55</v>
      </c>
      <c r="C139" s="100">
        <v>28</v>
      </c>
      <c r="D139" s="102" t="s">
        <v>248</v>
      </c>
      <c r="E139" s="105">
        <v>17.380597014925378</v>
      </c>
      <c r="F139" s="105">
        <v>33.892164179104483</v>
      </c>
      <c r="G139" s="105">
        <v>5.2606356968215175</v>
      </c>
      <c r="H139" s="105">
        <v>95.531940298507493</v>
      </c>
      <c r="I139" s="105">
        <v>74.634328358208975</v>
      </c>
      <c r="J139" s="105">
        <v>192.20895522388062</v>
      </c>
      <c r="K139" s="108">
        <v>7.1</v>
      </c>
      <c r="L139" s="108">
        <v>3.8850746268656726</v>
      </c>
      <c r="N139" s="105">
        <v>49.074626865671654</v>
      </c>
      <c r="O139" s="105">
        <v>267.8656716417911</v>
      </c>
      <c r="P139" s="105">
        <v>1748.2835820895525</v>
      </c>
      <c r="Q139" s="105">
        <v>12.67761194029851</v>
      </c>
      <c r="R139" s="100">
        <v>3.9</v>
      </c>
      <c r="S139" s="100">
        <v>17.5</v>
      </c>
      <c r="T139" s="100">
        <v>68.7</v>
      </c>
      <c r="U139" s="100">
        <v>8.9</v>
      </c>
      <c r="V139" s="100">
        <v>1</v>
      </c>
      <c r="W139" s="105">
        <v>18.402985074626869</v>
      </c>
      <c r="X139" s="108">
        <v>0.30671641791044785</v>
      </c>
      <c r="Y139" s="100">
        <v>29</v>
      </c>
      <c r="Z139" s="105">
        <v>475.41044776119412</v>
      </c>
      <c r="AA139" s="100">
        <v>0.1</v>
      </c>
      <c r="AB139" s="100">
        <v>0.22</v>
      </c>
      <c r="AC139" s="105">
        <v>29.64925373134329</v>
      </c>
    </row>
    <row r="140" spans="1:29" x14ac:dyDescent="0.25">
      <c r="A140" s="100">
        <v>84360</v>
      </c>
      <c r="B140" s="100" t="s">
        <v>56</v>
      </c>
      <c r="C140" s="100">
        <v>28</v>
      </c>
      <c r="D140" s="102" t="s">
        <v>249</v>
      </c>
      <c r="E140" s="105">
        <v>6.1192052980132425</v>
      </c>
      <c r="F140" s="105">
        <v>11.932450331125823</v>
      </c>
      <c r="G140" s="105">
        <v>3.1667043655281608</v>
      </c>
      <c r="H140" s="105">
        <v>43.079205298013228</v>
      </c>
      <c r="I140" s="105">
        <v>33.655629139072836</v>
      </c>
      <c r="J140" s="105">
        <v>104.02649006622512</v>
      </c>
      <c r="K140" s="108">
        <v>7</v>
      </c>
      <c r="L140" s="108">
        <v>1.631788079470198</v>
      </c>
      <c r="N140" s="105">
        <v>27.536423841059591</v>
      </c>
      <c r="O140" s="105">
        <v>302.90066225165549</v>
      </c>
      <c r="P140" s="105">
        <v>1397.2185430463571</v>
      </c>
      <c r="Q140" s="105">
        <v>11.524503311258274</v>
      </c>
      <c r="R140" s="100">
        <v>2.2999999999999998</v>
      </c>
      <c r="S140" s="100">
        <v>21.9</v>
      </c>
      <c r="T140" s="100">
        <v>60.7</v>
      </c>
      <c r="U140" s="100">
        <v>12.8</v>
      </c>
      <c r="V140" s="100">
        <v>2.2999999999999998</v>
      </c>
      <c r="W140" s="105">
        <v>26.516556291390717</v>
      </c>
      <c r="Y140" s="100">
        <v>11</v>
      </c>
      <c r="Z140" s="105">
        <v>598.66225165562889</v>
      </c>
      <c r="AA140" s="100">
        <v>0.1</v>
      </c>
      <c r="AB140" s="100">
        <v>0.11</v>
      </c>
      <c r="AC140" s="105">
        <v>60.172185430463557</v>
      </c>
    </row>
    <row r="141" spans="1:29" x14ac:dyDescent="0.25">
      <c r="A141" s="100">
        <v>84361</v>
      </c>
      <c r="B141" s="100" t="s">
        <v>57</v>
      </c>
      <c r="C141" s="100">
        <v>28</v>
      </c>
      <c r="D141" s="102" t="s">
        <v>250</v>
      </c>
      <c r="E141" s="105">
        <v>2.029739776951673</v>
      </c>
      <c r="F141" s="105">
        <v>9.1338289962825279</v>
      </c>
      <c r="G141" s="105">
        <v>1.9300879262277502</v>
      </c>
      <c r="H141" s="105">
        <v>27.279702602230483</v>
      </c>
      <c r="I141" s="105">
        <v>21.312267657992564</v>
      </c>
      <c r="J141" s="105">
        <v>62.921933085501855</v>
      </c>
      <c r="K141" s="108">
        <v>7.8</v>
      </c>
      <c r="L141" s="108">
        <v>0.81189591078066914</v>
      </c>
      <c r="N141" s="105">
        <v>22.3271375464684</v>
      </c>
      <c r="O141" s="105">
        <v>249.65799256505574</v>
      </c>
      <c r="P141" s="105">
        <v>3389.6654275092933</v>
      </c>
      <c r="Q141" s="105">
        <v>19.58698884758364</v>
      </c>
      <c r="R141" s="100">
        <v>0.8</v>
      </c>
      <c r="S141" s="100">
        <v>10.6</v>
      </c>
      <c r="T141" s="100">
        <v>86.7</v>
      </c>
      <c r="U141" s="100">
        <v>0</v>
      </c>
      <c r="V141" s="100">
        <v>2</v>
      </c>
      <c r="W141" s="105">
        <v>21.312267657992564</v>
      </c>
      <c r="Y141" s="100">
        <v>2</v>
      </c>
      <c r="Z141" s="105">
        <v>355.20446096654274</v>
      </c>
      <c r="AA141" s="100">
        <v>0</v>
      </c>
      <c r="AB141" s="100">
        <v>0.08</v>
      </c>
      <c r="AC141" s="105">
        <v>89.3085501858736</v>
      </c>
    </row>
    <row r="142" spans="1:29" x14ac:dyDescent="0.25">
      <c r="A142" s="100">
        <v>84362</v>
      </c>
      <c r="B142" s="100" t="s">
        <v>58</v>
      </c>
      <c r="C142" s="100">
        <v>28</v>
      </c>
      <c r="D142" s="102" t="s">
        <v>251</v>
      </c>
      <c r="E142" s="105">
        <v>2.0183486238532105</v>
      </c>
      <c r="F142" s="105">
        <v>9.082568807339447</v>
      </c>
      <c r="G142" s="105">
        <v>1.9803468208092485</v>
      </c>
      <c r="H142" s="105">
        <v>41.33577981651375</v>
      </c>
      <c r="I142" s="105">
        <v>32.293577981651367</v>
      </c>
      <c r="J142" s="105">
        <v>43.39449541284403</v>
      </c>
      <c r="K142" s="108">
        <v>8.1999999999999993</v>
      </c>
      <c r="L142" s="108">
        <v>0.80733944954128423</v>
      </c>
      <c r="N142" s="105">
        <v>25.229357798165132</v>
      </c>
      <c r="O142" s="105">
        <v>266.42201834862379</v>
      </c>
      <c r="P142" s="105">
        <v>5298.1651376146783</v>
      </c>
      <c r="Q142" s="105">
        <v>29.266055045871553</v>
      </c>
      <c r="R142" s="100">
        <v>0.4</v>
      </c>
      <c r="S142" s="100">
        <v>7.6</v>
      </c>
      <c r="T142" s="100">
        <v>90.5</v>
      </c>
      <c r="U142" s="100">
        <v>0</v>
      </c>
      <c r="V142" s="100">
        <v>1.6</v>
      </c>
      <c r="W142" s="105">
        <v>38.348623853211002</v>
      </c>
      <c r="Y142" s="100">
        <v>3</v>
      </c>
      <c r="Z142" s="105">
        <v>62.568807339449528</v>
      </c>
      <c r="AA142" s="100">
        <v>0</v>
      </c>
      <c r="AB142" s="100">
        <v>0.05</v>
      </c>
      <c r="AC142" s="105">
        <v>108.99082568807337</v>
      </c>
    </row>
    <row r="144" spans="1:29" x14ac:dyDescent="0.25">
      <c r="A144" s="100">
        <v>9723</v>
      </c>
      <c r="B144" s="100" t="s">
        <v>167</v>
      </c>
      <c r="C144" s="100">
        <v>29</v>
      </c>
      <c r="D144" s="102" t="s">
        <v>248</v>
      </c>
      <c r="E144" s="105">
        <v>24.49484536082473</v>
      </c>
      <c r="F144" s="105">
        <v>47.76494845360822</v>
      </c>
      <c r="G144" s="105">
        <v>2.4618414574101428</v>
      </c>
      <c r="H144" s="105">
        <v>213.77319587628855</v>
      </c>
      <c r="I144" s="105">
        <v>167.01030927835043</v>
      </c>
      <c r="J144" s="105">
        <v>599.01030927835018</v>
      </c>
      <c r="K144" s="108">
        <v>7.2</v>
      </c>
      <c r="L144" s="108">
        <v>11.356701030927827</v>
      </c>
      <c r="N144" s="105">
        <v>85.731958762886549</v>
      </c>
      <c r="O144" s="105">
        <v>480.9896907216492</v>
      </c>
      <c r="P144" s="105">
        <v>4075.0515463917504</v>
      </c>
      <c r="Q144" s="105">
        <v>27.389690721649469</v>
      </c>
      <c r="R144" s="100">
        <v>5.6</v>
      </c>
      <c r="S144" s="100">
        <v>14.7</v>
      </c>
      <c r="T144" s="100">
        <v>74.5</v>
      </c>
      <c r="U144" s="100">
        <v>4.5999999999999996</v>
      </c>
      <c r="V144" s="100">
        <v>0.7</v>
      </c>
      <c r="W144" s="105">
        <v>42.309278350515442</v>
      </c>
      <c r="X144" s="108">
        <v>0.77938144329896863</v>
      </c>
      <c r="Y144" s="100">
        <v>55</v>
      </c>
      <c r="Z144" s="105">
        <v>565.60824742268005</v>
      </c>
      <c r="AA144" s="100">
        <v>0</v>
      </c>
      <c r="AB144" s="100">
        <v>0.38</v>
      </c>
      <c r="AC144" s="105">
        <v>42.309278350515442</v>
      </c>
    </row>
    <row r="145" spans="1:29" x14ac:dyDescent="0.25">
      <c r="A145" s="100">
        <v>9724</v>
      </c>
      <c r="B145" s="100" t="s">
        <v>168</v>
      </c>
      <c r="C145" s="100">
        <v>29</v>
      </c>
      <c r="D145" s="102" t="s">
        <v>249</v>
      </c>
      <c r="E145" s="105">
        <v>14.403846153846159</v>
      </c>
      <c r="F145" s="105">
        <v>28.087500000000013</v>
      </c>
      <c r="G145" s="105">
        <v>1.099989000109999</v>
      </c>
      <c r="H145" s="105">
        <v>158.03076923076927</v>
      </c>
      <c r="I145" s="105">
        <v>123.4615384615385</v>
      </c>
      <c r="J145" s="105">
        <v>567.92307692307713</v>
      </c>
      <c r="K145" s="108">
        <v>7.3</v>
      </c>
      <c r="L145" s="108">
        <v>6.1730769230769251</v>
      </c>
      <c r="N145" s="105">
        <v>58.644230769230788</v>
      </c>
      <c r="O145" s="105">
        <v>494.87500000000017</v>
      </c>
      <c r="P145" s="105">
        <v>4876.7307692307704</v>
      </c>
      <c r="Q145" s="105">
        <v>30.042307692307702</v>
      </c>
      <c r="R145" s="100">
        <v>4.8</v>
      </c>
      <c r="S145" s="100">
        <v>13.7</v>
      </c>
      <c r="T145" s="100">
        <v>81.099999999999994</v>
      </c>
      <c r="U145" s="100">
        <v>0</v>
      </c>
      <c r="V145" s="100">
        <v>0.6</v>
      </c>
      <c r="W145" s="105">
        <v>37.038461538461547</v>
      </c>
      <c r="Y145" s="100">
        <v>14</v>
      </c>
      <c r="Z145" s="105">
        <v>559.69230769230785</v>
      </c>
      <c r="AA145" s="100">
        <v>0</v>
      </c>
      <c r="AB145" s="100">
        <v>0.35</v>
      </c>
      <c r="AC145" s="105">
        <v>38.067307692307701</v>
      </c>
    </row>
    <row r="146" spans="1:29" x14ac:dyDescent="0.25">
      <c r="A146" s="100">
        <v>9725</v>
      </c>
      <c r="B146" s="100" t="s">
        <v>169</v>
      </c>
      <c r="C146" s="100">
        <v>29</v>
      </c>
      <c r="D146" s="102" t="s">
        <v>250</v>
      </c>
      <c r="E146" s="105">
        <v>5.1612903225806468</v>
      </c>
      <c r="F146" s="105">
        <v>23.225806451612911</v>
      </c>
      <c r="G146" s="105">
        <v>2.2336385972749606</v>
      </c>
      <c r="H146" s="105">
        <v>50.209032258064539</v>
      </c>
      <c r="I146" s="105">
        <v>39.225806451612918</v>
      </c>
      <c r="J146" s="105">
        <v>544.00000000000011</v>
      </c>
      <c r="K146" s="108">
        <v>7.6</v>
      </c>
      <c r="L146" s="108">
        <v>2.4774193548387102</v>
      </c>
      <c r="N146" s="105">
        <v>35.096774193548399</v>
      </c>
      <c r="O146" s="105">
        <v>469.67741935483883</v>
      </c>
      <c r="P146" s="105">
        <v>5058.064516129034</v>
      </c>
      <c r="Q146" s="105">
        <v>30.658064516129041</v>
      </c>
      <c r="R146" s="100">
        <v>4.5</v>
      </c>
      <c r="S146" s="100">
        <v>12.7</v>
      </c>
      <c r="T146" s="100">
        <v>82.4</v>
      </c>
      <c r="U146" s="100">
        <v>0</v>
      </c>
      <c r="V146" s="100">
        <v>0.5</v>
      </c>
      <c r="W146" s="105">
        <v>30.967741935483879</v>
      </c>
      <c r="Y146" s="100">
        <v>4</v>
      </c>
      <c r="Z146" s="105">
        <v>611.09677419354853</v>
      </c>
      <c r="AA146" s="100">
        <v>0</v>
      </c>
      <c r="AB146" s="100">
        <v>0.35</v>
      </c>
      <c r="AC146" s="105">
        <v>37.161290322580655</v>
      </c>
    </row>
    <row r="147" spans="1:29" x14ac:dyDescent="0.25">
      <c r="A147" s="100">
        <v>9726</v>
      </c>
      <c r="B147" s="100" t="s">
        <v>170</v>
      </c>
      <c r="C147" s="100">
        <v>29</v>
      </c>
      <c r="D147" s="102" t="s">
        <v>251</v>
      </c>
      <c r="E147" s="105">
        <v>4.1832061068702275</v>
      </c>
      <c r="F147" s="105">
        <v>18.824427480916025</v>
      </c>
      <c r="G147" s="105">
        <v>2.3092021706500403</v>
      </c>
      <c r="H147" s="105">
        <v>30.788396946564877</v>
      </c>
      <c r="I147" s="105">
        <v>24.053435114503809</v>
      </c>
      <c r="J147" s="105">
        <v>431.91603053435102</v>
      </c>
      <c r="K147" s="108">
        <v>7.7</v>
      </c>
      <c r="L147" s="108">
        <v>1.9870229007633582</v>
      </c>
      <c r="N147" s="105">
        <v>19.870229007633579</v>
      </c>
      <c r="O147" s="105">
        <v>436.09923664122124</v>
      </c>
      <c r="P147" s="105">
        <v>4235.4961832061053</v>
      </c>
      <c r="Q147" s="105">
        <v>26.040458015267166</v>
      </c>
      <c r="R147" s="100">
        <v>4.2</v>
      </c>
      <c r="S147" s="100">
        <v>13.9</v>
      </c>
      <c r="T147" s="100">
        <v>81.3</v>
      </c>
      <c r="U147" s="100">
        <v>0</v>
      </c>
      <c r="V147" s="100">
        <v>0.7</v>
      </c>
      <c r="W147" s="105">
        <v>20.916030534351137</v>
      </c>
      <c r="Y147" s="100">
        <v>3</v>
      </c>
      <c r="Z147" s="105">
        <v>698.595419847328</v>
      </c>
      <c r="AA147" s="100">
        <v>0</v>
      </c>
      <c r="AB147" s="100">
        <v>0.3</v>
      </c>
      <c r="AC147" s="105">
        <v>43.923664122137389</v>
      </c>
    </row>
    <row r="149" spans="1:29" x14ac:dyDescent="0.25">
      <c r="A149" s="100">
        <v>9719</v>
      </c>
      <c r="B149" s="100" t="s">
        <v>163</v>
      </c>
      <c r="C149" s="100">
        <v>30</v>
      </c>
      <c r="D149" s="102" t="s">
        <v>248</v>
      </c>
      <c r="E149" s="105">
        <v>14.482758620689657</v>
      </c>
      <c r="F149" s="105">
        <v>28.241379310344829</v>
      </c>
      <c r="G149" s="105">
        <v>1.1396011396011396</v>
      </c>
      <c r="H149" s="105">
        <v>120.49655172413793</v>
      </c>
      <c r="I149" s="105">
        <v>94.137931034482762</v>
      </c>
      <c r="J149" s="105">
        <v>340.34482758620692</v>
      </c>
      <c r="K149" s="108">
        <v>7.1</v>
      </c>
      <c r="L149" s="108">
        <v>6.1034482758620694</v>
      </c>
      <c r="N149" s="105">
        <v>58.965517241379317</v>
      </c>
      <c r="O149" s="105">
        <v>330.00000000000006</v>
      </c>
      <c r="P149" s="105">
        <v>3486.2068965517246</v>
      </c>
      <c r="Q149" s="105">
        <v>23.27586206896552</v>
      </c>
      <c r="R149" s="100">
        <v>3.7</v>
      </c>
      <c r="S149" s="100">
        <v>11.8</v>
      </c>
      <c r="T149" s="100">
        <v>74.900000000000006</v>
      </c>
      <c r="U149" s="100">
        <v>8.9</v>
      </c>
      <c r="V149" s="100">
        <v>0.7</v>
      </c>
      <c r="W149" s="105">
        <v>17.586206896551726</v>
      </c>
      <c r="X149" s="108">
        <v>0.62068965517241381</v>
      </c>
      <c r="Y149" s="100">
        <v>25</v>
      </c>
      <c r="Z149" s="105">
        <v>709.65517241379314</v>
      </c>
      <c r="AA149" s="100">
        <v>0</v>
      </c>
      <c r="AB149" s="100">
        <v>0.31</v>
      </c>
      <c r="AC149" s="105">
        <v>35.172413793103452</v>
      </c>
    </row>
    <row r="150" spans="1:29" x14ac:dyDescent="0.25">
      <c r="A150" s="100">
        <v>9720</v>
      </c>
      <c r="B150" s="100" t="s">
        <v>164</v>
      </c>
      <c r="C150" s="100">
        <v>30</v>
      </c>
      <c r="D150" s="102" t="s">
        <v>249</v>
      </c>
      <c r="E150" s="105">
        <v>6.1558441558441555</v>
      </c>
      <c r="F150" s="105">
        <v>12.003896103896103</v>
      </c>
      <c r="G150" s="105">
        <v>2.4032684450853159</v>
      </c>
      <c r="H150" s="105">
        <v>64.349090909090904</v>
      </c>
      <c r="I150" s="105">
        <v>50.272727272727273</v>
      </c>
      <c r="J150" s="105">
        <v>268.80519480519479</v>
      </c>
      <c r="K150" s="108">
        <v>7.5</v>
      </c>
      <c r="L150" s="108">
        <v>2.6675324675324674</v>
      </c>
      <c r="N150" s="105">
        <v>42.064935064935064</v>
      </c>
      <c r="O150" s="105">
        <v>352.93506493506493</v>
      </c>
      <c r="P150" s="105">
        <v>3067.6623376623374</v>
      </c>
      <c r="Q150" s="105">
        <v>19.083116883116887</v>
      </c>
      <c r="R150" s="100">
        <v>3.6</v>
      </c>
      <c r="S150" s="100">
        <v>15.4</v>
      </c>
      <c r="T150" s="100">
        <v>80.2</v>
      </c>
      <c r="U150" s="100">
        <v>0</v>
      </c>
      <c r="V150" s="100">
        <v>1</v>
      </c>
      <c r="W150" s="105">
        <v>14.363636363636363</v>
      </c>
      <c r="Y150" s="100">
        <v>6</v>
      </c>
      <c r="Z150" s="105">
        <v>837.19480519480521</v>
      </c>
      <c r="AA150" s="100">
        <v>0</v>
      </c>
      <c r="AB150" s="100">
        <v>0.23</v>
      </c>
      <c r="AC150" s="105">
        <v>46.168831168831169</v>
      </c>
    </row>
    <row r="151" spans="1:29" x14ac:dyDescent="0.25">
      <c r="A151" s="100">
        <v>9721</v>
      </c>
      <c r="B151" s="100" t="s">
        <v>165</v>
      </c>
      <c r="C151" s="100">
        <v>30</v>
      </c>
      <c r="D151" s="102" t="s">
        <v>250</v>
      </c>
      <c r="E151" s="105">
        <v>6.1025641025641004</v>
      </c>
      <c r="F151" s="105">
        <v>27.461538461538453</v>
      </c>
      <c r="G151" s="105">
        <v>1.155535012710885</v>
      </c>
      <c r="H151" s="105">
        <v>55.980854700854678</v>
      </c>
      <c r="I151" s="105">
        <v>43.735042735042718</v>
      </c>
      <c r="J151" s="105">
        <v>184.09401709401703</v>
      </c>
      <c r="K151" s="108">
        <v>7.8</v>
      </c>
      <c r="L151" s="108">
        <v>1.2205128205128202</v>
      </c>
      <c r="N151" s="105">
        <v>37.632478632478616</v>
      </c>
      <c r="O151" s="105">
        <v>494.30769230769215</v>
      </c>
      <c r="P151" s="105">
        <v>4383.675213675212</v>
      </c>
      <c r="Q151" s="105">
        <v>26.647863247863238</v>
      </c>
      <c r="R151" s="100">
        <v>1.8</v>
      </c>
      <c r="S151" s="100">
        <v>15.5</v>
      </c>
      <c r="T151" s="100">
        <v>82.2</v>
      </c>
      <c r="U151" s="100">
        <v>0</v>
      </c>
      <c r="V151" s="100">
        <v>0.8</v>
      </c>
      <c r="W151" s="105">
        <v>16.273504273504269</v>
      </c>
      <c r="Y151" s="100">
        <v>5</v>
      </c>
      <c r="Z151" s="105">
        <v>584.82905982905959</v>
      </c>
      <c r="AA151" s="100">
        <v>0</v>
      </c>
      <c r="AB151" s="100">
        <v>0.12</v>
      </c>
      <c r="AC151" s="105">
        <v>46.786324786324769</v>
      </c>
    </row>
    <row r="152" spans="1:29" x14ac:dyDescent="0.25">
      <c r="A152" s="100">
        <v>9722</v>
      </c>
      <c r="B152" s="100" t="s">
        <v>166</v>
      </c>
      <c r="C152" s="100">
        <v>30</v>
      </c>
      <c r="D152" s="102" t="s">
        <v>251</v>
      </c>
      <c r="E152" s="105">
        <v>6.1090909090909067</v>
      </c>
      <c r="F152" s="105">
        <v>27.490909090909081</v>
      </c>
      <c r="G152" s="105">
        <v>1.1450818733539447</v>
      </c>
      <c r="H152" s="105">
        <v>87.31927272727269</v>
      </c>
      <c r="I152" s="105">
        <v>68.21818181818179</v>
      </c>
      <c r="J152" s="105">
        <v>161.89090909090902</v>
      </c>
      <c r="K152" s="108">
        <v>8.1</v>
      </c>
      <c r="L152" s="108">
        <v>1.2218181818181815</v>
      </c>
      <c r="N152" s="105">
        <v>46.836363636363622</v>
      </c>
      <c r="O152" s="105">
        <v>510.1090909090907</v>
      </c>
      <c r="P152" s="105">
        <v>4897.4545454545432</v>
      </c>
      <c r="Q152" s="105">
        <v>29.221818181818172</v>
      </c>
      <c r="R152" s="100">
        <v>1.4</v>
      </c>
      <c r="S152" s="100">
        <v>14.5</v>
      </c>
      <c r="T152" s="100">
        <v>83.7</v>
      </c>
      <c r="U152" s="100">
        <v>0</v>
      </c>
      <c r="V152" s="100">
        <v>0.6</v>
      </c>
      <c r="W152" s="105">
        <v>14.254545454545449</v>
      </c>
      <c r="Y152" s="100">
        <v>7</v>
      </c>
      <c r="Z152" s="105">
        <v>153.74545454545449</v>
      </c>
      <c r="AA152" s="100">
        <v>0</v>
      </c>
      <c r="AB152" s="100">
        <v>0.1</v>
      </c>
      <c r="AC152" s="105">
        <v>37.672727272727258</v>
      </c>
    </row>
    <row r="154" spans="1:29" x14ac:dyDescent="0.25">
      <c r="A154" s="100">
        <v>9760</v>
      </c>
      <c r="B154" s="100" t="s">
        <v>203</v>
      </c>
      <c r="C154" s="100">
        <v>31</v>
      </c>
      <c r="D154" s="102" t="s">
        <v>248</v>
      </c>
      <c r="E154" s="105">
        <v>8.2406015037593985</v>
      </c>
      <c r="F154" s="105">
        <v>16.069172932330826</v>
      </c>
      <c r="G154" s="105">
        <v>2.2099447513812156</v>
      </c>
      <c r="H154" s="105">
        <v>69.880300751879702</v>
      </c>
      <c r="I154" s="105">
        <v>54.593984962406019</v>
      </c>
      <c r="J154" s="105">
        <v>341.98496240601503</v>
      </c>
      <c r="K154" s="108">
        <v>7.5</v>
      </c>
      <c r="L154" s="108">
        <v>6.7984962406015041</v>
      </c>
      <c r="N154" s="105">
        <v>38.112781954887218</v>
      </c>
      <c r="O154" s="105">
        <v>336.83458646616543</v>
      </c>
      <c r="P154" s="105">
        <v>5428.4962406015038</v>
      </c>
      <c r="Q154" s="105">
        <v>31.005263157894738</v>
      </c>
      <c r="R154" s="100">
        <v>2.8</v>
      </c>
      <c r="S154" s="100">
        <v>9.1</v>
      </c>
      <c r="T154" s="100">
        <v>87.7</v>
      </c>
      <c r="U154" s="100">
        <v>0</v>
      </c>
      <c r="V154" s="100">
        <v>0.5</v>
      </c>
      <c r="W154" s="105">
        <v>28.842105263157894</v>
      </c>
      <c r="X154" s="108">
        <v>0.51503759398496241</v>
      </c>
      <c r="Y154" s="100">
        <v>6</v>
      </c>
      <c r="Z154" s="105">
        <v>528.42857142857144</v>
      </c>
      <c r="AA154" s="100">
        <v>0</v>
      </c>
      <c r="AB154" s="100">
        <v>0.31</v>
      </c>
      <c r="AC154" s="105">
        <v>39.142857142857146</v>
      </c>
    </row>
    <row r="155" spans="1:29" x14ac:dyDescent="0.25">
      <c r="A155" s="100">
        <v>9761</v>
      </c>
      <c r="B155" s="100" t="s">
        <v>204</v>
      </c>
      <c r="C155" s="100">
        <v>31</v>
      </c>
      <c r="D155" s="102" t="s">
        <v>249</v>
      </c>
      <c r="E155" s="105">
        <v>5.1415094339622609</v>
      </c>
      <c r="F155" s="105">
        <v>10.02594339622641</v>
      </c>
      <c r="G155" s="105">
        <v>3.3825684970120644</v>
      </c>
      <c r="H155" s="105">
        <v>32.905660377358465</v>
      </c>
      <c r="I155" s="105">
        <v>25.707547169811303</v>
      </c>
      <c r="J155" s="105">
        <v>204.63207547169799</v>
      </c>
      <c r="K155" s="108">
        <v>7.7</v>
      </c>
      <c r="L155" s="108">
        <v>4.1132075471698091</v>
      </c>
      <c r="N155" s="105">
        <v>22.622641509433947</v>
      </c>
      <c r="O155" s="105">
        <v>353.73584905660357</v>
      </c>
      <c r="P155" s="105">
        <v>7403.7735849056553</v>
      </c>
      <c r="Q155" s="105">
        <v>40.617924528301863</v>
      </c>
      <c r="R155" s="100">
        <v>1.3</v>
      </c>
      <c r="S155" s="100">
        <v>7.3</v>
      </c>
      <c r="T155" s="100">
        <v>91.1</v>
      </c>
      <c r="U155" s="100">
        <v>0</v>
      </c>
      <c r="V155" s="100">
        <v>0.5</v>
      </c>
      <c r="W155" s="105">
        <v>38.047169811320728</v>
      </c>
      <c r="Y155" s="100">
        <v>3</v>
      </c>
      <c r="Z155" s="105">
        <v>320.83018867924505</v>
      </c>
      <c r="AA155" s="100">
        <v>0</v>
      </c>
      <c r="AB155" s="100">
        <v>0.18</v>
      </c>
      <c r="AC155" s="105">
        <v>45.245283018867894</v>
      </c>
    </row>
    <row r="156" spans="1:29" x14ac:dyDescent="0.25">
      <c r="A156" s="100">
        <v>9762</v>
      </c>
      <c r="B156" s="100" t="s">
        <v>205</v>
      </c>
      <c r="C156" s="100">
        <v>31</v>
      </c>
      <c r="D156" s="102" t="s">
        <v>250</v>
      </c>
      <c r="E156" s="105">
        <v>3.0437956204379555</v>
      </c>
      <c r="F156" s="105">
        <v>13.697080291970799</v>
      </c>
      <c r="G156" s="105">
        <v>3.3963545794180914</v>
      </c>
      <c r="H156" s="105">
        <v>19.480291970802913</v>
      </c>
      <c r="I156" s="105">
        <v>15.218978102189777</v>
      </c>
      <c r="J156" s="105">
        <v>150.16058394160581</v>
      </c>
      <c r="K156" s="108">
        <v>7.7</v>
      </c>
      <c r="L156" s="108">
        <v>1.7248175182481746</v>
      </c>
      <c r="N156" s="105">
        <v>15.218978102189777</v>
      </c>
      <c r="O156" s="105">
        <v>315.54014598540135</v>
      </c>
      <c r="P156" s="105">
        <v>5773.0656934306553</v>
      </c>
      <c r="Q156" s="105">
        <v>32.061313868613126</v>
      </c>
      <c r="R156" s="100">
        <v>1.2</v>
      </c>
      <c r="S156" s="100">
        <v>8.1999999999999993</v>
      </c>
      <c r="T156" s="100">
        <v>90.1</v>
      </c>
      <c r="U156" s="100">
        <v>0</v>
      </c>
      <c r="V156" s="100">
        <v>0.6</v>
      </c>
      <c r="W156" s="105">
        <v>30.437956204379553</v>
      </c>
      <c r="Y156" s="100">
        <v>1</v>
      </c>
      <c r="Z156" s="105">
        <v>322.64233576642329</v>
      </c>
      <c r="AA156" s="100">
        <v>0</v>
      </c>
      <c r="AB156" s="100">
        <v>0.15</v>
      </c>
      <c r="AC156" s="105">
        <v>40.583941605839406</v>
      </c>
    </row>
    <row r="157" spans="1:29" x14ac:dyDescent="0.25">
      <c r="A157" s="100">
        <v>9763</v>
      </c>
      <c r="B157" s="100" t="s">
        <v>206</v>
      </c>
      <c r="C157" s="100">
        <v>31</v>
      </c>
      <c r="D157" s="102" t="s">
        <v>251</v>
      </c>
      <c r="E157" s="105">
        <v>3.0641711229946522</v>
      </c>
      <c r="F157" s="105">
        <v>13.788770053475934</v>
      </c>
      <c r="G157" s="105">
        <v>6.5825562260010964</v>
      </c>
      <c r="H157" s="105">
        <v>23.532834224598929</v>
      </c>
      <c r="I157" s="105">
        <v>18.385026737967912</v>
      </c>
      <c r="J157" s="105">
        <v>181.80748663101605</v>
      </c>
      <c r="K157" s="108">
        <v>7.8</v>
      </c>
      <c r="L157" s="108">
        <v>2.1449197860962568</v>
      </c>
      <c r="N157" s="105">
        <v>18.385026737967912</v>
      </c>
      <c r="O157" s="105">
        <v>256.36898395721926</v>
      </c>
      <c r="P157" s="105">
        <v>5239.7326203208559</v>
      </c>
      <c r="Q157" s="105">
        <v>28.905347593582889</v>
      </c>
      <c r="R157" s="100">
        <v>1.6</v>
      </c>
      <c r="S157" s="100">
        <v>7.4</v>
      </c>
      <c r="T157" s="100">
        <v>90.6</v>
      </c>
      <c r="U157" s="100">
        <v>0</v>
      </c>
      <c r="V157" s="100">
        <v>0.5</v>
      </c>
      <c r="W157" s="105">
        <v>29.620320855614974</v>
      </c>
      <c r="Y157" s="100">
        <v>2</v>
      </c>
      <c r="Z157" s="105">
        <v>358.50802139037432</v>
      </c>
      <c r="AA157" s="100">
        <v>0</v>
      </c>
      <c r="AB157" s="100">
        <v>0.22</v>
      </c>
      <c r="AC157" s="105">
        <v>34.727272727272727</v>
      </c>
    </row>
    <row r="159" spans="1:29" x14ac:dyDescent="0.25">
      <c r="A159" s="100">
        <v>80032</v>
      </c>
      <c r="B159" s="100" t="s">
        <v>43</v>
      </c>
      <c r="C159" s="100">
        <v>32</v>
      </c>
      <c r="D159" s="102" t="s">
        <v>248</v>
      </c>
      <c r="E159" s="105">
        <v>2.0729927007299267</v>
      </c>
      <c r="F159" s="105">
        <v>4.0423357664233572</v>
      </c>
      <c r="G159" s="105">
        <v>7.6276664511958634</v>
      </c>
      <c r="H159" s="105">
        <v>84.9097810218978</v>
      </c>
      <c r="I159" s="105">
        <v>66.335766423357654</v>
      </c>
      <c r="J159" s="105">
        <v>290.21897810218974</v>
      </c>
      <c r="K159" s="108">
        <v>7.7</v>
      </c>
      <c r="L159" s="108">
        <v>4.5605839416058389</v>
      </c>
      <c r="N159" s="105">
        <v>48.715328467153277</v>
      </c>
      <c r="O159" s="105">
        <v>201.08029197080288</v>
      </c>
      <c r="P159" s="105">
        <v>3026.5693430656929</v>
      </c>
      <c r="Q159" s="105">
        <v>17.724087591240874</v>
      </c>
      <c r="R159" s="100">
        <v>4.2</v>
      </c>
      <c r="S159" s="100">
        <v>9.5</v>
      </c>
      <c r="T159" s="100">
        <v>85.5</v>
      </c>
      <c r="U159" s="100">
        <v>0</v>
      </c>
      <c r="V159" s="100">
        <v>0.9</v>
      </c>
      <c r="W159" s="105">
        <v>27.98540145985401</v>
      </c>
      <c r="X159" s="108">
        <v>0.51824817518248167</v>
      </c>
      <c r="Y159" s="100">
        <v>7</v>
      </c>
      <c r="Z159" s="105">
        <v>587.6934306569342</v>
      </c>
      <c r="AA159" s="100">
        <v>0</v>
      </c>
      <c r="AB159" s="100">
        <v>0.44</v>
      </c>
      <c r="AC159" s="105">
        <v>38.350364963503644</v>
      </c>
    </row>
    <row r="160" spans="1:29" x14ac:dyDescent="0.25">
      <c r="A160" s="100">
        <v>80033</v>
      </c>
      <c r="B160" s="100" t="s">
        <v>44</v>
      </c>
      <c r="C160" s="100">
        <v>32</v>
      </c>
      <c r="D160" s="102" t="s">
        <v>249</v>
      </c>
      <c r="E160" s="105">
        <v>2.0368098159509205</v>
      </c>
      <c r="F160" s="105">
        <v>3.9717791411042951</v>
      </c>
      <c r="G160" s="105">
        <v>6.5359477124183005</v>
      </c>
      <c r="H160" s="105">
        <v>56.05300613496933</v>
      </c>
      <c r="I160" s="105">
        <v>43.791411042944787</v>
      </c>
      <c r="J160" s="105">
        <v>280.06134969325154</v>
      </c>
      <c r="K160" s="108">
        <v>7.6</v>
      </c>
      <c r="L160" s="108">
        <v>2.3423312883435581</v>
      </c>
      <c r="N160" s="105">
        <v>35.644171779141111</v>
      </c>
      <c r="O160" s="105">
        <v>189.42331288343561</v>
      </c>
      <c r="P160" s="105">
        <v>2230.3067484662579</v>
      </c>
      <c r="Q160" s="105">
        <v>13.544785276073622</v>
      </c>
      <c r="R160" s="100">
        <v>5.3</v>
      </c>
      <c r="S160" s="100">
        <v>11.6</v>
      </c>
      <c r="T160" s="100">
        <v>82.1</v>
      </c>
      <c r="U160" s="100">
        <v>0</v>
      </c>
      <c r="V160" s="100">
        <v>1.1000000000000001</v>
      </c>
      <c r="W160" s="105">
        <v>24.441717791411048</v>
      </c>
      <c r="Y160" s="100">
        <v>5</v>
      </c>
      <c r="Z160" s="105">
        <v>706.77300613496936</v>
      </c>
      <c r="AA160" s="100">
        <v>0</v>
      </c>
      <c r="AB160" s="100">
        <v>0.46</v>
      </c>
      <c r="AC160" s="105">
        <v>34.625766871165645</v>
      </c>
    </row>
    <row r="161" spans="1:29" x14ac:dyDescent="0.25">
      <c r="A161" s="100">
        <v>80034</v>
      </c>
      <c r="B161" s="100" t="s">
        <v>45</v>
      </c>
      <c r="C161" s="100">
        <v>32</v>
      </c>
      <c r="D161" s="102" t="s">
        <v>250</v>
      </c>
      <c r="E161" s="105">
        <v>1.0243902439024393</v>
      </c>
      <c r="F161" s="105">
        <v>4.609756097560977</v>
      </c>
      <c r="G161" s="105">
        <v>6.50709555345317</v>
      </c>
      <c r="H161" s="105">
        <v>28.846829268292687</v>
      </c>
      <c r="I161" s="105">
        <v>22.536585365853661</v>
      </c>
      <c r="J161" s="105">
        <v>232.53658536585368</v>
      </c>
      <c r="K161" s="108">
        <v>7.6</v>
      </c>
      <c r="L161" s="108">
        <v>1.4341463414634148</v>
      </c>
      <c r="N161" s="105">
        <v>22.536585365853661</v>
      </c>
      <c r="O161" s="105">
        <v>183.36585365853662</v>
      </c>
      <c r="P161" s="105">
        <v>2899.0243902439029</v>
      </c>
      <c r="Q161" s="105">
        <v>16.697560975609758</v>
      </c>
      <c r="R161" s="100">
        <v>3.6</v>
      </c>
      <c r="S161" s="100">
        <v>9.1</v>
      </c>
      <c r="T161" s="100">
        <v>86.7</v>
      </c>
      <c r="U161" s="100">
        <v>0</v>
      </c>
      <c r="V161" s="100">
        <v>0.7</v>
      </c>
      <c r="W161" s="105">
        <v>16.390243902439028</v>
      </c>
      <c r="Y161" s="100">
        <v>2</v>
      </c>
      <c r="Z161" s="105">
        <v>604.39024390243912</v>
      </c>
      <c r="AA161" s="100">
        <v>0</v>
      </c>
      <c r="AB161" s="100">
        <v>0.4</v>
      </c>
      <c r="AC161" s="105">
        <v>28.682926829268297</v>
      </c>
    </row>
    <row r="162" spans="1:29" x14ac:dyDescent="0.25">
      <c r="A162" s="100">
        <v>80035</v>
      </c>
      <c r="B162" s="100" t="s">
        <v>46</v>
      </c>
      <c r="C162" s="100">
        <v>32</v>
      </c>
      <c r="D162" s="102" t="s">
        <v>251</v>
      </c>
      <c r="E162" s="105">
        <v>1.0222222222222217</v>
      </c>
      <c r="F162" s="105">
        <v>4.5999999999999979</v>
      </c>
      <c r="G162" s="105">
        <v>8.2012634378809697</v>
      </c>
      <c r="H162" s="105">
        <v>10.467555555555551</v>
      </c>
      <c r="I162" s="105">
        <v>8.1777777777777736</v>
      </c>
      <c r="J162" s="105">
        <v>136.9777777777777</v>
      </c>
      <c r="K162" s="108">
        <v>7.9</v>
      </c>
      <c r="L162" s="108">
        <v>0.71555555555555517</v>
      </c>
      <c r="N162" s="105">
        <v>9.1999999999999957</v>
      </c>
      <c r="O162" s="105">
        <v>136.9777777777777</v>
      </c>
      <c r="P162" s="105">
        <v>4599.9999999999973</v>
      </c>
      <c r="Q162" s="105">
        <v>24.533333333333321</v>
      </c>
      <c r="R162" s="100">
        <v>1.4</v>
      </c>
      <c r="S162" s="100">
        <v>4.5999999999999996</v>
      </c>
      <c r="T162" s="100">
        <v>93.6</v>
      </c>
      <c r="U162" s="100">
        <v>0</v>
      </c>
      <c r="V162" s="100">
        <v>0.4</v>
      </c>
      <c r="W162" s="105">
        <v>18.399999999999991</v>
      </c>
      <c r="Y162" s="100">
        <v>1</v>
      </c>
      <c r="Z162" s="105">
        <v>232.04444444444431</v>
      </c>
      <c r="AA162" s="100">
        <v>0</v>
      </c>
      <c r="AB162" s="100">
        <v>0.3</v>
      </c>
      <c r="AC162" s="105">
        <v>22.488888888888876</v>
      </c>
    </row>
    <row r="164" spans="1:29" x14ac:dyDescent="0.25">
      <c r="A164" s="100">
        <v>80044</v>
      </c>
      <c r="B164" s="100" t="s">
        <v>39</v>
      </c>
      <c r="C164" s="100">
        <v>33</v>
      </c>
      <c r="D164" s="102" t="s">
        <v>248</v>
      </c>
      <c r="E164" s="105">
        <v>4.1324503311258276</v>
      </c>
      <c r="F164" s="105">
        <v>8.0582781456953647</v>
      </c>
      <c r="G164" s="105">
        <v>9.0184066320078689</v>
      </c>
      <c r="H164" s="105">
        <v>81.987814569536411</v>
      </c>
      <c r="I164" s="105">
        <v>64.052980132450315</v>
      </c>
      <c r="J164" s="105">
        <v>273.77483443708604</v>
      </c>
      <c r="K164" s="108">
        <v>8</v>
      </c>
      <c r="L164" s="108">
        <v>5.9920529801324491</v>
      </c>
      <c r="N164" s="105">
        <v>43.390728476821188</v>
      </c>
      <c r="O164" s="105">
        <v>208.68874172185429</v>
      </c>
      <c r="P164" s="105">
        <v>3967.1523178807943</v>
      </c>
      <c r="Q164" s="105">
        <v>22.418543046357613</v>
      </c>
      <c r="R164" s="100">
        <v>3.1</v>
      </c>
      <c r="S164" s="100">
        <v>7.8</v>
      </c>
      <c r="T164" s="100">
        <v>88.6</v>
      </c>
      <c r="U164" s="100">
        <v>0</v>
      </c>
      <c r="V164" s="100">
        <v>0.6</v>
      </c>
      <c r="W164" s="105">
        <v>18.596026490066222</v>
      </c>
      <c r="X164" s="108">
        <v>0.72317880794701972</v>
      </c>
      <c r="Y164" s="100">
        <v>6</v>
      </c>
      <c r="Z164" s="105">
        <v>479.36423841059593</v>
      </c>
      <c r="AA164" s="100">
        <v>0</v>
      </c>
      <c r="AB164" s="100">
        <v>0.4</v>
      </c>
      <c r="AC164" s="105">
        <v>33.059602649006621</v>
      </c>
    </row>
    <row r="165" spans="1:29" x14ac:dyDescent="0.25">
      <c r="A165" s="100">
        <v>80045</v>
      </c>
      <c r="B165" s="100" t="s">
        <v>40</v>
      </c>
      <c r="C165" s="100">
        <v>33</v>
      </c>
      <c r="D165" s="102" t="s">
        <v>249</v>
      </c>
      <c r="E165" s="105">
        <v>3.0794701986754967</v>
      </c>
      <c r="F165" s="105">
        <v>6.0049668874172184</v>
      </c>
      <c r="G165" s="105">
        <v>5.5255255255255245</v>
      </c>
      <c r="H165" s="105">
        <v>51.242384105960262</v>
      </c>
      <c r="I165" s="105">
        <v>40.033112582781456</v>
      </c>
      <c r="J165" s="105">
        <v>222.74834437086093</v>
      </c>
      <c r="K165" s="108">
        <v>7.9</v>
      </c>
      <c r="L165" s="108">
        <v>3.7980132450331126</v>
      </c>
      <c r="N165" s="105">
        <v>34.900662251655625</v>
      </c>
      <c r="O165" s="105">
        <v>187.8476821192053</v>
      </c>
      <c r="P165" s="105">
        <v>3212.9139072847684</v>
      </c>
      <c r="Q165" s="105">
        <v>18.271523178807946</v>
      </c>
      <c r="R165" s="100">
        <v>3.1</v>
      </c>
      <c r="S165" s="100">
        <v>8.5</v>
      </c>
      <c r="T165" s="100">
        <v>87.7</v>
      </c>
      <c r="U165" s="100">
        <v>0</v>
      </c>
      <c r="V165" s="100">
        <v>0.7</v>
      </c>
      <c r="W165" s="105">
        <v>21.556291390728475</v>
      </c>
      <c r="Y165" s="100">
        <v>4</v>
      </c>
      <c r="Z165" s="105">
        <v>604.60264900662253</v>
      </c>
      <c r="AA165" s="100">
        <v>0</v>
      </c>
      <c r="AB165" s="100">
        <v>0.36</v>
      </c>
      <c r="AC165" s="105">
        <v>29.768211920529801</v>
      </c>
    </row>
    <row r="166" spans="1:29" x14ac:dyDescent="0.25">
      <c r="A166" s="100">
        <v>80046</v>
      </c>
      <c r="B166" s="100" t="s">
        <v>41</v>
      </c>
      <c r="C166" s="100">
        <v>33</v>
      </c>
      <c r="D166" s="102" t="s">
        <v>250</v>
      </c>
      <c r="E166" s="105">
        <v>1.0108108108108107</v>
      </c>
      <c r="F166" s="105">
        <v>4.5486486486486486</v>
      </c>
      <c r="G166" s="105">
        <v>6.1721771322796526</v>
      </c>
      <c r="H166" s="105">
        <v>14.232216216216214</v>
      </c>
      <c r="I166" s="105">
        <v>11.118918918918917</v>
      </c>
      <c r="J166" s="105">
        <v>148.58918918918917</v>
      </c>
      <c r="K166" s="108">
        <v>8</v>
      </c>
      <c r="L166" s="108">
        <v>2.1227027027027021</v>
      </c>
      <c r="N166" s="105">
        <v>10.108108108108105</v>
      </c>
      <c r="O166" s="105">
        <v>138.48108108108104</v>
      </c>
      <c r="P166" s="105">
        <v>5175.3513513513499</v>
      </c>
      <c r="Q166" s="105">
        <v>27.494054054054047</v>
      </c>
      <c r="R166" s="100">
        <v>1.4</v>
      </c>
      <c r="S166" s="100">
        <v>4.2</v>
      </c>
      <c r="T166" s="100">
        <v>94.1</v>
      </c>
      <c r="U166" s="100">
        <v>0</v>
      </c>
      <c r="V166" s="100">
        <v>0.4</v>
      </c>
      <c r="W166" s="105">
        <v>22.237837837837834</v>
      </c>
      <c r="Y166" s="100">
        <v>1</v>
      </c>
      <c r="Z166" s="105">
        <v>316.38378378378371</v>
      </c>
      <c r="AA166" s="100">
        <v>0</v>
      </c>
      <c r="AB166" s="100">
        <v>0.33</v>
      </c>
      <c r="AC166" s="105">
        <v>26.281081081081076</v>
      </c>
    </row>
    <row r="167" spans="1:29" x14ac:dyDescent="0.25">
      <c r="A167" s="100">
        <v>80047</v>
      </c>
      <c r="B167" s="100" t="s">
        <v>42</v>
      </c>
      <c r="C167" s="100">
        <v>33</v>
      </c>
      <c r="D167" s="102" t="s">
        <v>251</v>
      </c>
      <c r="E167" s="105">
        <v>1.0095238095238097</v>
      </c>
      <c r="F167" s="105">
        <v>4.5428571428571436</v>
      </c>
      <c r="G167" s="105">
        <v>5.6465273856578202</v>
      </c>
      <c r="H167" s="105">
        <v>1.2921904761904766</v>
      </c>
      <c r="I167" s="105">
        <v>1.0095238095238097</v>
      </c>
      <c r="J167" s="105">
        <v>82.780952380952399</v>
      </c>
      <c r="K167" s="108">
        <v>8.1999999999999993</v>
      </c>
      <c r="L167" s="108">
        <v>0.90857142857142881</v>
      </c>
      <c r="N167" s="105">
        <v>3.0285714285714294</v>
      </c>
      <c r="O167" s="105">
        <v>124.17142857142861</v>
      </c>
      <c r="P167" s="105">
        <v>7268.5714285714303</v>
      </c>
      <c r="Q167" s="105">
        <v>38.66476190476191</v>
      </c>
      <c r="R167" s="100">
        <v>0.6</v>
      </c>
      <c r="S167" s="100">
        <v>2.7</v>
      </c>
      <c r="T167" s="100">
        <v>96.4</v>
      </c>
      <c r="U167" s="100">
        <v>0</v>
      </c>
      <c r="V167" s="100">
        <v>0.3</v>
      </c>
      <c r="W167" s="105">
        <v>23.219047619047625</v>
      </c>
      <c r="Y167" s="100">
        <v>0</v>
      </c>
      <c r="Z167" s="105">
        <v>50.476190476190489</v>
      </c>
      <c r="AA167" s="100">
        <v>0</v>
      </c>
      <c r="AB167" s="100">
        <v>0.22</v>
      </c>
      <c r="AC167" s="105">
        <v>24.228571428571435</v>
      </c>
    </row>
    <row r="169" spans="1:29" x14ac:dyDescent="0.25">
      <c r="A169" s="100">
        <v>80040</v>
      </c>
      <c r="B169" s="100" t="s">
        <v>47</v>
      </c>
      <c r="C169" s="100">
        <v>34</v>
      </c>
      <c r="D169" s="102" t="s">
        <v>248</v>
      </c>
      <c r="E169" s="105">
        <v>3.0762711864406764</v>
      </c>
      <c r="F169" s="105">
        <v>5.9987288135593193</v>
      </c>
      <c r="G169" s="105">
        <v>7.2780203784570601</v>
      </c>
      <c r="H169" s="105">
        <v>78.752542372881322</v>
      </c>
      <c r="I169" s="105">
        <v>61.525423728813529</v>
      </c>
      <c r="J169" s="105">
        <v>324.03389830508456</v>
      </c>
      <c r="K169" s="108">
        <v>7.7</v>
      </c>
      <c r="L169" s="108">
        <v>5.0245762711864383</v>
      </c>
      <c r="N169" s="105">
        <v>44.093220338983024</v>
      </c>
      <c r="O169" s="105">
        <v>251.22881355932191</v>
      </c>
      <c r="P169" s="105">
        <v>3465.9322033898288</v>
      </c>
      <c r="Q169" s="105">
        <v>20.405932203389817</v>
      </c>
      <c r="R169" s="100">
        <v>4.0999999999999996</v>
      </c>
      <c r="S169" s="100">
        <v>10.3</v>
      </c>
      <c r="T169" s="100">
        <v>85</v>
      </c>
      <c r="U169" s="100">
        <v>0</v>
      </c>
      <c r="V169" s="100">
        <v>0.8</v>
      </c>
      <c r="W169" s="105">
        <v>20.508474576271176</v>
      </c>
      <c r="X169" s="108">
        <v>1.2305084745762704</v>
      </c>
      <c r="Y169" s="100">
        <v>7</v>
      </c>
      <c r="Z169" s="105">
        <v>687.03389830508434</v>
      </c>
      <c r="AA169" s="100">
        <v>0</v>
      </c>
      <c r="AB169" s="100">
        <v>0.4</v>
      </c>
      <c r="AC169" s="105">
        <v>37.940677966101674</v>
      </c>
    </row>
    <row r="170" spans="1:29" x14ac:dyDescent="0.25">
      <c r="A170" s="100">
        <v>80041</v>
      </c>
      <c r="B170" s="100" t="s">
        <v>48</v>
      </c>
      <c r="C170" s="100">
        <v>34</v>
      </c>
      <c r="D170" s="102" t="s">
        <v>249</v>
      </c>
      <c r="E170" s="105">
        <v>3.0454545454545445</v>
      </c>
      <c r="F170" s="105">
        <v>5.9386363636363626</v>
      </c>
      <c r="G170" s="105">
        <v>6.8153132250580049</v>
      </c>
      <c r="H170" s="105">
        <v>54.574545454545444</v>
      </c>
      <c r="I170" s="105">
        <v>42.636363636363626</v>
      </c>
      <c r="J170" s="105">
        <v>300.48484848484838</v>
      </c>
      <c r="K170" s="108">
        <v>7.6</v>
      </c>
      <c r="L170" s="108">
        <v>4.1621212121212103</v>
      </c>
      <c r="N170" s="105">
        <v>37.560606060606048</v>
      </c>
      <c r="O170" s="105">
        <v>235.51515151515144</v>
      </c>
      <c r="P170" s="105">
        <v>2832.2727272727266</v>
      </c>
      <c r="Q170" s="105">
        <v>17.054545454545448</v>
      </c>
      <c r="R170" s="100">
        <v>4.5</v>
      </c>
      <c r="S170" s="100">
        <v>11.5</v>
      </c>
      <c r="T170" s="100">
        <v>83</v>
      </c>
      <c r="U170" s="100">
        <v>0</v>
      </c>
      <c r="V170" s="100">
        <v>1.2</v>
      </c>
      <c r="W170" s="105">
        <v>21.318181818181813</v>
      </c>
      <c r="Y170" s="100">
        <v>5</v>
      </c>
      <c r="Z170" s="105">
        <v>805.01515151515127</v>
      </c>
      <c r="AA170" s="100">
        <v>0</v>
      </c>
      <c r="AB170" s="100">
        <v>0.39</v>
      </c>
      <c r="AC170" s="105">
        <v>45.681818181818166</v>
      </c>
    </row>
    <row r="171" spans="1:29" x14ac:dyDescent="0.25">
      <c r="A171" s="100">
        <v>80042</v>
      </c>
      <c r="B171" s="100" t="s">
        <v>49</v>
      </c>
      <c r="C171" s="100">
        <v>34</v>
      </c>
      <c r="D171" s="102" t="s">
        <v>250</v>
      </c>
      <c r="E171" s="105">
        <v>1.0196850393700787</v>
      </c>
      <c r="F171" s="105">
        <v>4.5885826771653537</v>
      </c>
      <c r="G171" s="105">
        <v>5.920426697419634</v>
      </c>
      <c r="H171" s="105">
        <v>20.883149606299213</v>
      </c>
      <c r="I171" s="105">
        <v>16.314960629921259</v>
      </c>
      <c r="J171" s="105">
        <v>194.75984251968501</v>
      </c>
      <c r="K171" s="108">
        <v>7.9</v>
      </c>
      <c r="L171" s="108">
        <v>1.4275590551181101</v>
      </c>
      <c r="N171" s="105">
        <v>17.334645669291337</v>
      </c>
      <c r="O171" s="105">
        <v>238.6062992125984</v>
      </c>
      <c r="P171" s="105">
        <v>4435.6299212598424</v>
      </c>
      <c r="Q171" s="105">
        <v>24.778346456692912</v>
      </c>
      <c r="R171" s="100">
        <v>2</v>
      </c>
      <c r="S171" s="100">
        <v>8</v>
      </c>
      <c r="T171" s="100">
        <v>89.4</v>
      </c>
      <c r="U171" s="100">
        <v>0</v>
      </c>
      <c r="V171" s="100">
        <v>0.7</v>
      </c>
      <c r="W171" s="105">
        <v>18.354330708661415</v>
      </c>
      <c r="Y171" s="100">
        <v>2</v>
      </c>
      <c r="Z171" s="105">
        <v>506.78346456692907</v>
      </c>
      <c r="AA171" s="100">
        <v>0</v>
      </c>
      <c r="AB171" s="100">
        <v>0.25</v>
      </c>
      <c r="AC171" s="105">
        <v>39.767716535433067</v>
      </c>
    </row>
    <row r="172" spans="1:29" x14ac:dyDescent="0.25">
      <c r="A172" s="100">
        <v>80043</v>
      </c>
      <c r="B172" s="100" t="s">
        <v>50</v>
      </c>
      <c r="C172" s="100">
        <v>34</v>
      </c>
      <c r="D172" s="102" t="s">
        <v>251</v>
      </c>
      <c r="E172" s="105">
        <v>1.0143540669856461</v>
      </c>
      <c r="F172" s="105">
        <v>4.5645933014354076</v>
      </c>
      <c r="G172" s="105">
        <v>6.6348504248632292</v>
      </c>
      <c r="H172" s="105">
        <v>3.8951196172248808</v>
      </c>
      <c r="I172" s="105">
        <v>3.0430622009569381</v>
      </c>
      <c r="J172" s="105">
        <v>167.36842105263159</v>
      </c>
      <c r="K172" s="108">
        <v>8.1</v>
      </c>
      <c r="L172" s="108">
        <v>0.81148325358851681</v>
      </c>
      <c r="N172" s="105">
        <v>4.0574162679425845</v>
      </c>
      <c r="O172" s="105">
        <v>240.40191387559813</v>
      </c>
      <c r="P172" s="105">
        <v>4605.1674641148329</v>
      </c>
      <c r="Q172" s="105">
        <v>25.561722488038281</v>
      </c>
      <c r="R172" s="100">
        <v>1.7</v>
      </c>
      <c r="S172" s="100">
        <v>7.8</v>
      </c>
      <c r="T172" s="100">
        <v>90</v>
      </c>
      <c r="U172" s="100">
        <v>0</v>
      </c>
      <c r="V172" s="100">
        <v>0.6</v>
      </c>
      <c r="W172" s="105">
        <v>20.28708133971292</v>
      </c>
      <c r="Y172" s="100">
        <v>0</v>
      </c>
      <c r="Z172" s="105">
        <v>361.11004784688998</v>
      </c>
      <c r="AA172" s="100">
        <v>0</v>
      </c>
      <c r="AB172" s="100">
        <v>0.22</v>
      </c>
      <c r="AC172" s="105">
        <v>36.516746411483261</v>
      </c>
    </row>
    <row r="174" spans="1:29" x14ac:dyDescent="0.25">
      <c r="A174" s="100">
        <v>9784</v>
      </c>
      <c r="B174" s="100" t="s">
        <v>227</v>
      </c>
      <c r="C174" s="100">
        <v>35</v>
      </c>
      <c r="D174" s="102" t="s">
        <v>248</v>
      </c>
      <c r="E174" s="105">
        <v>12.031250000000002</v>
      </c>
      <c r="F174" s="105">
        <v>23.460937500000004</v>
      </c>
      <c r="G174" s="105">
        <v>1.2763241863433312</v>
      </c>
      <c r="H174" s="105">
        <v>267.40000000000003</v>
      </c>
      <c r="I174" s="105">
        <v>208.90625000000003</v>
      </c>
      <c r="J174" s="105">
        <v>306.25000000000006</v>
      </c>
      <c r="K174" s="108">
        <v>7.5</v>
      </c>
      <c r="L174" s="108">
        <v>9.6250000000000018</v>
      </c>
      <c r="N174" s="105">
        <v>98.437500000000014</v>
      </c>
      <c r="O174" s="105">
        <v>360.93750000000006</v>
      </c>
      <c r="P174" s="105">
        <v>3532.8125000000005</v>
      </c>
      <c r="Q174" s="105">
        <v>21.546875000000004</v>
      </c>
      <c r="R174" s="100">
        <v>3.6</v>
      </c>
      <c r="S174" s="100">
        <v>13.9</v>
      </c>
      <c r="T174" s="100">
        <v>81.8</v>
      </c>
      <c r="U174" s="100">
        <v>0</v>
      </c>
      <c r="V174" s="100">
        <v>0.8</v>
      </c>
      <c r="W174" s="105">
        <v>30.625000000000004</v>
      </c>
      <c r="X174" s="108">
        <v>0.98437500000000011</v>
      </c>
      <c r="Y174" s="100">
        <v>22</v>
      </c>
      <c r="Z174" s="105">
        <v>464.84375000000006</v>
      </c>
      <c r="AA174" s="100">
        <v>0</v>
      </c>
      <c r="AB174" s="100">
        <v>0.26</v>
      </c>
      <c r="AC174" s="105">
        <v>39.375000000000007</v>
      </c>
    </row>
    <row r="175" spans="1:29" x14ac:dyDescent="0.25">
      <c r="A175" s="100">
        <v>9785</v>
      </c>
      <c r="B175" s="100" t="s">
        <v>228</v>
      </c>
      <c r="C175" s="100">
        <v>35</v>
      </c>
      <c r="D175" s="102" t="s">
        <v>249</v>
      </c>
      <c r="E175" s="105">
        <v>10.222222222222223</v>
      </c>
      <c r="F175" s="105">
        <v>19.933333333333337</v>
      </c>
      <c r="G175" s="105">
        <v>1.1122233344455568</v>
      </c>
      <c r="H175" s="105">
        <v>158.32177777777778</v>
      </c>
      <c r="I175" s="105">
        <v>123.6888888888889</v>
      </c>
      <c r="J175" s="105">
        <v>424.22222222222223</v>
      </c>
      <c r="K175" s="108">
        <v>7.6</v>
      </c>
      <c r="L175" s="108">
        <v>3.1688888888888891</v>
      </c>
      <c r="N175" s="105">
        <v>65.422222222222231</v>
      </c>
      <c r="O175" s="105">
        <v>271.9111111111111</v>
      </c>
      <c r="P175" s="105">
        <v>2463.5555555555557</v>
      </c>
      <c r="Q175" s="105">
        <v>15.742222222222223</v>
      </c>
      <c r="R175" s="100">
        <v>6.9</v>
      </c>
      <c r="S175" s="100">
        <v>14.4</v>
      </c>
      <c r="T175" s="100">
        <v>78</v>
      </c>
      <c r="U175" s="100">
        <v>0</v>
      </c>
      <c r="V175" s="100">
        <v>0.9</v>
      </c>
      <c r="W175" s="105">
        <v>26.577777777777779</v>
      </c>
      <c r="Y175" s="100">
        <v>14</v>
      </c>
      <c r="Z175" s="105">
        <v>699.2</v>
      </c>
      <c r="AA175" s="100">
        <v>0</v>
      </c>
      <c r="AB175" s="100">
        <v>0.48</v>
      </c>
      <c r="AC175" s="105">
        <v>33.733333333333334</v>
      </c>
    </row>
    <row r="176" spans="1:29" x14ac:dyDescent="0.25">
      <c r="A176" s="100">
        <v>9786</v>
      </c>
      <c r="B176" s="100" t="s">
        <v>229</v>
      </c>
      <c r="C176" s="100">
        <v>35</v>
      </c>
      <c r="D176" s="102" t="s">
        <v>250</v>
      </c>
      <c r="E176" s="105">
        <v>3.0364372469635632</v>
      </c>
      <c r="F176" s="105">
        <v>13.663967611336034</v>
      </c>
      <c r="G176" s="105">
        <v>2.21606648199446</v>
      </c>
      <c r="H176" s="105">
        <v>46.639676113360331</v>
      </c>
      <c r="I176" s="105">
        <v>36.437246963562757</v>
      </c>
      <c r="J176" s="105">
        <v>317.81376518218627</v>
      </c>
      <c r="K176" s="108">
        <v>7.8</v>
      </c>
      <c r="L176" s="108">
        <v>1.0121457489878545</v>
      </c>
      <c r="N176" s="105">
        <v>27.327935222672071</v>
      </c>
      <c r="O176" s="105">
        <v>188.25910931174093</v>
      </c>
      <c r="P176" s="105">
        <v>2176.1133603238868</v>
      </c>
      <c r="Q176" s="105">
        <v>13.360323886639678</v>
      </c>
      <c r="R176" s="100">
        <v>6.1</v>
      </c>
      <c r="S176" s="100">
        <v>11.8</v>
      </c>
      <c r="T176" s="100">
        <v>81.5</v>
      </c>
      <c r="U176" s="100">
        <v>0</v>
      </c>
      <c r="V176" s="100">
        <v>0.8</v>
      </c>
      <c r="W176" s="105">
        <v>16.194331983805672</v>
      </c>
      <c r="Y176" s="100">
        <v>4</v>
      </c>
      <c r="Z176" s="105">
        <v>491.90283400809727</v>
      </c>
      <c r="AA176" s="100">
        <v>0</v>
      </c>
      <c r="AB176" s="100">
        <v>0.52</v>
      </c>
      <c r="AC176" s="105">
        <v>24.291497975708506</v>
      </c>
    </row>
    <row r="177" spans="1:29" x14ac:dyDescent="0.25">
      <c r="A177" s="100">
        <v>9787</v>
      </c>
      <c r="B177" s="100" t="s">
        <v>230</v>
      </c>
      <c r="C177" s="100">
        <v>35</v>
      </c>
      <c r="D177" s="102" t="s">
        <v>251</v>
      </c>
      <c r="E177" s="105">
        <v>7.1308411214953269</v>
      </c>
      <c r="F177" s="105">
        <v>32.088785046728965</v>
      </c>
      <c r="G177" s="105">
        <v>2.2823234052265207</v>
      </c>
      <c r="H177" s="105">
        <v>24.774579439252339</v>
      </c>
      <c r="I177" s="105">
        <v>19.355140186915889</v>
      </c>
      <c r="J177" s="105">
        <v>252.63551401869159</v>
      </c>
      <c r="K177" s="108">
        <v>8.1</v>
      </c>
      <c r="L177" s="108">
        <v>0.91682242990654206</v>
      </c>
      <c r="N177" s="105">
        <v>19.355140186915889</v>
      </c>
      <c r="O177" s="105">
        <v>184.38317757009347</v>
      </c>
      <c r="P177" s="105">
        <v>3585.7943925233644</v>
      </c>
      <c r="Q177" s="105">
        <v>20.271962616822428</v>
      </c>
      <c r="R177" s="100">
        <v>3.2</v>
      </c>
      <c r="S177" s="100">
        <v>7.6</v>
      </c>
      <c r="T177" s="100">
        <v>88.6</v>
      </c>
      <c r="U177" s="100">
        <v>0</v>
      </c>
      <c r="V177" s="100">
        <v>0.7</v>
      </c>
      <c r="W177" s="105">
        <v>20.373831775700936</v>
      </c>
      <c r="Y177" s="100">
        <v>2</v>
      </c>
      <c r="Z177" s="105">
        <v>96.775700934579447</v>
      </c>
      <c r="AA177" s="100">
        <v>0</v>
      </c>
      <c r="AB177" s="100">
        <v>0.42</v>
      </c>
      <c r="AC177" s="105">
        <v>30.560747663551403</v>
      </c>
    </row>
    <row r="179" spans="1:29" x14ac:dyDescent="0.25">
      <c r="A179" s="100">
        <v>9788</v>
      </c>
      <c r="B179" s="100" t="s">
        <v>231</v>
      </c>
      <c r="C179" s="100">
        <v>36</v>
      </c>
      <c r="D179" s="102" t="s">
        <v>248</v>
      </c>
      <c r="E179" s="105">
        <v>16.276595744680851</v>
      </c>
      <c r="F179" s="105">
        <v>31.739361702127656</v>
      </c>
      <c r="G179" s="105">
        <v>1.2618296529968454</v>
      </c>
      <c r="H179" s="105">
        <v>230.56340425531914</v>
      </c>
      <c r="I179" s="105">
        <v>180.12765957446808</v>
      </c>
      <c r="J179" s="105">
        <v>248.48936170212767</v>
      </c>
      <c r="K179" s="108">
        <v>7.4</v>
      </c>
      <c r="L179" s="108">
        <v>7.1617021276595745</v>
      </c>
      <c r="N179" s="105">
        <v>84.638297872340431</v>
      </c>
      <c r="O179" s="105">
        <v>306</v>
      </c>
      <c r="P179" s="105">
        <v>3201.0638297872342</v>
      </c>
      <c r="Q179" s="105">
        <v>19.314893617021276</v>
      </c>
      <c r="R179" s="100">
        <v>3.3</v>
      </c>
      <c r="S179" s="100">
        <v>13.2</v>
      </c>
      <c r="T179" s="100">
        <v>82.9</v>
      </c>
      <c r="U179" s="100">
        <v>0</v>
      </c>
      <c r="V179" s="100">
        <v>0.8</v>
      </c>
      <c r="W179" s="105">
        <v>23.872340425531917</v>
      </c>
      <c r="X179" s="108">
        <v>0.86808510638297876</v>
      </c>
      <c r="Y179" s="100">
        <v>19</v>
      </c>
      <c r="Z179" s="105">
        <v>430.78723404255317</v>
      </c>
      <c r="AA179" s="100">
        <v>0</v>
      </c>
      <c r="AB179" s="100">
        <v>0.25</v>
      </c>
      <c r="AC179" s="105">
        <v>34.723404255319146</v>
      </c>
    </row>
    <row r="180" spans="1:29" x14ac:dyDescent="0.25">
      <c r="A180" s="100">
        <v>9789</v>
      </c>
      <c r="B180" s="100" t="s">
        <v>232</v>
      </c>
      <c r="C180" s="100">
        <v>36</v>
      </c>
      <c r="D180" s="102" t="s">
        <v>249</v>
      </c>
      <c r="E180" s="105">
        <v>6.1538461538461533</v>
      </c>
      <c r="F180" s="105">
        <v>11.999999999999998</v>
      </c>
      <c r="G180" s="105">
        <v>1.1334013374135781</v>
      </c>
      <c r="H180" s="105">
        <v>131.28205128205127</v>
      </c>
      <c r="I180" s="105">
        <v>102.56410256410255</v>
      </c>
      <c r="J180" s="105">
        <v>380.51282051282044</v>
      </c>
      <c r="K180" s="108">
        <v>7.4</v>
      </c>
      <c r="L180" s="108">
        <v>2.4615384615384612</v>
      </c>
      <c r="N180" s="105">
        <v>55.38461538461538</v>
      </c>
      <c r="O180" s="105">
        <v>227.69230769230765</v>
      </c>
      <c r="P180" s="105">
        <v>2082.0512820512818</v>
      </c>
      <c r="Q180" s="105">
        <v>13.435897435897434</v>
      </c>
      <c r="R180" s="100">
        <v>7.3</v>
      </c>
      <c r="S180" s="100">
        <v>14.2</v>
      </c>
      <c r="T180" s="100">
        <v>77.7</v>
      </c>
      <c r="U180" s="100">
        <v>0</v>
      </c>
      <c r="V180" s="100">
        <v>1</v>
      </c>
      <c r="W180" s="105">
        <v>23.589743589743588</v>
      </c>
      <c r="Y180" s="100">
        <v>12</v>
      </c>
      <c r="Z180" s="105">
        <v>610.25641025641016</v>
      </c>
      <c r="AA180" s="100">
        <v>0</v>
      </c>
      <c r="AB180" s="100">
        <v>0.51</v>
      </c>
      <c r="AC180" s="105">
        <v>30.769230769230766</v>
      </c>
    </row>
    <row r="181" spans="1:29" x14ac:dyDescent="0.25">
      <c r="A181" s="100">
        <v>9790</v>
      </c>
      <c r="B181" s="100" t="s">
        <v>233</v>
      </c>
      <c r="C181" s="100">
        <v>36</v>
      </c>
      <c r="D181" s="102" t="s">
        <v>250</v>
      </c>
      <c r="E181" s="105">
        <v>3.0648648648648646</v>
      </c>
      <c r="F181" s="105">
        <v>13.79189189189189</v>
      </c>
      <c r="G181" s="105">
        <v>2.2419011321600717</v>
      </c>
      <c r="H181" s="105">
        <v>45.76864864864865</v>
      </c>
      <c r="I181" s="105">
        <v>35.756756756756758</v>
      </c>
      <c r="J181" s="105">
        <v>302.39999999999998</v>
      </c>
      <c r="K181" s="108">
        <v>7.8</v>
      </c>
      <c r="L181" s="108">
        <v>1.1237837837837839</v>
      </c>
      <c r="N181" s="105">
        <v>29.627027027027026</v>
      </c>
      <c r="O181" s="105">
        <v>205.34594594594594</v>
      </c>
      <c r="P181" s="105">
        <v>2063.6756756756754</v>
      </c>
      <c r="Q181" s="105">
        <v>12.872432432432433</v>
      </c>
      <c r="R181" s="100">
        <v>6</v>
      </c>
      <c r="S181" s="100">
        <v>13.3</v>
      </c>
      <c r="T181" s="100">
        <v>79.900000000000006</v>
      </c>
      <c r="U181" s="100">
        <v>0</v>
      </c>
      <c r="V181" s="100">
        <v>1</v>
      </c>
      <c r="W181" s="105">
        <v>19.410810810810812</v>
      </c>
      <c r="Y181" s="100">
        <v>4</v>
      </c>
      <c r="Z181" s="105">
        <v>516.9405405405405</v>
      </c>
      <c r="AA181" s="100">
        <v>0</v>
      </c>
      <c r="AB181" s="100">
        <v>0.45</v>
      </c>
      <c r="AC181" s="105">
        <v>28.605405405405406</v>
      </c>
    </row>
    <row r="182" spans="1:29" x14ac:dyDescent="0.25">
      <c r="A182" s="100">
        <v>9791</v>
      </c>
      <c r="B182" s="100" t="s">
        <v>234</v>
      </c>
      <c r="C182" s="100">
        <v>36</v>
      </c>
      <c r="D182" s="102" t="s">
        <v>251</v>
      </c>
      <c r="E182" s="105">
        <v>3.0937499999999996</v>
      </c>
      <c r="F182" s="105">
        <v>13.921874999999998</v>
      </c>
      <c r="G182" s="105">
        <v>2.3150827642088205</v>
      </c>
      <c r="H182" s="105">
        <v>30.359999999999996</v>
      </c>
      <c r="I182" s="105">
        <v>23.718749999999996</v>
      </c>
      <c r="J182" s="105">
        <v>245.43749999999997</v>
      </c>
      <c r="K182" s="108">
        <v>8</v>
      </c>
      <c r="L182" s="108">
        <v>1.1343749999999999</v>
      </c>
      <c r="N182" s="105">
        <v>23.718749999999996</v>
      </c>
      <c r="O182" s="105">
        <v>273.28124999999994</v>
      </c>
      <c r="P182" s="105">
        <v>3650.6249999999995</v>
      </c>
      <c r="Q182" s="105">
        <v>21.243749999999999</v>
      </c>
      <c r="R182" s="100">
        <v>3</v>
      </c>
      <c r="S182" s="100">
        <v>10.7</v>
      </c>
      <c r="T182" s="100">
        <v>85.8</v>
      </c>
      <c r="U182" s="100">
        <v>0</v>
      </c>
      <c r="V182" s="100">
        <v>0.7</v>
      </c>
      <c r="W182" s="105">
        <v>27.843749999999996</v>
      </c>
      <c r="Y182" s="100">
        <v>3</v>
      </c>
      <c r="Z182" s="105">
        <v>191.81249999999997</v>
      </c>
      <c r="AA182" s="100">
        <v>0</v>
      </c>
      <c r="AB182" s="100">
        <v>0.28000000000000003</v>
      </c>
      <c r="AC182" s="105">
        <v>32.999999999999993</v>
      </c>
    </row>
    <row r="184" spans="1:29" x14ac:dyDescent="0.25">
      <c r="A184" s="100">
        <v>9792</v>
      </c>
      <c r="B184" s="100" t="s">
        <v>235</v>
      </c>
      <c r="C184" s="100">
        <v>37</v>
      </c>
      <c r="D184" s="102" t="s">
        <v>248</v>
      </c>
      <c r="E184" s="105">
        <v>6.3680981595092012</v>
      </c>
      <c r="F184" s="105">
        <v>12.417791411042941</v>
      </c>
      <c r="G184" s="105">
        <v>2.3485204321277595</v>
      </c>
      <c r="H184" s="105">
        <v>156.23067484662573</v>
      </c>
      <c r="I184" s="105">
        <v>122.05521472392635</v>
      </c>
      <c r="J184" s="105">
        <v>179.36809815950917</v>
      </c>
      <c r="K184" s="108">
        <v>7.6</v>
      </c>
      <c r="L184" s="108">
        <v>6.8987730061349675</v>
      </c>
      <c r="N184" s="105">
        <v>64.74233128834355</v>
      </c>
      <c r="O184" s="105">
        <v>256.84662576687111</v>
      </c>
      <c r="P184" s="105">
        <v>3046.0736196319012</v>
      </c>
      <c r="Q184" s="105">
        <v>17.936809815950912</v>
      </c>
      <c r="R184" s="100">
        <v>2.6</v>
      </c>
      <c r="S184" s="100">
        <v>11.9</v>
      </c>
      <c r="T184" s="100">
        <v>85</v>
      </c>
      <c r="U184" s="100">
        <v>0</v>
      </c>
      <c r="V184" s="100">
        <v>0.7</v>
      </c>
      <c r="W184" s="105">
        <v>14.858895705521469</v>
      </c>
      <c r="X184" s="108">
        <v>0.74294478527607344</v>
      </c>
      <c r="Y184" s="100">
        <v>13</v>
      </c>
      <c r="Z184" s="105">
        <v>494.58895705521462</v>
      </c>
      <c r="AA184" s="100">
        <v>0</v>
      </c>
      <c r="AB184" s="100">
        <v>0.22</v>
      </c>
      <c r="AC184" s="105">
        <v>28.656441717791406</v>
      </c>
    </row>
    <row r="185" spans="1:29" x14ac:dyDescent="0.25">
      <c r="A185" s="100">
        <v>9793</v>
      </c>
      <c r="B185" s="100" t="s">
        <v>236</v>
      </c>
      <c r="C185" s="100">
        <v>37</v>
      </c>
      <c r="D185" s="102" t="s">
        <v>249</v>
      </c>
      <c r="E185" s="105">
        <v>3.0384615384615374</v>
      </c>
      <c r="F185" s="105">
        <v>5.924999999999998</v>
      </c>
      <c r="G185" s="105">
        <v>1.1317338162064283</v>
      </c>
      <c r="H185" s="105">
        <v>77.784615384615364</v>
      </c>
      <c r="I185" s="105">
        <v>60.769230769230752</v>
      </c>
      <c r="J185" s="105">
        <v>136.7307692307692</v>
      </c>
      <c r="K185" s="108">
        <v>7.5</v>
      </c>
      <c r="L185" s="108">
        <v>2.4307692307692301</v>
      </c>
      <c r="N185" s="105">
        <v>45.576923076923066</v>
      </c>
      <c r="O185" s="105">
        <v>184.33333333333329</v>
      </c>
      <c r="P185" s="105">
        <v>1731.9230769230765</v>
      </c>
      <c r="Q185" s="105">
        <v>10.634615384615381</v>
      </c>
      <c r="R185" s="100">
        <v>3.3</v>
      </c>
      <c r="S185" s="100">
        <v>14.4</v>
      </c>
      <c r="T185" s="100">
        <v>81.3</v>
      </c>
      <c r="U185" s="100">
        <v>0</v>
      </c>
      <c r="V185" s="100">
        <v>1.1000000000000001</v>
      </c>
      <c r="W185" s="105">
        <v>17.217948717948712</v>
      </c>
      <c r="Y185" s="100">
        <v>7</v>
      </c>
      <c r="Z185" s="105">
        <v>636.05128205128187</v>
      </c>
      <c r="AA185" s="100">
        <v>0.1</v>
      </c>
      <c r="AB185" s="100">
        <v>0.23</v>
      </c>
      <c r="AC185" s="105">
        <v>27.34615384615384</v>
      </c>
    </row>
    <row r="186" spans="1:29" x14ac:dyDescent="0.25">
      <c r="A186" s="100">
        <v>9794</v>
      </c>
      <c r="B186" s="100" t="s">
        <v>237</v>
      </c>
      <c r="C186" s="100">
        <v>37</v>
      </c>
      <c r="D186" s="102" t="s">
        <v>250</v>
      </c>
      <c r="E186" s="105">
        <v>2.052083333333333</v>
      </c>
      <c r="F186" s="105">
        <v>9.2343749999999982</v>
      </c>
      <c r="G186" s="105">
        <v>2.2650056625141564</v>
      </c>
      <c r="H186" s="105">
        <v>42.026666666666664</v>
      </c>
      <c r="I186" s="105">
        <v>32.833333333333329</v>
      </c>
      <c r="J186" s="105">
        <v>159.03645833333331</v>
      </c>
      <c r="K186" s="108">
        <v>7.8</v>
      </c>
      <c r="L186" s="108">
        <v>1.8468749999999998</v>
      </c>
      <c r="N186" s="105">
        <v>27.703124999999996</v>
      </c>
      <c r="O186" s="105">
        <v>216.49479166666666</v>
      </c>
      <c r="P186" s="105">
        <v>3139.6874999999995</v>
      </c>
      <c r="Q186" s="105">
        <v>17.955729166666664</v>
      </c>
      <c r="R186" s="100">
        <v>2.2999999999999998</v>
      </c>
      <c r="S186" s="100">
        <v>10</v>
      </c>
      <c r="T186" s="100">
        <v>87.2</v>
      </c>
      <c r="U186" s="100">
        <v>0</v>
      </c>
      <c r="V186" s="100">
        <v>0.6</v>
      </c>
      <c r="W186" s="105">
        <v>23.598958333333332</v>
      </c>
      <c r="Y186" s="100">
        <v>3</v>
      </c>
      <c r="Z186" s="105">
        <v>489.42187499999994</v>
      </c>
      <c r="AA186" s="100">
        <v>0</v>
      </c>
      <c r="AB186" s="100">
        <v>0.23</v>
      </c>
      <c r="AC186" s="105">
        <v>24.624999999999996</v>
      </c>
    </row>
    <row r="187" spans="1:29" x14ac:dyDescent="0.25">
      <c r="A187" s="100">
        <v>9795</v>
      </c>
      <c r="B187" s="100" t="s">
        <v>238</v>
      </c>
      <c r="C187" s="100">
        <v>37</v>
      </c>
      <c r="D187" s="102" t="s">
        <v>251</v>
      </c>
      <c r="E187" s="105">
        <v>2.0325203252032513</v>
      </c>
      <c r="F187" s="105">
        <v>9.1463414634146307</v>
      </c>
      <c r="G187" s="105">
        <v>2.2158209616662972</v>
      </c>
      <c r="H187" s="105">
        <v>23.414634146341456</v>
      </c>
      <c r="I187" s="105">
        <v>18.292682926829261</v>
      </c>
      <c r="J187" s="105">
        <v>169.71544715447149</v>
      </c>
      <c r="K187" s="108">
        <v>8</v>
      </c>
      <c r="L187" s="108">
        <v>1.0162601626016257</v>
      </c>
      <c r="N187" s="105">
        <v>21.341463414634138</v>
      </c>
      <c r="O187" s="105">
        <v>164.63414634146335</v>
      </c>
      <c r="P187" s="105">
        <v>2571.1382113821128</v>
      </c>
      <c r="Q187" s="105">
        <v>14.735772357723572</v>
      </c>
      <c r="R187" s="100">
        <v>3</v>
      </c>
      <c r="S187" s="100">
        <v>9.3000000000000007</v>
      </c>
      <c r="T187" s="100">
        <v>87.2</v>
      </c>
      <c r="U187" s="100">
        <v>0</v>
      </c>
      <c r="V187" s="100">
        <v>0.6</v>
      </c>
      <c r="W187" s="105">
        <v>12.195121951219509</v>
      </c>
      <c r="Y187" s="100">
        <v>2</v>
      </c>
      <c r="Z187" s="105">
        <v>430.8943089430893</v>
      </c>
      <c r="AA187" s="100">
        <v>0</v>
      </c>
      <c r="AB187" s="100">
        <v>0.32</v>
      </c>
      <c r="AC187" s="105">
        <v>21.341463414634138</v>
      </c>
    </row>
    <row r="189" spans="1:29" x14ac:dyDescent="0.25">
      <c r="A189" s="100">
        <v>9772</v>
      </c>
      <c r="B189" s="100" t="s">
        <v>215</v>
      </c>
      <c r="C189" s="100">
        <v>38</v>
      </c>
      <c r="D189" s="102" t="s">
        <v>248</v>
      </c>
      <c r="E189" s="105">
        <v>11.360655737704915</v>
      </c>
      <c r="F189" s="105">
        <v>22.153278688524587</v>
      </c>
      <c r="G189" s="105">
        <v>10.298661174047373</v>
      </c>
      <c r="H189" s="105">
        <v>63.454426229508179</v>
      </c>
      <c r="I189" s="105">
        <v>49.573770491803266</v>
      </c>
      <c r="J189" s="105">
        <v>184.86885245901635</v>
      </c>
      <c r="K189" s="108">
        <v>7.5</v>
      </c>
      <c r="L189" s="108">
        <v>5.0606557377049173</v>
      </c>
      <c r="N189" s="105">
        <v>38.213114754098349</v>
      </c>
      <c r="O189" s="105">
        <v>258.19672131147536</v>
      </c>
      <c r="P189" s="105">
        <v>2809.1803278688517</v>
      </c>
      <c r="Q189" s="105">
        <v>16.834426229508193</v>
      </c>
      <c r="R189" s="100">
        <v>2.8</v>
      </c>
      <c r="S189" s="100">
        <v>12.8</v>
      </c>
      <c r="T189" s="100">
        <v>83.5</v>
      </c>
      <c r="U189" s="100">
        <v>0</v>
      </c>
      <c r="V189" s="100">
        <v>1.1000000000000001</v>
      </c>
      <c r="W189" s="105">
        <v>23.754098360655732</v>
      </c>
      <c r="X189" s="108">
        <v>0.51639344262295073</v>
      </c>
      <c r="Y189" s="100">
        <v>5</v>
      </c>
      <c r="Z189" s="105">
        <v>663.04918032786873</v>
      </c>
      <c r="AA189" s="100">
        <v>0</v>
      </c>
      <c r="AB189" s="100">
        <v>0.22</v>
      </c>
      <c r="AC189" s="105">
        <v>41.311475409836056</v>
      </c>
    </row>
    <row r="190" spans="1:29" x14ac:dyDescent="0.25">
      <c r="A190" s="100">
        <v>9773</v>
      </c>
      <c r="B190" s="100" t="s">
        <v>216</v>
      </c>
      <c r="C190" s="100">
        <v>38</v>
      </c>
      <c r="D190" s="102" t="s">
        <v>249</v>
      </c>
      <c r="E190" s="105">
        <v>5.1196172248803817</v>
      </c>
      <c r="F190" s="105">
        <v>9.9832535885167442</v>
      </c>
      <c r="G190" s="105">
        <v>4.4434570095534331</v>
      </c>
      <c r="H190" s="105">
        <v>34.076172248803822</v>
      </c>
      <c r="I190" s="105">
        <v>26.622009569377987</v>
      </c>
      <c r="J190" s="105">
        <v>162.80382775119614</v>
      </c>
      <c r="K190" s="108">
        <v>7.4</v>
      </c>
      <c r="L190" s="108">
        <v>2.8669856459330139</v>
      </c>
      <c r="N190" s="105">
        <v>23.550239234449759</v>
      </c>
      <c r="O190" s="105">
        <v>234.47846889952152</v>
      </c>
      <c r="P190" s="105">
        <v>2129.7607655502388</v>
      </c>
      <c r="Q190" s="105">
        <v>13.208612440191386</v>
      </c>
      <c r="R190" s="100">
        <v>3.2</v>
      </c>
      <c r="S190" s="100">
        <v>14.8</v>
      </c>
      <c r="T190" s="100">
        <v>80.8</v>
      </c>
      <c r="U190" s="100">
        <v>0</v>
      </c>
      <c r="V190" s="100">
        <v>1.5</v>
      </c>
      <c r="W190" s="105">
        <v>25.59808612440191</v>
      </c>
      <c r="Y190" s="100">
        <v>3</v>
      </c>
      <c r="Z190" s="105">
        <v>764.87081339712904</v>
      </c>
      <c r="AA190" s="100">
        <v>0.1</v>
      </c>
      <c r="AB190" s="100">
        <v>0.22</v>
      </c>
      <c r="AC190" s="105">
        <v>44.028708133971286</v>
      </c>
    </row>
    <row r="191" spans="1:29" x14ac:dyDescent="0.25">
      <c r="A191" s="100">
        <v>9774</v>
      </c>
      <c r="B191" s="100" t="s">
        <v>217</v>
      </c>
      <c r="C191" s="100">
        <v>38</v>
      </c>
      <c r="D191" s="102" t="s">
        <v>250</v>
      </c>
      <c r="E191" s="105">
        <v>2.0215053763440864</v>
      </c>
      <c r="F191" s="105">
        <v>9.0967741935483879</v>
      </c>
      <c r="G191" s="105">
        <v>1.0919414719371041</v>
      </c>
      <c r="H191" s="105">
        <v>6.4688172043010761</v>
      </c>
      <c r="I191" s="105">
        <v>5.0537634408602159</v>
      </c>
      <c r="J191" s="105">
        <v>145.54838709677421</v>
      </c>
      <c r="K191" s="108">
        <v>7.8</v>
      </c>
      <c r="L191" s="108">
        <v>0.90967741935483881</v>
      </c>
      <c r="N191" s="105">
        <v>6.0645161290322589</v>
      </c>
      <c r="O191" s="105">
        <v>227.41935483870969</v>
      </c>
      <c r="P191" s="105">
        <v>3749.8924731182801</v>
      </c>
      <c r="Q191" s="105">
        <v>21.124731182795703</v>
      </c>
      <c r="R191" s="100">
        <v>1.8</v>
      </c>
      <c r="S191" s="100">
        <v>9</v>
      </c>
      <c r="T191" s="100">
        <v>88.7</v>
      </c>
      <c r="U191" s="100">
        <v>0</v>
      </c>
      <c r="V191" s="100">
        <v>0.7</v>
      </c>
      <c r="W191" s="105">
        <v>18.193548387096776</v>
      </c>
      <c r="Y191" s="100">
        <v>1</v>
      </c>
      <c r="Z191" s="105">
        <v>137.46236559139786</v>
      </c>
      <c r="AA191" s="100">
        <v>0</v>
      </c>
      <c r="AB191" s="100">
        <v>0.2</v>
      </c>
      <c r="AC191" s="105">
        <v>32.344086021505383</v>
      </c>
    </row>
    <row r="192" spans="1:29" x14ac:dyDescent="0.25">
      <c r="A192" s="100">
        <v>9775</v>
      </c>
      <c r="B192" s="100" t="s">
        <v>218</v>
      </c>
      <c r="C192" s="100">
        <v>38</v>
      </c>
      <c r="D192" s="102" t="s">
        <v>251</v>
      </c>
      <c r="E192" s="105">
        <v>4.0638297872340408</v>
      </c>
      <c r="F192" s="105">
        <v>18.287234042553184</v>
      </c>
      <c r="G192" s="105">
        <v>2.2207417277370642</v>
      </c>
      <c r="H192" s="105">
        <v>7.8025531914893591</v>
      </c>
      <c r="I192" s="105">
        <v>6.0957446808510616</v>
      </c>
      <c r="J192" s="105">
        <v>124.96276595744676</v>
      </c>
      <c r="K192" s="108">
        <v>7.9</v>
      </c>
      <c r="L192" s="108">
        <v>0.81276595744680824</v>
      </c>
      <c r="N192" s="105">
        <v>7.111702127659572</v>
      </c>
      <c r="O192" s="105">
        <v>184.90425531914886</v>
      </c>
      <c r="P192" s="105">
        <v>4134.9468085106364</v>
      </c>
      <c r="Q192" s="105">
        <v>22.655851063829779</v>
      </c>
      <c r="R192" s="100">
        <v>1.4</v>
      </c>
      <c r="S192" s="100">
        <v>6.8</v>
      </c>
      <c r="T192" s="100">
        <v>91.3</v>
      </c>
      <c r="U192" s="100">
        <v>0</v>
      </c>
      <c r="V192" s="100">
        <v>0.6</v>
      </c>
      <c r="W192" s="105">
        <v>23.367021276595736</v>
      </c>
      <c r="Y192" s="100">
        <v>1</v>
      </c>
      <c r="Z192" s="105">
        <v>263.13297872340416</v>
      </c>
      <c r="AA192" s="100">
        <v>0</v>
      </c>
      <c r="AB192" s="100">
        <v>0.21</v>
      </c>
      <c r="AC192" s="105">
        <v>29.462765957446798</v>
      </c>
    </row>
    <row r="194" spans="1:29" x14ac:dyDescent="0.25">
      <c r="A194" s="100">
        <v>35403</v>
      </c>
      <c r="B194" s="100" t="s">
        <v>115</v>
      </c>
      <c r="C194" s="100">
        <v>39</v>
      </c>
      <c r="D194" s="102" t="s">
        <v>248</v>
      </c>
      <c r="E194" s="105">
        <v>6.1874999999999964</v>
      </c>
      <c r="F194" s="105">
        <v>12.065624999999992</v>
      </c>
      <c r="G194" s="105">
        <v>2.7199999999999989</v>
      </c>
      <c r="H194" s="105">
        <v>129.35999999999993</v>
      </c>
      <c r="I194" s="105">
        <v>101.06249999999994</v>
      </c>
      <c r="J194" s="105">
        <v>315.56249999999983</v>
      </c>
      <c r="K194" s="108">
        <v>7.6</v>
      </c>
      <c r="L194" s="108">
        <v>6.9093749999999963</v>
      </c>
      <c r="N194" s="105">
        <v>54.656249999999972</v>
      </c>
      <c r="O194" s="105">
        <v>320.71874999999983</v>
      </c>
      <c r="P194" s="105">
        <v>2887.4999999999982</v>
      </c>
      <c r="Q194" s="105">
        <v>18.046874999999989</v>
      </c>
      <c r="R194" s="100">
        <v>4.5</v>
      </c>
      <c r="S194" s="100">
        <v>14.8</v>
      </c>
      <c r="T194" s="100">
        <v>80</v>
      </c>
      <c r="U194" s="100">
        <v>0</v>
      </c>
      <c r="V194" s="100">
        <v>0.8</v>
      </c>
      <c r="W194" s="105">
        <v>16.499999999999989</v>
      </c>
      <c r="X194" s="108">
        <v>0.92812499999999942</v>
      </c>
      <c r="Y194" s="100">
        <v>11</v>
      </c>
      <c r="Z194" s="105">
        <v>534.18749999999966</v>
      </c>
      <c r="AA194" s="100">
        <v>0</v>
      </c>
      <c r="AB194" s="100">
        <v>0.3</v>
      </c>
      <c r="AC194" s="105">
        <v>35.062499999999979</v>
      </c>
    </row>
    <row r="195" spans="1:29" x14ac:dyDescent="0.25">
      <c r="A195" s="100">
        <v>35404</v>
      </c>
      <c r="B195" s="100" t="s">
        <v>116</v>
      </c>
      <c r="C195" s="100">
        <v>39</v>
      </c>
      <c r="D195" s="102" t="s">
        <v>249</v>
      </c>
      <c r="E195" s="105">
        <v>2.037974683544304</v>
      </c>
      <c r="F195" s="105">
        <v>3.9740506329113932</v>
      </c>
      <c r="G195" s="105">
        <v>2.4353741496598644</v>
      </c>
      <c r="H195" s="105">
        <v>39.129113924050642</v>
      </c>
      <c r="I195" s="105">
        <v>30.569620253164562</v>
      </c>
      <c r="J195" s="105">
        <v>234.36708860759498</v>
      </c>
      <c r="K195" s="108">
        <v>7.4</v>
      </c>
      <c r="L195" s="108">
        <v>3.5664556962025324</v>
      </c>
      <c r="N195" s="105">
        <v>29.550632911392412</v>
      </c>
      <c r="O195" s="105">
        <v>270.03164556962031</v>
      </c>
      <c r="P195" s="105">
        <v>2302.9113924050639</v>
      </c>
      <c r="Q195" s="105">
        <v>14.571518987341776</v>
      </c>
      <c r="R195" s="100">
        <v>4.0999999999999996</v>
      </c>
      <c r="S195" s="100">
        <v>15.5</v>
      </c>
      <c r="T195" s="100">
        <v>79.099999999999994</v>
      </c>
      <c r="U195" s="100">
        <v>0</v>
      </c>
      <c r="V195" s="100">
        <v>1.5</v>
      </c>
      <c r="W195" s="105">
        <v>32.607594936708864</v>
      </c>
      <c r="Y195" s="100">
        <v>4</v>
      </c>
      <c r="Z195" s="105">
        <v>788.69620253164578</v>
      </c>
      <c r="AA195" s="100">
        <v>0.1</v>
      </c>
      <c r="AB195" s="100">
        <v>0.26</v>
      </c>
      <c r="AC195" s="105">
        <v>50.949367088607602</v>
      </c>
    </row>
    <row r="196" spans="1:29" x14ac:dyDescent="0.25">
      <c r="A196" s="100">
        <v>35405</v>
      </c>
      <c r="B196" s="100" t="s">
        <v>117</v>
      </c>
      <c r="C196" s="100">
        <v>39</v>
      </c>
      <c r="D196" s="102" t="s">
        <v>250</v>
      </c>
      <c r="E196" s="105">
        <v>1.0067567567567566</v>
      </c>
      <c r="F196" s="105">
        <v>4.5304054054054044</v>
      </c>
      <c r="G196" s="105">
        <v>2.2714932126696832</v>
      </c>
      <c r="H196" s="105">
        <v>14.175135135135134</v>
      </c>
      <c r="I196" s="105">
        <v>11.074324324324323</v>
      </c>
      <c r="J196" s="105">
        <v>155.04054054054052</v>
      </c>
      <c r="K196" s="108">
        <v>7.6</v>
      </c>
      <c r="L196" s="108">
        <v>1.1074324324324325</v>
      </c>
      <c r="N196" s="105">
        <v>11.074324324324323</v>
      </c>
      <c r="O196" s="105">
        <v>259.74324324324323</v>
      </c>
      <c r="P196" s="105">
        <v>1852.4324324324323</v>
      </c>
      <c r="Q196" s="105">
        <v>11.980405405405405</v>
      </c>
      <c r="R196" s="100">
        <v>3.3</v>
      </c>
      <c r="S196" s="100">
        <v>18</v>
      </c>
      <c r="T196" s="100">
        <v>77.099999999999994</v>
      </c>
      <c r="U196" s="100">
        <v>0</v>
      </c>
      <c r="V196" s="100">
        <v>1.8</v>
      </c>
      <c r="W196" s="105">
        <v>22.148648648648646</v>
      </c>
      <c r="Y196" s="100">
        <v>1</v>
      </c>
      <c r="Z196" s="105">
        <v>618.14864864864865</v>
      </c>
      <c r="AA196" s="100">
        <v>0</v>
      </c>
      <c r="AB196" s="100">
        <v>0.18</v>
      </c>
      <c r="AC196" s="105">
        <v>48.324324324324323</v>
      </c>
    </row>
    <row r="197" spans="1:29" x14ac:dyDescent="0.25">
      <c r="A197" s="100">
        <v>35406</v>
      </c>
      <c r="B197" s="100" t="s">
        <v>118</v>
      </c>
      <c r="C197" s="100">
        <v>39</v>
      </c>
      <c r="D197" s="102" t="s">
        <v>251</v>
      </c>
      <c r="E197" s="105">
        <v>11.052132701421799</v>
      </c>
      <c r="F197" s="105">
        <v>49.734597156398095</v>
      </c>
      <c r="G197" s="105">
        <v>1.0931677018633537</v>
      </c>
      <c r="H197" s="105">
        <v>9.0024644549763035</v>
      </c>
      <c r="I197" s="105">
        <v>7.0331753554502363</v>
      </c>
      <c r="J197" s="105">
        <v>131.62085308056871</v>
      </c>
      <c r="K197" s="108">
        <v>8</v>
      </c>
      <c r="L197" s="108">
        <v>0.80379146919431277</v>
      </c>
      <c r="N197" s="105">
        <v>7.0331753554502363</v>
      </c>
      <c r="O197" s="105">
        <v>175.8293838862559</v>
      </c>
      <c r="P197" s="105">
        <v>3928.5308056872036</v>
      </c>
      <c r="Q197" s="105">
        <v>21.601895734597154</v>
      </c>
      <c r="R197" s="100">
        <v>1.6</v>
      </c>
      <c r="S197" s="100">
        <v>6.8</v>
      </c>
      <c r="T197" s="100">
        <v>90.9</v>
      </c>
      <c r="U197" s="100">
        <v>0</v>
      </c>
      <c r="V197" s="100">
        <v>0.8</v>
      </c>
      <c r="W197" s="105">
        <v>14.066350710900473</v>
      </c>
      <c r="Y197" s="100">
        <v>1</v>
      </c>
      <c r="Z197" s="105">
        <v>292.37914691943126</v>
      </c>
      <c r="AA197" s="100">
        <v>0</v>
      </c>
      <c r="AB197" s="100">
        <v>0.24</v>
      </c>
      <c r="AC197" s="105">
        <v>41.194312796208528</v>
      </c>
    </row>
    <row r="199" spans="1:29" x14ac:dyDescent="0.25">
      <c r="A199" s="100">
        <v>9752</v>
      </c>
      <c r="B199" s="100" t="s">
        <v>195</v>
      </c>
      <c r="C199" s="100">
        <v>40</v>
      </c>
      <c r="D199" s="102" t="s">
        <v>248</v>
      </c>
      <c r="E199" s="105">
        <v>9.1304347826086936</v>
      </c>
      <c r="F199" s="105">
        <v>17.804347826086953</v>
      </c>
      <c r="G199" s="105">
        <v>1.0922992900054616</v>
      </c>
      <c r="H199" s="105">
        <v>94.794202898550708</v>
      </c>
      <c r="I199" s="105">
        <v>74.057971014492736</v>
      </c>
      <c r="J199" s="105">
        <v>267.82608695652169</v>
      </c>
      <c r="K199" s="108">
        <v>7.2</v>
      </c>
      <c r="L199" s="108">
        <v>6.1884057971014474</v>
      </c>
      <c r="N199" s="105">
        <v>48.695652173913032</v>
      </c>
      <c r="O199" s="105">
        <v>330.72463768115932</v>
      </c>
      <c r="P199" s="105">
        <v>2860.8695652173906</v>
      </c>
      <c r="Q199" s="105">
        <v>18.768115942028981</v>
      </c>
      <c r="R199" s="100">
        <v>3.7</v>
      </c>
      <c r="S199" s="100">
        <v>14.7</v>
      </c>
      <c r="T199" s="100">
        <v>76.099999999999994</v>
      </c>
      <c r="U199" s="100">
        <v>4.5999999999999996</v>
      </c>
      <c r="V199" s="100">
        <v>1</v>
      </c>
      <c r="W199" s="105">
        <v>22.318840579710137</v>
      </c>
      <c r="X199" s="108">
        <v>0.50724637681159401</v>
      </c>
      <c r="Y199" s="100">
        <v>20</v>
      </c>
      <c r="Z199" s="105">
        <v>705.07246376811577</v>
      </c>
      <c r="AA199" s="100">
        <v>0.1</v>
      </c>
      <c r="AB199" s="100">
        <v>0.25</v>
      </c>
      <c r="AC199" s="105">
        <v>44.637681159420275</v>
      </c>
    </row>
    <row r="200" spans="1:29" x14ac:dyDescent="0.25">
      <c r="A200" s="100">
        <v>9753</v>
      </c>
      <c r="B200" s="100" t="s">
        <v>196</v>
      </c>
      <c r="C200" s="100">
        <v>40</v>
      </c>
      <c r="D200" s="102" t="s">
        <v>249</v>
      </c>
      <c r="E200" s="105">
        <v>4.0869565217391308</v>
      </c>
      <c r="F200" s="105">
        <v>7.9695652173913043</v>
      </c>
      <c r="G200" s="105">
        <v>3.3036009250082587</v>
      </c>
      <c r="H200" s="105">
        <v>47.081739130434791</v>
      </c>
      <c r="I200" s="105">
        <v>36.782608695652179</v>
      </c>
      <c r="J200" s="105">
        <v>210.47826086956525</v>
      </c>
      <c r="K200" s="108">
        <v>7</v>
      </c>
      <c r="L200" s="108">
        <v>3.4739130434782615</v>
      </c>
      <c r="N200" s="105">
        <v>27.586956521739133</v>
      </c>
      <c r="O200" s="105">
        <v>295.28260869565219</v>
      </c>
      <c r="P200" s="105">
        <v>2298.913043478261</v>
      </c>
      <c r="Q200" s="105">
        <v>16.858695652173914</v>
      </c>
      <c r="R200" s="100">
        <v>3.2</v>
      </c>
      <c r="S200" s="100">
        <v>14.6</v>
      </c>
      <c r="T200" s="100">
        <v>68.2</v>
      </c>
      <c r="U200" s="100">
        <v>12.9</v>
      </c>
      <c r="V200" s="100">
        <v>1.2</v>
      </c>
      <c r="W200" s="105">
        <v>19.413043478260871</v>
      </c>
      <c r="Y200" s="100">
        <v>8</v>
      </c>
      <c r="Z200" s="105">
        <v>827.60869565217399</v>
      </c>
      <c r="AA200" s="100">
        <v>0.1</v>
      </c>
      <c r="AB200" s="100">
        <v>0.22</v>
      </c>
      <c r="AC200" s="105">
        <v>44.956521739130437</v>
      </c>
    </row>
    <row r="201" spans="1:29" x14ac:dyDescent="0.25">
      <c r="A201" s="100">
        <v>9754</v>
      </c>
      <c r="B201" s="100" t="s">
        <v>197</v>
      </c>
      <c r="C201" s="100">
        <v>40</v>
      </c>
      <c r="D201" s="102" t="s">
        <v>250</v>
      </c>
      <c r="E201" s="105">
        <v>2.0126582278481009</v>
      </c>
      <c r="F201" s="105">
        <v>9.0569620253164551</v>
      </c>
      <c r="G201" s="105">
        <v>2.1351553325504429</v>
      </c>
      <c r="H201" s="105">
        <v>28.338227848101265</v>
      </c>
      <c r="I201" s="105">
        <v>22.139240506329113</v>
      </c>
      <c r="J201" s="105">
        <v>188.18354430379745</v>
      </c>
      <c r="K201" s="108">
        <v>7.3</v>
      </c>
      <c r="L201" s="108">
        <v>1.2075949367088608</v>
      </c>
      <c r="N201" s="105">
        <v>17.10759493670886</v>
      </c>
      <c r="O201" s="105">
        <v>213.34177215189871</v>
      </c>
      <c r="P201" s="105">
        <v>1428.9873417721517</v>
      </c>
      <c r="Q201" s="105">
        <v>9.56012658227848</v>
      </c>
      <c r="R201" s="100">
        <v>5.0999999999999996</v>
      </c>
      <c r="S201" s="100">
        <v>18.600000000000001</v>
      </c>
      <c r="T201" s="100">
        <v>74.8</v>
      </c>
      <c r="U201" s="100">
        <v>0</v>
      </c>
      <c r="V201" s="100">
        <v>1.8</v>
      </c>
      <c r="W201" s="105">
        <v>15.094936708860759</v>
      </c>
      <c r="Y201" s="100">
        <v>6</v>
      </c>
      <c r="Z201" s="105">
        <v>660.15189873417717</v>
      </c>
      <c r="AA201" s="100">
        <v>0.1</v>
      </c>
      <c r="AB201" s="100">
        <v>0.27</v>
      </c>
      <c r="AC201" s="105">
        <v>39.246835443037973</v>
      </c>
    </row>
    <row r="202" spans="1:29" x14ac:dyDescent="0.25">
      <c r="A202" s="100">
        <v>9755</v>
      </c>
      <c r="B202" s="100" t="s">
        <v>198</v>
      </c>
      <c r="C202" s="100">
        <v>40</v>
      </c>
      <c r="D202" s="102" t="s">
        <v>251</v>
      </c>
      <c r="E202" s="105">
        <v>3.0243902439024382</v>
      </c>
      <c r="F202" s="105">
        <v>13.609756097560972</v>
      </c>
      <c r="G202" s="105">
        <v>1.0758472296933834</v>
      </c>
      <c r="H202" s="105">
        <v>25.808130081300806</v>
      </c>
      <c r="I202" s="105">
        <v>20.162601626016254</v>
      </c>
      <c r="J202" s="105">
        <v>150.21138211382112</v>
      </c>
      <c r="K202" s="108">
        <v>7.3</v>
      </c>
      <c r="L202" s="108">
        <v>1.0081300813008127</v>
      </c>
      <c r="N202" s="105">
        <v>22.17886178861788</v>
      </c>
      <c r="O202" s="105">
        <v>201.62601626016254</v>
      </c>
      <c r="P202" s="105">
        <v>1613.0081300813004</v>
      </c>
      <c r="Q202" s="105">
        <v>10.282926829268289</v>
      </c>
      <c r="R202" s="100">
        <v>3.7</v>
      </c>
      <c r="S202" s="100">
        <v>16.3</v>
      </c>
      <c r="T202" s="100">
        <v>78.099999999999994</v>
      </c>
      <c r="U202" s="100">
        <v>0</v>
      </c>
      <c r="V202" s="100">
        <v>2.1</v>
      </c>
      <c r="W202" s="105">
        <v>13.105691056910565</v>
      </c>
      <c r="Y202" s="100">
        <v>2</v>
      </c>
      <c r="Z202" s="105">
        <v>600.84552845528447</v>
      </c>
      <c r="AA202" s="100">
        <v>0.1</v>
      </c>
      <c r="AB202" s="100">
        <v>0.23</v>
      </c>
      <c r="AC202" s="105">
        <v>49.398373983739823</v>
      </c>
    </row>
    <row r="204" spans="1:29" x14ac:dyDescent="0.25">
      <c r="A204" s="100">
        <v>9756</v>
      </c>
      <c r="B204" s="100" t="s">
        <v>199</v>
      </c>
      <c r="C204" s="100">
        <v>41</v>
      </c>
      <c r="D204" s="102" t="s">
        <v>248</v>
      </c>
      <c r="E204" s="105">
        <v>21.086956521739125</v>
      </c>
      <c r="F204" s="105">
        <v>41.119565217391298</v>
      </c>
      <c r="G204" s="105">
        <v>3.4419458467186783</v>
      </c>
      <c r="H204" s="105">
        <v>148.45217391304345</v>
      </c>
      <c r="I204" s="105">
        <v>115.97826086956519</v>
      </c>
      <c r="J204" s="105">
        <v>891.97826086956502</v>
      </c>
      <c r="K204" s="108">
        <v>7.5</v>
      </c>
      <c r="L204" s="108">
        <v>7.5913043478260853</v>
      </c>
      <c r="N204" s="105">
        <v>54.826086956521728</v>
      </c>
      <c r="O204" s="105">
        <v>557.74999999999989</v>
      </c>
      <c r="P204" s="105">
        <v>4154.1304347826081</v>
      </c>
      <c r="Q204" s="105">
        <v>27.940217391304344</v>
      </c>
      <c r="R204" s="100">
        <v>8.1999999999999993</v>
      </c>
      <c r="S204" s="100">
        <v>16.600000000000001</v>
      </c>
      <c r="T204" s="100">
        <v>74.3</v>
      </c>
      <c r="U204" s="100">
        <v>0</v>
      </c>
      <c r="V204" s="100">
        <v>1.1000000000000001</v>
      </c>
      <c r="W204" s="105">
        <v>40.065217391304337</v>
      </c>
      <c r="X204" s="108">
        <v>0.84347826086956501</v>
      </c>
      <c r="Y204" s="100">
        <v>41</v>
      </c>
      <c r="Z204" s="105">
        <v>522.95652173913038</v>
      </c>
      <c r="AA204" s="100">
        <v>0</v>
      </c>
      <c r="AB204" s="100">
        <v>0.49</v>
      </c>
      <c r="AC204" s="105">
        <v>71.695652173913032</v>
      </c>
    </row>
    <row r="205" spans="1:29" x14ac:dyDescent="0.25">
      <c r="A205" s="100">
        <v>9757</v>
      </c>
      <c r="B205" s="100" t="s">
        <v>200</v>
      </c>
      <c r="C205" s="100">
        <v>41</v>
      </c>
      <c r="D205" s="102" t="s">
        <v>249</v>
      </c>
      <c r="E205" s="105">
        <v>9.2125984251968465</v>
      </c>
      <c r="F205" s="105">
        <v>17.964566929133852</v>
      </c>
      <c r="G205" s="105">
        <v>2.2396416573348263</v>
      </c>
      <c r="H205" s="105">
        <v>70.752755905511776</v>
      </c>
      <c r="I205" s="105">
        <v>55.275590551181075</v>
      </c>
      <c r="J205" s="105">
        <v>808.66141732283427</v>
      </c>
      <c r="K205" s="108">
        <v>7.6</v>
      </c>
      <c r="L205" s="108">
        <v>3.5826771653543292</v>
      </c>
      <c r="N205" s="105">
        <v>34.803149606299201</v>
      </c>
      <c r="O205" s="105">
        <v>700.15748031496037</v>
      </c>
      <c r="P205" s="105">
        <v>4892.9133858267696</v>
      </c>
      <c r="Q205" s="105">
        <v>32.551181102362193</v>
      </c>
      <c r="R205" s="100">
        <v>6.4</v>
      </c>
      <c r="S205" s="100">
        <v>17.899999999999999</v>
      </c>
      <c r="T205" s="100">
        <v>75.2</v>
      </c>
      <c r="U205" s="100">
        <v>0</v>
      </c>
      <c r="V205" s="100">
        <v>0.8</v>
      </c>
      <c r="W205" s="105">
        <v>28.661417322834634</v>
      </c>
      <c r="Y205" s="100">
        <v>17</v>
      </c>
      <c r="Z205" s="105">
        <v>604.96062992125962</v>
      </c>
      <c r="AA205" s="100">
        <v>0</v>
      </c>
      <c r="AB205" s="100">
        <v>0.36</v>
      </c>
      <c r="AC205" s="105">
        <v>58.346456692913357</v>
      </c>
    </row>
    <row r="206" spans="1:29" x14ac:dyDescent="0.25">
      <c r="A206" s="100">
        <v>9758</v>
      </c>
      <c r="B206" s="100" t="s">
        <v>201</v>
      </c>
      <c r="C206" s="100">
        <v>41</v>
      </c>
      <c r="D206" s="102" t="s">
        <v>250</v>
      </c>
      <c r="E206" s="105">
        <v>5.0480769230769225</v>
      </c>
      <c r="F206" s="105">
        <v>22.716346153846153</v>
      </c>
      <c r="G206" s="105">
        <v>3.2530904359141184</v>
      </c>
      <c r="H206" s="105">
        <v>33.599999999999994</v>
      </c>
      <c r="I206" s="105">
        <v>26.249999999999996</v>
      </c>
      <c r="J206" s="105">
        <v>546.20192307692298</v>
      </c>
      <c r="K206" s="108">
        <v>7.8</v>
      </c>
      <c r="L206" s="108">
        <v>1.5144230769230766</v>
      </c>
      <c r="N206" s="105">
        <v>23.221153846153843</v>
      </c>
      <c r="O206" s="105">
        <v>765.28846153846143</v>
      </c>
      <c r="P206" s="105">
        <v>5118.7499999999991</v>
      </c>
      <c r="Q206" s="105">
        <v>33.620192307692299</v>
      </c>
      <c r="R206" s="100">
        <v>4.2</v>
      </c>
      <c r="S206" s="100">
        <v>19</v>
      </c>
      <c r="T206" s="100">
        <v>76.2</v>
      </c>
      <c r="U206" s="100">
        <v>0</v>
      </c>
      <c r="V206" s="100">
        <v>0.9</v>
      </c>
      <c r="W206" s="105">
        <v>30.288461538461533</v>
      </c>
      <c r="Y206" s="100">
        <v>3</v>
      </c>
      <c r="Z206" s="105">
        <v>162.54807692307691</v>
      </c>
      <c r="AA206" s="100">
        <v>0</v>
      </c>
      <c r="AB206" s="100">
        <v>0.22</v>
      </c>
      <c r="AC206" s="105">
        <v>71.682692307692292</v>
      </c>
    </row>
    <row r="207" spans="1:29" x14ac:dyDescent="0.25">
      <c r="A207" s="100">
        <v>9759</v>
      </c>
      <c r="B207" s="100" t="s">
        <v>202</v>
      </c>
      <c r="C207" s="100">
        <v>41</v>
      </c>
      <c r="D207" s="102" t="s">
        <v>251</v>
      </c>
      <c r="E207" s="105">
        <v>4.0312499999999991</v>
      </c>
      <c r="F207" s="105">
        <v>18.140624999999996</v>
      </c>
      <c r="G207" s="105">
        <v>1.0876658690450294</v>
      </c>
      <c r="H207" s="105">
        <v>27.089999999999996</v>
      </c>
      <c r="I207" s="105">
        <v>21.164062499999996</v>
      </c>
      <c r="J207" s="105">
        <v>578.48437499999989</v>
      </c>
      <c r="K207" s="108">
        <v>8.3000000000000007</v>
      </c>
      <c r="L207" s="108">
        <v>0.90703124999999984</v>
      </c>
      <c r="N207" s="105">
        <v>23.179687499999996</v>
      </c>
      <c r="O207" s="105">
        <v>652.05468749999989</v>
      </c>
      <c r="P207" s="105">
        <v>3738.9843749999991</v>
      </c>
      <c r="Q207" s="105">
        <v>25.900781249999994</v>
      </c>
      <c r="R207" s="100">
        <v>5.7</v>
      </c>
      <c r="S207" s="100">
        <v>21</v>
      </c>
      <c r="T207" s="100">
        <v>72.2</v>
      </c>
      <c r="U207" s="100">
        <v>0</v>
      </c>
      <c r="V207" s="100">
        <v>1.3</v>
      </c>
      <c r="W207" s="105">
        <v>22.171874999999996</v>
      </c>
      <c r="Y207" s="100">
        <v>3</v>
      </c>
      <c r="Z207" s="105">
        <v>119.92968749999997</v>
      </c>
      <c r="AA207" s="100">
        <v>0</v>
      </c>
      <c r="AB207" s="100">
        <v>0.27</v>
      </c>
      <c r="AC207" s="105">
        <v>78.609374999999986</v>
      </c>
    </row>
    <row r="209" spans="1:29" x14ac:dyDescent="0.25">
      <c r="A209" s="100">
        <v>80019</v>
      </c>
      <c r="B209" s="100" t="s">
        <v>264</v>
      </c>
      <c r="C209" s="100">
        <v>42</v>
      </c>
      <c r="D209" s="102" t="s">
        <v>248</v>
      </c>
      <c r="E209" s="105">
        <v>12.54</v>
      </c>
      <c r="F209" s="105">
        <v>24.452999999999996</v>
      </c>
      <c r="G209" s="105">
        <v>6.2367303609341826</v>
      </c>
      <c r="H209" s="105">
        <v>108.34559999999999</v>
      </c>
      <c r="I209" s="105">
        <v>84.644999999999996</v>
      </c>
      <c r="J209" s="105">
        <v>291.55500000000001</v>
      </c>
      <c r="K209" s="108">
        <v>7.5</v>
      </c>
      <c r="L209" s="108">
        <v>7.8374999999999995</v>
      </c>
      <c r="N209" s="105">
        <v>45.98</v>
      </c>
      <c r="O209" s="105">
        <v>319.77</v>
      </c>
      <c r="P209" s="105">
        <v>2455.75</v>
      </c>
      <c r="Q209" s="105">
        <v>15.779499999999999</v>
      </c>
      <c r="R209" s="100">
        <v>4.7</v>
      </c>
      <c r="S209" s="100">
        <v>16.899999999999999</v>
      </c>
      <c r="T209" s="100">
        <v>77.8</v>
      </c>
      <c r="U209" s="100">
        <v>0</v>
      </c>
      <c r="V209" s="100">
        <v>0.9</v>
      </c>
      <c r="W209" s="105">
        <v>16.72</v>
      </c>
      <c r="X209" s="108">
        <v>0.73149999999999993</v>
      </c>
      <c r="Y209" s="100">
        <v>10</v>
      </c>
      <c r="Z209" s="105">
        <v>546.53499999999997</v>
      </c>
      <c r="AA209" s="100">
        <v>0</v>
      </c>
      <c r="AB209" s="100">
        <v>0.28000000000000003</v>
      </c>
      <c r="AC209" s="105">
        <v>31.349999999999998</v>
      </c>
    </row>
    <row r="210" spans="1:29" x14ac:dyDescent="0.25">
      <c r="A210" s="100">
        <v>80020</v>
      </c>
      <c r="B210" s="100" t="s">
        <v>265</v>
      </c>
      <c r="C210" s="100">
        <v>42</v>
      </c>
      <c r="D210" s="102" t="s">
        <v>249</v>
      </c>
      <c r="E210" s="105">
        <v>6.1804511278195493</v>
      </c>
      <c r="F210" s="105">
        <v>12.051879699248122</v>
      </c>
      <c r="G210" s="105">
        <v>5.6905749851807945</v>
      </c>
      <c r="H210" s="105">
        <v>51.421353383458644</v>
      </c>
      <c r="I210" s="105">
        <v>40.172932330827066</v>
      </c>
      <c r="J210" s="105">
        <v>185.41353383458647</v>
      </c>
      <c r="K210" s="108">
        <v>7.4</v>
      </c>
      <c r="L210" s="108">
        <v>4.4293233082706767</v>
      </c>
      <c r="N210" s="105">
        <v>29.872180451127821</v>
      </c>
      <c r="O210" s="105">
        <v>319.3233082706767</v>
      </c>
      <c r="P210" s="105">
        <v>2307.3684210526317</v>
      </c>
      <c r="Q210" s="105">
        <v>14.936090225563911</v>
      </c>
      <c r="R210" s="100">
        <v>3.2</v>
      </c>
      <c r="S210" s="100">
        <v>17.8</v>
      </c>
      <c r="T210" s="100">
        <v>77.3</v>
      </c>
      <c r="U210" s="100">
        <v>0</v>
      </c>
      <c r="V210" s="100">
        <v>1.9</v>
      </c>
      <c r="W210" s="105">
        <v>39.142857142857146</v>
      </c>
      <c r="X210" s="108">
        <v>0</v>
      </c>
      <c r="Y210" s="100">
        <v>5</v>
      </c>
      <c r="Z210" s="105">
        <v>661.30827067669179</v>
      </c>
      <c r="AA210" s="100">
        <v>0</v>
      </c>
      <c r="AB210" s="100">
        <v>0.18</v>
      </c>
      <c r="AC210" s="105">
        <v>64.89473684210526</v>
      </c>
    </row>
    <row r="211" spans="1:29" x14ac:dyDescent="0.25">
      <c r="A211" s="100">
        <v>80021</v>
      </c>
      <c r="B211" s="100" t="s">
        <v>266</v>
      </c>
      <c r="C211" s="100">
        <v>42</v>
      </c>
      <c r="D211" s="102" t="s">
        <v>250</v>
      </c>
      <c r="E211" s="105">
        <v>2.0313725490196082</v>
      </c>
      <c r="F211" s="105">
        <v>9.1411764705882366</v>
      </c>
      <c r="G211" s="105">
        <v>5.5723241235198513</v>
      </c>
      <c r="H211" s="105">
        <v>19.501176470588238</v>
      </c>
      <c r="I211" s="105">
        <v>15.23529411764706</v>
      </c>
      <c r="J211" s="105">
        <v>83.286274509803931</v>
      </c>
      <c r="K211" s="108">
        <v>7.5</v>
      </c>
      <c r="L211" s="108">
        <v>1.523529411764706</v>
      </c>
      <c r="N211" s="105">
        <v>16.250980392156865</v>
      </c>
      <c r="O211" s="105">
        <v>270.17254901960786</v>
      </c>
      <c r="P211" s="105">
        <v>1757.1372549019609</v>
      </c>
      <c r="Q211" s="105">
        <v>11.578823529411766</v>
      </c>
      <c r="R211" s="100">
        <v>1.8</v>
      </c>
      <c r="S211" s="100">
        <v>19.5</v>
      </c>
      <c r="T211" s="100">
        <v>76</v>
      </c>
      <c r="U211" s="100">
        <v>0</v>
      </c>
      <c r="V211" s="100">
        <v>2.9</v>
      </c>
      <c r="W211" s="105">
        <v>24.376470588235296</v>
      </c>
      <c r="X211" s="108">
        <v>0</v>
      </c>
      <c r="Y211" s="100">
        <v>5</v>
      </c>
      <c r="Z211" s="105">
        <v>585.03529411764714</v>
      </c>
      <c r="AA211" s="100">
        <v>0</v>
      </c>
      <c r="AB211" s="100">
        <v>0.09</v>
      </c>
      <c r="AC211" s="105">
        <v>77.192156862745108</v>
      </c>
    </row>
    <row r="212" spans="1:29" x14ac:dyDescent="0.25">
      <c r="A212" s="100">
        <v>80022</v>
      </c>
      <c r="B212" s="100" t="s">
        <v>267</v>
      </c>
      <c r="C212" s="100">
        <v>42</v>
      </c>
      <c r="D212" s="102" t="s">
        <v>251</v>
      </c>
      <c r="E212" s="105">
        <v>1.0154320987654322</v>
      </c>
      <c r="F212" s="105">
        <v>4.5694444444444446</v>
      </c>
      <c r="G212" s="105">
        <v>4.5197740112994351</v>
      </c>
      <c r="H212" s="105">
        <v>14.297283950617286</v>
      </c>
      <c r="I212" s="105">
        <v>11.169753086419755</v>
      </c>
      <c r="J212" s="105">
        <v>69.049382716049394</v>
      </c>
      <c r="K212" s="108">
        <v>7.8</v>
      </c>
      <c r="L212" s="108">
        <v>1.0154320987654322</v>
      </c>
      <c r="N212" s="105">
        <v>12.185185185185187</v>
      </c>
      <c r="O212" s="105">
        <v>208.16358024691363</v>
      </c>
      <c r="P212" s="105">
        <v>1299.7530864197533</v>
      </c>
      <c r="Q212" s="105">
        <v>8.7327160493827183</v>
      </c>
      <c r="R212" s="100">
        <v>2</v>
      </c>
      <c r="S212" s="100">
        <v>20</v>
      </c>
      <c r="T212" s="100">
        <v>74.8</v>
      </c>
      <c r="U212" s="100">
        <v>0</v>
      </c>
      <c r="V212" s="100">
        <v>3.5</v>
      </c>
      <c r="W212" s="105">
        <v>14.216049382716053</v>
      </c>
      <c r="X212" s="108">
        <v>0</v>
      </c>
      <c r="Y212" s="100">
        <v>5</v>
      </c>
      <c r="Z212" s="105">
        <v>425.46604938271611</v>
      </c>
      <c r="AA212" s="100">
        <v>0</v>
      </c>
      <c r="AB212" s="100">
        <v>0.1</v>
      </c>
      <c r="AC212" s="105">
        <v>69.049382716049394</v>
      </c>
    </row>
    <row r="214" spans="1:29" x14ac:dyDescent="0.25">
      <c r="A214" s="100">
        <v>80023</v>
      </c>
      <c r="B214" s="100" t="s">
        <v>261</v>
      </c>
      <c r="C214" s="100">
        <v>43</v>
      </c>
      <c r="D214" s="102" t="s">
        <v>248</v>
      </c>
      <c r="E214" s="105">
        <v>11.466101694915258</v>
      </c>
      <c r="F214" s="105">
        <v>22.358898305084754</v>
      </c>
      <c r="G214" s="105">
        <v>7.1810941376158768</v>
      </c>
      <c r="H214" s="105">
        <v>105.4047457627119</v>
      </c>
      <c r="I214" s="105">
        <v>82.347457627118672</v>
      </c>
      <c r="J214" s="105">
        <v>404.44067796610182</v>
      </c>
      <c r="K214" s="108">
        <v>7.6</v>
      </c>
      <c r="L214" s="108">
        <v>6.0457627118644082</v>
      </c>
      <c r="N214" s="105">
        <v>52.118644067796623</v>
      </c>
      <c r="O214" s="105">
        <v>477.40677966101708</v>
      </c>
      <c r="P214" s="105">
        <v>3502.3728813559333</v>
      </c>
      <c r="Q214" s="105">
        <v>22.72372881355933</v>
      </c>
      <c r="R214" s="100">
        <v>4.5999999999999996</v>
      </c>
      <c r="S214" s="100">
        <v>17.5</v>
      </c>
      <c r="T214" s="100">
        <v>77.2</v>
      </c>
      <c r="U214" s="100">
        <v>0</v>
      </c>
      <c r="V214" s="100">
        <v>0.9</v>
      </c>
      <c r="W214" s="105">
        <v>25.016949152542381</v>
      </c>
      <c r="X214" s="108">
        <v>0.83389830508474594</v>
      </c>
      <c r="Y214" s="100">
        <v>10</v>
      </c>
      <c r="Z214" s="105">
        <v>592.06779661016969</v>
      </c>
      <c r="AA214" s="100">
        <v>0</v>
      </c>
      <c r="AB214" s="100">
        <v>0.26</v>
      </c>
      <c r="AC214" s="105">
        <v>48.991525423728824</v>
      </c>
    </row>
    <row r="215" spans="1:29" x14ac:dyDescent="0.25">
      <c r="A215" s="100">
        <v>80024</v>
      </c>
      <c r="B215" s="100" t="s">
        <v>262</v>
      </c>
      <c r="C215" s="100">
        <v>43</v>
      </c>
      <c r="D215" s="102" t="s">
        <v>249</v>
      </c>
      <c r="E215" s="105">
        <v>9.3380281690140841</v>
      </c>
      <c r="F215" s="105">
        <v>18.209154929577466</v>
      </c>
      <c r="G215" s="105">
        <v>4.5067601402103161</v>
      </c>
      <c r="H215" s="105">
        <v>86.324882629107975</v>
      </c>
      <c r="I215" s="105">
        <v>67.441314553990608</v>
      </c>
      <c r="J215" s="105">
        <v>299.85446009389671</v>
      </c>
      <c r="K215" s="108">
        <v>7.7</v>
      </c>
      <c r="L215" s="108">
        <v>4.2539906103286382</v>
      </c>
      <c r="N215" s="105">
        <v>49.802816901408448</v>
      </c>
      <c r="O215" s="105">
        <v>485.57746478873241</v>
      </c>
      <c r="P215" s="105">
        <v>3548.4507042253522</v>
      </c>
      <c r="Q215" s="105">
        <v>22.722535211267605</v>
      </c>
      <c r="R215" s="100">
        <v>3.4</v>
      </c>
      <c r="S215" s="100">
        <v>17.8</v>
      </c>
      <c r="T215" s="100">
        <v>77.900000000000006</v>
      </c>
      <c r="U215" s="100">
        <v>0</v>
      </c>
      <c r="V215" s="100">
        <v>1.1000000000000001</v>
      </c>
      <c r="W215" s="105">
        <v>31.126760563380284</v>
      </c>
      <c r="X215" s="108">
        <v>0</v>
      </c>
      <c r="Y215" s="100">
        <v>8</v>
      </c>
      <c r="Z215" s="105">
        <v>582.07042253521126</v>
      </c>
      <c r="AA215" s="100">
        <v>0</v>
      </c>
      <c r="AB215" s="100">
        <v>0.19</v>
      </c>
      <c r="AC215" s="105">
        <v>59.140845070422536</v>
      </c>
    </row>
    <row r="216" spans="1:29" x14ac:dyDescent="0.25">
      <c r="A216" s="100">
        <v>80025</v>
      </c>
      <c r="B216" s="100" t="s">
        <v>263</v>
      </c>
      <c r="C216" s="100">
        <v>43</v>
      </c>
      <c r="D216" s="102" t="s">
        <v>250</v>
      </c>
      <c r="E216" s="105">
        <v>2.0416666666666661</v>
      </c>
      <c r="F216" s="105">
        <v>9.1874999999999982</v>
      </c>
      <c r="G216" s="105">
        <v>7.052501959028322</v>
      </c>
      <c r="H216" s="105">
        <v>19.599999999999994</v>
      </c>
      <c r="I216" s="105">
        <v>15.312499999999995</v>
      </c>
      <c r="J216" s="105">
        <v>184.77083333333326</v>
      </c>
      <c r="K216" s="108">
        <v>7.9</v>
      </c>
      <c r="L216" s="108">
        <v>1.3270833333333327</v>
      </c>
      <c r="N216" s="105">
        <v>16.333333333333329</v>
      </c>
      <c r="O216" s="105">
        <v>522.66666666666652</v>
      </c>
      <c r="P216" s="105">
        <v>3031.8749999999986</v>
      </c>
      <c r="Q216" s="105">
        <v>20.314583333333324</v>
      </c>
      <c r="R216" s="100">
        <v>2.2999999999999998</v>
      </c>
      <c r="S216" s="100">
        <v>21.4</v>
      </c>
      <c r="T216" s="100">
        <v>74.599999999999994</v>
      </c>
      <c r="U216" s="100">
        <v>0</v>
      </c>
      <c r="V216" s="100">
        <v>1.9</v>
      </c>
      <c r="W216" s="105">
        <v>28.583333333333321</v>
      </c>
      <c r="X216" s="108">
        <v>0</v>
      </c>
      <c r="Y216" s="100">
        <v>5</v>
      </c>
      <c r="Z216" s="105">
        <v>542.06249999999977</v>
      </c>
      <c r="AA216" s="100">
        <v>0</v>
      </c>
      <c r="AB216" s="100">
        <v>0.11</v>
      </c>
      <c r="AC216" s="105">
        <v>86.7708333333333</v>
      </c>
    </row>
    <row r="217" spans="1:29" x14ac:dyDescent="0.25">
      <c r="A217" s="100">
        <v>80026</v>
      </c>
      <c r="B217" s="100" t="s">
        <v>260</v>
      </c>
      <c r="C217" s="100">
        <v>43</v>
      </c>
      <c r="D217" s="102" t="s">
        <v>251</v>
      </c>
      <c r="E217" s="105">
        <v>1.0191570881226057</v>
      </c>
      <c r="F217" s="105">
        <v>4.5862068965517251</v>
      </c>
      <c r="G217" s="105">
        <v>4.1794714197910263</v>
      </c>
      <c r="H217" s="105">
        <v>11.740689655172419</v>
      </c>
      <c r="I217" s="105">
        <v>9.172413793103452</v>
      </c>
      <c r="J217" s="105">
        <v>192.62068965517247</v>
      </c>
      <c r="K217" s="108">
        <v>8.1999999999999993</v>
      </c>
      <c r="L217" s="108">
        <v>0.71340996168582393</v>
      </c>
      <c r="N217" s="105">
        <v>9.172413793103452</v>
      </c>
      <c r="O217" s="105">
        <v>420.91187739463612</v>
      </c>
      <c r="P217" s="105">
        <v>3495.7088122605373</v>
      </c>
      <c r="Q217" s="105">
        <v>21.809961685823762</v>
      </c>
      <c r="R217" s="100">
        <v>2.2999999999999998</v>
      </c>
      <c r="S217" s="100">
        <v>16.100000000000001</v>
      </c>
      <c r="T217" s="100">
        <v>80.099999999999994</v>
      </c>
      <c r="U217" s="100">
        <v>0</v>
      </c>
      <c r="V217" s="100">
        <v>1.8</v>
      </c>
      <c r="W217" s="105">
        <v>28.53639846743296</v>
      </c>
      <c r="X217" s="108">
        <v>0</v>
      </c>
      <c r="Y217" s="100">
        <v>1</v>
      </c>
      <c r="Z217" s="105">
        <v>347.53256704980856</v>
      </c>
      <c r="AA217" s="100">
        <v>0</v>
      </c>
      <c r="AB217" s="100">
        <v>0.14000000000000001</v>
      </c>
      <c r="AC217" s="105">
        <v>88.6666666666667</v>
      </c>
    </row>
    <row r="219" spans="1:29" x14ac:dyDescent="0.25">
      <c r="A219" s="100">
        <v>80028</v>
      </c>
      <c r="B219" s="100" t="s">
        <v>89</v>
      </c>
      <c r="C219" s="100">
        <v>44</v>
      </c>
      <c r="D219" s="102" t="s">
        <v>248</v>
      </c>
      <c r="E219" s="105">
        <v>12.537313432835825</v>
      </c>
      <c r="F219" s="105">
        <v>24.447761194029859</v>
      </c>
      <c r="G219" s="105">
        <v>8.8002673498941739</v>
      </c>
      <c r="H219" s="105">
        <v>187.22388059701498</v>
      </c>
      <c r="I219" s="105">
        <v>146.26865671641795</v>
      </c>
      <c r="J219" s="105">
        <v>367.76119402985086</v>
      </c>
      <c r="K219" s="108">
        <v>7.5</v>
      </c>
      <c r="L219" s="108">
        <v>6.6865671641791069</v>
      </c>
      <c r="N219" s="105">
        <v>71.044776119403011</v>
      </c>
      <c r="O219" s="105">
        <v>372.98507462686581</v>
      </c>
      <c r="P219" s="105">
        <v>2611.9402985074635</v>
      </c>
      <c r="Q219" s="105">
        <v>17.238805970149262</v>
      </c>
      <c r="R219" s="100">
        <v>5.5</v>
      </c>
      <c r="S219" s="100">
        <v>18</v>
      </c>
      <c r="T219" s="100">
        <v>75.7</v>
      </c>
      <c r="U219" s="100">
        <v>0</v>
      </c>
      <c r="V219" s="100">
        <v>1.1000000000000001</v>
      </c>
      <c r="W219" s="105">
        <v>24.029850746268664</v>
      </c>
      <c r="X219" s="108">
        <v>0.94029850746268695</v>
      </c>
      <c r="Y219" s="100">
        <v>40</v>
      </c>
      <c r="Z219" s="105">
        <v>672.8358208955226</v>
      </c>
      <c r="AA219" s="100">
        <v>0</v>
      </c>
      <c r="AB219" s="100">
        <v>0.31</v>
      </c>
      <c r="AC219" s="105">
        <v>41.791044776119421</v>
      </c>
    </row>
    <row r="220" spans="1:29" x14ac:dyDescent="0.25">
      <c r="A220" s="100">
        <v>80029</v>
      </c>
      <c r="B220" s="100" t="s">
        <v>90</v>
      </c>
      <c r="C220" s="100">
        <v>44</v>
      </c>
      <c r="D220" s="102" t="s">
        <v>249</v>
      </c>
      <c r="E220" s="105">
        <v>6.1250000000000018</v>
      </c>
      <c r="F220" s="105">
        <v>11.943750000000003</v>
      </c>
      <c r="G220" s="105">
        <v>7.1942446043165464</v>
      </c>
      <c r="H220" s="105">
        <v>113.68000000000004</v>
      </c>
      <c r="I220" s="105">
        <v>88.812500000000028</v>
      </c>
      <c r="J220" s="105">
        <v>389.95833333333348</v>
      </c>
      <c r="K220" s="108">
        <v>7.4</v>
      </c>
      <c r="L220" s="108">
        <v>2.756250000000001</v>
      </c>
      <c r="N220" s="105">
        <v>49.000000000000014</v>
      </c>
      <c r="O220" s="105">
        <v>370.56250000000011</v>
      </c>
      <c r="P220" s="105">
        <v>2153.9583333333339</v>
      </c>
      <c r="Q220" s="105">
        <v>15.006250000000005</v>
      </c>
      <c r="R220" s="100">
        <v>6.7</v>
      </c>
      <c r="S220" s="100">
        <v>20.6</v>
      </c>
      <c r="T220" s="100">
        <v>71.7</v>
      </c>
      <c r="U220" s="100">
        <v>0</v>
      </c>
      <c r="V220" s="100">
        <v>1.3</v>
      </c>
      <c r="W220" s="105">
        <v>34.708333333333343</v>
      </c>
      <c r="Y220" s="100">
        <v>23</v>
      </c>
      <c r="Z220" s="105">
        <v>717.6458333333336</v>
      </c>
      <c r="AA220" s="100">
        <v>0</v>
      </c>
      <c r="AB220" s="100">
        <v>0.33</v>
      </c>
      <c r="AC220" s="105">
        <v>44.916666666666679</v>
      </c>
    </row>
    <row r="221" spans="1:29" x14ac:dyDescent="0.25">
      <c r="A221" s="100">
        <v>80030</v>
      </c>
      <c r="B221" s="100" t="s">
        <v>91</v>
      </c>
      <c r="C221" s="100">
        <v>44</v>
      </c>
      <c r="D221" s="102" t="s">
        <v>250</v>
      </c>
      <c r="E221" s="105">
        <v>2.0370370370370372</v>
      </c>
      <c r="F221" s="105">
        <v>9.1666666666666661</v>
      </c>
      <c r="G221" s="105">
        <v>11.309157959434541</v>
      </c>
      <c r="H221" s="105">
        <v>31.288888888888891</v>
      </c>
      <c r="I221" s="105">
        <v>24.444444444444446</v>
      </c>
      <c r="J221" s="105">
        <v>165.00000000000003</v>
      </c>
      <c r="K221" s="108">
        <v>7.7</v>
      </c>
      <c r="L221" s="108">
        <v>1.2222222222222223</v>
      </c>
      <c r="N221" s="105">
        <v>24.444444444444446</v>
      </c>
      <c r="O221" s="105">
        <v>316.7592592592593</v>
      </c>
      <c r="P221" s="105">
        <v>1843.5185185185187</v>
      </c>
      <c r="Q221" s="105">
        <v>12.527777777777779</v>
      </c>
      <c r="R221" s="100">
        <v>3.4</v>
      </c>
      <c r="S221" s="100">
        <v>21</v>
      </c>
      <c r="T221" s="100">
        <v>73.400000000000006</v>
      </c>
      <c r="U221" s="100">
        <v>0</v>
      </c>
      <c r="V221" s="100">
        <v>2.5</v>
      </c>
      <c r="W221" s="105">
        <v>23.425925925925927</v>
      </c>
      <c r="Y221" s="100">
        <v>8</v>
      </c>
      <c r="Z221" s="105">
        <v>590.74074074074076</v>
      </c>
      <c r="AA221" s="100">
        <v>0</v>
      </c>
      <c r="AB221" s="100">
        <v>0.16</v>
      </c>
      <c r="AC221" s="105">
        <v>72.314814814814824</v>
      </c>
    </row>
    <row r="222" spans="1:29" x14ac:dyDescent="0.25">
      <c r="A222" s="100">
        <v>80031</v>
      </c>
      <c r="B222" s="100" t="s">
        <v>92</v>
      </c>
      <c r="C222" s="100">
        <v>44</v>
      </c>
      <c r="D222" s="102" t="s">
        <v>251</v>
      </c>
      <c r="E222" s="105">
        <v>1.0248447204968945</v>
      </c>
      <c r="F222" s="105">
        <v>4.6118012422360248</v>
      </c>
      <c r="G222" s="105">
        <v>7.1505184125849128</v>
      </c>
      <c r="H222" s="105">
        <v>19.677018633540371</v>
      </c>
      <c r="I222" s="105">
        <v>15.372670807453416</v>
      </c>
      <c r="J222" s="105">
        <v>135.27950310559007</v>
      </c>
      <c r="K222" s="108">
        <v>7.8</v>
      </c>
      <c r="L222" s="108">
        <v>0.92236024844720499</v>
      </c>
      <c r="N222" s="105">
        <v>13.322981366459627</v>
      </c>
      <c r="O222" s="105">
        <v>285.93167701863354</v>
      </c>
      <c r="P222" s="105">
        <v>1578.2608695652173</v>
      </c>
      <c r="Q222" s="105">
        <v>10.96583850931677</v>
      </c>
      <c r="R222" s="100">
        <v>3.2</v>
      </c>
      <c r="S222" s="100">
        <v>21.7</v>
      </c>
      <c r="T222" s="100">
        <v>72</v>
      </c>
      <c r="U222" s="100">
        <v>0</v>
      </c>
      <c r="V222" s="100">
        <v>3.4</v>
      </c>
      <c r="W222" s="105">
        <v>23.571428571428569</v>
      </c>
      <c r="Y222" s="100">
        <v>5</v>
      </c>
      <c r="Z222" s="105">
        <v>530.86956521739125</v>
      </c>
      <c r="AA222" s="100">
        <v>0</v>
      </c>
      <c r="AB222" s="100">
        <v>0.15</v>
      </c>
      <c r="AC222" s="105">
        <v>85.062111801242239</v>
      </c>
    </row>
    <row r="224" spans="1:29" x14ac:dyDescent="0.25">
      <c r="A224" s="100">
        <v>80036</v>
      </c>
      <c r="B224" s="100" t="s">
        <v>93</v>
      </c>
      <c r="C224" s="100">
        <v>45</v>
      </c>
      <c r="D224" s="102" t="s">
        <v>248</v>
      </c>
      <c r="E224" s="105">
        <v>14.588235294117645</v>
      </c>
      <c r="F224" s="105">
        <v>28.447058823529403</v>
      </c>
      <c r="G224" s="105">
        <v>9.2750793263363445</v>
      </c>
      <c r="H224" s="105">
        <v>109.37008403361342</v>
      </c>
      <c r="I224" s="105">
        <v>85.445378151260485</v>
      </c>
      <c r="J224" s="105">
        <v>326.15126050420162</v>
      </c>
      <c r="K224" s="108">
        <v>7.6</v>
      </c>
      <c r="L224" s="108">
        <v>5.8352941176470576</v>
      </c>
      <c r="N224" s="105">
        <v>53.142857142857132</v>
      </c>
      <c r="O224" s="105">
        <v>439.73109243697473</v>
      </c>
      <c r="P224" s="105">
        <v>4595.2941176470576</v>
      </c>
      <c r="Q224" s="105">
        <v>27.613445378151255</v>
      </c>
      <c r="R224" s="100">
        <v>3</v>
      </c>
      <c r="S224" s="100">
        <v>13.3</v>
      </c>
      <c r="T224" s="100">
        <v>83.3</v>
      </c>
      <c r="U224" s="100">
        <v>0</v>
      </c>
      <c r="V224" s="100">
        <v>0.6</v>
      </c>
      <c r="W224" s="105">
        <v>25.008403361344534</v>
      </c>
      <c r="X224" s="108">
        <v>0.93781512605042006</v>
      </c>
      <c r="Y224" s="100">
        <v>9</v>
      </c>
      <c r="Z224" s="105">
        <v>596.03361344537802</v>
      </c>
      <c r="AA224" s="100">
        <v>0</v>
      </c>
      <c r="AB224" s="100">
        <v>0.23</v>
      </c>
      <c r="AC224" s="105">
        <v>38.554621848739487</v>
      </c>
    </row>
    <row r="225" spans="1:29" x14ac:dyDescent="0.25">
      <c r="A225" s="100">
        <v>80037</v>
      </c>
      <c r="B225" s="100" t="s">
        <v>94</v>
      </c>
      <c r="C225" s="100">
        <v>45</v>
      </c>
      <c r="D225" s="102" t="s">
        <v>249</v>
      </c>
      <c r="E225" s="105">
        <v>5.1754385964912277</v>
      </c>
      <c r="F225" s="105">
        <v>10.092105263157896</v>
      </c>
      <c r="G225" s="105">
        <v>10.931616664642293</v>
      </c>
      <c r="H225" s="105">
        <v>55.646315789473682</v>
      </c>
      <c r="I225" s="105">
        <v>43.473684210526315</v>
      </c>
      <c r="J225" s="105">
        <v>200.80701754385964</v>
      </c>
      <c r="K225" s="108">
        <v>7.5</v>
      </c>
      <c r="L225" s="108">
        <v>3.312280701754386</v>
      </c>
      <c r="N225" s="105">
        <v>35.192982456140349</v>
      </c>
      <c r="O225" s="105">
        <v>528.92982456140351</v>
      </c>
      <c r="P225" s="105">
        <v>4937.3684210526317</v>
      </c>
      <c r="Q225" s="105">
        <v>29.810526315789474</v>
      </c>
      <c r="R225" s="100">
        <v>1.7</v>
      </c>
      <c r="S225" s="100">
        <v>14.8</v>
      </c>
      <c r="T225" s="100">
        <v>82.7</v>
      </c>
      <c r="U225" s="100">
        <v>0</v>
      </c>
      <c r="V225" s="100">
        <v>1</v>
      </c>
      <c r="W225" s="105">
        <v>32.087719298245617</v>
      </c>
      <c r="Y225" s="100">
        <v>5</v>
      </c>
      <c r="Z225" s="105">
        <v>645.8947368421052</v>
      </c>
      <c r="AA225" s="100">
        <v>0</v>
      </c>
      <c r="AB225" s="100">
        <v>0.11</v>
      </c>
      <c r="AC225" s="105">
        <v>71.421052631578945</v>
      </c>
    </row>
    <row r="226" spans="1:29" x14ac:dyDescent="0.25">
      <c r="A226" s="100">
        <v>80038</v>
      </c>
      <c r="B226" s="100" t="s">
        <v>95</v>
      </c>
      <c r="C226" s="100">
        <v>45</v>
      </c>
      <c r="D226" s="102" t="s">
        <v>250</v>
      </c>
      <c r="E226" s="105">
        <v>1.0201342281879195</v>
      </c>
      <c r="F226" s="105">
        <v>4.5906040268456376</v>
      </c>
      <c r="G226" s="105">
        <v>8.7125988765333027</v>
      </c>
      <c r="H226" s="105">
        <v>18.280805369127521</v>
      </c>
      <c r="I226" s="105">
        <v>14.281879194630875</v>
      </c>
      <c r="J226" s="105">
        <v>74.46979865771813</v>
      </c>
      <c r="K226" s="108">
        <v>8</v>
      </c>
      <c r="L226" s="108">
        <v>1.3261744966442954</v>
      </c>
      <c r="N226" s="105">
        <v>14.281879194630875</v>
      </c>
      <c r="O226" s="105">
        <v>417.23489932885911</v>
      </c>
      <c r="P226" s="105">
        <v>7344.9664429530212</v>
      </c>
      <c r="Q226" s="105">
        <v>40.703355704697991</v>
      </c>
      <c r="R226" s="100">
        <v>0.5</v>
      </c>
      <c r="S226" s="100">
        <v>8.5</v>
      </c>
      <c r="T226" s="100">
        <v>90.3</v>
      </c>
      <c r="U226" s="100">
        <v>0</v>
      </c>
      <c r="V226" s="100">
        <v>0.8</v>
      </c>
      <c r="W226" s="105">
        <v>26.523489932885909</v>
      </c>
      <c r="Y226" s="100">
        <v>1</v>
      </c>
      <c r="Z226" s="105">
        <v>118.33557046979867</v>
      </c>
      <c r="AA226" s="100">
        <v>0</v>
      </c>
      <c r="AB226" s="100">
        <v>0.06</v>
      </c>
      <c r="AC226" s="105">
        <v>77.530201342281885</v>
      </c>
    </row>
    <row r="227" spans="1:29" x14ac:dyDescent="0.25">
      <c r="A227" s="100">
        <v>80039</v>
      </c>
      <c r="B227" s="100" t="s">
        <v>96</v>
      </c>
      <c r="C227" s="100">
        <v>45</v>
      </c>
      <c r="D227" s="102" t="s">
        <v>251</v>
      </c>
      <c r="E227" s="105">
        <v>1.0097087378640774</v>
      </c>
      <c r="F227" s="105">
        <v>4.5436893203883484</v>
      </c>
      <c r="G227" s="105">
        <v>7.076989062835084</v>
      </c>
      <c r="H227" s="105">
        <v>6.4621359223300958</v>
      </c>
      <c r="I227" s="105">
        <v>5.048543689320387</v>
      </c>
      <c r="J227" s="105">
        <v>64.621359223300956</v>
      </c>
      <c r="K227" s="108">
        <v>8.1</v>
      </c>
      <c r="L227" s="108">
        <v>0.6966990291262134</v>
      </c>
      <c r="N227" s="105">
        <v>6.0582524271844642</v>
      </c>
      <c r="O227" s="105">
        <v>296.85436893203877</v>
      </c>
      <c r="P227" s="105">
        <v>7269.9029126213572</v>
      </c>
      <c r="Q227" s="105">
        <v>39.378640776699022</v>
      </c>
      <c r="R227" s="100">
        <v>0.4</v>
      </c>
      <c r="S227" s="100">
        <v>6.3</v>
      </c>
      <c r="T227" s="100">
        <v>92.3</v>
      </c>
      <c r="U227" s="100">
        <v>0</v>
      </c>
      <c r="V227" s="100">
        <v>1</v>
      </c>
      <c r="W227" s="105">
        <v>35.339805825242713</v>
      </c>
      <c r="Y227" s="100">
        <v>1</v>
      </c>
      <c r="Z227" s="105">
        <v>33.320388349514552</v>
      </c>
      <c r="AA227" s="100">
        <v>0</v>
      </c>
      <c r="AB227" s="100">
        <v>0.06</v>
      </c>
      <c r="AC227" s="105">
        <v>93.902912621359206</v>
      </c>
    </row>
    <row r="229" spans="1:29" x14ac:dyDescent="0.25">
      <c r="A229" s="100">
        <v>9748</v>
      </c>
      <c r="B229" s="100" t="s">
        <v>191</v>
      </c>
      <c r="C229" s="100">
        <v>46</v>
      </c>
      <c r="D229" s="102" t="s">
        <v>248</v>
      </c>
      <c r="E229" s="105">
        <v>10.731707317073166</v>
      </c>
      <c r="F229" s="105">
        <v>20.926829268292671</v>
      </c>
      <c r="G229" s="105">
        <v>2.43161094224924</v>
      </c>
      <c r="H229" s="105">
        <v>72.803902439024355</v>
      </c>
      <c r="I229" s="105">
        <v>56.878048780487774</v>
      </c>
      <c r="J229" s="105">
        <v>270.43902439024379</v>
      </c>
      <c r="K229" s="108">
        <v>7.3</v>
      </c>
      <c r="L229" s="108">
        <v>5.6878048780487775</v>
      </c>
      <c r="N229" s="105">
        <v>36.487804878048763</v>
      </c>
      <c r="O229" s="105">
        <v>404.58536585365835</v>
      </c>
      <c r="P229" s="105">
        <v>3208.7804878048764</v>
      </c>
      <c r="Q229" s="105">
        <v>20.28292682926828</v>
      </c>
      <c r="R229" s="100">
        <v>3.4</v>
      </c>
      <c r="S229" s="100">
        <v>16.7</v>
      </c>
      <c r="T229" s="100">
        <v>79.2</v>
      </c>
      <c r="U229" s="100">
        <v>0</v>
      </c>
      <c r="V229" s="100">
        <v>0.9</v>
      </c>
      <c r="W229" s="105">
        <v>18.243902439024382</v>
      </c>
      <c r="X229" s="108">
        <v>0.96585365853658489</v>
      </c>
      <c r="Y229" s="100">
        <v>6</v>
      </c>
      <c r="Z229" s="105">
        <v>759.8048780487801</v>
      </c>
      <c r="AA229" s="100">
        <v>0</v>
      </c>
      <c r="AB229" s="100">
        <v>0.2</v>
      </c>
      <c r="AC229" s="105">
        <v>41.853658536585343</v>
      </c>
    </row>
    <row r="230" spans="1:29" x14ac:dyDescent="0.25">
      <c r="A230" s="100">
        <v>9749</v>
      </c>
      <c r="B230" s="100" t="s">
        <v>192</v>
      </c>
      <c r="C230" s="100">
        <v>46</v>
      </c>
      <c r="D230" s="102" t="s">
        <v>249</v>
      </c>
      <c r="E230" s="105">
        <v>8.2608695652173942</v>
      </c>
      <c r="F230" s="105">
        <v>16.108695652173918</v>
      </c>
      <c r="G230" s="105">
        <v>2.390343014222541</v>
      </c>
      <c r="H230" s="105">
        <v>42.295652173913062</v>
      </c>
      <c r="I230" s="105">
        <v>33.043478260869577</v>
      </c>
      <c r="J230" s="105">
        <v>179.67391304347831</v>
      </c>
      <c r="K230" s="108">
        <v>7.4</v>
      </c>
      <c r="L230" s="108">
        <v>3.4076086956521752</v>
      </c>
      <c r="N230" s="105">
        <v>30.978260869565229</v>
      </c>
      <c r="O230" s="105">
        <v>433.69565217391317</v>
      </c>
      <c r="P230" s="105">
        <v>2757.0652173913054</v>
      </c>
      <c r="Q230" s="105">
        <v>18.173913043478269</v>
      </c>
      <c r="R230" s="100">
        <v>2.5</v>
      </c>
      <c r="S230" s="100">
        <v>19.899999999999999</v>
      </c>
      <c r="T230" s="100">
        <v>76</v>
      </c>
      <c r="U230" s="100">
        <v>0</v>
      </c>
      <c r="V230" s="100">
        <v>1.7</v>
      </c>
      <c r="W230" s="105">
        <v>18.586956521739136</v>
      </c>
      <c r="Y230" s="100">
        <v>7</v>
      </c>
      <c r="Z230" s="105">
        <v>856.03260869565247</v>
      </c>
      <c r="AA230" s="100">
        <v>0</v>
      </c>
      <c r="AB230" s="100">
        <v>0.13</v>
      </c>
      <c r="AC230" s="105">
        <v>72.2826086956522</v>
      </c>
    </row>
    <row r="231" spans="1:29" x14ac:dyDescent="0.25">
      <c r="A231" s="100">
        <v>9750</v>
      </c>
      <c r="B231" s="100" t="s">
        <v>193</v>
      </c>
      <c r="C231" s="100">
        <v>46</v>
      </c>
      <c r="D231" s="102" t="s">
        <v>250</v>
      </c>
      <c r="E231" s="105">
        <v>3.0670391061452498</v>
      </c>
      <c r="F231" s="105">
        <v>13.801675977653623</v>
      </c>
      <c r="G231" s="105">
        <v>1.0948105977665863</v>
      </c>
      <c r="H231" s="105">
        <v>34.023687150837972</v>
      </c>
      <c r="I231" s="105">
        <v>26.581005586592166</v>
      </c>
      <c r="J231" s="105">
        <v>185.04469273743007</v>
      </c>
      <c r="K231" s="108">
        <v>7.6</v>
      </c>
      <c r="L231" s="108">
        <v>1.2268156424580998</v>
      </c>
      <c r="N231" s="105">
        <v>20.446927374301666</v>
      </c>
      <c r="O231" s="105">
        <v>637.94413407821196</v>
      </c>
      <c r="P231" s="105">
        <v>3915.586592178769</v>
      </c>
      <c r="Q231" s="105">
        <v>25.558659217877082</v>
      </c>
      <c r="R231" s="100">
        <v>1.9</v>
      </c>
      <c r="S231" s="100">
        <v>20.8</v>
      </c>
      <c r="T231" s="100">
        <v>76.5</v>
      </c>
      <c r="U231" s="100">
        <v>0</v>
      </c>
      <c r="V231" s="100">
        <v>1.1000000000000001</v>
      </c>
      <c r="W231" s="105">
        <v>29.648044692737415</v>
      </c>
      <c r="Y231" s="100">
        <v>8</v>
      </c>
      <c r="Z231" s="105">
        <v>604.20670391061424</v>
      </c>
      <c r="AA231" s="100">
        <v>0</v>
      </c>
      <c r="AB231" s="100">
        <v>0.09</v>
      </c>
      <c r="AC231" s="105">
        <v>66.45251396648041</v>
      </c>
    </row>
    <row r="232" spans="1:29" x14ac:dyDescent="0.25">
      <c r="A232" s="100">
        <v>9751</v>
      </c>
      <c r="B232" s="100" t="s">
        <v>194</v>
      </c>
      <c r="C232" s="100">
        <v>46</v>
      </c>
      <c r="D232" s="102" t="s">
        <v>251</v>
      </c>
      <c r="E232" s="105">
        <v>4.0366972477064209</v>
      </c>
      <c r="F232" s="105">
        <v>18.165137614678894</v>
      </c>
      <c r="G232" s="105">
        <v>1.0781671159029649</v>
      </c>
      <c r="H232" s="105">
        <v>38.752293577981646</v>
      </c>
      <c r="I232" s="105">
        <v>30.27522935779816</v>
      </c>
      <c r="J232" s="105">
        <v>148.348623853211</v>
      </c>
      <c r="K232" s="108">
        <v>8</v>
      </c>
      <c r="L232" s="108">
        <v>1.0091743119266052</v>
      </c>
      <c r="N232" s="105">
        <v>28.25688073394495</v>
      </c>
      <c r="O232" s="105">
        <v>841.65137614678883</v>
      </c>
      <c r="P232" s="105">
        <v>7266.0550458715588</v>
      </c>
      <c r="Q232" s="105">
        <v>43.89908256880733</v>
      </c>
      <c r="R232" s="100">
        <v>0.9</v>
      </c>
      <c r="S232" s="100">
        <v>16</v>
      </c>
      <c r="T232" s="100">
        <v>82.8</v>
      </c>
      <c r="U232" s="100">
        <v>0</v>
      </c>
      <c r="V232" s="100">
        <v>0.6</v>
      </c>
      <c r="W232" s="105">
        <v>28.25688073394495</v>
      </c>
      <c r="Y232" s="100">
        <v>3</v>
      </c>
      <c r="Z232" s="105">
        <v>156.42201834862382</v>
      </c>
      <c r="AA232" s="100">
        <v>0</v>
      </c>
      <c r="AB232" s="100">
        <v>0.06</v>
      </c>
      <c r="AC232" s="105">
        <v>61.559633027522928</v>
      </c>
    </row>
    <row r="234" spans="1:29" x14ac:dyDescent="0.25">
      <c r="A234" s="100">
        <v>9714</v>
      </c>
      <c r="B234" s="100" t="s">
        <v>159</v>
      </c>
      <c r="C234" s="100">
        <v>47</v>
      </c>
      <c r="D234" s="102" t="s">
        <v>248</v>
      </c>
      <c r="E234" s="105">
        <v>11.544554455445541</v>
      </c>
      <c r="F234" s="105">
        <v>22.511881188118803</v>
      </c>
      <c r="G234" s="105">
        <v>1.1599582415033061</v>
      </c>
      <c r="H234" s="105">
        <v>59.10811881188117</v>
      </c>
      <c r="I234" s="105">
        <v>46.178217821782162</v>
      </c>
      <c r="J234" s="105">
        <v>277.06930693069302</v>
      </c>
      <c r="K234" s="108">
        <v>7.4</v>
      </c>
      <c r="L234" s="108">
        <v>5.0376237623762359</v>
      </c>
      <c r="N234" s="105">
        <v>33.584158415841578</v>
      </c>
      <c r="O234" s="105">
        <v>479.62376237623749</v>
      </c>
      <c r="P234" s="105">
        <v>4502.376237623761</v>
      </c>
      <c r="Q234" s="105">
        <v>27.392079207920784</v>
      </c>
      <c r="R234" s="100">
        <v>2.6</v>
      </c>
      <c r="S234" s="100">
        <v>14.6</v>
      </c>
      <c r="T234" s="100">
        <v>82.2</v>
      </c>
      <c r="U234" s="100">
        <v>0</v>
      </c>
      <c r="V234" s="100">
        <v>0.8</v>
      </c>
      <c r="W234" s="105">
        <v>23.089108910891081</v>
      </c>
      <c r="X234" s="108">
        <v>0.73465346534653442</v>
      </c>
      <c r="Y234" s="100">
        <v>5</v>
      </c>
      <c r="Z234" s="105">
        <v>585.62376237623744</v>
      </c>
      <c r="AA234" s="100">
        <v>0</v>
      </c>
      <c r="AB234" s="100">
        <v>0.18</v>
      </c>
      <c r="AC234" s="105">
        <v>49.326732673267315</v>
      </c>
    </row>
    <row r="235" spans="1:29" x14ac:dyDescent="0.25">
      <c r="A235" s="100">
        <v>9715</v>
      </c>
      <c r="B235" s="100" t="s">
        <v>160</v>
      </c>
      <c r="C235" s="100">
        <v>47</v>
      </c>
      <c r="D235" s="102" t="s">
        <v>249</v>
      </c>
      <c r="E235" s="105">
        <v>5.1533742331288339</v>
      </c>
      <c r="F235" s="105">
        <v>10.049079754601227</v>
      </c>
      <c r="G235" s="105">
        <v>1.1319900384876613</v>
      </c>
      <c r="H235" s="105">
        <v>30.343067484662576</v>
      </c>
      <c r="I235" s="105">
        <v>23.705521472392636</v>
      </c>
      <c r="J235" s="105">
        <v>169.03067484662574</v>
      </c>
      <c r="K235" s="108">
        <v>7.4</v>
      </c>
      <c r="L235" s="108">
        <v>2.9889570552147235</v>
      </c>
      <c r="N235" s="105">
        <v>23.705521472392636</v>
      </c>
      <c r="O235" s="105">
        <v>429.79141104294473</v>
      </c>
      <c r="P235" s="105">
        <v>3061.1042944785272</v>
      </c>
      <c r="Q235" s="105">
        <v>19.582822085889568</v>
      </c>
      <c r="R235" s="100">
        <v>2.2000000000000002</v>
      </c>
      <c r="S235" s="100">
        <v>18.3</v>
      </c>
      <c r="T235" s="100">
        <v>78.2</v>
      </c>
      <c r="U235" s="100">
        <v>0</v>
      </c>
      <c r="V235" s="100">
        <v>1.6</v>
      </c>
      <c r="W235" s="105">
        <v>20.613496932515336</v>
      </c>
      <c r="Y235" s="100">
        <v>3</v>
      </c>
      <c r="Z235" s="105">
        <v>782.28220858895702</v>
      </c>
      <c r="AA235" s="100">
        <v>0</v>
      </c>
      <c r="AB235" s="100">
        <v>0.12</v>
      </c>
      <c r="AC235" s="105">
        <v>71.116564417177912</v>
      </c>
    </row>
    <row r="236" spans="1:29" x14ac:dyDescent="0.25">
      <c r="A236" s="100">
        <v>9716</v>
      </c>
      <c r="B236" s="100" t="s">
        <v>161</v>
      </c>
      <c r="C236" s="100">
        <v>47</v>
      </c>
      <c r="D236" s="102" t="s">
        <v>250</v>
      </c>
      <c r="E236" s="105">
        <v>2.0454545454545454</v>
      </c>
      <c r="F236" s="105">
        <v>9.2045454545454533</v>
      </c>
      <c r="G236" s="105">
        <v>1.0918222513374822</v>
      </c>
      <c r="H236" s="105">
        <v>18.327272727272728</v>
      </c>
      <c r="I236" s="105">
        <v>14.318181818181818</v>
      </c>
      <c r="J236" s="105">
        <v>152.38636363636365</v>
      </c>
      <c r="K236" s="108">
        <v>7.8</v>
      </c>
      <c r="L236" s="108">
        <v>1.5340909090909092</v>
      </c>
      <c r="N236" s="105">
        <v>15.340909090909092</v>
      </c>
      <c r="O236" s="105">
        <v>441.81818181818187</v>
      </c>
      <c r="P236" s="105">
        <v>4019.318181818182</v>
      </c>
      <c r="Q236" s="105">
        <v>24.44318181818182</v>
      </c>
      <c r="R236" s="100">
        <v>1.6</v>
      </c>
      <c r="S236" s="100">
        <v>15.1</v>
      </c>
      <c r="T236" s="100">
        <v>82.2</v>
      </c>
      <c r="U236" s="100">
        <v>0</v>
      </c>
      <c r="V236" s="100">
        <v>1.4</v>
      </c>
      <c r="W236" s="105">
        <v>22.5</v>
      </c>
      <c r="Y236" s="100">
        <v>2</v>
      </c>
      <c r="Z236" s="105">
        <v>503.18181818181819</v>
      </c>
      <c r="AA236" s="100">
        <v>0</v>
      </c>
      <c r="AB236" s="100">
        <v>0.11</v>
      </c>
      <c r="AC236" s="105">
        <v>78.75</v>
      </c>
    </row>
    <row r="237" spans="1:29" x14ac:dyDescent="0.25">
      <c r="A237" s="100">
        <v>9717</v>
      </c>
      <c r="B237" s="100" t="s">
        <v>162</v>
      </c>
      <c r="C237" s="100">
        <v>47</v>
      </c>
      <c r="D237" s="102" t="s">
        <v>251</v>
      </c>
      <c r="E237" s="105">
        <v>3.0424528301886795</v>
      </c>
      <c r="F237" s="105">
        <v>13.691037735849058</v>
      </c>
      <c r="G237" s="105">
        <v>1.0830715910321673</v>
      </c>
      <c r="H237" s="105">
        <v>19.471698113207548</v>
      </c>
      <c r="I237" s="105">
        <v>15.212264150943398</v>
      </c>
      <c r="J237" s="105">
        <v>176.46226415094341</v>
      </c>
      <c r="K237" s="108">
        <v>8</v>
      </c>
      <c r="L237" s="108">
        <v>1.1155660377358494</v>
      </c>
      <c r="N237" s="105">
        <v>17.240566037735849</v>
      </c>
      <c r="O237" s="105">
        <v>482.7358490566038</v>
      </c>
      <c r="P237" s="105">
        <v>4614.3867924528304</v>
      </c>
      <c r="Q237" s="105">
        <v>27.787735849056606</v>
      </c>
      <c r="R237" s="100">
        <v>1.6</v>
      </c>
      <c r="S237" s="100">
        <v>14.5</v>
      </c>
      <c r="T237" s="100">
        <v>83.1</v>
      </c>
      <c r="U237" s="100">
        <v>0</v>
      </c>
      <c r="V237" s="100">
        <v>1</v>
      </c>
      <c r="W237" s="105">
        <v>31.438679245283023</v>
      </c>
      <c r="Y237" s="100">
        <v>2</v>
      </c>
      <c r="Z237" s="105">
        <v>115.61320754716982</v>
      </c>
      <c r="AA237" s="100">
        <v>0</v>
      </c>
      <c r="AB237" s="100">
        <v>0.11</v>
      </c>
      <c r="AC237" s="105">
        <v>61.863207547169814</v>
      </c>
    </row>
    <row r="239" spans="1:29" x14ac:dyDescent="0.25">
      <c r="A239" s="100">
        <v>9796</v>
      </c>
      <c r="B239" s="100" t="s">
        <v>239</v>
      </c>
      <c r="C239" s="100">
        <v>48</v>
      </c>
      <c r="D239" s="102" t="s">
        <v>248</v>
      </c>
      <c r="E239" s="105">
        <v>7.2099999999999955</v>
      </c>
      <c r="F239" s="105">
        <v>14.059499999999993</v>
      </c>
      <c r="G239" s="105">
        <v>2.1915406530791146</v>
      </c>
      <c r="H239" s="105">
        <v>145.02399999999992</v>
      </c>
      <c r="I239" s="105">
        <v>113.29999999999993</v>
      </c>
      <c r="J239" s="105">
        <v>438.77999999999969</v>
      </c>
      <c r="K239" s="108">
        <v>7.2</v>
      </c>
      <c r="L239" s="108">
        <v>5.6649999999999965</v>
      </c>
      <c r="N239" s="105">
        <v>56.649999999999963</v>
      </c>
      <c r="O239" s="105">
        <v>226.59999999999985</v>
      </c>
      <c r="P239" s="105">
        <v>1750.9999999999989</v>
      </c>
      <c r="Q239" s="105">
        <v>12.462999999999992</v>
      </c>
      <c r="R239" s="100">
        <v>9</v>
      </c>
      <c r="S239" s="100">
        <v>15.2</v>
      </c>
      <c r="T239" s="100">
        <v>70.3</v>
      </c>
      <c r="U239" s="100">
        <v>4.5999999999999996</v>
      </c>
      <c r="V239" s="100">
        <v>0.9</v>
      </c>
      <c r="W239" s="105">
        <v>19.569999999999986</v>
      </c>
      <c r="X239" s="108">
        <v>0.51499999999999968</v>
      </c>
      <c r="Y239" s="100">
        <v>38</v>
      </c>
      <c r="Z239" s="105">
        <v>559.28999999999962</v>
      </c>
      <c r="AA239" s="100">
        <v>0.1</v>
      </c>
      <c r="AB239" s="100">
        <v>0.59</v>
      </c>
      <c r="AC239" s="105">
        <v>25.749999999999982</v>
      </c>
    </row>
    <row r="240" spans="1:29" x14ac:dyDescent="0.25">
      <c r="A240" s="100">
        <v>9797</v>
      </c>
      <c r="B240" s="100" t="s">
        <v>240</v>
      </c>
      <c r="C240" s="100">
        <v>48</v>
      </c>
      <c r="D240" s="102" t="s">
        <v>249</v>
      </c>
      <c r="E240" s="105">
        <v>3.0638297872340443</v>
      </c>
      <c r="F240" s="105">
        <v>5.9744680851063858</v>
      </c>
      <c r="G240" s="105">
        <v>1.1305822498586773</v>
      </c>
      <c r="H240" s="105">
        <v>81.048510638297913</v>
      </c>
      <c r="I240" s="105">
        <v>63.319148936170244</v>
      </c>
      <c r="J240" s="105">
        <v>476.93617021276623</v>
      </c>
      <c r="K240" s="108">
        <v>6.9</v>
      </c>
      <c r="L240" s="108">
        <v>1.8382978723404264</v>
      </c>
      <c r="N240" s="105">
        <v>39.829787234042577</v>
      </c>
      <c r="O240" s="105">
        <v>176.68085106382989</v>
      </c>
      <c r="P240" s="105">
        <v>1184.6808510638305</v>
      </c>
      <c r="Q240" s="105">
        <v>9.9063829787234088</v>
      </c>
      <c r="R240" s="100">
        <v>12.3</v>
      </c>
      <c r="S240" s="100">
        <v>14.8</v>
      </c>
      <c r="T240" s="100">
        <v>59.7</v>
      </c>
      <c r="U240" s="100">
        <v>12.2</v>
      </c>
      <c r="V240" s="100">
        <v>0.9</v>
      </c>
      <c r="W240" s="105">
        <v>16.340425531914903</v>
      </c>
      <c r="Y240" s="100">
        <v>17</v>
      </c>
      <c r="Z240" s="105">
        <v>700.59574468085145</v>
      </c>
      <c r="AA240" s="100">
        <v>0.2</v>
      </c>
      <c r="AB240" s="100">
        <v>0.83</v>
      </c>
      <c r="AC240" s="105">
        <v>21.446808510638309</v>
      </c>
    </row>
    <row r="241" spans="1:29" x14ac:dyDescent="0.25">
      <c r="A241" s="100">
        <v>9798</v>
      </c>
      <c r="B241" s="100" t="s">
        <v>241</v>
      </c>
      <c r="C241" s="100">
        <v>48</v>
      </c>
      <c r="D241" s="102" t="s">
        <v>250</v>
      </c>
      <c r="E241" s="105">
        <v>2.0198019801980194</v>
      </c>
      <c r="F241" s="105">
        <v>9.0891089108910883</v>
      </c>
      <c r="G241" s="105">
        <v>2.1701388888888888</v>
      </c>
      <c r="H241" s="105">
        <v>24.560792079207914</v>
      </c>
      <c r="I241" s="105">
        <v>19.188118811881182</v>
      </c>
      <c r="J241" s="105">
        <v>210.05940594059402</v>
      </c>
      <c r="K241" s="108">
        <v>7.1</v>
      </c>
      <c r="L241" s="108">
        <v>0.70693069306930678</v>
      </c>
      <c r="N241" s="105">
        <v>21.207920792079204</v>
      </c>
      <c r="O241" s="105">
        <v>92.910891089108887</v>
      </c>
      <c r="P241" s="105">
        <v>747.32673267326709</v>
      </c>
      <c r="Q241" s="105">
        <v>5.6554455445544543</v>
      </c>
      <c r="R241" s="100">
        <v>9.6</v>
      </c>
      <c r="S241" s="100">
        <v>13.8</v>
      </c>
      <c r="T241" s="100">
        <v>66.400000000000006</v>
      </c>
      <c r="U241" s="100">
        <v>8.9</v>
      </c>
      <c r="V241" s="100">
        <v>1.3</v>
      </c>
      <c r="W241" s="105">
        <v>11.108910891089106</v>
      </c>
      <c r="Y241" s="100">
        <v>7</v>
      </c>
      <c r="Z241" s="105">
        <v>494.85148514851471</v>
      </c>
      <c r="AA241" s="100">
        <v>0.1</v>
      </c>
      <c r="AB241" s="100">
        <v>0.7</v>
      </c>
      <c r="AC241" s="105">
        <v>17.168316831683164</v>
      </c>
    </row>
    <row r="242" spans="1:29" x14ac:dyDescent="0.25">
      <c r="A242" s="100">
        <v>9799</v>
      </c>
      <c r="B242" s="100" t="s">
        <v>242</v>
      </c>
      <c r="C242" s="100">
        <v>48</v>
      </c>
      <c r="D242" s="102" t="s">
        <v>251</v>
      </c>
      <c r="E242" s="105">
        <v>3.0470588235294107</v>
      </c>
      <c r="F242" s="105">
        <v>13.711764705882349</v>
      </c>
      <c r="G242" s="105">
        <v>2.1949078138718172</v>
      </c>
      <c r="H242" s="105">
        <v>15.600941176470583</v>
      </c>
      <c r="I242" s="105">
        <v>12.188235294117643</v>
      </c>
      <c r="J242" s="105">
        <v>98.521568627450947</v>
      </c>
      <c r="K242" s="108">
        <v>7.4</v>
      </c>
      <c r="L242" s="108">
        <v>0.6094117647058821</v>
      </c>
      <c r="N242" s="105">
        <v>10.156862745098035</v>
      </c>
      <c r="O242" s="105">
        <v>96.490196078431339</v>
      </c>
      <c r="P242" s="105">
        <v>843.01960784313701</v>
      </c>
      <c r="Q242" s="105">
        <v>5.3831372549019587</v>
      </c>
      <c r="R242" s="100">
        <v>4.7</v>
      </c>
      <c r="S242" s="100">
        <v>15</v>
      </c>
      <c r="T242" s="100">
        <v>78.8</v>
      </c>
      <c r="U242" s="100">
        <v>0</v>
      </c>
      <c r="V242" s="100">
        <v>1.7</v>
      </c>
      <c r="W242" s="105">
        <v>11.172549019607839</v>
      </c>
      <c r="Y242" s="100">
        <v>1</v>
      </c>
      <c r="Z242" s="105">
        <v>407.29019607843122</v>
      </c>
      <c r="AA242" s="100">
        <v>0.1</v>
      </c>
      <c r="AB242" s="100">
        <v>0.31</v>
      </c>
      <c r="AC242" s="105">
        <v>20.31372549019607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Total Solids</vt:lpstr>
      <vt:lpstr>Air Dried</vt:lpstr>
      <vt:lpstr>Oven Dried</vt:lpstr>
      <vt:lpstr>Sheet1</vt:lpstr>
      <vt:lpstr>'Oven Dried'!Print_Area</vt:lpstr>
      <vt:lpstr>'Total Solids'!Print_Area</vt:lpstr>
    </vt:vector>
  </TitlesOfParts>
  <Company>A&amp;L Canada Laboratories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</dc:creator>
  <cp:lastModifiedBy>Andrews, Josh AGRI:EX</cp:lastModifiedBy>
  <cp:lastPrinted>2019-11-04T20:08:25Z</cp:lastPrinted>
  <dcterms:created xsi:type="dcterms:W3CDTF">2002-04-02T18:21:01Z</dcterms:created>
  <dcterms:modified xsi:type="dcterms:W3CDTF">2020-11-16T23:31:54Z</dcterms:modified>
</cp:coreProperties>
</file>