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cgov.sharepoint.com/teams/00860/Shared Documents/LGCAP/Emissions Reporting/LGCAP Materials and Webinars/LGCAP 2025/"/>
    </mc:Choice>
  </mc:AlternateContent>
  <xr:revisionPtr revIDLastSave="3" documentId="8_{F307EF8A-A7CA-4AD4-A1F5-79526AFDBF76}" xr6:coauthVersionLast="47" xr6:coauthVersionMax="47" xr10:uidLastSave="{C783F322-3609-49DD-B128-4E0EF5A26E2D}"/>
  <bookViews>
    <workbookView xWindow="41685" yWindow="3105" windowWidth="23430" windowHeight="15285" activeTab="4" xr2:uid="{00000000-000D-0000-FFFF-FFFF00000000}"/>
  </bookViews>
  <sheets>
    <sheet name="Read Me" sheetId="7" r:id="rId1"/>
    <sheet name="Off-Road Calculator" sheetId="6" r:id="rId2"/>
    <sheet name="Heavy Diesel Calculator" sheetId="4" r:id="rId3"/>
    <sheet name="Outputs" sheetId="2" r:id="rId4"/>
    <sheet name="NRCan Data" sheetId="8" r:id="rId5"/>
  </sheets>
  <definedNames>
    <definedName name="_xlnm.Print_Area" localSheetId="2">'Heavy Diesel Calculator'!$A$2:$M$34</definedName>
    <definedName name="_xlnm.Print_Area" localSheetId="1">'Off-Road Calculator'!$A$2:$M$34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8" l="1"/>
  <c r="E41" i="8"/>
  <c r="R10" i="2"/>
  <c r="R8" i="2"/>
  <c r="B48" i="8" l="1"/>
  <c r="D48" i="8" s="1"/>
  <c r="E48" i="8" s="1"/>
  <c r="B47" i="8"/>
  <c r="B46" i="8"/>
  <c r="D46" i="8" s="1"/>
  <c r="E46" i="8" s="1"/>
  <c r="B45" i="8"/>
  <c r="D45" i="8" s="1"/>
  <c r="E45" i="8" s="1"/>
  <c r="B40" i="8"/>
  <c r="D40" i="8" s="1"/>
  <c r="E40" i="8" s="1"/>
  <c r="B39" i="8"/>
  <c r="D39" i="8" s="1"/>
  <c r="E39" i="8" s="1"/>
  <c r="B38" i="8"/>
  <c r="B37" i="8"/>
  <c r="D38" i="8"/>
  <c r="E38" i="8" s="1"/>
  <c r="D37" i="8"/>
  <c r="E37" i="8" s="1"/>
  <c r="D47" i="8"/>
  <c r="E47" i="8" s="1"/>
  <c r="Q9" i="2" l="1"/>
  <c r="G3" i="7" s="1"/>
  <c r="Q7" i="2"/>
  <c r="G2" i="7" s="1"/>
  <c r="D10" i="2" l="1"/>
  <c r="Q8" i="2"/>
  <c r="H2" i="7" s="1"/>
  <c r="Q10" i="2"/>
  <c r="H3" i="7" s="1"/>
  <c r="D17" i="2"/>
  <c r="BA3" i="2" a="1"/>
  <c r="BA3" i="2" s="1"/>
  <c r="D19" i="2" s="1"/>
  <c r="D21" i="2" l="1"/>
  <c r="F10" i="6"/>
  <c r="F9" i="6"/>
  <c r="F8" i="6"/>
  <c r="D16" i="2" s="1"/>
  <c r="BA2" i="2" a="1"/>
  <c r="BA2" i="2" s="1"/>
  <c r="M25" i="2"/>
  <c r="M24" i="2"/>
  <c r="F8" i="4"/>
  <c r="D7" i="2" s="1"/>
  <c r="D8" i="2"/>
  <c r="F9" i="4"/>
  <c r="F10" i="4"/>
  <c r="D9" i="2" l="1"/>
  <c r="D12" i="2"/>
  <c r="F12" i="4" l="1"/>
  <c r="D11" i="2"/>
  <c r="F13" i="4" l="1"/>
  <c r="D13" i="2"/>
  <c r="D18" i="2" l="1"/>
  <c r="F12" i="6" s="1"/>
  <c r="F14" i="4"/>
  <c r="D20" i="2" l="1"/>
  <c r="D22" i="2" l="1"/>
  <c r="F13" i="6"/>
  <c r="F14" i="6" l="1"/>
  <c r="E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<sst xmlns="http://schemas.openxmlformats.org/spreadsheetml/2006/main" count="207" uniqueCount="102">
  <si>
    <t>Fuel Costs</t>
  </si>
  <si>
    <t>/L</t>
  </si>
  <si>
    <t>/m3</t>
  </si>
  <si>
    <t>Emission Factors</t>
  </si>
  <si>
    <t>Heavy Duty Diesel [ L ]</t>
  </si>
  <si>
    <t>tCO2e/L</t>
  </si>
  <si>
    <t>Off-Road Gasoline [ L ]</t>
  </si>
  <si>
    <t>Heavy Duty Diesel [ m3 ]</t>
  </si>
  <si>
    <t>tCO2e/m3</t>
  </si>
  <si>
    <t>Off-Road Gasoline [ m3 ]</t>
  </si>
  <si>
    <t xml:space="preserve">Assumes all fuel is either for use in heavy-duty vegicles or off-road gasoline for machinery and equipment. </t>
  </si>
  <si>
    <t>Weighted Average per L</t>
  </si>
  <si>
    <t>*Statement of Financial Information (SOFI)</t>
  </si>
  <si>
    <t>Note: Please see the Contracted Services Emissions Guidance for more information</t>
  </si>
  <si>
    <t>Off-Road Gasoline Equipment Contracted Services Calculator</t>
  </si>
  <si>
    <t>Insert SOFI Contracted Goods &amp; Services Below</t>
  </si>
  <si>
    <t>Estimated fuel % cost of overall contracted service cost</t>
  </si>
  <si>
    <t>Contractor Name</t>
  </si>
  <si>
    <t>Value ($)</t>
  </si>
  <si>
    <t xml:space="preserve"> </t>
  </si>
  <si>
    <t xml:space="preserve">Example Masonry Ltd </t>
  </si>
  <si>
    <t>Total Cost (include new or renewed supplier contracts over $25,000 for in scope traditional services from mobile sources [admin/governance services and stationary sources are excluded])</t>
  </si>
  <si>
    <t xml:space="preserve">Example SMT </t>
  </si>
  <si>
    <t>Average Included Contract Cost</t>
  </si>
  <si>
    <t xml:space="preserve">Example Active Network Ltd </t>
  </si>
  <si>
    <t>Total Number of Contracts (include new or renewed supplier contracts over $25,000 for in scope traditional services from off-road mobile sources [admin/governance services and stationary sources are excluded])</t>
  </si>
  <si>
    <t xml:space="preserve">Example Alliance Engineering Works Ltd </t>
  </si>
  <si>
    <t xml:space="preserve">Example Water &amp; Energy </t>
  </si>
  <si>
    <t>Total Fuel Cost of Contracts (include new or renewed supplier contracts over $25,000 for in scope traditional services from mobile sources [admin/governance services and stationary sources are excluded])</t>
  </si>
  <si>
    <t xml:space="preserve">Example Paving </t>
  </si>
  <si>
    <t>Total Consumption of Gasoline</t>
  </si>
  <si>
    <t>Example Projects Ltd</t>
  </si>
  <si>
    <t>Total Contracted Services Emissions for Off-Road Equipment (tCO2e)</t>
  </si>
  <si>
    <t>Example Waste Disposal</t>
  </si>
  <si>
    <t>Example Trenchless Technologies</t>
  </si>
  <si>
    <t xml:space="preserve">Example Technologies </t>
  </si>
  <si>
    <t>Heavy Diesel Contracted Services Calculator</t>
  </si>
  <si>
    <t>Example Construction</t>
  </si>
  <si>
    <t>Example DDT</t>
  </si>
  <si>
    <t>Example Concrete</t>
  </si>
  <si>
    <t>Total Number of Contracts (include new or renewed supplier contracts over $25,000 for in scope traditional services from mobile sources [admin/governance services and stationary sources are excluded])</t>
  </si>
  <si>
    <t>Example Lanscape Design</t>
  </si>
  <si>
    <t>Example Waterworks</t>
  </si>
  <si>
    <t>Example Roads</t>
  </si>
  <si>
    <t>Total Consumption of Diesel (Transport Mode: Heavy-Duty)</t>
  </si>
  <si>
    <t>Example Steel</t>
  </si>
  <si>
    <t>Total Contracted Services Emissions for Heavy Diesel (tCO2e)</t>
  </si>
  <si>
    <t xml:space="preserve">Example Waste Incineration </t>
  </si>
  <si>
    <t>Example Roofing</t>
  </si>
  <si>
    <t>Example Sewers</t>
  </si>
  <si>
    <t>Total Contracted Emissions</t>
  </si>
  <si>
    <t>t CO2e</t>
  </si>
  <si>
    <t>Total Contracted Services Emissions (tCO2e) (include new or renewed supplier contracts over $25,000 for in scope traditional services from mobile sources [admin/governance services and stationary sources are excluded])</t>
  </si>
  <si>
    <t>Heavy Diesel Calculator</t>
  </si>
  <si>
    <t>Cost</t>
  </si>
  <si>
    <t>Emissions Factor</t>
  </si>
  <si>
    <t xml:space="preserve">Cost for filtered contracted services </t>
  </si>
  <si>
    <t>Cost of Diesel/L</t>
  </si>
  <si>
    <t>×</t>
  </si>
  <si>
    <t>Fuel % cost of overall contracted service cost</t>
  </si>
  <si>
    <t>Cost of Diesel/m3</t>
  </si>
  <si>
    <t xml:space="preserve"> =</t>
  </si>
  <si>
    <t>Total Fuel Cost</t>
  </si>
  <si>
    <t>Cost of Gasoline/L</t>
  </si>
  <si>
    <t>÷</t>
  </si>
  <si>
    <t>Cost of Gasoline/m3</t>
  </si>
  <si>
    <t>Total Diesel Consumption</t>
  </si>
  <si>
    <t>x</t>
  </si>
  <si>
    <t>Off-Road Gasoline Calculator</t>
  </si>
  <si>
    <t>Total Gasoline Consumption</t>
  </si>
  <si>
    <t>2022 Average Cost of Diesel</t>
  </si>
  <si>
    <t>2022 Average Cost of Gasoline</t>
  </si>
  <si>
    <t>Heavy Duty Diesel Emission Factor L</t>
  </si>
  <si>
    <t>Off-Road Gasoline Emission Factor L</t>
  </si>
  <si>
    <t>Heavy Duty Diesel Emission Factor m3</t>
  </si>
  <si>
    <t>Off-Road Gasoline Emission Factor m3</t>
  </si>
  <si>
    <t/>
  </si>
  <si>
    <t>Kamloops</t>
  </si>
  <si>
    <t>Kelowna</t>
  </si>
  <si>
    <t>Vancouver</t>
  </si>
  <si>
    <t>Victoria</t>
  </si>
  <si>
    <t>Month of</t>
  </si>
  <si>
    <t>Price</t>
  </si>
  <si>
    <t>Taxes</t>
  </si>
  <si>
    <t>Marketing Margin</t>
  </si>
  <si>
    <t>Refining Margin</t>
  </si>
  <si>
    <t>Average price per L (without HST but with Carbon Tax)</t>
  </si>
  <si>
    <t>Carbon Tax per L</t>
  </si>
  <si>
    <t xml:space="preserve">Total per L </t>
  </si>
  <si>
    <t>Weighting per L</t>
  </si>
  <si>
    <t>included above</t>
  </si>
  <si>
    <t>Weighted Average</t>
  </si>
  <si>
    <t>Diesel</t>
  </si>
  <si>
    <t>Gasoline</t>
  </si>
  <si>
    <t>Stationary and Mobile Diesel</t>
  </si>
  <si>
    <t>Stationary and Mobile Gasoline</t>
  </si>
  <si>
    <t>Emissions Factors</t>
  </si>
  <si>
    <t>2025 Average Cost of Diesel</t>
  </si>
  <si>
    <t>2025 Average Cost of Gasoline</t>
  </si>
  <si>
    <t>Diesel 2025</t>
  </si>
  <si>
    <t>Gasoline 2025</t>
  </si>
  <si>
    <t>The average cost of diesel and gasoline for 2025 was obtained from Natural Resources Canada and the links provided in the tables: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</si>
</sst>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&quot;$&quot;#,##0"/>
    <numFmt numFmtId="165" formatCode="&quot;$&quot;#,##0.00"/>
    <numFmt numFmtId="166" formatCode="_-&quot;$&quot;* #,##0.00000000_-;\-&quot;$&quot;* #,##0.00000000_-;_-&quot;$&quot;* &quot;-&quot;??_-;_-@_-"/>
    <numFmt numFmtId="167" formatCode="mm/dd/yyyy"/>
    <numFmt numFmtId="168" formatCode="&quot;$&quot;#,##0.000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0"/>
      <name val="Calibri"/>
      <family val="2"/>
    </font>
    <font>
      <u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color indexed="8"/>
      <name val="Calibri"/>
      <family val="2"/>
      <scheme val="minor"/>
    </font>
    <font>
      <b/>
      <sz val="13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44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20" fillId="0" borderId="0"/>
  </cellStyleXfs>
  <cellXfs count="109">
    <xf numFmtId="0" fontId="0" fillId="0" borderId="0" xfId="0"/>
    <xf numFmtId="3" fontId="0" fillId="0" borderId="0" xfId="0" applyNumberFormat="1"/>
    <xf numFmtId="164" fontId="0" fillId="0" borderId="0" xfId="0" applyNumberFormat="1" applyAlignment="1">
      <alignment horizontal="left"/>
    </xf>
    <xf numFmtId="0" fontId="1" fillId="0" borderId="0" xfId="0" applyFont="1"/>
    <xf numFmtId="164" fontId="0" fillId="0" borderId="0" xfId="0" applyNumberFormat="1"/>
    <xf numFmtId="0" fontId="2" fillId="0" borderId="2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0" xfId="0" applyAlignment="1">
      <alignment wrapText="1"/>
    </xf>
    <xf numFmtId="0" fontId="1" fillId="0" borderId="0" xfId="0" applyFont="1" applyAlignment="1">
      <alignment horizontal="left"/>
    </xf>
    <xf numFmtId="0" fontId="2" fillId="0" borderId="8" xfId="0" applyFont="1" applyBorder="1" applyAlignment="1">
      <alignment horizontal="right"/>
    </xf>
    <xf numFmtId="0" fontId="0" fillId="0" borderId="5" xfId="0" applyBorder="1"/>
    <xf numFmtId="10" fontId="1" fillId="0" borderId="9" xfId="0" applyNumberFormat="1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44" fontId="0" fillId="0" borderId="3" xfId="1" applyFont="1" applyBorder="1"/>
    <xf numFmtId="0" fontId="11" fillId="0" borderId="0" xfId="0" applyFont="1"/>
    <xf numFmtId="44" fontId="0" fillId="0" borderId="10" xfId="1" applyFont="1" applyBorder="1"/>
    <xf numFmtId="10" fontId="0" fillId="0" borderId="4" xfId="0" applyNumberFormat="1" applyBorder="1"/>
    <xf numFmtId="0" fontId="0" fillId="0" borderId="1" xfId="0" applyBorder="1" applyAlignment="1">
      <alignment horizontal="right"/>
    </xf>
    <xf numFmtId="4" fontId="0" fillId="0" borderId="10" xfId="0" applyNumberFormat="1" applyBorder="1"/>
    <xf numFmtId="166" fontId="0" fillId="0" borderId="4" xfId="1" applyNumberFormat="1" applyFont="1" applyBorder="1"/>
    <xf numFmtId="44" fontId="0" fillId="0" borderId="6" xfId="1" applyFont="1" applyBorder="1"/>
    <xf numFmtId="0" fontId="12" fillId="0" borderId="0" xfId="0" applyFont="1"/>
    <xf numFmtId="0" fontId="10" fillId="0" borderId="9" xfId="0" applyFont="1" applyBorder="1"/>
    <xf numFmtId="165" fontId="1" fillId="0" borderId="7" xfId="0" applyNumberFormat="1" applyFont="1" applyBorder="1" applyAlignment="1">
      <alignment horizontal="center"/>
    </xf>
    <xf numFmtId="0" fontId="13" fillId="4" borderId="11" xfId="0" applyFont="1" applyFill="1" applyBorder="1"/>
    <xf numFmtId="4" fontId="14" fillId="4" borderId="12" xfId="0" applyNumberFormat="1" applyFont="1" applyFill="1" applyBorder="1"/>
    <xf numFmtId="0" fontId="13" fillId="4" borderId="13" xfId="0" applyFont="1" applyFill="1" applyBorder="1"/>
    <xf numFmtId="0" fontId="15" fillId="0" borderId="0" xfId="0" applyFont="1" applyAlignment="1">
      <alignment wrapText="1"/>
    </xf>
    <xf numFmtId="164" fontId="8" fillId="0" borderId="0" xfId="0" applyNumberFormat="1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wrapText="1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0" fillId="0" borderId="14" xfId="0" applyBorder="1"/>
    <xf numFmtId="4" fontId="3" fillId="0" borderId="15" xfId="0" applyNumberFormat="1" applyFont="1" applyBorder="1"/>
    <xf numFmtId="0" fontId="0" fillId="0" borderId="16" xfId="0" applyBorder="1"/>
    <xf numFmtId="4" fontId="3" fillId="0" borderId="17" xfId="0" applyNumberFormat="1" applyFont="1" applyBorder="1"/>
    <xf numFmtId="0" fontId="3" fillId="0" borderId="16" xfId="0" applyFont="1" applyBorder="1"/>
    <xf numFmtId="0" fontId="3" fillId="0" borderId="18" xfId="0" applyFont="1" applyBorder="1"/>
    <xf numFmtId="4" fontId="3" fillId="0" borderId="19" xfId="0" applyNumberFormat="1" applyFont="1" applyBorder="1"/>
    <xf numFmtId="164" fontId="3" fillId="0" borderId="17" xfId="0" applyNumberFormat="1" applyFont="1" applyBorder="1" applyAlignment="1">
      <alignment horizontal="left"/>
    </xf>
    <xf numFmtId="164" fontId="3" fillId="0" borderId="19" xfId="0" applyNumberFormat="1" applyFont="1" applyBorder="1" applyAlignment="1">
      <alignment horizontal="left"/>
    </xf>
    <xf numFmtId="164" fontId="0" fillId="0" borderId="17" xfId="0" applyNumberFormat="1" applyBorder="1" applyAlignment="1">
      <alignment horizontal="left"/>
    </xf>
    <xf numFmtId="0" fontId="1" fillId="0" borderId="5" xfId="0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9" fillId="0" borderId="0" xfId="0" applyFont="1"/>
    <xf numFmtId="0" fontId="15" fillId="0" borderId="0" xfId="0" applyFont="1" applyAlignment="1">
      <alignment horizontal="left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15" fillId="0" borderId="0" xfId="0" applyFont="1"/>
    <xf numFmtId="0" fontId="16" fillId="0" borderId="0" xfId="2" applyFont="1" applyBorder="1" applyAlignment="1">
      <alignment horizontal="left"/>
    </xf>
    <xf numFmtId="165" fontId="8" fillId="0" borderId="0" xfId="0" applyNumberFormat="1" applyFont="1"/>
    <xf numFmtId="0" fontId="17" fillId="0" borderId="0" xfId="0" applyFont="1"/>
    <xf numFmtId="4" fontId="1" fillId="0" borderId="8" xfId="0" applyNumberFormat="1" applyFont="1" applyBorder="1"/>
    <xf numFmtId="0" fontId="3" fillId="0" borderId="0" xfId="0" applyFont="1"/>
    <xf numFmtId="165" fontId="18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8" fillId="0" borderId="0" xfId="0" applyFont="1"/>
    <xf numFmtId="164" fontId="3" fillId="0" borderId="0" xfId="0" applyNumberFormat="1" applyFont="1"/>
    <xf numFmtId="165" fontId="3" fillId="0" borderId="0" xfId="0" applyNumberFormat="1" applyFont="1"/>
    <xf numFmtId="165" fontId="18" fillId="0" borderId="0" xfId="0" applyNumberFormat="1" applyFont="1"/>
    <xf numFmtId="44" fontId="0" fillId="0" borderId="0" xfId="1" applyFont="1"/>
    <xf numFmtId="0" fontId="19" fillId="0" borderId="0" xfId="0" applyFont="1"/>
    <xf numFmtId="0" fontId="7" fillId="0" borderId="20" xfId="2" applyBorder="1" applyAlignment="1">
      <alignment horizontal="left"/>
    </xf>
    <xf numFmtId="0" fontId="0" fillId="0" borderId="21" xfId="0" applyBorder="1"/>
    <xf numFmtId="0" fontId="0" fillId="0" borderId="22" xfId="0" applyBorder="1"/>
    <xf numFmtId="0" fontId="7" fillId="0" borderId="0" xfId="2"/>
    <xf numFmtId="168" fontId="0" fillId="0" borderId="0" xfId="0" applyNumberFormat="1"/>
    <xf numFmtId="165" fontId="1" fillId="0" borderId="0" xfId="0" applyNumberFormat="1" applyFont="1"/>
    <xf numFmtId="165" fontId="0" fillId="0" borderId="0" xfId="0" applyNumberFormat="1"/>
    <xf numFmtId="0" fontId="1" fillId="0" borderId="1" xfId="0" applyFont="1" applyBorder="1" applyAlignment="1">
      <alignment horizontal="left"/>
    </xf>
    <xf numFmtId="0" fontId="0" fillId="0" borderId="8" xfId="0" applyBorder="1"/>
    <xf numFmtId="0" fontId="12" fillId="0" borderId="10" xfId="0" applyFont="1" applyBorder="1"/>
    <xf numFmtId="165" fontId="12" fillId="0" borderId="0" xfId="0" applyNumberFormat="1" applyFont="1" applyAlignment="1">
      <alignment horizontal="center"/>
    </xf>
    <xf numFmtId="165" fontId="1" fillId="0" borderId="6" xfId="0" applyNumberFormat="1" applyFont="1" applyBorder="1"/>
    <xf numFmtId="0" fontId="0" fillId="0" borderId="6" xfId="0" applyBorder="1"/>
    <xf numFmtId="0" fontId="0" fillId="0" borderId="2" xfId="0" applyBorder="1"/>
    <xf numFmtId="0" fontId="0" fillId="0" borderId="3" xfId="0" applyBorder="1"/>
    <xf numFmtId="168" fontId="0" fillId="0" borderId="3" xfId="0" applyNumberFormat="1" applyBorder="1"/>
    <xf numFmtId="165" fontId="1" fillId="0" borderId="4" xfId="0" applyNumberFormat="1" applyFont="1" applyBorder="1"/>
    <xf numFmtId="165" fontId="1" fillId="5" borderId="3" xfId="0" applyNumberFormat="1" applyFont="1" applyFill="1" applyBorder="1"/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167" fontId="0" fillId="0" borderId="0" xfId="0" applyNumberFormat="1"/>
    <xf numFmtId="0" fontId="1" fillId="2" borderId="23" xfId="0" applyFont="1" applyFill="1" applyBorder="1"/>
    <xf numFmtId="0" fontId="0" fillId="2" borderId="23" xfId="0" applyFill="1" applyBorder="1"/>
    <xf numFmtId="0" fontId="1" fillId="0" borderId="24" xfId="0" applyFont="1" applyBorder="1"/>
    <xf numFmtId="0" fontId="5" fillId="0" borderId="24" xfId="0" applyFont="1" applyBorder="1"/>
    <xf numFmtId="0" fontId="0" fillId="0" borderId="26" xfId="0" applyBorder="1"/>
    <xf numFmtId="0" fontId="18" fillId="0" borderId="25" xfId="0" applyFont="1" applyBorder="1" applyAlignment="1">
      <alignment horizontal="left"/>
    </xf>
    <xf numFmtId="165" fontId="1" fillId="0" borderId="7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0" fillId="0" borderId="13" xfId="0" applyBorder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21" fillId="0" borderId="0" xfId="0" applyFont="1" applyAlignment="1">
      <alignment horizontal="center"/>
    </xf>
    <xf numFmtId="0" fontId="0" fillId="0" borderId="0" xfId="0"/>
  </cellXfs>
  <cellStyles count="4">
    <cellStyle name="Currency" xfId="1" builtinId="4"/>
    <cellStyle name="Hyperlink" xfId="2" builtinId="8"/>
    <cellStyle name="Normal" xfId="0" builtinId="0"/>
    <cellStyle name="Normal 2" xfId="3" xr:uid="{B3846B76-9967-46BF-871A-D146744C236D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Drop" dropStyle="combo" dx="26" fmlaLink="AZ2" fmlaRange="P7:P8" noThreeD="1" sel="1" val="0"/>
</file>

<file path=xl/ctrlProps/ctrlProp2.xml><?xml version="1.0" encoding="utf-8"?>
<formControlPr xmlns="http://schemas.microsoft.com/office/spreadsheetml/2009/9/main" objectType="Drop" dropStyle="combo" dx="26" fmlaLink="AZ3" fmlaRange="P9:P10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mailto:LGCAP@gov.bc.ca" TargetMode="External"/><Relationship Id="rId1" Type="http://schemas.openxmlformats.org/officeDocument/2006/relationships/hyperlink" Target="https://www2.gov.bc.ca/gov/content?id=C78B8D5C5B704DC09E6F601E0A0FAC2B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129540</xdr:colOff>
      <xdr:row>0</xdr:row>
      <xdr:rowOff>99060</xdr:rowOff>
    </xdr:from>
    <xdr:ext cx="2796540" cy="3314700"/>
    <xdr:sp macro="" textlink="">
      <xdr:nvSpPr>
        <xdr:cNvPr id="3" name="TextBox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9540" y="99060"/>
          <a:ext cx="2796540" cy="3314700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>
            <a:lnSpc>
              <a:spcPts val="1200"/>
            </a:lnSpc>
          </a:pPr>
          <a:r>
            <a:rPr lang="en-CA" sz="1100"/>
            <a:t>Please see the </a:t>
          </a:r>
          <a:r>
            <a:rPr lang="en-CA" sz="1100" u="sng">
              <a:solidFill>
                <a:srgbClr val="0000FF"/>
              </a:solidFill>
            </a:rPr>
            <a:t>LGCAP webpage </a:t>
          </a:r>
          <a:r>
            <a:rPr lang="en-CA" sz="1100"/>
            <a:t>for guidance</a:t>
          </a:r>
          <a:r>
            <a:rPr lang="en-CA" sz="1100" baseline="0"/>
            <a:t> on measuring and reporting contracted emissions.</a:t>
          </a:r>
        </a:p>
        <a:p>
          <a:pPr>
            <a:lnSpc>
              <a:spcPts val="1200"/>
            </a:lnSpc>
          </a:pPr>
          <a:endParaRPr lang="en-CA" sz="1100" baseline="0"/>
        </a:p>
        <a:p>
          <a:pPr>
            <a:lnSpc>
              <a:spcPts val="1200"/>
            </a:lnSpc>
          </a:pPr>
          <a:r>
            <a:rPr lang="en-CA" sz="1100" baseline="0"/>
            <a:t>Examples and instructions are provided in the calculator sheets and outputs sheet. </a:t>
          </a:r>
        </a:p>
        <a:p>
          <a:pPr>
            <a:lnSpc>
              <a:spcPts val="1200"/>
            </a:lnSpc>
          </a:pPr>
          <a:endParaRPr lang="en-CA" sz="1100" baseline="0"/>
        </a:p>
        <a:p>
          <a:pPr>
            <a:lnSpc>
              <a:spcPts val="1200"/>
            </a:lnSpc>
          </a:pPr>
          <a:r>
            <a:rPr lang="en-CA" sz="1100" baseline="0"/>
            <a:t>For communities and Nations that are able to source total fuel consumption by fuel type (heavy diesel for vehicles and off-road gasoline for equipment and machinery), please determine which contracts are associated with each fuel type and record your SOFIs and contract values in the appropriate worksheet tabs provided ("Off-Road Calculator" and "Heavy Diesel Calculator"). If you are unable to sort your contracts by these two broad fuel types, please </a:t>
          </a:r>
          <a:r>
            <a:rPr lang="en-CA" sz="1100" b="1" baseline="0"/>
            <a:t>enter all SOFIs in the "Heavy Diesel Calculator" tab </a:t>
          </a:r>
          <a:r>
            <a:rPr lang="en-CA" sz="1100" baseline="0"/>
            <a:t>to ensure emissions are not under estimated.</a:t>
          </a:r>
        </a:p>
        <a:p>
          <a:pPr>
            <a:lnSpc>
              <a:spcPts val="1200"/>
            </a:lnSpc>
          </a:pPr>
          <a:endParaRPr lang="en-CA" sz="1100" baseline="0"/>
        </a:p>
      </xdr:txBody>
    </xdr:sp>
    <xdr:clientData/>
  </xdr:oneCellAnchor>
  <xdr:oneCellAnchor>
    <xdr:from>
      <xdr:col>0</xdr:col>
      <xdr:colOff>137160</xdr:colOff>
      <xdr:row>18</xdr:row>
      <xdr:rowOff>114300</xdr:rowOff>
    </xdr:from>
    <xdr:ext cx="2796540" cy="601980"/>
    <xdr:sp macro="" textlink="">
      <xdr:nvSpPr>
        <xdr:cNvPr id="4" name="TextBox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37160" y="3467100"/>
          <a:ext cx="2796540" cy="601980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>
            <a:lnSpc>
              <a:spcPts val="1200"/>
            </a:lnSpc>
          </a:pP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If you have questions on reporting your contracted emissions, please email </a:t>
          </a:r>
          <a:r>
            <a:rPr lang="en-US" sz="1100" b="0" i="0" u="sng" strike="noStrike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LGCAP@gov.bc.ca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 assistance.</a:t>
          </a:r>
          <a:r>
            <a:rPr lang="en-US"/>
            <a:t> </a:t>
          </a:r>
          <a:endParaRPr lang="en-CA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459105</xdr:colOff>
      <xdr:row>1</xdr:row>
      <xdr:rowOff>59055</xdr:rowOff>
    </xdr:from>
    <xdr:ext cx="10499862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59105" y="297180"/>
          <a:ext cx="10499862" cy="609013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en-CA" sz="1100"/>
            <a:t>Directions for Statement</a:t>
          </a:r>
          <a:r>
            <a:rPr lang="en-CA" sz="1100" baseline="0"/>
            <a:t> of Financial Information</a:t>
          </a:r>
          <a:r>
            <a:rPr lang="en-CA" sz="1100"/>
            <a:t> (SOFI) Report:</a:t>
          </a:r>
        </a:p>
        <a:p>
          <a:r>
            <a:rPr lang="en-CA" sz="1100"/>
            <a:t>Highlight contents in </a:t>
          </a:r>
          <a:r>
            <a:rPr lang="en-CA" sz="1100">
              <a:solidFill>
                <a:srgbClr val="FF0000"/>
              </a:solidFill>
            </a:rPr>
            <a:t>red box </a:t>
          </a:r>
          <a:r>
            <a:rPr lang="en-CA" sz="1100"/>
            <a:t>below</a:t>
          </a:r>
          <a:r>
            <a:rPr lang="en-CA" sz="1100" baseline="0"/>
            <a:t> "Insert SOFI Contracted Goods &amp; Services Below", right click, and click "clear contents";</a:t>
          </a:r>
        </a:p>
        <a:p>
          <a:r>
            <a:rPr lang="en-CA" sz="1100" baseline="0"/>
            <a:t>Insert new SOFI Report; Ensure contractor names and values of contracts are entered in the correct cells; enter the estimated fuel % cost of overall contracted service cost in </a:t>
          </a:r>
          <a:r>
            <a:rPr lang="en-CA" sz="1100" baseline="0">
              <a:solidFill>
                <a:srgbClr val="FF0000"/>
              </a:solidFill>
            </a:rPr>
            <a:t>red box</a:t>
          </a:r>
          <a:endParaRPr lang="en-CA" sz="1100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7620</xdr:colOff>
      <xdr:row>6</xdr:row>
      <xdr:rowOff>175261</xdr:rowOff>
    </xdr:from>
    <xdr:ext cx="8039100" cy="532638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798820" y="1356361"/>
          <a:ext cx="8039100" cy="532638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CA" sz="1100" b="1">
              <a:solidFill>
                <a:schemeClr val="tx1"/>
              </a:solidFill>
              <a:latin typeface="+mn-lt"/>
              <a:ea typeface="+mn-ea"/>
              <a:cs typeface="+mn-cs"/>
            </a:rPr>
            <a:t>Follow these steps:</a:t>
          </a:r>
        </a:p>
        <a:p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1) Input your SOFI under the "Insert SOFI Contracted Goods &amp; Services Below" on this spreadsheet".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Only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include 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your SOFI based on the criterion of:</a:t>
          </a:r>
        </a:p>
        <a:p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- must be in scope,</a:t>
          </a:r>
        </a:p>
        <a:p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-exclude governance and administrative contracts and stationary sources (buildings), and</a:t>
          </a:r>
        </a:p>
        <a:p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-must be a new or renewed contract.</a:t>
          </a:r>
        </a:p>
        <a:p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2) After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determining which contracts to include, input the contracts and dollar values for </a:t>
          </a:r>
          <a:r>
            <a:rPr lang="en-CA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off-road vehicles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</a:t>
          </a:r>
          <a:r>
            <a:rPr lang="en-CA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equipment etc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.</a:t>
          </a:r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lvl="0"/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3) To determine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the proportion of each contract that is associated with fuel, t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ake a 25% sample of the contract list </a:t>
          </a:r>
        </a:p>
        <a:p>
          <a:pPr lvl="0"/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Note: there are a number of different approaches that can be used to develop a sample of the contracts list. Local governments and Modern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Treaty Nations 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should select the one that seems to be the most reasonable based on the type and number of contracts that they are working with: </a:t>
          </a:r>
        </a:p>
        <a:p>
          <a:pPr lvl="0"/>
          <a:r>
            <a:rPr lang="en-CA" sz="1100" u="sng">
              <a:solidFill>
                <a:schemeClr val="tx1"/>
              </a:solidFill>
              <a:latin typeface="+mn-lt"/>
              <a:ea typeface="+mn-ea"/>
              <a:cs typeface="+mn-cs"/>
            </a:rPr>
            <a:t>Sampling Option 1: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 take a 25% sample of the top value contracts on the list. </a:t>
          </a:r>
        </a:p>
        <a:p>
          <a:pPr lvl="0"/>
          <a:r>
            <a:rPr lang="en-CA" sz="1100" u="sng">
              <a:solidFill>
                <a:schemeClr val="tx1"/>
              </a:solidFill>
              <a:latin typeface="+mn-lt"/>
              <a:ea typeface="+mn-ea"/>
              <a:cs typeface="+mn-cs"/>
            </a:rPr>
            <a:t>Sampling Option 2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: using professional judgement, categorize each contract on the list according to their general level of emissions intensity. Once categorized, take a 25% random sample from each category. </a:t>
          </a:r>
        </a:p>
        <a:p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 Contact each of the flagged contracts and identify what proportion of each contract is associated with fuel consumption (e.g. $16,000 of a $40,000 contract = 40% for fuel consumption)</a:t>
          </a:r>
          <a:r>
            <a:rPr lang="en-CA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and c</a:t>
          </a:r>
          <a:r>
            <a:rPr lang="en-CA" sz="1100">
              <a:solidFill>
                <a:schemeClr val="tx1"/>
              </a:solidFill>
              <a:latin typeface="+mn-lt"/>
              <a:ea typeface="+mn-ea"/>
              <a:cs typeface="+mn-cs"/>
            </a:rPr>
            <a:t>alculate the average percentage of fuel consumption for the flagged sample.</a:t>
          </a:r>
        </a:p>
        <a:p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4) Input the average fuel estimate for the flagged sample into "Fuel % cost of overall contracted service cost" and it will automatically apply this value to the filtered SOFI list. 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5) In the "Outputs" tab, select the unit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measurement from the drop-down list: Cost of Gasoline/L or m3.</a:t>
          </a:r>
          <a:endParaRPr lang="en-US">
            <a:effectLst/>
          </a:endParaRPr>
        </a:p>
        <a:p>
          <a:pPr eaLnBrk="1" fontAlgn="auto" latinLnBrk="0" hangingPunct="1"/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6) T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 </a:t>
          </a:r>
          <a:r>
            <a:rPr lang="en-CA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</a:t>
          </a:r>
          <a:r>
            <a:rPr lang="en-CA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 contracted services emissions from off-road gasoline and heavy diesel sources can be found on</a:t>
          </a:r>
          <a:r>
            <a:rPr lang="en-CA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the "Outputs" tab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and report through the Local Government Climate Action Program reporting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survey.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459105</xdr:colOff>
      <xdr:row>1</xdr:row>
      <xdr:rowOff>59055</xdr:rowOff>
    </xdr:from>
    <xdr:ext cx="10560968" cy="60901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459105" y="297180"/>
          <a:ext cx="10560968" cy="609013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Directions for Statement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Financial Information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(SOFI) Report:</a:t>
          </a:r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Highlight contents in </a:t>
          </a:r>
          <a:r>
            <a:rPr lang="en-CA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red box 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below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"Insert SOFI Contracted Goods &amp; Services Below", right click, and click "clear contents";</a:t>
          </a:r>
          <a:endParaRPr lang="en-US">
            <a:effectLst/>
          </a:endParaRPr>
        </a:p>
        <a:p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Insert new SOFI Report; Ensure contractor names and values of contracts are entered in the correct cells; enter the estimated fuel % cost of overall contracted service cost in </a:t>
          </a:r>
          <a:r>
            <a:rPr lang="en-CA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red box</a:t>
          </a:r>
          <a:endParaRPr lang="en-US">
            <a:solidFill>
              <a:srgbClr val="FF0000"/>
            </a:solidFill>
            <a:effectLst/>
          </a:endParaRPr>
        </a:p>
      </xdr:txBody>
    </xdr:sp>
    <xdr:clientData/>
  </xdr:oneCellAnchor>
  <xdr:oneCellAnchor>
    <xdr:from>
      <xdr:col>4</xdr:col>
      <xdr:colOff>7620</xdr:colOff>
      <xdr:row>6</xdr:row>
      <xdr:rowOff>175261</xdr:rowOff>
    </xdr:from>
    <xdr:ext cx="8016240" cy="532638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798820" y="1356361"/>
          <a:ext cx="8016240" cy="532638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n-CA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Follow these steps:</a:t>
          </a:r>
        </a:p>
        <a:p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1) Input your SOFI under the "Insert SOFI Contracted Goods &amp; Services Below" on this spreadsheet".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Only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include 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your SOFI based on the criterion of:</a:t>
          </a:r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- must be in scope,</a:t>
          </a:r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-exclude governance and administrative contracts and stationary sources (buildings), and</a:t>
          </a:r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-must be a new or renewed contract.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2) After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determining which contracts to include, input the contracts and dollar values for </a:t>
          </a:r>
          <a:r>
            <a:rPr lang="en-CA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off-road vehicles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equipment etc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3) To determine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the proportion of each contract that is associated with fuel, t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ake a 25% sample of the contract list </a:t>
          </a:r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Note: there are a number of different approaches that can be used to develop a sample of the contracts list. Local governments and Modern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Treaty Nations 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should select the one that seems to be the most reasonable based on the type and number of contracts that they are working with: </a:t>
          </a:r>
          <a:endParaRPr lang="en-US">
            <a:effectLst/>
          </a:endParaRPr>
        </a:p>
        <a:p>
          <a:r>
            <a:rPr lang="en-CA" sz="1100" u="sng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Sampling Option 1: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take a 25% sample of the top value contracts on the list. </a:t>
          </a:r>
          <a:endParaRPr lang="en-US">
            <a:effectLst/>
          </a:endParaRPr>
        </a:p>
        <a:p>
          <a:r>
            <a:rPr lang="en-CA" sz="1100" u="sng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Sampling Option 2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 using professional judgement, categorize each contract on the list according to their general level of emissions intensity. Once categorized, take a 25% random sample from each category. </a:t>
          </a:r>
          <a:endParaRPr lang="en-US">
            <a:effectLst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Contact each of the flagged contracts and identify what proportion of each contract is associated with fuel consumption (e.g. $16,000 of a $40,000 contract = 40% for fuel consumption)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and c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alculate the average percentage of fuel consumption for the flagged sample.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4) Input the average fuel estimate for the flagged sample into "Fuel % cost of overall contracted service cost" and it will automatically apply this value to the filtered SOFI list. 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5) In the "Outputs" tab, select the unit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measurement from the drop-down list: Cost of Diesel/L or m3.</a:t>
          </a:r>
          <a:endParaRPr lang="en-US">
            <a:effectLst/>
          </a:endParaRPr>
        </a:p>
        <a:p>
          <a:pPr eaLnBrk="1" fontAlgn="auto" latinLnBrk="0" hangingPunct="1"/>
          <a:endParaRPr lang="en-CA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6) T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 </a:t>
          </a:r>
          <a:r>
            <a:rPr lang="en-CA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</a:t>
          </a:r>
          <a:r>
            <a:rPr lang="en-CA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 contracted services emissions from off-road gasoline and heavy diesel sources can be found on</a:t>
          </a:r>
          <a:r>
            <a:rPr lang="en-CA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the "Outputs" tab </a:t>
          </a:r>
          <a:r>
            <a:rPr lang="en-CA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and report through the Local Government Climate Action Program reporting</a:t>
          </a:r>
          <a:r>
            <a:rPr lang="en-CA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survey.</a:t>
          </a:r>
          <a:endParaRPr lang="en-US">
            <a:effectLst/>
          </a:endParaRPr>
        </a:p>
        <a:p>
          <a:endParaRPr lang="en-CA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3238500</xdr:colOff>
          <xdr:row>9</xdr:row>
          <xdr:rowOff>7620</xdr:rowOff>
        </xdr:from>
        <xdr:to>
          <xdr:col>5</xdr:col>
          <xdr:colOff>7620</xdr:colOff>
          <xdr:row>9</xdr:row>
          <xdr:rowOff>220980</xdr:rowOff>
        </xdr:to>
        <xdr:sp macro="" textlink="">
          <xdr:nvSpPr>
            <xdr:cNvPr id="2059" name="Drop Down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3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3238500</xdr:colOff>
          <xdr:row>18</xdr:row>
          <xdr:rowOff>7620</xdr:rowOff>
        </xdr:from>
        <xdr:to>
          <xdr:col>5</xdr:col>
          <xdr:colOff>7620</xdr:colOff>
          <xdr:row>18</xdr:row>
          <xdr:rowOff>220980</xdr:rowOff>
        </xdr:to>
        <xdr:sp macro="" textlink="">
          <xdr:nvSpPr>
            <xdr:cNvPr id="2062" name="Drop Down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3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2.gov.bc.ca/assets/download/355A0C154C83435BAC8333D98DEC0558" TargetMode="External"/><Relationship Id="rId2" Type="http://schemas.openxmlformats.org/officeDocument/2006/relationships/hyperlink" Target="https://www2.nrcan.gc.ca/eneene/sources/pripri/prices_bycity_e.cfm?productID=1&amp;locationID=5&amp;locationID=6&amp;locationID=2&amp;locationID=3&amp;frequency=M&amp;priceYear=2025&amp;Redisplay=" TargetMode="External"/><Relationship Id="rId1" Type="http://schemas.openxmlformats.org/officeDocument/2006/relationships/hyperlink" Target="https://www2.nrcan.gc.ca/eneene/sources/pripri/prices_bycity_e.cfm?productID=5&amp;locationID=5&amp;locationID=6&amp;locationID=2&amp;locationID=3&amp;frequency=M&amp;priceYear=2025&amp;Redisplay=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586D8-C881-40A1-A92F-D6EE016475F7}">
  <dimension ref="F1:M21"/>
  <sheetViews>
    <sheetView workbookViewId="0">
      <selection activeCell="F30" sqref="F30"/>
    </sheetView>
  </sheetViews>
  <sheetFormatPr defaultRowHeight="14.4" x14ac:dyDescent="0.3"/>
  <cols>
    <col min="6" max="6" width="27.5546875" customWidth="1"/>
    <col min="7" max="7" width="17.5546875" customWidth="1"/>
    <col min="8" max="8" width="17.88671875" customWidth="1"/>
    <col min="9" max="9" width="17.5546875" customWidth="1"/>
    <col min="11" max="11" width="12.88671875" customWidth="1"/>
  </cols>
  <sheetData>
    <row r="1" spans="6:13" ht="15" thickBot="1" x14ac:dyDescent="0.35">
      <c r="F1" s="14" t="s">
        <v>0</v>
      </c>
      <c r="G1" s="15" t="s">
        <v>1</v>
      </c>
      <c r="H1" s="15" t="s">
        <v>2</v>
      </c>
    </row>
    <row r="2" spans="6:13" ht="15" thickBot="1" x14ac:dyDescent="0.35">
      <c r="F2" s="13" t="s">
        <v>97</v>
      </c>
      <c r="G2" s="26">
        <f>Outputs!Q7</f>
        <v>1.7306670333333336</v>
      </c>
      <c r="H2" s="26">
        <f>Outputs!Q8</f>
        <v>1730.6670333333336</v>
      </c>
    </row>
    <row r="3" spans="6:13" ht="15" thickBot="1" x14ac:dyDescent="0.35">
      <c r="F3" s="13" t="s">
        <v>98</v>
      </c>
      <c r="G3" s="26">
        <f>Outputs!Q9</f>
        <v>1.6471586708333334</v>
      </c>
      <c r="H3" s="26">
        <f>Outputs!Q10</f>
        <v>1647.1586708333334</v>
      </c>
      <c r="K3" s="67"/>
    </row>
    <row r="4" spans="6:13" ht="15" thickBot="1" x14ac:dyDescent="0.35">
      <c r="F4" s="14" t="s">
        <v>96</v>
      </c>
      <c r="G4" s="90"/>
      <c r="H4" s="91"/>
      <c r="K4" s="60"/>
    </row>
    <row r="5" spans="6:13" ht="15.6" thickTop="1" thickBot="1" x14ac:dyDescent="0.35">
      <c r="F5" s="93" t="s">
        <v>4</v>
      </c>
      <c r="G5" s="95">
        <v>2.5091549999999999E-3</v>
      </c>
      <c r="H5" s="94" t="s">
        <v>5</v>
      </c>
      <c r="J5" s="61"/>
      <c r="K5" s="67"/>
    </row>
    <row r="6" spans="6:13" ht="15.6" thickTop="1" thickBot="1" x14ac:dyDescent="0.35">
      <c r="F6" s="92" t="s">
        <v>6</v>
      </c>
      <c r="G6" s="95">
        <v>2.246839E-3</v>
      </c>
      <c r="H6" s="94" t="s">
        <v>5</v>
      </c>
      <c r="J6" s="61"/>
      <c r="K6" s="60"/>
    </row>
    <row r="7" spans="6:13" ht="15.6" thickTop="1" thickBot="1" x14ac:dyDescent="0.35">
      <c r="F7" s="93" t="s">
        <v>7</v>
      </c>
      <c r="G7" s="95">
        <v>2.5091549999999998</v>
      </c>
      <c r="H7" s="94" t="s">
        <v>8</v>
      </c>
      <c r="J7" s="61"/>
    </row>
    <row r="8" spans="6:13" ht="15.6" thickTop="1" thickBot="1" x14ac:dyDescent="0.35">
      <c r="F8" s="92" t="s">
        <v>9</v>
      </c>
      <c r="G8" s="95">
        <v>2.246839</v>
      </c>
      <c r="H8" s="94" t="s">
        <v>8</v>
      </c>
      <c r="J8" s="61"/>
      <c r="M8" s="57"/>
    </row>
    <row r="9" spans="6:13" ht="15" thickTop="1" x14ac:dyDescent="0.3"/>
    <row r="11" spans="6:13" x14ac:dyDescent="0.3">
      <c r="F11" t="s">
        <v>10</v>
      </c>
    </row>
    <row r="12" spans="6:13" x14ac:dyDescent="0.3">
      <c r="F12" s="68" t="s">
        <v>101</v>
      </c>
    </row>
    <row r="14" spans="6:13" ht="15" thickBot="1" x14ac:dyDescent="0.35">
      <c r="F14" s="69" t="s">
        <v>100</v>
      </c>
      <c r="G14" s="70"/>
    </row>
    <row r="15" spans="6:13" ht="15" thickBot="1" x14ac:dyDescent="0.35">
      <c r="F15" s="71" t="s">
        <v>11</v>
      </c>
      <c r="G15" s="96">
        <v>1.6471586708333334</v>
      </c>
    </row>
    <row r="16" spans="6:13" ht="15" thickBot="1" x14ac:dyDescent="0.35"/>
    <row r="17" spans="6:7" ht="15" thickBot="1" x14ac:dyDescent="0.35">
      <c r="F17" s="69" t="s">
        <v>99</v>
      </c>
      <c r="G17" s="70"/>
    </row>
    <row r="18" spans="6:7" ht="15" thickBot="1" x14ac:dyDescent="0.35">
      <c r="F18" s="71" t="s">
        <v>11</v>
      </c>
      <c r="G18" s="96">
        <v>1.73</v>
      </c>
    </row>
    <row r="20" spans="6:7" x14ac:dyDescent="0.3">
      <c r="F20" t="s">
        <v>12</v>
      </c>
    </row>
    <row r="21" spans="6:7" x14ac:dyDescent="0.3">
      <c r="F21" s="72" t="s">
        <v>13</v>
      </c>
    </row>
  </sheetData>
  <hyperlinks>
    <hyperlink ref="F17" r:id="rId1" xr:uid="{B63EAFA7-DC2A-43A9-8CF3-F164CD193516}"/>
    <hyperlink ref="F14" r:id="rId2" xr:uid="{68CC81B9-BE0F-4777-B2C7-F4039C00583D}"/>
    <hyperlink ref="F21" r:id="rId3" xr:uid="{A6C9E848-46EF-4ACD-BCB5-0F670C7C019B}"/>
  </hyperlinks>
  <pageMargins left="0.7" right="0.7" top="0.75" bottom="0.7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9CD55-FCCA-43C8-9FDE-7CA0FCAD2579}">
  <sheetPr>
    <pageSetUpPr fitToPage="1"/>
  </sheetPr>
  <dimension ref="B1:L1278"/>
  <sheetViews>
    <sheetView zoomScale="80" zoomScaleNormal="80" workbookViewId="0">
      <selection activeCell="E35" sqref="E35"/>
    </sheetView>
  </sheetViews>
  <sheetFormatPr defaultRowHeight="14.4" x14ac:dyDescent="0.3"/>
  <cols>
    <col min="2" max="2" width="61.5546875" style="40" bestFit="1" customWidth="1"/>
    <col min="3" max="3" width="12.5546875" style="47" bestFit="1" customWidth="1"/>
    <col min="4" max="4" width="1.44140625" customWidth="1"/>
    <col min="5" max="5" width="99.88671875" bestFit="1" customWidth="1"/>
    <col min="6" max="6" width="17.109375" bestFit="1" customWidth="1"/>
    <col min="9" max="9" width="12.109375" bestFit="1" customWidth="1"/>
  </cols>
  <sheetData>
    <row r="1" spans="2:12" ht="18" x14ac:dyDescent="0.35">
      <c r="B1" s="12" t="s">
        <v>14</v>
      </c>
      <c r="C1" s="2"/>
    </row>
    <row r="2" spans="2:12" x14ac:dyDescent="0.3">
      <c r="B2"/>
      <c r="C2" s="2"/>
    </row>
    <row r="3" spans="2:12" x14ac:dyDescent="0.3">
      <c r="B3"/>
      <c r="C3" s="2"/>
    </row>
    <row r="4" spans="2:12" x14ac:dyDescent="0.3">
      <c r="B4"/>
      <c r="C4" s="2"/>
    </row>
    <row r="5" spans="2:12" ht="15" thickBot="1" x14ac:dyDescent="0.35">
      <c r="B5"/>
      <c r="C5" s="2"/>
    </row>
    <row r="6" spans="2:12" ht="15" thickBot="1" x14ac:dyDescent="0.35">
      <c r="B6" s="97" t="s">
        <v>15</v>
      </c>
      <c r="C6" s="98"/>
      <c r="E6" s="8" t="s">
        <v>16</v>
      </c>
      <c r="F6" s="11">
        <v>0.2</v>
      </c>
    </row>
    <row r="7" spans="2:12" ht="15" thickBot="1" x14ac:dyDescent="0.35">
      <c r="B7" s="36" t="s">
        <v>17</v>
      </c>
      <c r="C7" s="37" t="s">
        <v>18</v>
      </c>
      <c r="L7" t="s">
        <v>19</v>
      </c>
    </row>
    <row r="8" spans="2:12" ht="28.8" x14ac:dyDescent="0.3">
      <c r="B8" s="38" t="s">
        <v>20</v>
      </c>
      <c r="C8" s="39">
        <v>68250</v>
      </c>
      <c r="D8" s="1"/>
      <c r="E8" s="30" t="s">
        <v>21</v>
      </c>
      <c r="F8" s="31">
        <f>SUM(C8:C1278)</f>
        <v>497446.64</v>
      </c>
      <c r="L8" t="s">
        <v>19</v>
      </c>
    </row>
    <row r="9" spans="2:12" x14ac:dyDescent="0.3">
      <c r="B9" s="40" t="s">
        <v>22</v>
      </c>
      <c r="C9" s="41">
        <v>62079.77</v>
      </c>
      <c r="E9" s="32" t="s">
        <v>23</v>
      </c>
      <c r="F9" s="31">
        <f>AVERAGE(C8:C1278)</f>
        <v>49744.664000000004</v>
      </c>
      <c r="G9" s="3"/>
      <c r="H9" s="3"/>
      <c r="I9" s="3"/>
    </row>
    <row r="10" spans="2:12" ht="28.8" x14ac:dyDescent="0.3">
      <c r="B10" s="42" t="s">
        <v>24</v>
      </c>
      <c r="C10" s="41">
        <v>30318.94</v>
      </c>
      <c r="E10" s="33" t="s">
        <v>25</v>
      </c>
      <c r="F10" s="34">
        <f>COUNT(C8:C1278)</f>
        <v>10</v>
      </c>
      <c r="G10" s="3"/>
      <c r="H10" s="3"/>
      <c r="I10" s="3"/>
    </row>
    <row r="11" spans="2:12" x14ac:dyDescent="0.3">
      <c r="B11" s="42" t="s">
        <v>26</v>
      </c>
      <c r="C11" s="41">
        <v>30072</v>
      </c>
      <c r="E11" s="32"/>
      <c r="F11" s="34"/>
    </row>
    <row r="12" spans="2:12" ht="28.8" x14ac:dyDescent="0.3">
      <c r="B12" s="42" t="s">
        <v>27</v>
      </c>
      <c r="C12" s="41">
        <v>67584.22</v>
      </c>
      <c r="E12" s="33" t="s">
        <v>28</v>
      </c>
      <c r="F12" s="31">
        <f>Outputs!D18</f>
        <v>99489.328000000009</v>
      </c>
    </row>
    <row r="13" spans="2:12" x14ac:dyDescent="0.3">
      <c r="B13" s="42" t="s">
        <v>29</v>
      </c>
      <c r="C13" s="41">
        <v>46720.76</v>
      </c>
      <c r="E13" s="32" t="s">
        <v>30</v>
      </c>
      <c r="F13" s="35">
        <f>Outputs!D20</f>
        <v>60400.573279115961</v>
      </c>
      <c r="I13" s="4"/>
    </row>
    <row r="14" spans="2:12" x14ac:dyDescent="0.3">
      <c r="B14" s="42" t="s">
        <v>31</v>
      </c>
      <c r="C14" s="41">
        <v>42472.01</v>
      </c>
      <c r="E14" s="32" t="s">
        <v>32</v>
      </c>
      <c r="F14" s="35">
        <f>Outputs!D22</f>
        <v>135.71036366587563</v>
      </c>
    </row>
    <row r="15" spans="2:12" x14ac:dyDescent="0.3">
      <c r="B15" s="42" t="s">
        <v>33</v>
      </c>
      <c r="C15" s="41">
        <v>40557.65</v>
      </c>
      <c r="I15" s="7"/>
    </row>
    <row r="16" spans="2:12" x14ac:dyDescent="0.3">
      <c r="B16" s="42" t="s">
        <v>34</v>
      </c>
      <c r="C16" s="41">
        <v>63718.66</v>
      </c>
    </row>
    <row r="17" spans="2:7" x14ac:dyDescent="0.3">
      <c r="B17" s="42" t="s">
        <v>35</v>
      </c>
      <c r="C17" s="41">
        <v>45672.63</v>
      </c>
    </row>
    <row r="18" spans="2:7" x14ac:dyDescent="0.3">
      <c r="B18" s="42"/>
      <c r="C18" s="41"/>
    </row>
    <row r="19" spans="2:7" x14ac:dyDescent="0.3">
      <c r="B19" s="42"/>
      <c r="C19" s="41"/>
    </row>
    <row r="20" spans="2:7" x14ac:dyDescent="0.3">
      <c r="B20" s="42"/>
      <c r="C20" s="41"/>
    </row>
    <row r="21" spans="2:7" x14ac:dyDescent="0.3">
      <c r="B21" s="42"/>
      <c r="C21" s="41"/>
    </row>
    <row r="22" spans="2:7" x14ac:dyDescent="0.3">
      <c r="B22" s="42"/>
      <c r="C22" s="41"/>
    </row>
    <row r="23" spans="2:7" x14ac:dyDescent="0.3">
      <c r="B23" s="42"/>
      <c r="C23" s="41"/>
    </row>
    <row r="24" spans="2:7" x14ac:dyDescent="0.3">
      <c r="B24" s="42"/>
      <c r="C24" s="41"/>
    </row>
    <row r="25" spans="2:7" x14ac:dyDescent="0.3">
      <c r="B25" s="42"/>
      <c r="C25" s="41"/>
    </row>
    <row r="26" spans="2:7" x14ac:dyDescent="0.3">
      <c r="B26" s="42"/>
      <c r="C26" s="41"/>
      <c r="G26" s="1"/>
    </row>
    <row r="27" spans="2:7" x14ac:dyDescent="0.3">
      <c r="B27" s="42"/>
      <c r="C27" s="41"/>
    </row>
    <row r="28" spans="2:7" x14ac:dyDescent="0.3">
      <c r="B28" s="42"/>
      <c r="C28" s="41"/>
    </row>
    <row r="29" spans="2:7" x14ac:dyDescent="0.3">
      <c r="B29" s="42"/>
      <c r="C29" s="41"/>
    </row>
    <row r="30" spans="2:7" x14ac:dyDescent="0.3">
      <c r="B30" s="42"/>
      <c r="C30" s="41"/>
    </row>
    <row r="31" spans="2:7" x14ac:dyDescent="0.3">
      <c r="B31" s="42"/>
      <c r="C31" s="41"/>
    </row>
    <row r="32" spans="2:7" x14ac:dyDescent="0.3">
      <c r="B32" s="42"/>
      <c r="C32" s="41"/>
    </row>
    <row r="33" spans="2:3" x14ac:dyDescent="0.3">
      <c r="B33" s="42"/>
      <c r="C33" s="41"/>
    </row>
    <row r="34" spans="2:3" x14ac:dyDescent="0.3">
      <c r="B34" s="42"/>
      <c r="C34" s="41"/>
    </row>
    <row r="35" spans="2:3" x14ac:dyDescent="0.3">
      <c r="B35" s="42"/>
      <c r="C35" s="41"/>
    </row>
    <row r="36" spans="2:3" x14ac:dyDescent="0.3">
      <c r="B36" s="42"/>
      <c r="C36" s="41"/>
    </row>
    <row r="37" spans="2:3" x14ac:dyDescent="0.3">
      <c r="B37" s="42"/>
      <c r="C37" s="41"/>
    </row>
    <row r="38" spans="2:3" x14ac:dyDescent="0.3">
      <c r="B38" s="42"/>
      <c r="C38" s="41"/>
    </row>
    <row r="39" spans="2:3" x14ac:dyDescent="0.3">
      <c r="B39" s="42"/>
      <c r="C39" s="41"/>
    </row>
    <row r="40" spans="2:3" x14ac:dyDescent="0.3">
      <c r="B40" s="42"/>
      <c r="C40" s="41"/>
    </row>
    <row r="41" spans="2:3" x14ac:dyDescent="0.3">
      <c r="B41" s="42"/>
      <c r="C41" s="41"/>
    </row>
    <row r="42" spans="2:3" x14ac:dyDescent="0.3">
      <c r="B42" s="42"/>
      <c r="C42" s="41"/>
    </row>
    <row r="43" spans="2:3" x14ac:dyDescent="0.3">
      <c r="B43" s="42"/>
      <c r="C43" s="41"/>
    </row>
    <row r="44" spans="2:3" x14ac:dyDescent="0.3">
      <c r="B44" s="42"/>
      <c r="C44" s="41"/>
    </row>
    <row r="45" spans="2:3" x14ac:dyDescent="0.3">
      <c r="B45" s="42"/>
      <c r="C45" s="41"/>
    </row>
    <row r="46" spans="2:3" x14ac:dyDescent="0.3">
      <c r="B46" s="42"/>
      <c r="C46" s="41"/>
    </row>
    <row r="47" spans="2:3" x14ac:dyDescent="0.3">
      <c r="B47" s="42"/>
      <c r="C47" s="41"/>
    </row>
    <row r="48" spans="2:3" x14ac:dyDescent="0.3">
      <c r="B48" s="42"/>
      <c r="C48" s="41"/>
    </row>
    <row r="49" spans="2:3" x14ac:dyDescent="0.3">
      <c r="B49" s="42"/>
      <c r="C49" s="41"/>
    </row>
    <row r="50" spans="2:3" x14ac:dyDescent="0.3">
      <c r="B50" s="42"/>
      <c r="C50" s="41"/>
    </row>
    <row r="51" spans="2:3" x14ac:dyDescent="0.3">
      <c r="B51" s="42"/>
      <c r="C51" s="41"/>
    </row>
    <row r="52" spans="2:3" x14ac:dyDescent="0.3">
      <c r="B52" s="42"/>
      <c r="C52" s="41"/>
    </row>
    <row r="53" spans="2:3" x14ac:dyDescent="0.3">
      <c r="B53" s="42"/>
      <c r="C53" s="41"/>
    </row>
    <row r="54" spans="2:3" x14ac:dyDescent="0.3">
      <c r="B54" s="42"/>
      <c r="C54" s="41"/>
    </row>
    <row r="55" spans="2:3" x14ac:dyDescent="0.3">
      <c r="B55" s="42"/>
      <c r="C55" s="41"/>
    </row>
    <row r="56" spans="2:3" x14ac:dyDescent="0.3">
      <c r="B56" s="42"/>
      <c r="C56" s="41"/>
    </row>
    <row r="57" spans="2:3" x14ac:dyDescent="0.3">
      <c r="B57" s="42"/>
      <c r="C57" s="41"/>
    </row>
    <row r="58" spans="2:3" x14ac:dyDescent="0.3">
      <c r="B58" s="42"/>
      <c r="C58" s="41"/>
    </row>
    <row r="59" spans="2:3" x14ac:dyDescent="0.3">
      <c r="B59" s="42"/>
      <c r="C59" s="41"/>
    </row>
    <row r="60" spans="2:3" x14ac:dyDescent="0.3">
      <c r="B60" s="42"/>
      <c r="C60" s="41"/>
    </row>
    <row r="61" spans="2:3" x14ac:dyDescent="0.3">
      <c r="B61" s="42"/>
      <c r="C61" s="41"/>
    </row>
    <row r="62" spans="2:3" x14ac:dyDescent="0.3">
      <c r="B62" s="42"/>
      <c r="C62" s="41"/>
    </row>
    <row r="63" spans="2:3" x14ac:dyDescent="0.3">
      <c r="B63" s="42"/>
      <c r="C63" s="41"/>
    </row>
    <row r="64" spans="2:3" x14ac:dyDescent="0.3">
      <c r="B64" s="42"/>
      <c r="C64" s="41"/>
    </row>
    <row r="65" spans="2:3" x14ac:dyDescent="0.3">
      <c r="B65" s="42"/>
      <c r="C65" s="41"/>
    </row>
    <row r="66" spans="2:3" x14ac:dyDescent="0.3">
      <c r="B66" s="42"/>
      <c r="C66" s="41"/>
    </row>
    <row r="67" spans="2:3" x14ac:dyDescent="0.3">
      <c r="B67" s="42"/>
      <c r="C67" s="41"/>
    </row>
    <row r="68" spans="2:3" x14ac:dyDescent="0.3">
      <c r="B68" s="42"/>
      <c r="C68" s="41"/>
    </row>
    <row r="69" spans="2:3" x14ac:dyDescent="0.3">
      <c r="B69" s="42"/>
      <c r="C69" s="41"/>
    </row>
    <row r="70" spans="2:3" x14ac:dyDescent="0.3">
      <c r="B70" s="42"/>
      <c r="C70" s="41"/>
    </row>
    <row r="71" spans="2:3" x14ac:dyDescent="0.3">
      <c r="B71" s="42"/>
      <c r="C71" s="41"/>
    </row>
    <row r="72" spans="2:3" x14ac:dyDescent="0.3">
      <c r="B72" s="42"/>
      <c r="C72" s="41"/>
    </row>
    <row r="73" spans="2:3" x14ac:dyDescent="0.3">
      <c r="B73" s="42"/>
      <c r="C73" s="41"/>
    </row>
    <row r="74" spans="2:3" x14ac:dyDescent="0.3">
      <c r="B74" s="42"/>
      <c r="C74" s="41"/>
    </row>
    <row r="75" spans="2:3" x14ac:dyDescent="0.3">
      <c r="B75" s="42"/>
      <c r="C75" s="41"/>
    </row>
    <row r="76" spans="2:3" x14ac:dyDescent="0.3">
      <c r="B76" s="42"/>
      <c r="C76" s="41"/>
    </row>
    <row r="77" spans="2:3" x14ac:dyDescent="0.3">
      <c r="B77" s="42"/>
      <c r="C77" s="41"/>
    </row>
    <row r="78" spans="2:3" x14ac:dyDescent="0.3">
      <c r="B78" s="42"/>
      <c r="C78" s="41"/>
    </row>
    <row r="79" spans="2:3" x14ac:dyDescent="0.3">
      <c r="B79" s="42"/>
      <c r="C79" s="41"/>
    </row>
    <row r="80" spans="2:3" x14ac:dyDescent="0.3">
      <c r="B80" s="42"/>
      <c r="C80" s="41"/>
    </row>
    <row r="81" spans="2:3" x14ac:dyDescent="0.3">
      <c r="B81" s="42"/>
      <c r="C81" s="41"/>
    </row>
    <row r="82" spans="2:3" x14ac:dyDescent="0.3">
      <c r="B82" s="42"/>
      <c r="C82" s="41"/>
    </row>
    <row r="83" spans="2:3" x14ac:dyDescent="0.3">
      <c r="B83" s="42"/>
      <c r="C83" s="41"/>
    </row>
    <row r="84" spans="2:3" x14ac:dyDescent="0.3">
      <c r="B84" s="42"/>
      <c r="C84" s="41"/>
    </row>
    <row r="85" spans="2:3" x14ac:dyDescent="0.3">
      <c r="B85" s="42"/>
      <c r="C85" s="41"/>
    </row>
    <row r="86" spans="2:3" x14ac:dyDescent="0.3">
      <c r="B86" s="42"/>
      <c r="C86" s="41"/>
    </row>
    <row r="87" spans="2:3" x14ac:dyDescent="0.3">
      <c r="B87" s="42"/>
      <c r="C87" s="41"/>
    </row>
    <row r="88" spans="2:3" x14ac:dyDescent="0.3">
      <c r="B88" s="42"/>
      <c r="C88" s="41"/>
    </row>
    <row r="89" spans="2:3" x14ac:dyDescent="0.3">
      <c r="B89" s="42"/>
      <c r="C89" s="41"/>
    </row>
    <row r="90" spans="2:3" x14ac:dyDescent="0.3">
      <c r="B90" s="42"/>
      <c r="C90" s="41"/>
    </row>
    <row r="91" spans="2:3" x14ac:dyDescent="0.3">
      <c r="B91" s="42"/>
      <c r="C91" s="41"/>
    </row>
    <row r="92" spans="2:3" x14ac:dyDescent="0.3">
      <c r="B92" s="42"/>
      <c r="C92" s="41"/>
    </row>
    <row r="93" spans="2:3" x14ac:dyDescent="0.3">
      <c r="B93" s="42"/>
      <c r="C93" s="41"/>
    </row>
    <row r="94" spans="2:3" x14ac:dyDescent="0.3">
      <c r="B94" s="42"/>
      <c r="C94" s="41"/>
    </row>
    <row r="95" spans="2:3" x14ac:dyDescent="0.3">
      <c r="B95" s="42"/>
      <c r="C95" s="41"/>
    </row>
    <row r="96" spans="2:3" x14ac:dyDescent="0.3">
      <c r="B96" s="42"/>
      <c r="C96" s="41"/>
    </row>
    <row r="97" spans="2:3" x14ac:dyDescent="0.3">
      <c r="B97" s="42"/>
      <c r="C97" s="41"/>
    </row>
    <row r="98" spans="2:3" x14ac:dyDescent="0.3">
      <c r="B98" s="42"/>
      <c r="C98" s="41"/>
    </row>
    <row r="99" spans="2:3" x14ac:dyDescent="0.3">
      <c r="B99" s="42"/>
      <c r="C99" s="41"/>
    </row>
    <row r="100" spans="2:3" x14ac:dyDescent="0.3">
      <c r="B100" s="42"/>
      <c r="C100" s="41"/>
    </row>
    <row r="101" spans="2:3" x14ac:dyDescent="0.3">
      <c r="B101" s="42"/>
      <c r="C101" s="41"/>
    </row>
    <row r="102" spans="2:3" x14ac:dyDescent="0.3">
      <c r="B102" s="42"/>
      <c r="C102" s="41"/>
    </row>
    <row r="103" spans="2:3" x14ac:dyDescent="0.3">
      <c r="B103" s="42"/>
      <c r="C103" s="41"/>
    </row>
    <row r="104" spans="2:3" x14ac:dyDescent="0.3">
      <c r="B104" s="42"/>
      <c r="C104" s="41"/>
    </row>
    <row r="105" spans="2:3" x14ac:dyDescent="0.3">
      <c r="B105" s="42"/>
      <c r="C105" s="41"/>
    </row>
    <row r="106" spans="2:3" x14ac:dyDescent="0.3">
      <c r="B106" s="42"/>
      <c r="C106" s="41"/>
    </row>
    <row r="107" spans="2:3" x14ac:dyDescent="0.3">
      <c r="B107" s="42"/>
      <c r="C107" s="41"/>
    </row>
    <row r="108" spans="2:3" x14ac:dyDescent="0.3">
      <c r="B108" s="42"/>
      <c r="C108" s="41"/>
    </row>
    <row r="109" spans="2:3" x14ac:dyDescent="0.3">
      <c r="B109" s="42"/>
      <c r="C109" s="41"/>
    </row>
    <row r="110" spans="2:3" x14ac:dyDescent="0.3">
      <c r="B110" s="42"/>
      <c r="C110" s="41"/>
    </row>
    <row r="111" spans="2:3" x14ac:dyDescent="0.3">
      <c r="B111" s="42"/>
      <c r="C111" s="41"/>
    </row>
    <row r="112" spans="2:3" x14ac:dyDescent="0.3">
      <c r="B112" s="42"/>
      <c r="C112" s="41"/>
    </row>
    <row r="113" spans="2:3" x14ac:dyDescent="0.3">
      <c r="B113" s="42"/>
      <c r="C113" s="41"/>
    </row>
    <row r="114" spans="2:3" x14ac:dyDescent="0.3">
      <c r="B114" s="42"/>
      <c r="C114" s="41"/>
    </row>
    <row r="115" spans="2:3" x14ac:dyDescent="0.3">
      <c r="B115" s="42"/>
      <c r="C115" s="41"/>
    </row>
    <row r="116" spans="2:3" x14ac:dyDescent="0.3">
      <c r="B116" s="42"/>
      <c r="C116" s="41"/>
    </row>
    <row r="117" spans="2:3" x14ac:dyDescent="0.3">
      <c r="B117" s="42"/>
      <c r="C117" s="41"/>
    </row>
    <row r="118" spans="2:3" x14ac:dyDescent="0.3">
      <c r="B118" s="42"/>
      <c r="C118" s="41"/>
    </row>
    <row r="119" spans="2:3" x14ac:dyDescent="0.3">
      <c r="B119" s="42"/>
      <c r="C119" s="41"/>
    </row>
    <row r="120" spans="2:3" x14ac:dyDescent="0.3">
      <c r="B120" s="42"/>
      <c r="C120" s="41"/>
    </row>
    <row r="121" spans="2:3" x14ac:dyDescent="0.3">
      <c r="B121" s="42"/>
      <c r="C121" s="41"/>
    </row>
    <row r="122" spans="2:3" x14ac:dyDescent="0.3">
      <c r="B122" s="42"/>
      <c r="C122" s="41"/>
    </row>
    <row r="123" spans="2:3" x14ac:dyDescent="0.3">
      <c r="B123" s="42"/>
      <c r="C123" s="41"/>
    </row>
    <row r="124" spans="2:3" x14ac:dyDescent="0.3">
      <c r="B124" s="42"/>
      <c r="C124" s="41"/>
    </row>
    <row r="125" spans="2:3" x14ac:dyDescent="0.3">
      <c r="B125" s="42"/>
      <c r="C125" s="41"/>
    </row>
    <row r="126" spans="2:3" x14ac:dyDescent="0.3">
      <c r="B126" s="42"/>
      <c r="C126" s="41"/>
    </row>
    <row r="127" spans="2:3" x14ac:dyDescent="0.3">
      <c r="B127" s="42"/>
      <c r="C127" s="41"/>
    </row>
    <row r="128" spans="2:3" x14ac:dyDescent="0.3">
      <c r="B128" s="42"/>
      <c r="C128" s="41"/>
    </row>
    <row r="129" spans="2:3" x14ac:dyDescent="0.3">
      <c r="B129" s="42"/>
      <c r="C129" s="41"/>
    </row>
    <row r="130" spans="2:3" x14ac:dyDescent="0.3">
      <c r="B130" s="42"/>
      <c r="C130" s="41"/>
    </row>
    <row r="131" spans="2:3" x14ac:dyDescent="0.3">
      <c r="B131" s="42"/>
      <c r="C131" s="41"/>
    </row>
    <row r="132" spans="2:3" x14ac:dyDescent="0.3">
      <c r="B132" s="42"/>
      <c r="C132" s="41"/>
    </row>
    <row r="133" spans="2:3" x14ac:dyDescent="0.3">
      <c r="B133" s="42"/>
      <c r="C133" s="41"/>
    </row>
    <row r="134" spans="2:3" x14ac:dyDescent="0.3">
      <c r="B134" s="42"/>
      <c r="C134" s="41"/>
    </row>
    <row r="135" spans="2:3" x14ac:dyDescent="0.3">
      <c r="B135" s="42"/>
      <c r="C135" s="41"/>
    </row>
    <row r="136" spans="2:3" x14ac:dyDescent="0.3">
      <c r="B136" s="42"/>
      <c r="C136" s="41"/>
    </row>
    <row r="137" spans="2:3" x14ac:dyDescent="0.3">
      <c r="B137" s="42"/>
      <c r="C137" s="41"/>
    </row>
    <row r="138" spans="2:3" x14ac:dyDescent="0.3">
      <c r="B138" s="42"/>
      <c r="C138" s="41"/>
    </row>
    <row r="139" spans="2:3" x14ac:dyDescent="0.3">
      <c r="B139" s="42"/>
      <c r="C139" s="41"/>
    </row>
    <row r="140" spans="2:3" x14ac:dyDescent="0.3">
      <c r="B140" s="42"/>
      <c r="C140" s="41"/>
    </row>
    <row r="141" spans="2:3" x14ac:dyDescent="0.3">
      <c r="B141" s="42"/>
      <c r="C141" s="41"/>
    </row>
    <row r="142" spans="2:3" x14ac:dyDescent="0.3">
      <c r="B142" s="42"/>
      <c r="C142" s="41"/>
    </row>
    <row r="143" spans="2:3" x14ac:dyDescent="0.3">
      <c r="B143" s="42"/>
      <c r="C143" s="41"/>
    </row>
    <row r="144" spans="2:3" x14ac:dyDescent="0.3">
      <c r="B144" s="42"/>
      <c r="C144" s="41"/>
    </row>
    <row r="145" spans="2:3" x14ac:dyDescent="0.3">
      <c r="B145" s="42"/>
      <c r="C145" s="41"/>
    </row>
    <row r="146" spans="2:3" x14ac:dyDescent="0.3">
      <c r="B146" s="42"/>
      <c r="C146" s="41"/>
    </row>
    <row r="147" spans="2:3" x14ac:dyDescent="0.3">
      <c r="B147" s="42"/>
      <c r="C147" s="41"/>
    </row>
    <row r="148" spans="2:3" x14ac:dyDescent="0.3">
      <c r="B148" s="42"/>
      <c r="C148" s="41"/>
    </row>
    <row r="149" spans="2:3" x14ac:dyDescent="0.3">
      <c r="B149" s="42"/>
      <c r="C149" s="41"/>
    </row>
    <row r="150" spans="2:3" x14ac:dyDescent="0.3">
      <c r="B150" s="42"/>
      <c r="C150" s="41"/>
    </row>
    <row r="151" spans="2:3" x14ac:dyDescent="0.3">
      <c r="B151" s="42"/>
      <c r="C151" s="41"/>
    </row>
    <row r="152" spans="2:3" x14ac:dyDescent="0.3">
      <c r="B152" s="42"/>
      <c r="C152" s="41"/>
    </row>
    <row r="153" spans="2:3" x14ac:dyDescent="0.3">
      <c r="B153" s="42"/>
      <c r="C153" s="41"/>
    </row>
    <row r="154" spans="2:3" x14ac:dyDescent="0.3">
      <c r="B154" s="42"/>
      <c r="C154" s="41"/>
    </row>
    <row r="155" spans="2:3" x14ac:dyDescent="0.3">
      <c r="B155" s="42"/>
      <c r="C155" s="41"/>
    </row>
    <row r="156" spans="2:3" x14ac:dyDescent="0.3">
      <c r="B156" s="42"/>
      <c r="C156" s="41"/>
    </row>
    <row r="157" spans="2:3" x14ac:dyDescent="0.3">
      <c r="B157" s="42"/>
      <c r="C157" s="41"/>
    </row>
    <row r="158" spans="2:3" x14ac:dyDescent="0.3">
      <c r="B158" s="42"/>
      <c r="C158" s="41"/>
    </row>
    <row r="159" spans="2:3" x14ac:dyDescent="0.3">
      <c r="B159" s="42"/>
      <c r="C159" s="41"/>
    </row>
    <row r="160" spans="2:3" x14ac:dyDescent="0.3">
      <c r="B160" s="42"/>
      <c r="C160" s="41"/>
    </row>
    <row r="161" spans="2:3" x14ac:dyDescent="0.3">
      <c r="B161" s="42"/>
      <c r="C161" s="41"/>
    </row>
    <row r="162" spans="2:3" x14ac:dyDescent="0.3">
      <c r="B162" s="42"/>
      <c r="C162" s="41"/>
    </row>
    <row r="163" spans="2:3" x14ac:dyDescent="0.3">
      <c r="B163" s="42"/>
      <c r="C163" s="41"/>
    </row>
    <row r="164" spans="2:3" x14ac:dyDescent="0.3">
      <c r="B164" s="42"/>
      <c r="C164" s="41"/>
    </row>
    <row r="165" spans="2:3" x14ac:dyDescent="0.3">
      <c r="B165" s="42"/>
      <c r="C165" s="41"/>
    </row>
    <row r="166" spans="2:3" x14ac:dyDescent="0.3">
      <c r="B166" s="42"/>
      <c r="C166" s="41"/>
    </row>
    <row r="167" spans="2:3" x14ac:dyDescent="0.3">
      <c r="B167" s="42"/>
      <c r="C167" s="41"/>
    </row>
    <row r="168" spans="2:3" x14ac:dyDescent="0.3">
      <c r="B168" s="42"/>
      <c r="C168" s="41"/>
    </row>
    <row r="169" spans="2:3" x14ac:dyDescent="0.3">
      <c r="B169" s="42"/>
      <c r="C169" s="41"/>
    </row>
    <row r="170" spans="2:3" x14ac:dyDescent="0.3">
      <c r="B170" s="42"/>
      <c r="C170" s="41"/>
    </row>
    <row r="171" spans="2:3" x14ac:dyDescent="0.3">
      <c r="B171" s="42"/>
      <c r="C171" s="41"/>
    </row>
    <row r="172" spans="2:3" x14ac:dyDescent="0.3">
      <c r="B172" s="42"/>
      <c r="C172" s="41"/>
    </row>
    <row r="173" spans="2:3" x14ac:dyDescent="0.3">
      <c r="B173" s="42"/>
      <c r="C173" s="41"/>
    </row>
    <row r="174" spans="2:3" x14ac:dyDescent="0.3">
      <c r="B174" s="42"/>
      <c r="C174" s="41"/>
    </row>
    <row r="175" spans="2:3" x14ac:dyDescent="0.3">
      <c r="B175" s="42"/>
      <c r="C175" s="41"/>
    </row>
    <row r="176" spans="2:3" x14ac:dyDescent="0.3">
      <c r="B176" s="42"/>
      <c r="C176" s="41"/>
    </row>
    <row r="177" spans="2:3" x14ac:dyDescent="0.3">
      <c r="B177" s="42"/>
      <c r="C177" s="41"/>
    </row>
    <row r="178" spans="2:3" x14ac:dyDescent="0.3">
      <c r="B178" s="42"/>
      <c r="C178" s="41"/>
    </row>
    <row r="179" spans="2:3" x14ac:dyDescent="0.3">
      <c r="B179" s="42"/>
      <c r="C179" s="41"/>
    </row>
    <row r="180" spans="2:3" x14ac:dyDescent="0.3">
      <c r="B180" s="42"/>
      <c r="C180" s="41"/>
    </row>
    <row r="181" spans="2:3" x14ac:dyDescent="0.3">
      <c r="B181" s="42"/>
      <c r="C181" s="41"/>
    </row>
    <row r="182" spans="2:3" x14ac:dyDescent="0.3">
      <c r="B182" s="42"/>
      <c r="C182" s="41"/>
    </row>
    <row r="183" spans="2:3" x14ac:dyDescent="0.3">
      <c r="B183" s="42"/>
      <c r="C183" s="41"/>
    </row>
    <row r="184" spans="2:3" x14ac:dyDescent="0.3">
      <c r="B184" s="42"/>
      <c r="C184" s="41"/>
    </row>
    <row r="185" spans="2:3" x14ac:dyDescent="0.3">
      <c r="B185" s="42"/>
      <c r="C185" s="41"/>
    </row>
    <row r="186" spans="2:3" x14ac:dyDescent="0.3">
      <c r="B186" s="42"/>
      <c r="C186" s="41"/>
    </row>
    <row r="187" spans="2:3" x14ac:dyDescent="0.3">
      <c r="B187" s="42"/>
      <c r="C187" s="41"/>
    </row>
    <row r="188" spans="2:3" x14ac:dyDescent="0.3">
      <c r="B188" s="42"/>
      <c r="C188" s="41"/>
    </row>
    <row r="189" spans="2:3" x14ac:dyDescent="0.3">
      <c r="B189" s="42"/>
      <c r="C189" s="41"/>
    </row>
    <row r="190" spans="2:3" x14ac:dyDescent="0.3">
      <c r="B190" s="42"/>
      <c r="C190" s="41"/>
    </row>
    <row r="191" spans="2:3" x14ac:dyDescent="0.3">
      <c r="B191" s="42"/>
      <c r="C191" s="41"/>
    </row>
    <row r="192" spans="2:3" x14ac:dyDescent="0.3">
      <c r="B192" s="42"/>
      <c r="C192" s="41"/>
    </row>
    <row r="193" spans="2:3" x14ac:dyDescent="0.3">
      <c r="B193" s="42"/>
      <c r="C193" s="41"/>
    </row>
    <row r="194" spans="2:3" x14ac:dyDescent="0.3">
      <c r="B194" s="42"/>
      <c r="C194" s="41"/>
    </row>
    <row r="195" spans="2:3" x14ac:dyDescent="0.3">
      <c r="B195" s="42"/>
      <c r="C195" s="41"/>
    </row>
    <row r="196" spans="2:3" x14ac:dyDescent="0.3">
      <c r="B196" s="42"/>
      <c r="C196" s="41"/>
    </row>
    <row r="197" spans="2:3" x14ac:dyDescent="0.3">
      <c r="B197" s="42"/>
      <c r="C197" s="41"/>
    </row>
    <row r="198" spans="2:3" x14ac:dyDescent="0.3">
      <c r="B198" s="42"/>
      <c r="C198" s="41"/>
    </row>
    <row r="199" spans="2:3" x14ac:dyDescent="0.3">
      <c r="B199" s="42"/>
      <c r="C199" s="41"/>
    </row>
    <row r="200" spans="2:3" x14ac:dyDescent="0.3">
      <c r="B200" s="42"/>
      <c r="C200" s="41"/>
    </row>
    <row r="201" spans="2:3" x14ac:dyDescent="0.3">
      <c r="B201" s="42"/>
      <c r="C201" s="41"/>
    </row>
    <row r="202" spans="2:3" x14ac:dyDescent="0.3">
      <c r="B202" s="42"/>
      <c r="C202" s="41"/>
    </row>
    <row r="203" spans="2:3" x14ac:dyDescent="0.3">
      <c r="B203" s="42"/>
      <c r="C203" s="41"/>
    </row>
    <row r="204" spans="2:3" x14ac:dyDescent="0.3">
      <c r="B204" s="42"/>
      <c r="C204" s="41"/>
    </row>
    <row r="205" spans="2:3" x14ac:dyDescent="0.3">
      <c r="B205" s="42"/>
      <c r="C205" s="41"/>
    </row>
    <row r="206" spans="2:3" x14ac:dyDescent="0.3">
      <c r="B206" s="42"/>
      <c r="C206" s="41"/>
    </row>
    <row r="207" spans="2:3" x14ac:dyDescent="0.3">
      <c r="B207" s="42"/>
      <c r="C207" s="41"/>
    </row>
    <row r="208" spans="2:3" x14ac:dyDescent="0.3">
      <c r="B208" s="42"/>
      <c r="C208" s="41"/>
    </row>
    <row r="209" spans="2:3" x14ac:dyDescent="0.3">
      <c r="B209" s="42"/>
      <c r="C209" s="41"/>
    </row>
    <row r="210" spans="2:3" x14ac:dyDescent="0.3">
      <c r="B210" s="42"/>
      <c r="C210" s="41"/>
    </row>
    <row r="211" spans="2:3" x14ac:dyDescent="0.3">
      <c r="B211" s="42"/>
      <c r="C211" s="41"/>
    </row>
    <row r="212" spans="2:3" x14ac:dyDescent="0.3">
      <c r="B212" s="42"/>
      <c r="C212" s="41"/>
    </row>
    <row r="213" spans="2:3" x14ac:dyDescent="0.3">
      <c r="B213" s="42"/>
      <c r="C213" s="41"/>
    </row>
    <row r="214" spans="2:3" x14ac:dyDescent="0.3">
      <c r="B214" s="42"/>
      <c r="C214" s="41"/>
    </row>
    <row r="215" spans="2:3" x14ac:dyDescent="0.3">
      <c r="B215" s="42"/>
      <c r="C215" s="41"/>
    </row>
    <row r="216" spans="2:3" x14ac:dyDescent="0.3">
      <c r="B216" s="42"/>
      <c r="C216" s="41"/>
    </row>
    <row r="217" spans="2:3" x14ac:dyDescent="0.3">
      <c r="B217" s="42"/>
      <c r="C217" s="41"/>
    </row>
    <row r="218" spans="2:3" x14ac:dyDescent="0.3">
      <c r="B218" s="42"/>
      <c r="C218" s="41"/>
    </row>
    <row r="219" spans="2:3" x14ac:dyDescent="0.3">
      <c r="B219" s="42"/>
      <c r="C219" s="41"/>
    </row>
    <row r="220" spans="2:3" x14ac:dyDescent="0.3">
      <c r="B220" s="42"/>
      <c r="C220" s="41"/>
    </row>
    <row r="221" spans="2:3" x14ac:dyDescent="0.3">
      <c r="B221" s="42"/>
      <c r="C221" s="41"/>
    </row>
    <row r="222" spans="2:3" x14ac:dyDescent="0.3">
      <c r="B222" s="42"/>
      <c r="C222" s="41"/>
    </row>
    <row r="223" spans="2:3" x14ac:dyDescent="0.3">
      <c r="B223" s="42"/>
      <c r="C223" s="41"/>
    </row>
    <row r="224" spans="2:3" x14ac:dyDescent="0.3">
      <c r="B224" s="42"/>
      <c r="C224" s="41"/>
    </row>
    <row r="225" spans="2:3" x14ac:dyDescent="0.3">
      <c r="B225" s="42"/>
      <c r="C225" s="41"/>
    </row>
    <row r="226" spans="2:3" x14ac:dyDescent="0.3">
      <c r="B226" s="42"/>
      <c r="C226" s="41"/>
    </row>
    <row r="227" spans="2:3" x14ac:dyDescent="0.3">
      <c r="B227" s="42"/>
      <c r="C227" s="41"/>
    </row>
    <row r="228" spans="2:3" x14ac:dyDescent="0.3">
      <c r="B228" s="42"/>
      <c r="C228" s="41"/>
    </row>
    <row r="229" spans="2:3" x14ac:dyDescent="0.3">
      <c r="B229" s="42"/>
      <c r="C229" s="41"/>
    </row>
    <row r="230" spans="2:3" x14ac:dyDescent="0.3">
      <c r="B230" s="42"/>
      <c r="C230" s="41"/>
    </row>
    <row r="231" spans="2:3" x14ac:dyDescent="0.3">
      <c r="B231" s="42"/>
      <c r="C231" s="41"/>
    </row>
    <row r="232" spans="2:3" x14ac:dyDescent="0.3">
      <c r="B232" s="42"/>
      <c r="C232" s="41"/>
    </row>
    <row r="233" spans="2:3" x14ac:dyDescent="0.3">
      <c r="B233" s="42"/>
      <c r="C233" s="41"/>
    </row>
    <row r="234" spans="2:3" x14ac:dyDescent="0.3">
      <c r="B234" s="42"/>
      <c r="C234" s="41"/>
    </row>
    <row r="235" spans="2:3" x14ac:dyDescent="0.3">
      <c r="B235" s="42"/>
      <c r="C235" s="41"/>
    </row>
    <row r="236" spans="2:3" x14ac:dyDescent="0.3">
      <c r="B236" s="42"/>
      <c r="C236" s="41"/>
    </row>
    <row r="237" spans="2:3" x14ac:dyDescent="0.3">
      <c r="B237" s="42"/>
      <c r="C237" s="41"/>
    </row>
    <row r="238" spans="2:3" x14ac:dyDescent="0.3">
      <c r="B238" s="42"/>
      <c r="C238" s="41"/>
    </row>
    <row r="239" spans="2:3" x14ac:dyDescent="0.3">
      <c r="B239" s="42"/>
      <c r="C239" s="41"/>
    </row>
    <row r="240" spans="2:3" x14ac:dyDescent="0.3">
      <c r="B240" s="42"/>
      <c r="C240" s="41"/>
    </row>
    <row r="241" spans="2:3" x14ac:dyDescent="0.3">
      <c r="B241" s="42"/>
      <c r="C241" s="41"/>
    </row>
    <row r="242" spans="2:3" x14ac:dyDescent="0.3">
      <c r="B242" s="42"/>
      <c r="C242" s="41"/>
    </row>
    <row r="243" spans="2:3" x14ac:dyDescent="0.3">
      <c r="B243" s="42"/>
      <c r="C243" s="41"/>
    </row>
    <row r="244" spans="2:3" x14ac:dyDescent="0.3">
      <c r="B244" s="42"/>
      <c r="C244" s="41"/>
    </row>
    <row r="245" spans="2:3" x14ac:dyDescent="0.3">
      <c r="B245" s="42"/>
      <c r="C245" s="41"/>
    </row>
    <row r="246" spans="2:3" x14ac:dyDescent="0.3">
      <c r="B246" s="42"/>
      <c r="C246" s="41"/>
    </row>
    <row r="247" spans="2:3" x14ac:dyDescent="0.3">
      <c r="B247" s="42"/>
      <c r="C247" s="41"/>
    </row>
    <row r="248" spans="2:3" x14ac:dyDescent="0.3">
      <c r="B248" s="42"/>
      <c r="C248" s="41"/>
    </row>
    <row r="249" spans="2:3" x14ac:dyDescent="0.3">
      <c r="B249" s="42"/>
      <c r="C249" s="41"/>
    </row>
    <row r="250" spans="2:3" x14ac:dyDescent="0.3">
      <c r="B250" s="42"/>
      <c r="C250" s="41"/>
    </row>
    <row r="251" spans="2:3" x14ac:dyDescent="0.3">
      <c r="B251" s="42"/>
      <c r="C251" s="41"/>
    </row>
    <row r="252" spans="2:3" x14ac:dyDescent="0.3">
      <c r="B252" s="42"/>
      <c r="C252" s="41"/>
    </row>
    <row r="253" spans="2:3" x14ac:dyDescent="0.3">
      <c r="B253" s="42"/>
      <c r="C253" s="41"/>
    </row>
    <row r="254" spans="2:3" x14ac:dyDescent="0.3">
      <c r="B254" s="42"/>
      <c r="C254" s="41"/>
    </row>
    <row r="255" spans="2:3" x14ac:dyDescent="0.3">
      <c r="B255" s="42"/>
      <c r="C255" s="41"/>
    </row>
    <row r="256" spans="2:3" x14ac:dyDescent="0.3">
      <c r="B256" s="42"/>
      <c r="C256" s="41"/>
    </row>
    <row r="257" spans="2:3" x14ac:dyDescent="0.3">
      <c r="B257" s="42"/>
      <c r="C257" s="41"/>
    </row>
    <row r="258" spans="2:3" x14ac:dyDescent="0.3">
      <c r="B258" s="42"/>
      <c r="C258" s="41"/>
    </row>
    <row r="259" spans="2:3" x14ac:dyDescent="0.3">
      <c r="B259" s="42"/>
      <c r="C259" s="41"/>
    </row>
    <row r="260" spans="2:3" x14ac:dyDescent="0.3">
      <c r="B260" s="42"/>
      <c r="C260" s="41"/>
    </row>
    <row r="261" spans="2:3" x14ac:dyDescent="0.3">
      <c r="B261" s="42"/>
      <c r="C261" s="41"/>
    </row>
    <row r="262" spans="2:3" x14ac:dyDescent="0.3">
      <c r="B262" s="42"/>
      <c r="C262" s="41"/>
    </row>
    <row r="263" spans="2:3" x14ac:dyDescent="0.3">
      <c r="B263" s="42"/>
      <c r="C263" s="41"/>
    </row>
    <row r="264" spans="2:3" x14ac:dyDescent="0.3">
      <c r="B264" s="42"/>
      <c r="C264" s="41"/>
    </row>
    <row r="265" spans="2:3" x14ac:dyDescent="0.3">
      <c r="B265" s="42"/>
      <c r="C265" s="41"/>
    </row>
    <row r="266" spans="2:3" x14ac:dyDescent="0.3">
      <c r="B266" s="42"/>
      <c r="C266" s="41"/>
    </row>
    <row r="267" spans="2:3" x14ac:dyDescent="0.3">
      <c r="B267" s="42"/>
      <c r="C267" s="41"/>
    </row>
    <row r="268" spans="2:3" x14ac:dyDescent="0.3">
      <c r="B268" s="42"/>
      <c r="C268" s="41"/>
    </row>
    <row r="269" spans="2:3" x14ac:dyDescent="0.3">
      <c r="B269" s="42"/>
      <c r="C269" s="41"/>
    </row>
    <row r="270" spans="2:3" x14ac:dyDescent="0.3">
      <c r="B270" s="42"/>
      <c r="C270" s="41"/>
    </row>
    <row r="271" spans="2:3" x14ac:dyDescent="0.3">
      <c r="B271" s="42"/>
      <c r="C271" s="41"/>
    </row>
    <row r="272" spans="2:3" x14ac:dyDescent="0.3">
      <c r="B272" s="42"/>
      <c r="C272" s="41"/>
    </row>
    <row r="273" spans="2:3" x14ac:dyDescent="0.3">
      <c r="B273" s="42"/>
      <c r="C273" s="41"/>
    </row>
    <row r="274" spans="2:3" x14ac:dyDescent="0.3">
      <c r="B274" s="42"/>
      <c r="C274" s="41"/>
    </row>
    <row r="275" spans="2:3" x14ac:dyDescent="0.3">
      <c r="B275" s="42"/>
      <c r="C275" s="41"/>
    </row>
    <row r="276" spans="2:3" x14ac:dyDescent="0.3">
      <c r="B276" s="42"/>
      <c r="C276" s="41"/>
    </row>
    <row r="277" spans="2:3" x14ac:dyDescent="0.3">
      <c r="B277" s="42"/>
      <c r="C277" s="41"/>
    </row>
    <row r="278" spans="2:3" x14ac:dyDescent="0.3">
      <c r="B278" s="42"/>
      <c r="C278" s="41"/>
    </row>
    <row r="279" spans="2:3" x14ac:dyDescent="0.3">
      <c r="B279" s="42"/>
      <c r="C279" s="41"/>
    </row>
    <row r="280" spans="2:3" x14ac:dyDescent="0.3">
      <c r="B280" s="42"/>
      <c r="C280" s="41"/>
    </row>
    <row r="281" spans="2:3" x14ac:dyDescent="0.3">
      <c r="B281" s="42"/>
      <c r="C281" s="41"/>
    </row>
    <row r="282" spans="2:3" x14ac:dyDescent="0.3">
      <c r="B282" s="42"/>
      <c r="C282" s="41"/>
    </row>
    <row r="283" spans="2:3" x14ac:dyDescent="0.3">
      <c r="B283" s="42"/>
      <c r="C283" s="41"/>
    </row>
    <row r="284" spans="2:3" x14ac:dyDescent="0.3">
      <c r="B284" s="42"/>
      <c r="C284" s="41"/>
    </row>
    <row r="285" spans="2:3" x14ac:dyDescent="0.3">
      <c r="B285" s="42"/>
      <c r="C285" s="41"/>
    </row>
    <row r="286" spans="2:3" x14ac:dyDescent="0.3">
      <c r="B286" s="42"/>
      <c r="C286" s="41"/>
    </row>
    <row r="287" spans="2:3" x14ac:dyDescent="0.3">
      <c r="B287" s="42"/>
      <c r="C287" s="41"/>
    </row>
    <row r="288" spans="2:3" x14ac:dyDescent="0.3">
      <c r="B288" s="42"/>
      <c r="C288" s="41"/>
    </row>
    <row r="289" spans="2:3" x14ac:dyDescent="0.3">
      <c r="B289" s="42"/>
      <c r="C289" s="41"/>
    </row>
    <row r="290" spans="2:3" x14ac:dyDescent="0.3">
      <c r="B290" s="42"/>
      <c r="C290" s="41"/>
    </row>
    <row r="291" spans="2:3" x14ac:dyDescent="0.3">
      <c r="B291" s="42"/>
      <c r="C291" s="41"/>
    </row>
    <row r="292" spans="2:3" x14ac:dyDescent="0.3">
      <c r="B292" s="42"/>
      <c r="C292" s="41"/>
    </row>
    <row r="293" spans="2:3" x14ac:dyDescent="0.3">
      <c r="B293" s="42"/>
      <c r="C293" s="41"/>
    </row>
    <row r="294" spans="2:3" x14ac:dyDescent="0.3">
      <c r="B294" s="42"/>
      <c r="C294" s="41"/>
    </row>
    <row r="295" spans="2:3" x14ac:dyDescent="0.3">
      <c r="B295" s="42"/>
      <c r="C295" s="41"/>
    </row>
    <row r="296" spans="2:3" x14ac:dyDescent="0.3">
      <c r="B296" s="42"/>
      <c r="C296" s="41"/>
    </row>
    <row r="297" spans="2:3" x14ac:dyDescent="0.3">
      <c r="B297" s="42"/>
      <c r="C297" s="41"/>
    </row>
    <row r="298" spans="2:3" x14ac:dyDescent="0.3">
      <c r="B298" s="42"/>
      <c r="C298" s="41"/>
    </row>
    <row r="299" spans="2:3" x14ac:dyDescent="0.3">
      <c r="B299" s="42"/>
      <c r="C299" s="41"/>
    </row>
    <row r="300" spans="2:3" x14ac:dyDescent="0.3">
      <c r="B300" s="42"/>
      <c r="C300" s="41"/>
    </row>
    <row r="301" spans="2:3" x14ac:dyDescent="0.3">
      <c r="B301" s="42"/>
      <c r="C301" s="41"/>
    </row>
    <row r="302" spans="2:3" x14ac:dyDescent="0.3">
      <c r="B302" s="42"/>
      <c r="C302" s="41"/>
    </row>
    <row r="303" spans="2:3" x14ac:dyDescent="0.3">
      <c r="B303" s="42"/>
      <c r="C303" s="41"/>
    </row>
    <row r="304" spans="2:3" x14ac:dyDescent="0.3">
      <c r="B304" s="42"/>
      <c r="C304" s="41"/>
    </row>
    <row r="305" spans="2:3" x14ac:dyDescent="0.3">
      <c r="B305" s="42"/>
      <c r="C305" s="41"/>
    </row>
    <row r="306" spans="2:3" x14ac:dyDescent="0.3">
      <c r="B306" s="42"/>
      <c r="C306" s="41"/>
    </row>
    <row r="307" spans="2:3" x14ac:dyDescent="0.3">
      <c r="B307" s="42"/>
      <c r="C307" s="41"/>
    </row>
    <row r="308" spans="2:3" x14ac:dyDescent="0.3">
      <c r="B308" s="42"/>
      <c r="C308" s="41"/>
    </row>
    <row r="309" spans="2:3" x14ac:dyDescent="0.3">
      <c r="B309" s="42"/>
      <c r="C309" s="41"/>
    </row>
    <row r="310" spans="2:3" x14ac:dyDescent="0.3">
      <c r="B310" s="42"/>
      <c r="C310" s="41"/>
    </row>
    <row r="311" spans="2:3" x14ac:dyDescent="0.3">
      <c r="B311" s="42"/>
      <c r="C311" s="41"/>
    </row>
    <row r="312" spans="2:3" x14ac:dyDescent="0.3">
      <c r="B312" s="42"/>
      <c r="C312" s="41"/>
    </row>
    <row r="313" spans="2:3" x14ac:dyDescent="0.3">
      <c r="B313" s="42"/>
      <c r="C313" s="41"/>
    </row>
    <row r="314" spans="2:3" x14ac:dyDescent="0.3">
      <c r="B314" s="42"/>
      <c r="C314" s="41"/>
    </row>
    <row r="315" spans="2:3" x14ac:dyDescent="0.3">
      <c r="B315" s="42"/>
      <c r="C315" s="41"/>
    </row>
    <row r="316" spans="2:3" x14ac:dyDescent="0.3">
      <c r="B316" s="42"/>
      <c r="C316" s="41"/>
    </row>
    <row r="317" spans="2:3" x14ac:dyDescent="0.3">
      <c r="B317" s="42"/>
      <c r="C317" s="41"/>
    </row>
    <row r="318" spans="2:3" ht="15" thickBot="1" x14ac:dyDescent="0.35">
      <c r="B318" s="43"/>
      <c r="C318" s="44"/>
    </row>
    <row r="319" spans="2:3" x14ac:dyDescent="0.3">
      <c r="B319" s="42"/>
      <c r="C319" s="45"/>
    </row>
    <row r="320" spans="2:3" x14ac:dyDescent="0.3">
      <c r="B320" s="42"/>
      <c r="C320" s="45"/>
    </row>
    <row r="321" spans="2:3" x14ac:dyDescent="0.3">
      <c r="B321" s="42"/>
      <c r="C321" s="45"/>
    </row>
    <row r="322" spans="2:3" x14ac:dyDescent="0.3">
      <c r="B322" s="42"/>
      <c r="C322" s="45"/>
    </row>
    <row r="323" spans="2:3" x14ac:dyDescent="0.3">
      <c r="B323" s="42"/>
      <c r="C323" s="45"/>
    </row>
    <row r="324" spans="2:3" x14ac:dyDescent="0.3">
      <c r="B324" s="42"/>
      <c r="C324" s="45"/>
    </row>
    <row r="325" spans="2:3" x14ac:dyDescent="0.3">
      <c r="B325" s="42"/>
      <c r="C325" s="45"/>
    </row>
    <row r="326" spans="2:3" x14ac:dyDescent="0.3">
      <c r="B326" s="42"/>
      <c r="C326" s="45"/>
    </row>
    <row r="327" spans="2:3" x14ac:dyDescent="0.3">
      <c r="B327" s="42"/>
      <c r="C327" s="45"/>
    </row>
    <row r="328" spans="2:3" x14ac:dyDescent="0.3">
      <c r="B328" s="42"/>
      <c r="C328" s="45"/>
    </row>
    <row r="329" spans="2:3" x14ac:dyDescent="0.3">
      <c r="B329" s="42"/>
      <c r="C329" s="45"/>
    </row>
    <row r="330" spans="2:3" x14ac:dyDescent="0.3">
      <c r="B330" s="42"/>
      <c r="C330" s="45"/>
    </row>
    <row r="331" spans="2:3" x14ac:dyDescent="0.3">
      <c r="B331" s="42"/>
      <c r="C331" s="45"/>
    </row>
    <row r="332" spans="2:3" x14ac:dyDescent="0.3">
      <c r="B332" s="42"/>
      <c r="C332" s="45"/>
    </row>
    <row r="333" spans="2:3" x14ac:dyDescent="0.3">
      <c r="B333" s="42"/>
      <c r="C333" s="45"/>
    </row>
    <row r="334" spans="2:3" x14ac:dyDescent="0.3">
      <c r="B334" s="42"/>
      <c r="C334" s="45"/>
    </row>
    <row r="335" spans="2:3" x14ac:dyDescent="0.3">
      <c r="B335" s="42"/>
      <c r="C335" s="45"/>
    </row>
    <row r="336" spans="2:3" x14ac:dyDescent="0.3">
      <c r="B336" s="42"/>
      <c r="C336" s="45"/>
    </row>
    <row r="337" spans="2:3" x14ac:dyDescent="0.3">
      <c r="B337" s="42"/>
      <c r="C337" s="45"/>
    </row>
    <row r="338" spans="2:3" x14ac:dyDescent="0.3">
      <c r="B338" s="42"/>
      <c r="C338" s="45"/>
    </row>
    <row r="339" spans="2:3" x14ac:dyDescent="0.3">
      <c r="B339" s="42"/>
      <c r="C339" s="45"/>
    </row>
    <row r="340" spans="2:3" x14ac:dyDescent="0.3">
      <c r="B340" s="42"/>
      <c r="C340" s="45"/>
    </row>
    <row r="341" spans="2:3" x14ac:dyDescent="0.3">
      <c r="B341" s="42"/>
      <c r="C341" s="45"/>
    </row>
    <row r="342" spans="2:3" x14ac:dyDescent="0.3">
      <c r="B342" s="42"/>
      <c r="C342" s="45"/>
    </row>
    <row r="343" spans="2:3" x14ac:dyDescent="0.3">
      <c r="B343" s="42"/>
      <c r="C343" s="45"/>
    </row>
    <row r="344" spans="2:3" x14ac:dyDescent="0.3">
      <c r="B344" s="42"/>
      <c r="C344" s="45"/>
    </row>
    <row r="345" spans="2:3" x14ac:dyDescent="0.3">
      <c r="B345" s="42"/>
      <c r="C345" s="45"/>
    </row>
    <row r="346" spans="2:3" x14ac:dyDescent="0.3">
      <c r="B346" s="42"/>
      <c r="C346" s="45"/>
    </row>
    <row r="347" spans="2:3" x14ac:dyDescent="0.3">
      <c r="B347" s="42"/>
      <c r="C347" s="45"/>
    </row>
    <row r="348" spans="2:3" x14ac:dyDescent="0.3">
      <c r="B348" s="42"/>
      <c r="C348" s="45"/>
    </row>
    <row r="349" spans="2:3" x14ac:dyDescent="0.3">
      <c r="B349" s="42"/>
      <c r="C349" s="45"/>
    </row>
    <row r="350" spans="2:3" x14ac:dyDescent="0.3">
      <c r="B350" s="42"/>
      <c r="C350" s="45"/>
    </row>
    <row r="351" spans="2:3" x14ac:dyDescent="0.3">
      <c r="B351" s="42"/>
      <c r="C351" s="45"/>
    </row>
    <row r="352" spans="2:3" x14ac:dyDescent="0.3">
      <c r="B352" s="42"/>
      <c r="C352" s="45"/>
    </row>
    <row r="353" spans="2:3" x14ac:dyDescent="0.3">
      <c r="B353" s="42"/>
      <c r="C353" s="45"/>
    </row>
    <row r="354" spans="2:3" x14ac:dyDescent="0.3">
      <c r="B354" s="42"/>
      <c r="C354" s="45"/>
    </row>
    <row r="355" spans="2:3" x14ac:dyDescent="0.3">
      <c r="B355" s="42"/>
      <c r="C355" s="45"/>
    </row>
    <row r="356" spans="2:3" x14ac:dyDescent="0.3">
      <c r="B356" s="42"/>
      <c r="C356" s="45"/>
    </row>
    <row r="357" spans="2:3" x14ac:dyDescent="0.3">
      <c r="B357" s="42"/>
      <c r="C357" s="45"/>
    </row>
    <row r="358" spans="2:3" x14ac:dyDescent="0.3">
      <c r="B358" s="42"/>
      <c r="C358" s="45"/>
    </row>
    <row r="359" spans="2:3" x14ac:dyDescent="0.3">
      <c r="B359" s="42"/>
      <c r="C359" s="45"/>
    </row>
    <row r="360" spans="2:3" x14ac:dyDescent="0.3">
      <c r="B360" s="42"/>
      <c r="C360" s="45"/>
    </row>
    <row r="361" spans="2:3" x14ac:dyDescent="0.3">
      <c r="B361" s="42"/>
      <c r="C361" s="45"/>
    </row>
    <row r="362" spans="2:3" x14ac:dyDescent="0.3">
      <c r="B362" s="42"/>
      <c r="C362" s="45"/>
    </row>
    <row r="363" spans="2:3" x14ac:dyDescent="0.3">
      <c r="B363" s="42"/>
      <c r="C363" s="45"/>
    </row>
    <row r="364" spans="2:3" x14ac:dyDescent="0.3">
      <c r="B364" s="42"/>
      <c r="C364" s="45"/>
    </row>
    <row r="365" spans="2:3" x14ac:dyDescent="0.3">
      <c r="B365" s="42"/>
      <c r="C365" s="45"/>
    </row>
    <row r="366" spans="2:3" x14ac:dyDescent="0.3">
      <c r="B366" s="42"/>
      <c r="C366" s="45"/>
    </row>
    <row r="367" spans="2:3" x14ac:dyDescent="0.3">
      <c r="B367" s="42"/>
      <c r="C367" s="45"/>
    </row>
    <row r="368" spans="2:3" x14ac:dyDescent="0.3">
      <c r="B368" s="42"/>
      <c r="C368" s="45"/>
    </row>
    <row r="369" spans="2:3" x14ac:dyDescent="0.3">
      <c r="B369" s="42"/>
      <c r="C369" s="45"/>
    </row>
    <row r="370" spans="2:3" x14ac:dyDescent="0.3">
      <c r="B370" s="42"/>
      <c r="C370" s="45"/>
    </row>
    <row r="371" spans="2:3" x14ac:dyDescent="0.3">
      <c r="B371" s="42"/>
      <c r="C371" s="45"/>
    </row>
    <row r="372" spans="2:3" x14ac:dyDescent="0.3">
      <c r="B372" s="42"/>
      <c r="C372" s="45"/>
    </row>
    <row r="373" spans="2:3" x14ac:dyDescent="0.3">
      <c r="B373" s="42"/>
      <c r="C373" s="45"/>
    </row>
    <row r="374" spans="2:3" x14ac:dyDescent="0.3">
      <c r="B374" s="42"/>
      <c r="C374" s="45"/>
    </row>
    <row r="375" spans="2:3" x14ac:dyDescent="0.3">
      <c r="B375" s="42"/>
      <c r="C375" s="45"/>
    </row>
    <row r="376" spans="2:3" x14ac:dyDescent="0.3">
      <c r="B376" s="42"/>
      <c r="C376" s="45"/>
    </row>
    <row r="377" spans="2:3" x14ac:dyDescent="0.3">
      <c r="B377" s="42"/>
      <c r="C377" s="45"/>
    </row>
    <row r="378" spans="2:3" x14ac:dyDescent="0.3">
      <c r="B378" s="42"/>
      <c r="C378" s="45"/>
    </row>
    <row r="379" spans="2:3" x14ac:dyDescent="0.3">
      <c r="B379" s="42"/>
      <c r="C379" s="45"/>
    </row>
    <row r="380" spans="2:3" x14ac:dyDescent="0.3">
      <c r="B380" s="42"/>
      <c r="C380" s="45"/>
    </row>
    <row r="381" spans="2:3" x14ac:dyDescent="0.3">
      <c r="B381" s="42"/>
      <c r="C381" s="45"/>
    </row>
    <row r="382" spans="2:3" x14ac:dyDescent="0.3">
      <c r="B382" s="42"/>
      <c r="C382" s="45"/>
    </row>
    <row r="383" spans="2:3" x14ac:dyDescent="0.3">
      <c r="B383" s="42"/>
      <c r="C383" s="45"/>
    </row>
    <row r="384" spans="2:3" x14ac:dyDescent="0.3">
      <c r="B384" s="42"/>
      <c r="C384" s="45"/>
    </row>
    <row r="385" spans="2:3" x14ac:dyDescent="0.3">
      <c r="B385" s="42"/>
      <c r="C385" s="45"/>
    </row>
    <row r="386" spans="2:3" x14ac:dyDescent="0.3">
      <c r="B386" s="42"/>
      <c r="C386" s="45"/>
    </row>
    <row r="387" spans="2:3" x14ac:dyDescent="0.3">
      <c r="B387" s="42"/>
      <c r="C387" s="45"/>
    </row>
    <row r="388" spans="2:3" x14ac:dyDescent="0.3">
      <c r="B388" s="42"/>
      <c r="C388" s="45"/>
    </row>
    <row r="389" spans="2:3" x14ac:dyDescent="0.3">
      <c r="B389" s="42"/>
      <c r="C389" s="45"/>
    </row>
    <row r="390" spans="2:3" x14ac:dyDescent="0.3">
      <c r="B390" s="42"/>
      <c r="C390" s="45"/>
    </row>
    <row r="391" spans="2:3" x14ac:dyDescent="0.3">
      <c r="B391" s="42"/>
      <c r="C391" s="45"/>
    </row>
    <row r="392" spans="2:3" x14ac:dyDescent="0.3">
      <c r="B392" s="42"/>
      <c r="C392" s="45"/>
    </row>
    <row r="393" spans="2:3" x14ac:dyDescent="0.3">
      <c r="B393" s="42"/>
      <c r="C393" s="45"/>
    </row>
    <row r="394" spans="2:3" x14ac:dyDescent="0.3">
      <c r="B394" s="42"/>
      <c r="C394" s="45"/>
    </row>
    <row r="395" spans="2:3" x14ac:dyDescent="0.3">
      <c r="B395" s="42"/>
      <c r="C395" s="45"/>
    </row>
    <row r="396" spans="2:3" x14ac:dyDescent="0.3">
      <c r="B396" s="42"/>
      <c r="C396" s="45"/>
    </row>
    <row r="397" spans="2:3" x14ac:dyDescent="0.3">
      <c r="B397" s="42"/>
      <c r="C397" s="45"/>
    </row>
    <row r="398" spans="2:3" x14ac:dyDescent="0.3">
      <c r="B398" s="42"/>
      <c r="C398" s="45"/>
    </row>
    <row r="399" spans="2:3" x14ac:dyDescent="0.3">
      <c r="B399" s="42"/>
      <c r="C399" s="45"/>
    </row>
    <row r="400" spans="2:3" x14ac:dyDescent="0.3">
      <c r="B400" s="42"/>
      <c r="C400" s="45"/>
    </row>
    <row r="401" spans="2:3" x14ac:dyDescent="0.3">
      <c r="B401" s="42"/>
      <c r="C401" s="45"/>
    </row>
    <row r="402" spans="2:3" x14ac:dyDescent="0.3">
      <c r="B402" s="42"/>
      <c r="C402" s="45"/>
    </row>
    <row r="403" spans="2:3" x14ac:dyDescent="0.3">
      <c r="B403" s="42"/>
      <c r="C403" s="45"/>
    </row>
    <row r="404" spans="2:3" x14ac:dyDescent="0.3">
      <c r="B404" s="42"/>
      <c r="C404" s="45"/>
    </row>
    <row r="405" spans="2:3" x14ac:dyDescent="0.3">
      <c r="B405" s="42"/>
      <c r="C405" s="45"/>
    </row>
    <row r="406" spans="2:3" x14ac:dyDescent="0.3">
      <c r="B406" s="42"/>
      <c r="C406" s="45"/>
    </row>
    <row r="407" spans="2:3" x14ac:dyDescent="0.3">
      <c r="B407" s="42"/>
      <c r="C407" s="45"/>
    </row>
    <row r="408" spans="2:3" x14ac:dyDescent="0.3">
      <c r="B408" s="42"/>
      <c r="C408" s="45"/>
    </row>
    <row r="409" spans="2:3" x14ac:dyDescent="0.3">
      <c r="B409" s="42"/>
      <c r="C409" s="45"/>
    </row>
    <row r="410" spans="2:3" x14ac:dyDescent="0.3">
      <c r="B410" s="42"/>
      <c r="C410" s="45"/>
    </row>
    <row r="411" spans="2:3" x14ac:dyDescent="0.3">
      <c r="B411" s="42"/>
      <c r="C411" s="45"/>
    </row>
    <row r="412" spans="2:3" x14ac:dyDescent="0.3">
      <c r="B412" s="42"/>
      <c r="C412" s="45"/>
    </row>
    <row r="413" spans="2:3" x14ac:dyDescent="0.3">
      <c r="B413" s="42"/>
      <c r="C413" s="45"/>
    </row>
    <row r="414" spans="2:3" x14ac:dyDescent="0.3">
      <c r="B414" s="42"/>
      <c r="C414" s="45"/>
    </row>
    <row r="415" spans="2:3" x14ac:dyDescent="0.3">
      <c r="B415" s="42"/>
      <c r="C415" s="45"/>
    </row>
    <row r="416" spans="2:3" x14ac:dyDescent="0.3">
      <c r="B416" s="42"/>
      <c r="C416" s="45"/>
    </row>
    <row r="417" spans="2:3" x14ac:dyDescent="0.3">
      <c r="B417" s="42"/>
      <c r="C417" s="45"/>
    </row>
    <row r="418" spans="2:3" x14ac:dyDescent="0.3">
      <c r="B418" s="42"/>
      <c r="C418" s="45"/>
    </row>
    <row r="419" spans="2:3" x14ac:dyDescent="0.3">
      <c r="B419" s="42"/>
      <c r="C419" s="45"/>
    </row>
    <row r="420" spans="2:3" x14ac:dyDescent="0.3">
      <c r="B420" s="42"/>
      <c r="C420" s="45"/>
    </row>
    <row r="421" spans="2:3" x14ac:dyDescent="0.3">
      <c r="B421" s="42"/>
      <c r="C421" s="45"/>
    </row>
    <row r="422" spans="2:3" x14ac:dyDescent="0.3">
      <c r="B422" s="42"/>
      <c r="C422" s="45"/>
    </row>
    <row r="423" spans="2:3" x14ac:dyDescent="0.3">
      <c r="B423" s="42"/>
      <c r="C423" s="45"/>
    </row>
    <row r="424" spans="2:3" x14ac:dyDescent="0.3">
      <c r="B424" s="42"/>
      <c r="C424" s="45"/>
    </row>
    <row r="425" spans="2:3" x14ac:dyDescent="0.3">
      <c r="B425" s="42"/>
      <c r="C425" s="45"/>
    </row>
    <row r="426" spans="2:3" x14ac:dyDescent="0.3">
      <c r="B426" s="42"/>
      <c r="C426" s="45"/>
    </row>
    <row r="427" spans="2:3" x14ac:dyDescent="0.3">
      <c r="B427" s="42"/>
      <c r="C427" s="45"/>
    </row>
    <row r="428" spans="2:3" x14ac:dyDescent="0.3">
      <c r="B428" s="42"/>
      <c r="C428" s="45"/>
    </row>
    <row r="429" spans="2:3" x14ac:dyDescent="0.3">
      <c r="B429" s="42"/>
      <c r="C429" s="45"/>
    </row>
    <row r="430" spans="2:3" x14ac:dyDescent="0.3">
      <c r="B430" s="42"/>
      <c r="C430" s="45"/>
    </row>
    <row r="431" spans="2:3" x14ac:dyDescent="0.3">
      <c r="B431" s="42"/>
      <c r="C431" s="45"/>
    </row>
    <row r="432" spans="2:3" x14ac:dyDescent="0.3">
      <c r="B432" s="42"/>
      <c r="C432" s="45"/>
    </row>
    <row r="433" spans="2:3" x14ac:dyDescent="0.3">
      <c r="B433" s="42"/>
      <c r="C433" s="45"/>
    </row>
    <row r="434" spans="2:3" x14ac:dyDescent="0.3">
      <c r="B434" s="42"/>
      <c r="C434" s="45"/>
    </row>
    <row r="435" spans="2:3" x14ac:dyDescent="0.3">
      <c r="B435" s="42"/>
      <c r="C435" s="45"/>
    </row>
    <row r="436" spans="2:3" x14ac:dyDescent="0.3">
      <c r="B436" s="42"/>
      <c r="C436" s="45"/>
    </row>
    <row r="437" spans="2:3" x14ac:dyDescent="0.3">
      <c r="B437" s="42"/>
      <c r="C437" s="45"/>
    </row>
    <row r="438" spans="2:3" x14ac:dyDescent="0.3">
      <c r="B438" s="42"/>
      <c r="C438" s="45"/>
    </row>
    <row r="439" spans="2:3" x14ac:dyDescent="0.3">
      <c r="B439" s="42"/>
      <c r="C439" s="45"/>
    </row>
    <row r="440" spans="2:3" x14ac:dyDescent="0.3">
      <c r="B440" s="42"/>
      <c r="C440" s="45"/>
    </row>
    <row r="441" spans="2:3" x14ac:dyDescent="0.3">
      <c r="B441" s="42"/>
      <c r="C441" s="45"/>
    </row>
    <row r="442" spans="2:3" x14ac:dyDescent="0.3">
      <c r="B442" s="42"/>
      <c r="C442" s="45"/>
    </row>
    <row r="443" spans="2:3" x14ac:dyDescent="0.3">
      <c r="B443" s="42"/>
      <c r="C443" s="45"/>
    </row>
    <row r="444" spans="2:3" x14ac:dyDescent="0.3">
      <c r="B444" s="42"/>
      <c r="C444" s="45"/>
    </row>
    <row r="445" spans="2:3" x14ac:dyDescent="0.3">
      <c r="B445" s="42"/>
      <c r="C445" s="45"/>
    </row>
    <row r="446" spans="2:3" x14ac:dyDescent="0.3">
      <c r="B446" s="42"/>
      <c r="C446" s="45"/>
    </row>
    <row r="447" spans="2:3" x14ac:dyDescent="0.3">
      <c r="B447" s="42"/>
      <c r="C447" s="45"/>
    </row>
    <row r="448" spans="2:3" x14ac:dyDescent="0.3">
      <c r="B448" s="42"/>
      <c r="C448" s="45"/>
    </row>
    <row r="449" spans="2:3" x14ac:dyDescent="0.3">
      <c r="B449" s="42"/>
      <c r="C449" s="45"/>
    </row>
    <row r="450" spans="2:3" x14ac:dyDescent="0.3">
      <c r="B450" s="42"/>
      <c r="C450" s="45"/>
    </row>
    <row r="451" spans="2:3" x14ac:dyDescent="0.3">
      <c r="B451" s="42"/>
      <c r="C451" s="45"/>
    </row>
    <row r="452" spans="2:3" x14ac:dyDescent="0.3">
      <c r="B452" s="42"/>
      <c r="C452" s="45"/>
    </row>
    <row r="453" spans="2:3" x14ac:dyDescent="0.3">
      <c r="B453" s="42"/>
      <c r="C453" s="45"/>
    </row>
    <row r="454" spans="2:3" x14ac:dyDescent="0.3">
      <c r="B454" s="42"/>
      <c r="C454" s="45"/>
    </row>
    <row r="455" spans="2:3" x14ac:dyDescent="0.3">
      <c r="B455" s="42"/>
      <c r="C455" s="45"/>
    </row>
    <row r="456" spans="2:3" x14ac:dyDescent="0.3">
      <c r="B456" s="42"/>
      <c r="C456" s="45"/>
    </row>
    <row r="457" spans="2:3" x14ac:dyDescent="0.3">
      <c r="B457" s="42"/>
      <c r="C457" s="45"/>
    </row>
    <row r="458" spans="2:3" x14ac:dyDescent="0.3">
      <c r="B458" s="42"/>
      <c r="C458" s="45"/>
    </row>
    <row r="459" spans="2:3" x14ac:dyDescent="0.3">
      <c r="B459" s="42"/>
      <c r="C459" s="45"/>
    </row>
    <row r="460" spans="2:3" x14ac:dyDescent="0.3">
      <c r="B460" s="42"/>
      <c r="C460" s="45"/>
    </row>
    <row r="461" spans="2:3" x14ac:dyDescent="0.3">
      <c r="B461" s="42"/>
      <c r="C461" s="45"/>
    </row>
    <row r="462" spans="2:3" x14ac:dyDescent="0.3">
      <c r="B462" s="42"/>
      <c r="C462" s="45"/>
    </row>
    <row r="463" spans="2:3" x14ac:dyDescent="0.3">
      <c r="B463" s="42"/>
      <c r="C463" s="45"/>
    </row>
    <row r="464" spans="2:3" x14ac:dyDescent="0.3">
      <c r="B464" s="42"/>
      <c r="C464" s="45"/>
    </row>
    <row r="465" spans="2:3" x14ac:dyDescent="0.3">
      <c r="B465" s="42"/>
      <c r="C465" s="45"/>
    </row>
    <row r="466" spans="2:3" x14ac:dyDescent="0.3">
      <c r="B466" s="42"/>
      <c r="C466" s="45"/>
    </row>
    <row r="467" spans="2:3" x14ac:dyDescent="0.3">
      <c r="B467" s="42"/>
      <c r="C467" s="45"/>
    </row>
    <row r="468" spans="2:3" x14ac:dyDescent="0.3">
      <c r="B468" s="42"/>
      <c r="C468" s="45"/>
    </row>
    <row r="469" spans="2:3" x14ac:dyDescent="0.3">
      <c r="B469" s="42"/>
      <c r="C469" s="45"/>
    </row>
    <row r="470" spans="2:3" x14ac:dyDescent="0.3">
      <c r="B470" s="42"/>
      <c r="C470" s="45"/>
    </row>
    <row r="471" spans="2:3" x14ac:dyDescent="0.3">
      <c r="B471" s="42"/>
      <c r="C471" s="45"/>
    </row>
    <row r="472" spans="2:3" x14ac:dyDescent="0.3">
      <c r="B472" s="42"/>
      <c r="C472" s="45"/>
    </row>
    <row r="473" spans="2:3" x14ac:dyDescent="0.3">
      <c r="B473" s="42"/>
      <c r="C473" s="45"/>
    </row>
    <row r="474" spans="2:3" x14ac:dyDescent="0.3">
      <c r="B474" s="42"/>
      <c r="C474" s="45"/>
    </row>
    <row r="475" spans="2:3" x14ac:dyDescent="0.3">
      <c r="B475" s="42"/>
      <c r="C475" s="45"/>
    </row>
    <row r="476" spans="2:3" x14ac:dyDescent="0.3">
      <c r="B476" s="42"/>
      <c r="C476" s="45"/>
    </row>
    <row r="477" spans="2:3" x14ac:dyDescent="0.3">
      <c r="B477" s="42"/>
      <c r="C477" s="45"/>
    </row>
    <row r="478" spans="2:3" x14ac:dyDescent="0.3">
      <c r="B478" s="42"/>
      <c r="C478" s="45"/>
    </row>
    <row r="479" spans="2:3" x14ac:dyDescent="0.3">
      <c r="B479" s="42"/>
      <c r="C479" s="45"/>
    </row>
    <row r="480" spans="2:3" x14ac:dyDescent="0.3">
      <c r="B480" s="42"/>
      <c r="C480" s="45"/>
    </row>
    <row r="481" spans="2:3" x14ac:dyDescent="0.3">
      <c r="B481" s="42"/>
      <c r="C481" s="45"/>
    </row>
    <row r="482" spans="2:3" x14ac:dyDescent="0.3">
      <c r="B482" s="42"/>
      <c r="C482" s="45"/>
    </row>
    <row r="483" spans="2:3" x14ac:dyDescent="0.3">
      <c r="B483" s="42"/>
      <c r="C483" s="45"/>
    </row>
    <row r="484" spans="2:3" x14ac:dyDescent="0.3">
      <c r="B484" s="42"/>
      <c r="C484" s="45"/>
    </row>
    <row r="485" spans="2:3" x14ac:dyDescent="0.3">
      <c r="B485" s="42"/>
      <c r="C485" s="45"/>
    </row>
    <row r="486" spans="2:3" x14ac:dyDescent="0.3">
      <c r="B486" s="42"/>
      <c r="C486" s="45"/>
    </row>
    <row r="487" spans="2:3" x14ac:dyDescent="0.3">
      <c r="B487" s="42"/>
      <c r="C487" s="45"/>
    </row>
    <row r="488" spans="2:3" x14ac:dyDescent="0.3">
      <c r="B488" s="42"/>
      <c r="C488" s="45"/>
    </row>
    <row r="489" spans="2:3" x14ac:dyDescent="0.3">
      <c r="B489" s="42"/>
      <c r="C489" s="45"/>
    </row>
    <row r="490" spans="2:3" x14ac:dyDescent="0.3">
      <c r="B490" s="42"/>
      <c r="C490" s="45"/>
    </row>
    <row r="491" spans="2:3" x14ac:dyDescent="0.3">
      <c r="B491" s="42"/>
      <c r="C491" s="45"/>
    </row>
    <row r="492" spans="2:3" x14ac:dyDescent="0.3">
      <c r="B492" s="42"/>
      <c r="C492" s="45"/>
    </row>
    <row r="493" spans="2:3" x14ac:dyDescent="0.3">
      <c r="B493" s="42"/>
      <c r="C493" s="45"/>
    </row>
    <row r="494" spans="2:3" x14ac:dyDescent="0.3">
      <c r="B494" s="42"/>
      <c r="C494" s="45"/>
    </row>
    <row r="495" spans="2:3" x14ac:dyDescent="0.3">
      <c r="B495" s="42"/>
      <c r="C495" s="45"/>
    </row>
    <row r="496" spans="2:3" x14ac:dyDescent="0.3">
      <c r="B496" s="42"/>
      <c r="C496" s="45"/>
    </row>
    <row r="497" spans="2:3" x14ac:dyDescent="0.3">
      <c r="B497" s="42"/>
      <c r="C497" s="45"/>
    </row>
    <row r="498" spans="2:3" x14ac:dyDescent="0.3">
      <c r="B498" s="42"/>
      <c r="C498" s="45"/>
    </row>
    <row r="499" spans="2:3" x14ac:dyDescent="0.3">
      <c r="B499" s="42"/>
      <c r="C499" s="45"/>
    </row>
    <row r="500" spans="2:3" x14ac:dyDescent="0.3">
      <c r="B500" s="42"/>
      <c r="C500" s="45"/>
    </row>
    <row r="501" spans="2:3" x14ac:dyDescent="0.3">
      <c r="B501" s="42"/>
      <c r="C501" s="45"/>
    </row>
    <row r="502" spans="2:3" x14ac:dyDescent="0.3">
      <c r="B502" s="42"/>
      <c r="C502" s="45"/>
    </row>
    <row r="503" spans="2:3" x14ac:dyDescent="0.3">
      <c r="B503" s="42"/>
      <c r="C503" s="45"/>
    </row>
    <row r="504" spans="2:3" x14ac:dyDescent="0.3">
      <c r="B504" s="42"/>
      <c r="C504" s="45"/>
    </row>
    <row r="505" spans="2:3" x14ac:dyDescent="0.3">
      <c r="B505" s="42"/>
      <c r="C505" s="45"/>
    </row>
    <row r="506" spans="2:3" x14ac:dyDescent="0.3">
      <c r="B506" s="42"/>
      <c r="C506" s="45"/>
    </row>
    <row r="507" spans="2:3" x14ac:dyDescent="0.3">
      <c r="B507" s="42"/>
      <c r="C507" s="45"/>
    </row>
    <row r="508" spans="2:3" x14ac:dyDescent="0.3">
      <c r="B508" s="42"/>
      <c r="C508" s="45"/>
    </row>
    <row r="509" spans="2:3" x14ac:dyDescent="0.3">
      <c r="B509" s="42"/>
      <c r="C509" s="45"/>
    </row>
    <row r="510" spans="2:3" x14ac:dyDescent="0.3">
      <c r="B510" s="42"/>
      <c r="C510" s="45"/>
    </row>
    <row r="511" spans="2:3" x14ac:dyDescent="0.3">
      <c r="B511" s="42"/>
      <c r="C511" s="45"/>
    </row>
    <row r="512" spans="2:3" x14ac:dyDescent="0.3">
      <c r="B512" s="42"/>
      <c r="C512" s="45"/>
    </row>
    <row r="513" spans="2:3" x14ac:dyDescent="0.3">
      <c r="B513" s="42"/>
      <c r="C513" s="45"/>
    </row>
    <row r="514" spans="2:3" x14ac:dyDescent="0.3">
      <c r="B514" s="42"/>
      <c r="C514" s="45"/>
    </row>
    <row r="515" spans="2:3" x14ac:dyDescent="0.3">
      <c r="B515" s="42"/>
      <c r="C515" s="45"/>
    </row>
    <row r="516" spans="2:3" x14ac:dyDescent="0.3">
      <c r="B516" s="42"/>
      <c r="C516" s="45"/>
    </row>
    <row r="517" spans="2:3" x14ac:dyDescent="0.3">
      <c r="B517" s="42"/>
      <c r="C517" s="45"/>
    </row>
    <row r="518" spans="2:3" x14ac:dyDescent="0.3">
      <c r="B518" s="42"/>
      <c r="C518" s="45"/>
    </row>
    <row r="519" spans="2:3" x14ac:dyDescent="0.3">
      <c r="B519" s="42"/>
      <c r="C519" s="45"/>
    </row>
    <row r="520" spans="2:3" x14ac:dyDescent="0.3">
      <c r="B520" s="42"/>
      <c r="C520" s="45"/>
    </row>
    <row r="521" spans="2:3" x14ac:dyDescent="0.3">
      <c r="B521" s="42"/>
      <c r="C521" s="45"/>
    </row>
    <row r="522" spans="2:3" x14ac:dyDescent="0.3">
      <c r="B522" s="42"/>
      <c r="C522" s="45"/>
    </row>
    <row r="523" spans="2:3" x14ac:dyDescent="0.3">
      <c r="B523" s="42"/>
      <c r="C523" s="45"/>
    </row>
    <row r="524" spans="2:3" x14ac:dyDescent="0.3">
      <c r="B524" s="42"/>
      <c r="C524" s="45"/>
    </row>
    <row r="525" spans="2:3" x14ac:dyDescent="0.3">
      <c r="B525" s="42"/>
      <c r="C525" s="45"/>
    </row>
    <row r="526" spans="2:3" x14ac:dyDescent="0.3">
      <c r="B526" s="42"/>
      <c r="C526" s="45"/>
    </row>
    <row r="527" spans="2:3" x14ac:dyDescent="0.3">
      <c r="B527" s="42"/>
      <c r="C527" s="45"/>
    </row>
    <row r="528" spans="2:3" x14ac:dyDescent="0.3">
      <c r="B528" s="42"/>
      <c r="C528" s="45"/>
    </row>
    <row r="529" spans="2:3" x14ac:dyDescent="0.3">
      <c r="B529" s="42"/>
      <c r="C529" s="45"/>
    </row>
    <row r="530" spans="2:3" x14ac:dyDescent="0.3">
      <c r="B530" s="42"/>
      <c r="C530" s="45"/>
    </row>
    <row r="531" spans="2:3" x14ac:dyDescent="0.3">
      <c r="B531" s="42"/>
      <c r="C531" s="45"/>
    </row>
    <row r="532" spans="2:3" x14ac:dyDescent="0.3">
      <c r="B532" s="42"/>
      <c r="C532" s="45"/>
    </row>
    <row r="533" spans="2:3" x14ac:dyDescent="0.3">
      <c r="B533" s="42"/>
      <c r="C533" s="45"/>
    </row>
    <row r="534" spans="2:3" x14ac:dyDescent="0.3">
      <c r="B534" s="42"/>
      <c r="C534" s="45"/>
    </row>
    <row r="535" spans="2:3" x14ac:dyDescent="0.3">
      <c r="B535" s="42"/>
      <c r="C535" s="45"/>
    </row>
    <row r="536" spans="2:3" x14ac:dyDescent="0.3">
      <c r="B536" s="42"/>
      <c r="C536" s="45"/>
    </row>
    <row r="537" spans="2:3" x14ac:dyDescent="0.3">
      <c r="B537" s="42"/>
      <c r="C537" s="45"/>
    </row>
    <row r="538" spans="2:3" x14ac:dyDescent="0.3">
      <c r="B538" s="42"/>
      <c r="C538" s="45"/>
    </row>
    <row r="539" spans="2:3" x14ac:dyDescent="0.3">
      <c r="B539" s="42"/>
      <c r="C539" s="45"/>
    </row>
    <row r="540" spans="2:3" x14ac:dyDescent="0.3">
      <c r="B540" s="42"/>
      <c r="C540" s="45"/>
    </row>
    <row r="541" spans="2:3" x14ac:dyDescent="0.3">
      <c r="B541" s="42"/>
      <c r="C541" s="45"/>
    </row>
    <row r="542" spans="2:3" x14ac:dyDescent="0.3">
      <c r="B542" s="42"/>
      <c r="C542" s="45"/>
    </row>
    <row r="543" spans="2:3" x14ac:dyDescent="0.3">
      <c r="B543" s="42"/>
      <c r="C543" s="45"/>
    </row>
    <row r="544" spans="2:3" x14ac:dyDescent="0.3">
      <c r="B544" s="42"/>
      <c r="C544" s="45"/>
    </row>
    <row r="545" spans="2:3" x14ac:dyDescent="0.3">
      <c r="B545" s="42"/>
      <c r="C545" s="45"/>
    </row>
    <row r="546" spans="2:3" x14ac:dyDescent="0.3">
      <c r="B546" s="42"/>
      <c r="C546" s="45"/>
    </row>
    <row r="547" spans="2:3" x14ac:dyDescent="0.3">
      <c r="B547" s="42"/>
      <c r="C547" s="45"/>
    </row>
    <row r="548" spans="2:3" x14ac:dyDescent="0.3">
      <c r="B548" s="42"/>
      <c r="C548" s="45"/>
    </row>
    <row r="549" spans="2:3" x14ac:dyDescent="0.3">
      <c r="B549" s="42"/>
      <c r="C549" s="45"/>
    </row>
    <row r="550" spans="2:3" x14ac:dyDescent="0.3">
      <c r="B550" s="42"/>
      <c r="C550" s="45"/>
    </row>
    <row r="551" spans="2:3" x14ac:dyDescent="0.3">
      <c r="B551" s="42"/>
      <c r="C551" s="45"/>
    </row>
    <row r="552" spans="2:3" x14ac:dyDescent="0.3">
      <c r="B552" s="42"/>
      <c r="C552" s="45"/>
    </row>
    <row r="553" spans="2:3" x14ac:dyDescent="0.3">
      <c r="B553" s="42"/>
      <c r="C553" s="45"/>
    </row>
    <row r="554" spans="2:3" x14ac:dyDescent="0.3">
      <c r="B554" s="42"/>
      <c r="C554" s="45"/>
    </row>
    <row r="555" spans="2:3" x14ac:dyDescent="0.3">
      <c r="B555" s="42"/>
      <c r="C555" s="45"/>
    </row>
    <row r="556" spans="2:3" x14ac:dyDescent="0.3">
      <c r="B556" s="42"/>
      <c r="C556" s="45"/>
    </row>
    <row r="557" spans="2:3" x14ac:dyDescent="0.3">
      <c r="B557" s="42"/>
      <c r="C557" s="45"/>
    </row>
    <row r="558" spans="2:3" x14ac:dyDescent="0.3">
      <c r="B558" s="42"/>
      <c r="C558" s="45"/>
    </row>
    <row r="559" spans="2:3" x14ac:dyDescent="0.3">
      <c r="B559" s="42"/>
      <c r="C559" s="45"/>
    </row>
    <row r="560" spans="2:3" x14ac:dyDescent="0.3">
      <c r="B560" s="42"/>
      <c r="C560" s="45"/>
    </row>
    <row r="561" spans="2:3" x14ac:dyDescent="0.3">
      <c r="B561" s="42"/>
      <c r="C561" s="45"/>
    </row>
    <row r="562" spans="2:3" x14ac:dyDescent="0.3">
      <c r="B562" s="42"/>
      <c r="C562" s="45"/>
    </row>
    <row r="563" spans="2:3" x14ac:dyDescent="0.3">
      <c r="B563" s="42"/>
      <c r="C563" s="45"/>
    </row>
    <row r="564" spans="2:3" x14ac:dyDescent="0.3">
      <c r="B564" s="42"/>
      <c r="C564" s="45"/>
    </row>
    <row r="565" spans="2:3" x14ac:dyDescent="0.3">
      <c r="B565" s="42"/>
      <c r="C565" s="45"/>
    </row>
    <row r="566" spans="2:3" x14ac:dyDescent="0.3">
      <c r="B566" s="42"/>
      <c r="C566" s="45"/>
    </row>
    <row r="567" spans="2:3" x14ac:dyDescent="0.3">
      <c r="B567" s="42"/>
      <c r="C567" s="45"/>
    </row>
    <row r="568" spans="2:3" x14ac:dyDescent="0.3">
      <c r="B568" s="42"/>
      <c r="C568" s="45"/>
    </row>
    <row r="569" spans="2:3" x14ac:dyDescent="0.3">
      <c r="B569" s="42"/>
      <c r="C569" s="45"/>
    </row>
    <row r="570" spans="2:3" x14ac:dyDescent="0.3">
      <c r="B570" s="42"/>
      <c r="C570" s="45"/>
    </row>
    <row r="571" spans="2:3" x14ac:dyDescent="0.3">
      <c r="B571" s="42"/>
      <c r="C571" s="45"/>
    </row>
    <row r="572" spans="2:3" x14ac:dyDescent="0.3">
      <c r="B572" s="42"/>
      <c r="C572" s="45"/>
    </row>
    <row r="573" spans="2:3" x14ac:dyDescent="0.3">
      <c r="B573" s="42"/>
      <c r="C573" s="45"/>
    </row>
    <row r="574" spans="2:3" x14ac:dyDescent="0.3">
      <c r="B574" s="42"/>
      <c r="C574" s="45"/>
    </row>
    <row r="575" spans="2:3" x14ac:dyDescent="0.3">
      <c r="B575" s="42"/>
      <c r="C575" s="45"/>
    </row>
    <row r="576" spans="2:3" x14ac:dyDescent="0.3">
      <c r="B576" s="42"/>
      <c r="C576" s="45"/>
    </row>
    <row r="577" spans="2:3" x14ac:dyDescent="0.3">
      <c r="B577" s="42"/>
      <c r="C577" s="45"/>
    </row>
    <row r="578" spans="2:3" x14ac:dyDescent="0.3">
      <c r="B578" s="42"/>
      <c r="C578" s="45"/>
    </row>
    <row r="579" spans="2:3" x14ac:dyDescent="0.3">
      <c r="B579" s="42"/>
      <c r="C579" s="45"/>
    </row>
    <row r="580" spans="2:3" x14ac:dyDescent="0.3">
      <c r="B580" s="42"/>
      <c r="C580" s="45"/>
    </row>
    <row r="581" spans="2:3" x14ac:dyDescent="0.3">
      <c r="B581" s="42"/>
      <c r="C581" s="45"/>
    </row>
    <row r="582" spans="2:3" x14ac:dyDescent="0.3">
      <c r="B582" s="42"/>
      <c r="C582" s="45"/>
    </row>
    <row r="583" spans="2:3" x14ac:dyDescent="0.3">
      <c r="B583" s="42"/>
      <c r="C583" s="45"/>
    </row>
    <row r="584" spans="2:3" x14ac:dyDescent="0.3">
      <c r="B584" s="42"/>
      <c r="C584" s="45"/>
    </row>
    <row r="585" spans="2:3" x14ac:dyDescent="0.3">
      <c r="B585" s="42"/>
      <c r="C585" s="45"/>
    </row>
    <row r="586" spans="2:3" x14ac:dyDescent="0.3">
      <c r="B586" s="42"/>
      <c r="C586" s="45"/>
    </row>
    <row r="587" spans="2:3" x14ac:dyDescent="0.3">
      <c r="B587" s="42"/>
      <c r="C587" s="45"/>
    </row>
    <row r="588" spans="2:3" x14ac:dyDescent="0.3">
      <c r="B588" s="42"/>
      <c r="C588" s="45"/>
    </row>
    <row r="589" spans="2:3" x14ac:dyDescent="0.3">
      <c r="B589" s="42"/>
      <c r="C589" s="45"/>
    </row>
    <row r="590" spans="2:3" x14ac:dyDescent="0.3">
      <c r="B590" s="42"/>
      <c r="C590" s="45"/>
    </row>
    <row r="591" spans="2:3" x14ac:dyDescent="0.3">
      <c r="B591" s="42"/>
      <c r="C591" s="45"/>
    </row>
    <row r="592" spans="2:3" x14ac:dyDescent="0.3">
      <c r="B592" s="42"/>
      <c r="C592" s="45"/>
    </row>
    <row r="593" spans="2:3" x14ac:dyDescent="0.3">
      <c r="B593" s="42"/>
      <c r="C593" s="45"/>
    </row>
    <row r="594" spans="2:3" x14ac:dyDescent="0.3">
      <c r="B594" s="42"/>
      <c r="C594" s="45"/>
    </row>
    <row r="595" spans="2:3" x14ac:dyDescent="0.3">
      <c r="B595" s="42"/>
      <c r="C595" s="45"/>
    </row>
    <row r="596" spans="2:3" x14ac:dyDescent="0.3">
      <c r="B596" s="42"/>
      <c r="C596" s="45"/>
    </row>
    <row r="597" spans="2:3" x14ac:dyDescent="0.3">
      <c r="B597" s="42"/>
      <c r="C597" s="45"/>
    </row>
    <row r="598" spans="2:3" x14ac:dyDescent="0.3">
      <c r="B598" s="42"/>
      <c r="C598" s="45"/>
    </row>
    <row r="599" spans="2:3" x14ac:dyDescent="0.3">
      <c r="B599" s="42"/>
      <c r="C599" s="45"/>
    </row>
    <row r="600" spans="2:3" x14ac:dyDescent="0.3">
      <c r="B600" s="42"/>
      <c r="C600" s="45"/>
    </row>
    <row r="601" spans="2:3" x14ac:dyDescent="0.3">
      <c r="B601" s="42"/>
      <c r="C601" s="45"/>
    </row>
    <row r="602" spans="2:3" x14ac:dyDescent="0.3">
      <c r="B602" s="42"/>
      <c r="C602" s="45"/>
    </row>
    <row r="603" spans="2:3" x14ac:dyDescent="0.3">
      <c r="B603" s="42"/>
      <c r="C603" s="45"/>
    </row>
    <row r="604" spans="2:3" x14ac:dyDescent="0.3">
      <c r="B604" s="42"/>
      <c r="C604" s="45"/>
    </row>
    <row r="605" spans="2:3" x14ac:dyDescent="0.3">
      <c r="B605" s="42"/>
      <c r="C605" s="45"/>
    </row>
    <row r="606" spans="2:3" x14ac:dyDescent="0.3">
      <c r="B606" s="42"/>
      <c r="C606" s="45"/>
    </row>
    <row r="607" spans="2:3" x14ac:dyDescent="0.3">
      <c r="B607" s="42"/>
      <c r="C607" s="45"/>
    </row>
    <row r="608" spans="2:3" x14ac:dyDescent="0.3">
      <c r="B608" s="42"/>
      <c r="C608" s="45"/>
    </row>
    <row r="609" spans="2:3" x14ac:dyDescent="0.3">
      <c r="B609" s="42"/>
      <c r="C609" s="45"/>
    </row>
    <row r="610" spans="2:3" x14ac:dyDescent="0.3">
      <c r="B610" s="42"/>
      <c r="C610" s="45"/>
    </row>
    <row r="611" spans="2:3" x14ac:dyDescent="0.3">
      <c r="B611" s="42"/>
      <c r="C611" s="45"/>
    </row>
    <row r="612" spans="2:3" x14ac:dyDescent="0.3">
      <c r="B612" s="42"/>
      <c r="C612" s="45"/>
    </row>
    <row r="613" spans="2:3" x14ac:dyDescent="0.3">
      <c r="B613" s="42"/>
      <c r="C613" s="45"/>
    </row>
    <row r="614" spans="2:3" x14ac:dyDescent="0.3">
      <c r="B614" s="42"/>
      <c r="C614" s="45"/>
    </row>
    <row r="615" spans="2:3" x14ac:dyDescent="0.3">
      <c r="B615" s="42"/>
      <c r="C615" s="45"/>
    </row>
    <row r="616" spans="2:3" x14ac:dyDescent="0.3">
      <c r="B616" s="42"/>
      <c r="C616" s="45"/>
    </row>
    <row r="617" spans="2:3" x14ac:dyDescent="0.3">
      <c r="B617" s="42"/>
      <c r="C617" s="45"/>
    </row>
    <row r="618" spans="2:3" x14ac:dyDescent="0.3">
      <c r="B618" s="42"/>
      <c r="C618" s="45"/>
    </row>
    <row r="619" spans="2:3" x14ac:dyDescent="0.3">
      <c r="B619" s="42"/>
      <c r="C619" s="45"/>
    </row>
    <row r="620" spans="2:3" x14ac:dyDescent="0.3">
      <c r="B620" s="42"/>
      <c r="C620" s="45"/>
    </row>
    <row r="621" spans="2:3" x14ac:dyDescent="0.3">
      <c r="B621" s="42"/>
      <c r="C621" s="45"/>
    </row>
    <row r="622" spans="2:3" x14ac:dyDescent="0.3">
      <c r="B622" s="42"/>
      <c r="C622" s="45"/>
    </row>
    <row r="623" spans="2:3" x14ac:dyDescent="0.3">
      <c r="B623" s="42"/>
      <c r="C623" s="45"/>
    </row>
    <row r="624" spans="2:3" x14ac:dyDescent="0.3">
      <c r="B624" s="42"/>
      <c r="C624" s="45"/>
    </row>
    <row r="625" spans="2:3" x14ac:dyDescent="0.3">
      <c r="B625" s="42"/>
      <c r="C625" s="45"/>
    </row>
    <row r="626" spans="2:3" x14ac:dyDescent="0.3">
      <c r="B626" s="42"/>
      <c r="C626" s="45"/>
    </row>
    <row r="627" spans="2:3" x14ac:dyDescent="0.3">
      <c r="B627" s="42"/>
      <c r="C627" s="45"/>
    </row>
    <row r="628" spans="2:3" x14ac:dyDescent="0.3">
      <c r="B628" s="42"/>
      <c r="C628" s="45"/>
    </row>
    <row r="629" spans="2:3" x14ac:dyDescent="0.3">
      <c r="B629" s="42"/>
      <c r="C629" s="45"/>
    </row>
    <row r="630" spans="2:3" x14ac:dyDescent="0.3">
      <c r="B630" s="42"/>
      <c r="C630" s="45"/>
    </row>
    <row r="631" spans="2:3" x14ac:dyDescent="0.3">
      <c r="B631" s="42"/>
      <c r="C631" s="45"/>
    </row>
    <row r="632" spans="2:3" x14ac:dyDescent="0.3">
      <c r="B632" s="42"/>
      <c r="C632" s="45"/>
    </row>
    <row r="633" spans="2:3" x14ac:dyDescent="0.3">
      <c r="B633" s="42"/>
      <c r="C633" s="45"/>
    </row>
    <row r="634" spans="2:3" x14ac:dyDescent="0.3">
      <c r="B634" s="42"/>
      <c r="C634" s="45"/>
    </row>
    <row r="635" spans="2:3" x14ac:dyDescent="0.3">
      <c r="B635" s="42"/>
      <c r="C635" s="45"/>
    </row>
    <row r="636" spans="2:3" x14ac:dyDescent="0.3">
      <c r="B636" s="42"/>
      <c r="C636" s="45"/>
    </row>
    <row r="637" spans="2:3" x14ac:dyDescent="0.3">
      <c r="B637" s="42"/>
      <c r="C637" s="45"/>
    </row>
    <row r="638" spans="2:3" x14ac:dyDescent="0.3">
      <c r="B638" s="42"/>
      <c r="C638" s="45"/>
    </row>
    <row r="639" spans="2:3" x14ac:dyDescent="0.3">
      <c r="B639" s="42"/>
      <c r="C639" s="45"/>
    </row>
    <row r="640" spans="2:3" x14ac:dyDescent="0.3">
      <c r="B640" s="42"/>
      <c r="C640" s="45"/>
    </row>
    <row r="641" spans="2:3" x14ac:dyDescent="0.3">
      <c r="B641" s="42"/>
      <c r="C641" s="45"/>
    </row>
    <row r="642" spans="2:3" x14ac:dyDescent="0.3">
      <c r="B642" s="42"/>
      <c r="C642" s="45"/>
    </row>
    <row r="643" spans="2:3" x14ac:dyDescent="0.3">
      <c r="B643" s="42"/>
      <c r="C643" s="45"/>
    </row>
    <row r="644" spans="2:3" x14ac:dyDescent="0.3">
      <c r="B644" s="42"/>
      <c r="C644" s="45"/>
    </row>
    <row r="645" spans="2:3" x14ac:dyDescent="0.3">
      <c r="B645" s="42"/>
      <c r="C645" s="45"/>
    </row>
    <row r="646" spans="2:3" x14ac:dyDescent="0.3">
      <c r="B646" s="42"/>
      <c r="C646" s="45"/>
    </row>
    <row r="647" spans="2:3" x14ac:dyDescent="0.3">
      <c r="B647" s="42"/>
      <c r="C647" s="45"/>
    </row>
    <row r="648" spans="2:3" x14ac:dyDescent="0.3">
      <c r="B648" s="42"/>
      <c r="C648" s="45"/>
    </row>
    <row r="649" spans="2:3" x14ac:dyDescent="0.3">
      <c r="B649" s="42"/>
      <c r="C649" s="45"/>
    </row>
    <row r="650" spans="2:3" x14ac:dyDescent="0.3">
      <c r="B650" s="42"/>
      <c r="C650" s="45"/>
    </row>
    <row r="651" spans="2:3" x14ac:dyDescent="0.3">
      <c r="B651" s="42"/>
      <c r="C651" s="45"/>
    </row>
    <row r="652" spans="2:3" x14ac:dyDescent="0.3">
      <c r="B652" s="42"/>
      <c r="C652" s="45"/>
    </row>
    <row r="653" spans="2:3" x14ac:dyDescent="0.3">
      <c r="B653" s="42"/>
      <c r="C653" s="45"/>
    </row>
    <row r="654" spans="2:3" x14ac:dyDescent="0.3">
      <c r="B654" s="42"/>
      <c r="C654" s="45"/>
    </row>
    <row r="655" spans="2:3" x14ac:dyDescent="0.3">
      <c r="B655" s="42"/>
      <c r="C655" s="45"/>
    </row>
    <row r="656" spans="2:3" x14ac:dyDescent="0.3">
      <c r="B656" s="42"/>
      <c r="C656" s="45"/>
    </row>
    <row r="657" spans="2:3" x14ac:dyDescent="0.3">
      <c r="B657" s="42"/>
      <c r="C657" s="45"/>
    </row>
    <row r="658" spans="2:3" x14ac:dyDescent="0.3">
      <c r="B658" s="42"/>
      <c r="C658" s="45"/>
    </row>
    <row r="659" spans="2:3" x14ac:dyDescent="0.3">
      <c r="B659" s="42"/>
      <c r="C659" s="45"/>
    </row>
    <row r="660" spans="2:3" x14ac:dyDescent="0.3">
      <c r="B660" s="42"/>
      <c r="C660" s="45"/>
    </row>
    <row r="661" spans="2:3" x14ac:dyDescent="0.3">
      <c r="B661" s="42"/>
      <c r="C661" s="45"/>
    </row>
    <row r="662" spans="2:3" x14ac:dyDescent="0.3">
      <c r="B662" s="42"/>
      <c r="C662" s="45"/>
    </row>
    <row r="663" spans="2:3" x14ac:dyDescent="0.3">
      <c r="B663" s="42"/>
      <c r="C663" s="45"/>
    </row>
    <row r="664" spans="2:3" x14ac:dyDescent="0.3">
      <c r="B664" s="42"/>
      <c r="C664" s="45"/>
    </row>
    <row r="665" spans="2:3" x14ac:dyDescent="0.3">
      <c r="B665" s="42"/>
      <c r="C665" s="45"/>
    </row>
    <row r="666" spans="2:3" x14ac:dyDescent="0.3">
      <c r="B666" s="42"/>
      <c r="C666" s="45"/>
    </row>
    <row r="667" spans="2:3" x14ac:dyDescent="0.3">
      <c r="B667" s="42"/>
      <c r="C667" s="45"/>
    </row>
    <row r="668" spans="2:3" x14ac:dyDescent="0.3">
      <c r="B668" s="42"/>
      <c r="C668" s="45"/>
    </row>
    <row r="669" spans="2:3" x14ac:dyDescent="0.3">
      <c r="B669" s="42"/>
      <c r="C669" s="45"/>
    </row>
    <row r="670" spans="2:3" x14ac:dyDescent="0.3">
      <c r="B670" s="42"/>
      <c r="C670" s="45"/>
    </row>
    <row r="671" spans="2:3" x14ac:dyDescent="0.3">
      <c r="B671" s="42"/>
      <c r="C671" s="45"/>
    </row>
    <row r="672" spans="2:3" x14ac:dyDescent="0.3">
      <c r="B672" s="42"/>
      <c r="C672" s="45"/>
    </row>
    <row r="673" spans="2:3" x14ac:dyDescent="0.3">
      <c r="B673" s="42"/>
      <c r="C673" s="45"/>
    </row>
    <row r="674" spans="2:3" x14ac:dyDescent="0.3">
      <c r="B674" s="42"/>
      <c r="C674" s="45"/>
    </row>
    <row r="675" spans="2:3" x14ac:dyDescent="0.3">
      <c r="B675" s="42"/>
      <c r="C675" s="45"/>
    </row>
    <row r="676" spans="2:3" x14ac:dyDescent="0.3">
      <c r="B676" s="42"/>
      <c r="C676" s="45"/>
    </row>
    <row r="677" spans="2:3" x14ac:dyDescent="0.3">
      <c r="B677" s="42"/>
      <c r="C677" s="45"/>
    </row>
    <row r="678" spans="2:3" x14ac:dyDescent="0.3">
      <c r="B678" s="42"/>
      <c r="C678" s="45"/>
    </row>
    <row r="679" spans="2:3" x14ac:dyDescent="0.3">
      <c r="B679" s="42"/>
      <c r="C679" s="45"/>
    </row>
    <row r="680" spans="2:3" x14ac:dyDescent="0.3">
      <c r="B680" s="42"/>
      <c r="C680" s="45"/>
    </row>
    <row r="681" spans="2:3" x14ac:dyDescent="0.3">
      <c r="B681" s="42"/>
      <c r="C681" s="45"/>
    </row>
    <row r="682" spans="2:3" x14ac:dyDescent="0.3">
      <c r="B682" s="42"/>
      <c r="C682" s="45"/>
    </row>
    <row r="683" spans="2:3" x14ac:dyDescent="0.3">
      <c r="B683" s="42"/>
      <c r="C683" s="45"/>
    </row>
    <row r="684" spans="2:3" x14ac:dyDescent="0.3">
      <c r="B684" s="42"/>
      <c r="C684" s="45"/>
    </row>
    <row r="685" spans="2:3" x14ac:dyDescent="0.3">
      <c r="B685" s="42"/>
      <c r="C685" s="45"/>
    </row>
    <row r="686" spans="2:3" x14ac:dyDescent="0.3">
      <c r="B686" s="42"/>
      <c r="C686" s="45"/>
    </row>
    <row r="687" spans="2:3" x14ac:dyDescent="0.3">
      <c r="B687" s="42"/>
      <c r="C687" s="45"/>
    </row>
    <row r="688" spans="2:3" x14ac:dyDescent="0.3">
      <c r="B688" s="42"/>
      <c r="C688" s="45"/>
    </row>
    <row r="689" spans="2:3" x14ac:dyDescent="0.3">
      <c r="B689" s="42"/>
      <c r="C689" s="45"/>
    </row>
    <row r="690" spans="2:3" x14ac:dyDescent="0.3">
      <c r="B690" s="42"/>
      <c r="C690" s="45"/>
    </row>
    <row r="691" spans="2:3" x14ac:dyDescent="0.3">
      <c r="B691" s="42"/>
      <c r="C691" s="45"/>
    </row>
    <row r="692" spans="2:3" x14ac:dyDescent="0.3">
      <c r="B692" s="42"/>
      <c r="C692" s="45"/>
    </row>
    <row r="693" spans="2:3" x14ac:dyDescent="0.3">
      <c r="B693" s="42"/>
      <c r="C693" s="45"/>
    </row>
    <row r="694" spans="2:3" x14ac:dyDescent="0.3">
      <c r="B694" s="42"/>
      <c r="C694" s="45"/>
    </row>
    <row r="695" spans="2:3" x14ac:dyDescent="0.3">
      <c r="B695" s="42"/>
      <c r="C695" s="45"/>
    </row>
    <row r="696" spans="2:3" x14ac:dyDescent="0.3">
      <c r="B696" s="42"/>
      <c r="C696" s="45"/>
    </row>
    <row r="697" spans="2:3" x14ac:dyDescent="0.3">
      <c r="B697" s="42"/>
      <c r="C697" s="45"/>
    </row>
    <row r="698" spans="2:3" x14ac:dyDescent="0.3">
      <c r="B698" s="42"/>
      <c r="C698" s="45"/>
    </row>
    <row r="699" spans="2:3" x14ac:dyDescent="0.3">
      <c r="B699" s="42"/>
      <c r="C699" s="45"/>
    </row>
    <row r="700" spans="2:3" x14ac:dyDescent="0.3">
      <c r="B700" s="42"/>
      <c r="C700" s="45"/>
    </row>
    <row r="701" spans="2:3" x14ac:dyDescent="0.3">
      <c r="B701" s="42"/>
      <c r="C701" s="45"/>
    </row>
    <row r="702" spans="2:3" x14ac:dyDescent="0.3">
      <c r="B702" s="42"/>
      <c r="C702" s="45"/>
    </row>
    <row r="703" spans="2:3" x14ac:dyDescent="0.3">
      <c r="B703" s="42"/>
      <c r="C703" s="45"/>
    </row>
    <row r="704" spans="2:3" x14ac:dyDescent="0.3">
      <c r="B704" s="42"/>
      <c r="C704" s="45"/>
    </row>
    <row r="705" spans="2:3" x14ac:dyDescent="0.3">
      <c r="B705" s="42"/>
      <c r="C705" s="45"/>
    </row>
    <row r="706" spans="2:3" x14ac:dyDescent="0.3">
      <c r="B706" s="42"/>
      <c r="C706" s="45"/>
    </row>
    <row r="707" spans="2:3" x14ac:dyDescent="0.3">
      <c r="B707" s="42"/>
      <c r="C707" s="45"/>
    </row>
    <row r="708" spans="2:3" x14ac:dyDescent="0.3">
      <c r="B708" s="42"/>
      <c r="C708" s="45"/>
    </row>
    <row r="709" spans="2:3" x14ac:dyDescent="0.3">
      <c r="B709" s="42"/>
      <c r="C709" s="45"/>
    </row>
    <row r="710" spans="2:3" x14ac:dyDescent="0.3">
      <c r="B710" s="42"/>
      <c r="C710" s="45"/>
    </row>
    <row r="711" spans="2:3" x14ac:dyDescent="0.3">
      <c r="B711" s="42"/>
      <c r="C711" s="45"/>
    </row>
    <row r="712" spans="2:3" x14ac:dyDescent="0.3">
      <c r="B712" s="42"/>
      <c r="C712" s="45"/>
    </row>
    <row r="713" spans="2:3" x14ac:dyDescent="0.3">
      <c r="B713" s="42"/>
      <c r="C713" s="45"/>
    </row>
    <row r="714" spans="2:3" x14ac:dyDescent="0.3">
      <c r="B714" s="42"/>
      <c r="C714" s="45"/>
    </row>
    <row r="715" spans="2:3" x14ac:dyDescent="0.3">
      <c r="B715" s="42"/>
      <c r="C715" s="45"/>
    </row>
    <row r="716" spans="2:3" x14ac:dyDescent="0.3">
      <c r="B716" s="42"/>
      <c r="C716" s="45"/>
    </row>
    <row r="717" spans="2:3" x14ac:dyDescent="0.3">
      <c r="B717" s="42"/>
      <c r="C717" s="45"/>
    </row>
    <row r="718" spans="2:3" x14ac:dyDescent="0.3">
      <c r="B718" s="42"/>
      <c r="C718" s="45"/>
    </row>
    <row r="719" spans="2:3" x14ac:dyDescent="0.3">
      <c r="B719" s="42"/>
      <c r="C719" s="45"/>
    </row>
    <row r="720" spans="2:3" x14ac:dyDescent="0.3">
      <c r="B720" s="42"/>
      <c r="C720" s="45"/>
    </row>
    <row r="721" spans="2:3" x14ac:dyDescent="0.3">
      <c r="B721" s="42"/>
      <c r="C721" s="45"/>
    </row>
    <row r="722" spans="2:3" x14ac:dyDescent="0.3">
      <c r="B722" s="42"/>
      <c r="C722" s="45"/>
    </row>
    <row r="723" spans="2:3" x14ac:dyDescent="0.3">
      <c r="B723" s="42"/>
      <c r="C723" s="45"/>
    </row>
    <row r="724" spans="2:3" x14ac:dyDescent="0.3">
      <c r="B724" s="42"/>
      <c r="C724" s="45"/>
    </row>
    <row r="725" spans="2:3" x14ac:dyDescent="0.3">
      <c r="B725" s="42"/>
      <c r="C725" s="45"/>
    </row>
    <row r="726" spans="2:3" x14ac:dyDescent="0.3">
      <c r="B726" s="42"/>
      <c r="C726" s="45"/>
    </row>
    <row r="727" spans="2:3" x14ac:dyDescent="0.3">
      <c r="B727" s="42"/>
      <c r="C727" s="45"/>
    </row>
    <row r="728" spans="2:3" x14ac:dyDescent="0.3">
      <c r="B728" s="42"/>
      <c r="C728" s="45"/>
    </row>
    <row r="729" spans="2:3" x14ac:dyDescent="0.3">
      <c r="B729" s="42"/>
      <c r="C729" s="45"/>
    </row>
    <row r="730" spans="2:3" x14ac:dyDescent="0.3">
      <c r="B730" s="42"/>
      <c r="C730" s="45"/>
    </row>
    <row r="731" spans="2:3" x14ac:dyDescent="0.3">
      <c r="B731" s="42"/>
      <c r="C731" s="45"/>
    </row>
    <row r="732" spans="2:3" x14ac:dyDescent="0.3">
      <c r="B732" s="42"/>
      <c r="C732" s="45"/>
    </row>
    <row r="733" spans="2:3" x14ac:dyDescent="0.3">
      <c r="B733" s="42"/>
      <c r="C733" s="45"/>
    </row>
    <row r="734" spans="2:3" x14ac:dyDescent="0.3">
      <c r="B734" s="42"/>
      <c r="C734" s="45"/>
    </row>
    <row r="735" spans="2:3" x14ac:dyDescent="0.3">
      <c r="B735" s="42"/>
      <c r="C735" s="45"/>
    </row>
    <row r="736" spans="2:3" x14ac:dyDescent="0.3">
      <c r="B736" s="42"/>
      <c r="C736" s="45"/>
    </row>
    <row r="737" spans="2:3" x14ac:dyDescent="0.3">
      <c r="B737" s="42"/>
      <c r="C737" s="45"/>
    </row>
    <row r="738" spans="2:3" x14ac:dyDescent="0.3">
      <c r="B738" s="42"/>
      <c r="C738" s="45"/>
    </row>
    <row r="739" spans="2:3" x14ac:dyDescent="0.3">
      <c r="B739" s="42"/>
      <c r="C739" s="45"/>
    </row>
    <row r="740" spans="2:3" x14ac:dyDescent="0.3">
      <c r="B740" s="42"/>
      <c r="C740" s="45"/>
    </row>
    <row r="741" spans="2:3" x14ac:dyDescent="0.3">
      <c r="B741" s="42"/>
      <c r="C741" s="45"/>
    </row>
    <row r="742" spans="2:3" x14ac:dyDescent="0.3">
      <c r="B742" s="42"/>
      <c r="C742" s="45"/>
    </row>
    <row r="743" spans="2:3" x14ac:dyDescent="0.3">
      <c r="B743" s="42"/>
      <c r="C743" s="45"/>
    </row>
    <row r="744" spans="2:3" x14ac:dyDescent="0.3">
      <c r="B744" s="42"/>
      <c r="C744" s="45"/>
    </row>
    <row r="745" spans="2:3" x14ac:dyDescent="0.3">
      <c r="B745" s="42"/>
      <c r="C745" s="45"/>
    </row>
    <row r="746" spans="2:3" x14ac:dyDescent="0.3">
      <c r="B746" s="42"/>
      <c r="C746" s="45"/>
    </row>
    <row r="747" spans="2:3" x14ac:dyDescent="0.3">
      <c r="B747" s="42"/>
      <c r="C747" s="45"/>
    </row>
    <row r="748" spans="2:3" x14ac:dyDescent="0.3">
      <c r="B748" s="42"/>
      <c r="C748" s="45"/>
    </row>
    <row r="749" spans="2:3" x14ac:dyDescent="0.3">
      <c r="B749" s="42"/>
      <c r="C749" s="45"/>
    </row>
    <row r="750" spans="2:3" x14ac:dyDescent="0.3">
      <c r="B750" s="42"/>
      <c r="C750" s="45"/>
    </row>
    <row r="751" spans="2:3" x14ac:dyDescent="0.3">
      <c r="B751" s="42"/>
      <c r="C751" s="45"/>
    </row>
    <row r="752" spans="2:3" x14ac:dyDescent="0.3">
      <c r="B752" s="42"/>
      <c r="C752" s="45"/>
    </row>
    <row r="753" spans="2:3" x14ac:dyDescent="0.3">
      <c r="B753" s="42"/>
      <c r="C753" s="45"/>
    </row>
    <row r="754" spans="2:3" x14ac:dyDescent="0.3">
      <c r="B754" s="42"/>
      <c r="C754" s="45"/>
    </row>
    <row r="755" spans="2:3" x14ac:dyDescent="0.3">
      <c r="B755" s="42"/>
      <c r="C755" s="45"/>
    </row>
    <row r="756" spans="2:3" x14ac:dyDescent="0.3">
      <c r="B756" s="42"/>
      <c r="C756" s="45"/>
    </row>
    <row r="757" spans="2:3" x14ac:dyDescent="0.3">
      <c r="B757" s="42"/>
      <c r="C757" s="45"/>
    </row>
    <row r="758" spans="2:3" x14ac:dyDescent="0.3">
      <c r="B758" s="42"/>
      <c r="C758" s="45"/>
    </row>
    <row r="759" spans="2:3" x14ac:dyDescent="0.3">
      <c r="B759" s="42"/>
      <c r="C759" s="45"/>
    </row>
    <row r="760" spans="2:3" x14ac:dyDescent="0.3">
      <c r="B760" s="42"/>
      <c r="C760" s="45"/>
    </row>
    <row r="761" spans="2:3" x14ac:dyDescent="0.3">
      <c r="B761" s="42"/>
      <c r="C761" s="45"/>
    </row>
    <row r="762" spans="2:3" x14ac:dyDescent="0.3">
      <c r="B762" s="42"/>
      <c r="C762" s="45"/>
    </row>
    <row r="763" spans="2:3" x14ac:dyDescent="0.3">
      <c r="B763" s="42"/>
      <c r="C763" s="45"/>
    </row>
    <row r="764" spans="2:3" x14ac:dyDescent="0.3">
      <c r="B764" s="42"/>
      <c r="C764" s="45"/>
    </row>
    <row r="765" spans="2:3" x14ac:dyDescent="0.3">
      <c r="B765" s="42"/>
      <c r="C765" s="45"/>
    </row>
    <row r="766" spans="2:3" x14ac:dyDescent="0.3">
      <c r="B766" s="42"/>
      <c r="C766" s="45"/>
    </row>
    <row r="767" spans="2:3" x14ac:dyDescent="0.3">
      <c r="B767" s="42"/>
      <c r="C767" s="45"/>
    </row>
    <row r="768" spans="2:3" x14ac:dyDescent="0.3">
      <c r="B768" s="42"/>
      <c r="C768" s="45"/>
    </row>
    <row r="769" spans="2:3" x14ac:dyDescent="0.3">
      <c r="B769" s="42"/>
      <c r="C769" s="45"/>
    </row>
    <row r="770" spans="2:3" x14ac:dyDescent="0.3">
      <c r="B770" s="42"/>
      <c r="C770" s="45"/>
    </row>
    <row r="771" spans="2:3" x14ac:dyDescent="0.3">
      <c r="B771" s="42"/>
      <c r="C771" s="45"/>
    </row>
    <row r="772" spans="2:3" x14ac:dyDescent="0.3">
      <c r="B772" s="42"/>
      <c r="C772" s="45"/>
    </row>
    <row r="773" spans="2:3" x14ac:dyDescent="0.3">
      <c r="B773" s="42"/>
      <c r="C773" s="45"/>
    </row>
    <row r="774" spans="2:3" x14ac:dyDescent="0.3">
      <c r="B774" s="42"/>
      <c r="C774" s="45"/>
    </row>
    <row r="775" spans="2:3" x14ac:dyDescent="0.3">
      <c r="B775" s="42"/>
      <c r="C775" s="45"/>
    </row>
    <row r="776" spans="2:3" x14ac:dyDescent="0.3">
      <c r="B776" s="42"/>
      <c r="C776" s="45"/>
    </row>
    <row r="777" spans="2:3" x14ac:dyDescent="0.3">
      <c r="B777" s="42"/>
      <c r="C777" s="45"/>
    </row>
    <row r="778" spans="2:3" x14ac:dyDescent="0.3">
      <c r="B778" s="42"/>
      <c r="C778" s="45"/>
    </row>
    <row r="779" spans="2:3" x14ac:dyDescent="0.3">
      <c r="B779" s="42"/>
      <c r="C779" s="45"/>
    </row>
    <row r="780" spans="2:3" x14ac:dyDescent="0.3">
      <c r="B780" s="42"/>
      <c r="C780" s="45"/>
    </row>
    <row r="781" spans="2:3" x14ac:dyDescent="0.3">
      <c r="B781" s="42"/>
      <c r="C781" s="45"/>
    </row>
    <row r="782" spans="2:3" x14ac:dyDescent="0.3">
      <c r="B782" s="42"/>
      <c r="C782" s="45"/>
    </row>
    <row r="783" spans="2:3" x14ac:dyDescent="0.3">
      <c r="B783" s="42"/>
      <c r="C783" s="45"/>
    </row>
    <row r="784" spans="2:3" x14ac:dyDescent="0.3">
      <c r="B784" s="42"/>
      <c r="C784" s="45"/>
    </row>
    <row r="785" spans="2:3" x14ac:dyDescent="0.3">
      <c r="B785" s="42"/>
      <c r="C785" s="45"/>
    </row>
    <row r="786" spans="2:3" x14ac:dyDescent="0.3">
      <c r="B786" s="42"/>
      <c r="C786" s="45"/>
    </row>
    <row r="787" spans="2:3" x14ac:dyDescent="0.3">
      <c r="B787" s="42"/>
      <c r="C787" s="45"/>
    </row>
    <row r="788" spans="2:3" x14ac:dyDescent="0.3">
      <c r="B788" s="42"/>
      <c r="C788" s="45"/>
    </row>
    <row r="789" spans="2:3" x14ac:dyDescent="0.3">
      <c r="B789" s="42"/>
      <c r="C789" s="45"/>
    </row>
    <row r="790" spans="2:3" x14ac:dyDescent="0.3">
      <c r="B790" s="42"/>
      <c r="C790" s="45"/>
    </row>
    <row r="791" spans="2:3" x14ac:dyDescent="0.3">
      <c r="B791" s="42"/>
      <c r="C791" s="45"/>
    </row>
    <row r="792" spans="2:3" x14ac:dyDescent="0.3">
      <c r="B792" s="42"/>
      <c r="C792" s="45"/>
    </row>
    <row r="793" spans="2:3" x14ac:dyDescent="0.3">
      <c r="B793" s="42"/>
      <c r="C793" s="45"/>
    </row>
    <row r="794" spans="2:3" x14ac:dyDescent="0.3">
      <c r="B794" s="42"/>
      <c r="C794" s="45"/>
    </row>
    <row r="795" spans="2:3" x14ac:dyDescent="0.3">
      <c r="B795" s="42"/>
      <c r="C795" s="45"/>
    </row>
    <row r="796" spans="2:3" x14ac:dyDescent="0.3">
      <c r="B796" s="42"/>
      <c r="C796" s="45"/>
    </row>
    <row r="797" spans="2:3" x14ac:dyDescent="0.3">
      <c r="B797" s="42"/>
      <c r="C797" s="45"/>
    </row>
    <row r="798" spans="2:3" x14ac:dyDescent="0.3">
      <c r="B798" s="42"/>
      <c r="C798" s="45"/>
    </row>
    <row r="799" spans="2:3" x14ac:dyDescent="0.3">
      <c r="B799" s="42"/>
      <c r="C799" s="45"/>
    </row>
    <row r="800" spans="2:3" x14ac:dyDescent="0.3">
      <c r="B800" s="42"/>
      <c r="C800" s="45"/>
    </row>
    <row r="801" spans="2:3" x14ac:dyDescent="0.3">
      <c r="B801" s="42"/>
      <c r="C801" s="45"/>
    </row>
    <row r="802" spans="2:3" x14ac:dyDescent="0.3">
      <c r="B802" s="42"/>
      <c r="C802" s="45"/>
    </row>
    <row r="803" spans="2:3" x14ac:dyDescent="0.3">
      <c r="B803" s="42"/>
      <c r="C803" s="45"/>
    </row>
    <row r="804" spans="2:3" x14ac:dyDescent="0.3">
      <c r="B804" s="42"/>
      <c r="C804" s="45"/>
    </row>
    <row r="805" spans="2:3" x14ac:dyDescent="0.3">
      <c r="B805" s="42"/>
      <c r="C805" s="45"/>
    </row>
    <row r="806" spans="2:3" x14ac:dyDescent="0.3">
      <c r="B806" s="42"/>
      <c r="C806" s="45"/>
    </row>
    <row r="807" spans="2:3" x14ac:dyDescent="0.3">
      <c r="B807" s="42"/>
      <c r="C807" s="45"/>
    </row>
    <row r="808" spans="2:3" x14ac:dyDescent="0.3">
      <c r="B808" s="42"/>
      <c r="C808" s="45"/>
    </row>
    <row r="809" spans="2:3" x14ac:dyDescent="0.3">
      <c r="B809" s="42"/>
      <c r="C809" s="45"/>
    </row>
    <row r="810" spans="2:3" x14ac:dyDescent="0.3">
      <c r="B810" s="42"/>
      <c r="C810" s="45"/>
    </row>
    <row r="811" spans="2:3" x14ac:dyDescent="0.3">
      <c r="B811" s="42"/>
      <c r="C811" s="45"/>
    </row>
    <row r="812" spans="2:3" x14ac:dyDescent="0.3">
      <c r="B812" s="42"/>
      <c r="C812" s="45"/>
    </row>
    <row r="813" spans="2:3" x14ac:dyDescent="0.3">
      <c r="B813" s="42"/>
      <c r="C813" s="45"/>
    </row>
    <row r="814" spans="2:3" x14ac:dyDescent="0.3">
      <c r="B814" s="42"/>
      <c r="C814" s="45"/>
    </row>
    <row r="815" spans="2:3" x14ac:dyDescent="0.3">
      <c r="B815" s="42"/>
      <c r="C815" s="45"/>
    </row>
    <row r="816" spans="2:3" x14ac:dyDescent="0.3">
      <c r="B816" s="42"/>
      <c r="C816" s="45"/>
    </row>
    <row r="817" spans="2:3" x14ac:dyDescent="0.3">
      <c r="B817" s="42"/>
      <c r="C817" s="45"/>
    </row>
    <row r="818" spans="2:3" x14ac:dyDescent="0.3">
      <c r="B818" s="42"/>
      <c r="C818" s="45"/>
    </row>
    <row r="819" spans="2:3" x14ac:dyDescent="0.3">
      <c r="B819" s="42"/>
      <c r="C819" s="45"/>
    </row>
    <row r="820" spans="2:3" x14ac:dyDescent="0.3">
      <c r="B820" s="42"/>
      <c r="C820" s="45"/>
    </row>
    <row r="821" spans="2:3" x14ac:dyDescent="0.3">
      <c r="B821" s="42"/>
      <c r="C821" s="45"/>
    </row>
    <row r="822" spans="2:3" x14ac:dyDescent="0.3">
      <c r="B822" s="42"/>
      <c r="C822" s="45"/>
    </row>
    <row r="823" spans="2:3" x14ac:dyDescent="0.3">
      <c r="B823" s="42"/>
      <c r="C823" s="45"/>
    </row>
    <row r="824" spans="2:3" x14ac:dyDescent="0.3">
      <c r="B824" s="42"/>
      <c r="C824" s="45"/>
    </row>
    <row r="825" spans="2:3" x14ac:dyDescent="0.3">
      <c r="B825" s="42"/>
      <c r="C825" s="45"/>
    </row>
    <row r="826" spans="2:3" x14ac:dyDescent="0.3">
      <c r="B826" s="42"/>
      <c r="C826" s="45"/>
    </row>
    <row r="827" spans="2:3" x14ac:dyDescent="0.3">
      <c r="B827" s="42"/>
      <c r="C827" s="45"/>
    </row>
    <row r="828" spans="2:3" x14ac:dyDescent="0.3">
      <c r="B828" s="42"/>
      <c r="C828" s="45"/>
    </row>
    <row r="829" spans="2:3" x14ac:dyDescent="0.3">
      <c r="B829" s="42"/>
      <c r="C829" s="45"/>
    </row>
    <row r="830" spans="2:3" x14ac:dyDescent="0.3">
      <c r="B830" s="42"/>
      <c r="C830" s="45"/>
    </row>
    <row r="831" spans="2:3" x14ac:dyDescent="0.3">
      <c r="B831" s="42"/>
      <c r="C831" s="45"/>
    </row>
    <row r="832" spans="2:3" x14ac:dyDescent="0.3">
      <c r="B832" s="42"/>
      <c r="C832" s="45"/>
    </row>
    <row r="833" spans="2:3" x14ac:dyDescent="0.3">
      <c r="B833" s="42"/>
      <c r="C833" s="45"/>
    </row>
    <row r="834" spans="2:3" x14ac:dyDescent="0.3">
      <c r="B834" s="42"/>
      <c r="C834" s="45"/>
    </row>
    <row r="835" spans="2:3" x14ac:dyDescent="0.3">
      <c r="B835" s="42"/>
      <c r="C835" s="45"/>
    </row>
    <row r="836" spans="2:3" x14ac:dyDescent="0.3">
      <c r="B836" s="42"/>
      <c r="C836" s="45"/>
    </row>
    <row r="837" spans="2:3" x14ac:dyDescent="0.3">
      <c r="B837" s="42"/>
      <c r="C837" s="45"/>
    </row>
    <row r="838" spans="2:3" x14ac:dyDescent="0.3">
      <c r="B838" s="42"/>
      <c r="C838" s="45"/>
    </row>
    <row r="839" spans="2:3" x14ac:dyDescent="0.3">
      <c r="B839" s="42"/>
      <c r="C839" s="45"/>
    </row>
    <row r="840" spans="2:3" x14ac:dyDescent="0.3">
      <c r="B840" s="42"/>
      <c r="C840" s="45"/>
    </row>
    <row r="841" spans="2:3" x14ac:dyDescent="0.3">
      <c r="B841" s="42"/>
      <c r="C841" s="45"/>
    </row>
    <row r="842" spans="2:3" x14ac:dyDescent="0.3">
      <c r="B842" s="42"/>
      <c r="C842" s="45"/>
    </row>
    <row r="843" spans="2:3" x14ac:dyDescent="0.3">
      <c r="B843" s="42"/>
      <c r="C843" s="45"/>
    </row>
    <row r="844" spans="2:3" x14ac:dyDescent="0.3">
      <c r="B844" s="42"/>
      <c r="C844" s="45"/>
    </row>
    <row r="845" spans="2:3" x14ac:dyDescent="0.3">
      <c r="B845" s="42"/>
      <c r="C845" s="45"/>
    </row>
    <row r="846" spans="2:3" x14ac:dyDescent="0.3">
      <c r="B846" s="42"/>
      <c r="C846" s="45"/>
    </row>
    <row r="847" spans="2:3" x14ac:dyDescent="0.3">
      <c r="B847" s="42"/>
      <c r="C847" s="45"/>
    </row>
    <row r="848" spans="2:3" x14ac:dyDescent="0.3">
      <c r="B848" s="42"/>
      <c r="C848" s="45"/>
    </row>
    <row r="849" spans="2:3" x14ac:dyDescent="0.3">
      <c r="B849" s="42"/>
      <c r="C849" s="45"/>
    </row>
    <row r="850" spans="2:3" x14ac:dyDescent="0.3">
      <c r="B850" s="42"/>
      <c r="C850" s="45"/>
    </row>
    <row r="851" spans="2:3" x14ac:dyDescent="0.3">
      <c r="B851" s="42"/>
      <c r="C851" s="45"/>
    </row>
    <row r="852" spans="2:3" x14ac:dyDescent="0.3">
      <c r="B852" s="42"/>
      <c r="C852" s="45"/>
    </row>
    <row r="853" spans="2:3" x14ac:dyDescent="0.3">
      <c r="B853" s="42"/>
      <c r="C853" s="45"/>
    </row>
    <row r="854" spans="2:3" x14ac:dyDescent="0.3">
      <c r="B854" s="42"/>
      <c r="C854" s="45"/>
    </row>
    <row r="855" spans="2:3" x14ac:dyDescent="0.3">
      <c r="B855" s="42"/>
      <c r="C855" s="45"/>
    </row>
    <row r="856" spans="2:3" x14ac:dyDescent="0.3">
      <c r="B856" s="42"/>
      <c r="C856" s="45"/>
    </row>
    <row r="857" spans="2:3" x14ac:dyDescent="0.3">
      <c r="B857" s="42"/>
      <c r="C857" s="45"/>
    </row>
    <row r="858" spans="2:3" x14ac:dyDescent="0.3">
      <c r="B858" s="42"/>
      <c r="C858" s="45"/>
    </row>
    <row r="859" spans="2:3" x14ac:dyDescent="0.3">
      <c r="B859" s="42"/>
      <c r="C859" s="45"/>
    </row>
    <row r="860" spans="2:3" x14ac:dyDescent="0.3">
      <c r="B860" s="42"/>
      <c r="C860" s="45"/>
    </row>
    <row r="861" spans="2:3" x14ac:dyDescent="0.3">
      <c r="B861" s="42"/>
      <c r="C861" s="45"/>
    </row>
    <row r="862" spans="2:3" x14ac:dyDescent="0.3">
      <c r="B862" s="42"/>
      <c r="C862" s="45"/>
    </row>
    <row r="863" spans="2:3" x14ac:dyDescent="0.3">
      <c r="B863" s="42"/>
      <c r="C863" s="45"/>
    </row>
    <row r="864" spans="2:3" x14ac:dyDescent="0.3">
      <c r="B864" s="42"/>
      <c r="C864" s="45"/>
    </row>
    <row r="865" spans="2:3" x14ac:dyDescent="0.3">
      <c r="B865" s="42"/>
      <c r="C865" s="45"/>
    </row>
    <row r="866" spans="2:3" x14ac:dyDescent="0.3">
      <c r="B866" s="42"/>
      <c r="C866" s="45"/>
    </row>
    <row r="867" spans="2:3" x14ac:dyDescent="0.3">
      <c r="B867" s="42"/>
      <c r="C867" s="45"/>
    </row>
    <row r="868" spans="2:3" x14ac:dyDescent="0.3">
      <c r="B868" s="42"/>
      <c r="C868" s="45"/>
    </row>
    <row r="869" spans="2:3" x14ac:dyDescent="0.3">
      <c r="B869" s="42"/>
      <c r="C869" s="45"/>
    </row>
    <row r="870" spans="2:3" x14ac:dyDescent="0.3">
      <c r="B870" s="42"/>
      <c r="C870" s="45"/>
    </row>
    <row r="871" spans="2:3" x14ac:dyDescent="0.3">
      <c r="B871" s="42"/>
      <c r="C871" s="45"/>
    </row>
    <row r="872" spans="2:3" x14ac:dyDescent="0.3">
      <c r="B872" s="42"/>
      <c r="C872" s="45"/>
    </row>
    <row r="873" spans="2:3" x14ac:dyDescent="0.3">
      <c r="B873" s="42"/>
      <c r="C873" s="45"/>
    </row>
    <row r="874" spans="2:3" x14ac:dyDescent="0.3">
      <c r="B874" s="42"/>
      <c r="C874" s="45"/>
    </row>
    <row r="875" spans="2:3" x14ac:dyDescent="0.3">
      <c r="B875" s="42"/>
      <c r="C875" s="45"/>
    </row>
    <row r="876" spans="2:3" x14ac:dyDescent="0.3">
      <c r="B876" s="42"/>
      <c r="C876" s="45"/>
    </row>
    <row r="877" spans="2:3" x14ac:dyDescent="0.3">
      <c r="B877" s="42"/>
      <c r="C877" s="45"/>
    </row>
    <row r="878" spans="2:3" x14ac:dyDescent="0.3">
      <c r="B878" s="42"/>
      <c r="C878" s="45"/>
    </row>
    <row r="879" spans="2:3" x14ac:dyDescent="0.3">
      <c r="B879" s="42"/>
      <c r="C879" s="45"/>
    </row>
    <row r="880" spans="2:3" x14ac:dyDescent="0.3">
      <c r="B880" s="42"/>
      <c r="C880" s="45"/>
    </row>
    <row r="881" spans="2:3" x14ac:dyDescent="0.3">
      <c r="B881" s="42"/>
      <c r="C881" s="45"/>
    </row>
    <row r="882" spans="2:3" x14ac:dyDescent="0.3">
      <c r="B882" s="42"/>
      <c r="C882" s="45"/>
    </row>
    <row r="883" spans="2:3" x14ac:dyDescent="0.3">
      <c r="B883" s="42"/>
      <c r="C883" s="45"/>
    </row>
    <row r="884" spans="2:3" x14ac:dyDescent="0.3">
      <c r="B884" s="42"/>
      <c r="C884" s="45"/>
    </row>
    <row r="885" spans="2:3" x14ac:dyDescent="0.3">
      <c r="B885" s="42"/>
      <c r="C885" s="45"/>
    </row>
    <row r="886" spans="2:3" x14ac:dyDescent="0.3">
      <c r="B886" s="42"/>
      <c r="C886" s="45"/>
    </row>
    <row r="887" spans="2:3" x14ac:dyDescent="0.3">
      <c r="B887" s="42"/>
      <c r="C887" s="45"/>
    </row>
    <row r="888" spans="2:3" x14ac:dyDescent="0.3">
      <c r="B888" s="42"/>
      <c r="C888" s="45"/>
    </row>
    <row r="889" spans="2:3" x14ac:dyDescent="0.3">
      <c r="B889" s="42"/>
      <c r="C889" s="45"/>
    </row>
    <row r="890" spans="2:3" x14ac:dyDescent="0.3">
      <c r="B890" s="42"/>
      <c r="C890" s="45"/>
    </row>
    <row r="891" spans="2:3" x14ac:dyDescent="0.3">
      <c r="B891" s="42"/>
      <c r="C891" s="45"/>
    </row>
    <row r="892" spans="2:3" x14ac:dyDescent="0.3">
      <c r="B892" s="42"/>
      <c r="C892" s="45"/>
    </row>
    <row r="893" spans="2:3" x14ac:dyDescent="0.3">
      <c r="B893" s="42"/>
      <c r="C893" s="45"/>
    </row>
    <row r="894" spans="2:3" x14ac:dyDescent="0.3">
      <c r="B894" s="42"/>
      <c r="C894" s="45"/>
    </row>
    <row r="895" spans="2:3" x14ac:dyDescent="0.3">
      <c r="B895" s="42"/>
      <c r="C895" s="45"/>
    </row>
    <row r="896" spans="2:3" x14ac:dyDescent="0.3">
      <c r="B896" s="42"/>
      <c r="C896" s="45"/>
    </row>
    <row r="897" spans="2:3" x14ac:dyDescent="0.3">
      <c r="B897" s="42"/>
      <c r="C897" s="45"/>
    </row>
    <row r="898" spans="2:3" x14ac:dyDescent="0.3">
      <c r="B898" s="42"/>
      <c r="C898" s="45"/>
    </row>
    <row r="899" spans="2:3" x14ac:dyDescent="0.3">
      <c r="B899" s="42"/>
      <c r="C899" s="45"/>
    </row>
    <row r="900" spans="2:3" x14ac:dyDescent="0.3">
      <c r="B900" s="42"/>
      <c r="C900" s="45"/>
    </row>
    <row r="901" spans="2:3" x14ac:dyDescent="0.3">
      <c r="B901" s="42"/>
      <c r="C901" s="45"/>
    </row>
    <row r="902" spans="2:3" x14ac:dyDescent="0.3">
      <c r="B902" s="42"/>
      <c r="C902" s="45"/>
    </row>
    <row r="903" spans="2:3" x14ac:dyDescent="0.3">
      <c r="B903" s="42"/>
      <c r="C903" s="45"/>
    </row>
    <row r="904" spans="2:3" x14ac:dyDescent="0.3">
      <c r="B904" s="42"/>
      <c r="C904" s="45"/>
    </row>
    <row r="905" spans="2:3" x14ac:dyDescent="0.3">
      <c r="B905" s="42"/>
      <c r="C905" s="45"/>
    </row>
    <row r="906" spans="2:3" x14ac:dyDescent="0.3">
      <c r="B906" s="42"/>
      <c r="C906" s="45"/>
    </row>
    <row r="907" spans="2:3" x14ac:dyDescent="0.3">
      <c r="B907" s="42"/>
      <c r="C907" s="45"/>
    </row>
    <row r="908" spans="2:3" x14ac:dyDescent="0.3">
      <c r="B908" s="42"/>
      <c r="C908" s="45"/>
    </row>
    <row r="909" spans="2:3" x14ac:dyDescent="0.3">
      <c r="B909" s="42"/>
      <c r="C909" s="45"/>
    </row>
    <row r="910" spans="2:3" x14ac:dyDescent="0.3">
      <c r="B910" s="42"/>
      <c r="C910" s="45"/>
    </row>
    <row r="911" spans="2:3" x14ac:dyDescent="0.3">
      <c r="B911" s="42"/>
      <c r="C911" s="45"/>
    </row>
    <row r="912" spans="2:3" x14ac:dyDescent="0.3">
      <c r="B912" s="42"/>
      <c r="C912" s="45"/>
    </row>
    <row r="913" spans="2:3" x14ac:dyDescent="0.3">
      <c r="B913" s="42"/>
      <c r="C913" s="45"/>
    </row>
    <row r="914" spans="2:3" x14ac:dyDescent="0.3">
      <c r="B914" s="42"/>
      <c r="C914" s="45"/>
    </row>
    <row r="915" spans="2:3" x14ac:dyDescent="0.3">
      <c r="B915" s="42"/>
      <c r="C915" s="45"/>
    </row>
    <row r="916" spans="2:3" x14ac:dyDescent="0.3">
      <c r="B916" s="42"/>
      <c r="C916" s="45"/>
    </row>
    <row r="917" spans="2:3" x14ac:dyDescent="0.3">
      <c r="B917" s="42"/>
      <c r="C917" s="45"/>
    </row>
    <row r="918" spans="2:3" x14ac:dyDescent="0.3">
      <c r="B918" s="42"/>
      <c r="C918" s="45"/>
    </row>
    <row r="919" spans="2:3" x14ac:dyDescent="0.3">
      <c r="B919" s="42"/>
      <c r="C919" s="45"/>
    </row>
    <row r="920" spans="2:3" x14ac:dyDescent="0.3">
      <c r="B920" s="42"/>
      <c r="C920" s="45"/>
    </row>
    <row r="921" spans="2:3" x14ac:dyDescent="0.3">
      <c r="B921" s="42"/>
      <c r="C921" s="45"/>
    </row>
    <row r="922" spans="2:3" x14ac:dyDescent="0.3">
      <c r="B922" s="42"/>
      <c r="C922" s="45"/>
    </row>
    <row r="923" spans="2:3" x14ac:dyDescent="0.3">
      <c r="B923" s="42"/>
      <c r="C923" s="45"/>
    </row>
    <row r="924" spans="2:3" x14ac:dyDescent="0.3">
      <c r="B924" s="42"/>
      <c r="C924" s="45"/>
    </row>
    <row r="925" spans="2:3" x14ac:dyDescent="0.3">
      <c r="B925" s="42"/>
      <c r="C925" s="45"/>
    </row>
    <row r="926" spans="2:3" x14ac:dyDescent="0.3">
      <c r="B926" s="42"/>
      <c r="C926" s="45"/>
    </row>
    <row r="927" spans="2:3" x14ac:dyDescent="0.3">
      <c r="B927" s="42"/>
      <c r="C927" s="45"/>
    </row>
    <row r="928" spans="2:3" x14ac:dyDescent="0.3">
      <c r="B928" s="42"/>
      <c r="C928" s="45"/>
    </row>
    <row r="929" spans="2:3" x14ac:dyDescent="0.3">
      <c r="B929" s="42"/>
      <c r="C929" s="45"/>
    </row>
    <row r="930" spans="2:3" x14ac:dyDescent="0.3">
      <c r="B930" s="42"/>
      <c r="C930" s="45"/>
    </row>
    <row r="931" spans="2:3" x14ac:dyDescent="0.3">
      <c r="B931" s="42"/>
      <c r="C931" s="45"/>
    </row>
    <row r="932" spans="2:3" x14ac:dyDescent="0.3">
      <c r="B932" s="42"/>
      <c r="C932" s="45"/>
    </row>
    <row r="933" spans="2:3" x14ac:dyDescent="0.3">
      <c r="B933" s="42"/>
      <c r="C933" s="45"/>
    </row>
    <row r="934" spans="2:3" x14ac:dyDescent="0.3">
      <c r="B934" s="42"/>
      <c r="C934" s="45"/>
    </row>
    <row r="935" spans="2:3" x14ac:dyDescent="0.3">
      <c r="B935" s="42"/>
      <c r="C935" s="45"/>
    </row>
    <row r="936" spans="2:3" x14ac:dyDescent="0.3">
      <c r="B936" s="42"/>
      <c r="C936" s="45"/>
    </row>
    <row r="937" spans="2:3" x14ac:dyDescent="0.3">
      <c r="B937" s="42"/>
      <c r="C937" s="45"/>
    </row>
    <row r="938" spans="2:3" x14ac:dyDescent="0.3">
      <c r="B938" s="42"/>
      <c r="C938" s="45"/>
    </row>
    <row r="939" spans="2:3" x14ac:dyDescent="0.3">
      <c r="B939" s="42"/>
      <c r="C939" s="45"/>
    </row>
    <row r="940" spans="2:3" x14ac:dyDescent="0.3">
      <c r="B940" s="42"/>
      <c r="C940" s="45"/>
    </row>
    <row r="941" spans="2:3" x14ac:dyDescent="0.3">
      <c r="B941" s="42"/>
      <c r="C941" s="45"/>
    </row>
    <row r="942" spans="2:3" x14ac:dyDescent="0.3">
      <c r="B942" s="42"/>
      <c r="C942" s="45"/>
    </row>
    <row r="943" spans="2:3" x14ac:dyDescent="0.3">
      <c r="B943" s="42"/>
      <c r="C943" s="45"/>
    </row>
    <row r="944" spans="2:3" x14ac:dyDescent="0.3">
      <c r="B944" s="42"/>
      <c r="C944" s="45"/>
    </row>
    <row r="945" spans="2:3" x14ac:dyDescent="0.3">
      <c r="B945" s="42"/>
      <c r="C945" s="45"/>
    </row>
    <row r="946" spans="2:3" x14ac:dyDescent="0.3">
      <c r="B946" s="42"/>
      <c r="C946" s="45"/>
    </row>
    <row r="947" spans="2:3" x14ac:dyDescent="0.3">
      <c r="B947" s="42"/>
      <c r="C947" s="45"/>
    </row>
    <row r="948" spans="2:3" x14ac:dyDescent="0.3">
      <c r="B948" s="42"/>
      <c r="C948" s="45"/>
    </row>
    <row r="949" spans="2:3" x14ac:dyDescent="0.3">
      <c r="B949" s="42"/>
      <c r="C949" s="45"/>
    </row>
    <row r="950" spans="2:3" x14ac:dyDescent="0.3">
      <c r="B950" s="42"/>
      <c r="C950" s="45"/>
    </row>
    <row r="951" spans="2:3" x14ac:dyDescent="0.3">
      <c r="B951" s="42"/>
      <c r="C951" s="45"/>
    </row>
    <row r="952" spans="2:3" x14ac:dyDescent="0.3">
      <c r="B952" s="42"/>
      <c r="C952" s="45"/>
    </row>
    <row r="953" spans="2:3" x14ac:dyDescent="0.3">
      <c r="B953" s="42"/>
      <c r="C953" s="45"/>
    </row>
    <row r="954" spans="2:3" x14ac:dyDescent="0.3">
      <c r="B954" s="42"/>
      <c r="C954" s="45"/>
    </row>
    <row r="955" spans="2:3" x14ac:dyDescent="0.3">
      <c r="B955" s="42"/>
      <c r="C955" s="45"/>
    </row>
    <row r="956" spans="2:3" x14ac:dyDescent="0.3">
      <c r="B956" s="42"/>
      <c r="C956" s="45"/>
    </row>
    <row r="957" spans="2:3" x14ac:dyDescent="0.3">
      <c r="B957" s="42"/>
      <c r="C957" s="45"/>
    </row>
    <row r="958" spans="2:3" x14ac:dyDescent="0.3">
      <c r="B958" s="42"/>
      <c r="C958" s="45"/>
    </row>
    <row r="959" spans="2:3" x14ac:dyDescent="0.3">
      <c r="B959" s="42"/>
      <c r="C959" s="45"/>
    </row>
    <row r="960" spans="2:3" x14ac:dyDescent="0.3">
      <c r="B960" s="42"/>
      <c r="C960" s="45"/>
    </row>
    <row r="961" spans="2:3" x14ac:dyDescent="0.3">
      <c r="B961" s="42"/>
      <c r="C961" s="45"/>
    </row>
    <row r="962" spans="2:3" x14ac:dyDescent="0.3">
      <c r="B962" s="42"/>
      <c r="C962" s="45"/>
    </row>
    <row r="963" spans="2:3" x14ac:dyDescent="0.3">
      <c r="B963" s="42"/>
      <c r="C963" s="45"/>
    </row>
    <row r="964" spans="2:3" x14ac:dyDescent="0.3">
      <c r="B964" s="42"/>
      <c r="C964" s="45"/>
    </row>
    <row r="965" spans="2:3" x14ac:dyDescent="0.3">
      <c r="B965" s="42"/>
      <c r="C965" s="45"/>
    </row>
    <row r="966" spans="2:3" x14ac:dyDescent="0.3">
      <c r="B966" s="42"/>
      <c r="C966" s="45"/>
    </row>
    <row r="967" spans="2:3" x14ac:dyDescent="0.3">
      <c r="B967" s="42"/>
      <c r="C967" s="45"/>
    </row>
    <row r="968" spans="2:3" x14ac:dyDescent="0.3">
      <c r="B968" s="42"/>
      <c r="C968" s="45"/>
    </row>
    <row r="969" spans="2:3" x14ac:dyDescent="0.3">
      <c r="B969" s="42"/>
      <c r="C969" s="45"/>
    </row>
    <row r="970" spans="2:3" x14ac:dyDescent="0.3">
      <c r="B970" s="42"/>
      <c r="C970" s="45"/>
    </row>
    <row r="971" spans="2:3" x14ac:dyDescent="0.3">
      <c r="B971" s="42"/>
      <c r="C971" s="45"/>
    </row>
    <row r="972" spans="2:3" x14ac:dyDescent="0.3">
      <c r="B972" s="42"/>
      <c r="C972" s="45"/>
    </row>
    <row r="973" spans="2:3" x14ac:dyDescent="0.3">
      <c r="B973" s="42"/>
      <c r="C973" s="45"/>
    </row>
    <row r="974" spans="2:3" x14ac:dyDescent="0.3">
      <c r="B974" s="42"/>
      <c r="C974" s="45"/>
    </row>
    <row r="975" spans="2:3" x14ac:dyDescent="0.3">
      <c r="B975" s="42"/>
      <c r="C975" s="45"/>
    </row>
    <row r="976" spans="2:3" x14ac:dyDescent="0.3">
      <c r="B976" s="42"/>
      <c r="C976" s="45"/>
    </row>
    <row r="977" spans="2:3" x14ac:dyDescent="0.3">
      <c r="B977" s="42"/>
      <c r="C977" s="45"/>
    </row>
    <row r="978" spans="2:3" x14ac:dyDescent="0.3">
      <c r="B978" s="42"/>
      <c r="C978" s="45"/>
    </row>
    <row r="979" spans="2:3" x14ac:dyDescent="0.3">
      <c r="B979" s="42"/>
      <c r="C979" s="45"/>
    </row>
    <row r="980" spans="2:3" x14ac:dyDescent="0.3">
      <c r="B980" s="42"/>
      <c r="C980" s="45"/>
    </row>
    <row r="981" spans="2:3" x14ac:dyDescent="0.3">
      <c r="B981" s="42"/>
      <c r="C981" s="45"/>
    </row>
    <row r="982" spans="2:3" x14ac:dyDescent="0.3">
      <c r="B982" s="42"/>
      <c r="C982" s="45"/>
    </row>
    <row r="983" spans="2:3" x14ac:dyDescent="0.3">
      <c r="B983" s="42"/>
      <c r="C983" s="45"/>
    </row>
    <row r="984" spans="2:3" x14ac:dyDescent="0.3">
      <c r="B984" s="42"/>
      <c r="C984" s="45"/>
    </row>
    <row r="985" spans="2:3" x14ac:dyDescent="0.3">
      <c r="B985" s="42"/>
      <c r="C985" s="45"/>
    </row>
    <row r="986" spans="2:3" x14ac:dyDescent="0.3">
      <c r="B986" s="42"/>
      <c r="C986" s="45"/>
    </row>
    <row r="987" spans="2:3" x14ac:dyDescent="0.3">
      <c r="B987" s="42"/>
      <c r="C987" s="45"/>
    </row>
    <row r="988" spans="2:3" x14ac:dyDescent="0.3">
      <c r="B988" s="42"/>
      <c r="C988" s="45"/>
    </row>
    <row r="989" spans="2:3" x14ac:dyDescent="0.3">
      <c r="B989" s="42"/>
      <c r="C989" s="45"/>
    </row>
    <row r="990" spans="2:3" x14ac:dyDescent="0.3">
      <c r="B990" s="42"/>
      <c r="C990" s="45"/>
    </row>
    <row r="991" spans="2:3" x14ac:dyDescent="0.3">
      <c r="B991" s="42"/>
      <c r="C991" s="45"/>
    </row>
    <row r="992" spans="2:3" x14ac:dyDescent="0.3">
      <c r="B992" s="42"/>
      <c r="C992" s="45"/>
    </row>
    <row r="993" spans="2:3" x14ac:dyDescent="0.3">
      <c r="B993" s="42"/>
      <c r="C993" s="45"/>
    </row>
    <row r="994" spans="2:3" x14ac:dyDescent="0.3">
      <c r="B994" s="42"/>
      <c r="C994" s="45"/>
    </row>
    <row r="995" spans="2:3" x14ac:dyDescent="0.3">
      <c r="B995" s="42"/>
      <c r="C995" s="45"/>
    </row>
    <row r="996" spans="2:3" x14ac:dyDescent="0.3">
      <c r="B996" s="42"/>
      <c r="C996" s="45"/>
    </row>
    <row r="997" spans="2:3" x14ac:dyDescent="0.3">
      <c r="B997" s="42"/>
      <c r="C997" s="45"/>
    </row>
    <row r="998" spans="2:3" x14ac:dyDescent="0.3">
      <c r="B998" s="42"/>
      <c r="C998" s="45"/>
    </row>
    <row r="999" spans="2:3" x14ac:dyDescent="0.3">
      <c r="B999" s="42"/>
      <c r="C999" s="45"/>
    </row>
    <row r="1000" spans="2:3" x14ac:dyDescent="0.3">
      <c r="B1000" s="42"/>
      <c r="C1000" s="45"/>
    </row>
    <row r="1001" spans="2:3" x14ac:dyDescent="0.3">
      <c r="B1001" s="42"/>
      <c r="C1001" s="45"/>
    </row>
    <row r="1002" spans="2:3" x14ac:dyDescent="0.3">
      <c r="B1002" s="42"/>
      <c r="C1002" s="45"/>
    </row>
    <row r="1003" spans="2:3" x14ac:dyDescent="0.3">
      <c r="B1003" s="42"/>
      <c r="C1003" s="45"/>
    </row>
    <row r="1004" spans="2:3" x14ac:dyDescent="0.3">
      <c r="B1004" s="42"/>
      <c r="C1004" s="45"/>
    </row>
    <row r="1005" spans="2:3" x14ac:dyDescent="0.3">
      <c r="B1005" s="42"/>
      <c r="C1005" s="45"/>
    </row>
    <row r="1006" spans="2:3" x14ac:dyDescent="0.3">
      <c r="B1006" s="42"/>
      <c r="C1006" s="45"/>
    </row>
    <row r="1007" spans="2:3" x14ac:dyDescent="0.3">
      <c r="B1007" s="42"/>
      <c r="C1007" s="45"/>
    </row>
    <row r="1008" spans="2:3" x14ac:dyDescent="0.3">
      <c r="B1008" s="42"/>
      <c r="C1008" s="45"/>
    </row>
    <row r="1009" spans="2:3" x14ac:dyDescent="0.3">
      <c r="B1009" s="42"/>
      <c r="C1009" s="45"/>
    </row>
    <row r="1010" spans="2:3" x14ac:dyDescent="0.3">
      <c r="B1010" s="42"/>
      <c r="C1010" s="45"/>
    </row>
    <row r="1011" spans="2:3" x14ac:dyDescent="0.3">
      <c r="B1011" s="42"/>
      <c r="C1011" s="45"/>
    </row>
    <row r="1012" spans="2:3" x14ac:dyDescent="0.3">
      <c r="B1012" s="42"/>
      <c r="C1012" s="45"/>
    </row>
    <row r="1013" spans="2:3" x14ac:dyDescent="0.3">
      <c r="B1013" s="42"/>
      <c r="C1013" s="45"/>
    </row>
    <row r="1014" spans="2:3" x14ac:dyDescent="0.3">
      <c r="B1014" s="42"/>
      <c r="C1014" s="45"/>
    </row>
    <row r="1015" spans="2:3" x14ac:dyDescent="0.3">
      <c r="B1015" s="42"/>
      <c r="C1015" s="45"/>
    </row>
    <row r="1016" spans="2:3" x14ac:dyDescent="0.3">
      <c r="B1016" s="42"/>
      <c r="C1016" s="45"/>
    </row>
    <row r="1017" spans="2:3" x14ac:dyDescent="0.3">
      <c r="B1017" s="42"/>
      <c r="C1017" s="45"/>
    </row>
    <row r="1018" spans="2:3" x14ac:dyDescent="0.3">
      <c r="B1018" s="42"/>
      <c r="C1018" s="45"/>
    </row>
    <row r="1019" spans="2:3" x14ac:dyDescent="0.3">
      <c r="B1019" s="42"/>
      <c r="C1019" s="45"/>
    </row>
    <row r="1020" spans="2:3" x14ac:dyDescent="0.3">
      <c r="B1020" s="42"/>
      <c r="C1020" s="45"/>
    </row>
    <row r="1021" spans="2:3" x14ac:dyDescent="0.3">
      <c r="B1021" s="42"/>
      <c r="C1021" s="45"/>
    </row>
    <row r="1022" spans="2:3" x14ac:dyDescent="0.3">
      <c r="B1022" s="42"/>
      <c r="C1022" s="45"/>
    </row>
    <row r="1023" spans="2:3" x14ac:dyDescent="0.3">
      <c r="B1023" s="42"/>
      <c r="C1023" s="45"/>
    </row>
    <row r="1024" spans="2:3" x14ac:dyDescent="0.3">
      <c r="B1024" s="42"/>
      <c r="C1024" s="45"/>
    </row>
    <row r="1025" spans="2:3" x14ac:dyDescent="0.3">
      <c r="B1025" s="42"/>
      <c r="C1025" s="45"/>
    </row>
    <row r="1026" spans="2:3" x14ac:dyDescent="0.3">
      <c r="B1026" s="42"/>
      <c r="C1026" s="45"/>
    </row>
    <row r="1027" spans="2:3" x14ac:dyDescent="0.3">
      <c r="B1027" s="42"/>
      <c r="C1027" s="45"/>
    </row>
    <row r="1028" spans="2:3" x14ac:dyDescent="0.3">
      <c r="B1028" s="42"/>
      <c r="C1028" s="45"/>
    </row>
    <row r="1029" spans="2:3" x14ac:dyDescent="0.3">
      <c r="B1029" s="42"/>
      <c r="C1029" s="45"/>
    </row>
    <row r="1030" spans="2:3" x14ac:dyDescent="0.3">
      <c r="B1030" s="42"/>
      <c r="C1030" s="45"/>
    </row>
    <row r="1031" spans="2:3" x14ac:dyDescent="0.3">
      <c r="B1031" s="42"/>
      <c r="C1031" s="45"/>
    </row>
    <row r="1032" spans="2:3" x14ac:dyDescent="0.3">
      <c r="B1032" s="42"/>
      <c r="C1032" s="45"/>
    </row>
    <row r="1033" spans="2:3" x14ac:dyDescent="0.3">
      <c r="B1033" s="42"/>
      <c r="C1033" s="45"/>
    </row>
    <row r="1034" spans="2:3" x14ac:dyDescent="0.3">
      <c r="B1034" s="42"/>
      <c r="C1034" s="45"/>
    </row>
    <row r="1035" spans="2:3" x14ac:dyDescent="0.3">
      <c r="B1035" s="42"/>
      <c r="C1035" s="45"/>
    </row>
    <row r="1036" spans="2:3" x14ac:dyDescent="0.3">
      <c r="B1036" s="42"/>
      <c r="C1036" s="45"/>
    </row>
    <row r="1037" spans="2:3" x14ac:dyDescent="0.3">
      <c r="B1037" s="42"/>
      <c r="C1037" s="45"/>
    </row>
    <row r="1038" spans="2:3" x14ac:dyDescent="0.3">
      <c r="B1038" s="42"/>
      <c r="C1038" s="45"/>
    </row>
    <row r="1039" spans="2:3" x14ac:dyDescent="0.3">
      <c r="B1039" s="42"/>
      <c r="C1039" s="45"/>
    </row>
    <row r="1040" spans="2:3" x14ac:dyDescent="0.3">
      <c r="B1040" s="42"/>
      <c r="C1040" s="45"/>
    </row>
    <row r="1041" spans="2:3" x14ac:dyDescent="0.3">
      <c r="B1041" s="42"/>
      <c r="C1041" s="45"/>
    </row>
    <row r="1042" spans="2:3" x14ac:dyDescent="0.3">
      <c r="B1042" s="42"/>
      <c r="C1042" s="45"/>
    </row>
    <row r="1043" spans="2:3" x14ac:dyDescent="0.3">
      <c r="B1043" s="42"/>
      <c r="C1043" s="45"/>
    </row>
    <row r="1044" spans="2:3" x14ac:dyDescent="0.3">
      <c r="B1044" s="42"/>
      <c r="C1044" s="45"/>
    </row>
    <row r="1045" spans="2:3" x14ac:dyDescent="0.3">
      <c r="B1045" s="42"/>
      <c r="C1045" s="45"/>
    </row>
    <row r="1046" spans="2:3" x14ac:dyDescent="0.3">
      <c r="B1046" s="42"/>
      <c r="C1046" s="45"/>
    </row>
    <row r="1047" spans="2:3" x14ac:dyDescent="0.3">
      <c r="B1047" s="42"/>
      <c r="C1047" s="45"/>
    </row>
    <row r="1048" spans="2:3" x14ac:dyDescent="0.3">
      <c r="B1048" s="42"/>
      <c r="C1048" s="45"/>
    </row>
    <row r="1049" spans="2:3" x14ac:dyDescent="0.3">
      <c r="B1049" s="42"/>
      <c r="C1049" s="45"/>
    </row>
    <row r="1050" spans="2:3" x14ac:dyDescent="0.3">
      <c r="B1050" s="42"/>
      <c r="C1050" s="45"/>
    </row>
    <row r="1051" spans="2:3" x14ac:dyDescent="0.3">
      <c r="B1051" s="42"/>
      <c r="C1051" s="45"/>
    </row>
    <row r="1052" spans="2:3" x14ac:dyDescent="0.3">
      <c r="B1052" s="42"/>
      <c r="C1052" s="45"/>
    </row>
    <row r="1053" spans="2:3" x14ac:dyDescent="0.3">
      <c r="B1053" s="42"/>
      <c r="C1053" s="45"/>
    </row>
    <row r="1054" spans="2:3" x14ac:dyDescent="0.3">
      <c r="B1054" s="42"/>
      <c r="C1054" s="45"/>
    </row>
    <row r="1055" spans="2:3" x14ac:dyDescent="0.3">
      <c r="B1055" s="42"/>
      <c r="C1055" s="45"/>
    </row>
    <row r="1056" spans="2:3" x14ac:dyDescent="0.3">
      <c r="B1056" s="42"/>
      <c r="C1056" s="45"/>
    </row>
    <row r="1057" spans="2:3" x14ac:dyDescent="0.3">
      <c r="B1057" s="42"/>
      <c r="C1057" s="45"/>
    </row>
    <row r="1058" spans="2:3" x14ac:dyDescent="0.3">
      <c r="B1058" s="42"/>
      <c r="C1058" s="45"/>
    </row>
    <row r="1059" spans="2:3" x14ac:dyDescent="0.3">
      <c r="B1059" s="42"/>
      <c r="C1059" s="45"/>
    </row>
    <row r="1060" spans="2:3" x14ac:dyDescent="0.3">
      <c r="B1060" s="42"/>
      <c r="C1060" s="45"/>
    </row>
    <row r="1061" spans="2:3" x14ac:dyDescent="0.3">
      <c r="B1061" s="42"/>
      <c r="C1061" s="45"/>
    </row>
    <row r="1062" spans="2:3" x14ac:dyDescent="0.3">
      <c r="B1062" s="42"/>
      <c r="C1062" s="45"/>
    </row>
    <row r="1063" spans="2:3" x14ac:dyDescent="0.3">
      <c r="B1063" s="42"/>
      <c r="C1063" s="45"/>
    </row>
    <row r="1064" spans="2:3" x14ac:dyDescent="0.3">
      <c r="B1064" s="42"/>
      <c r="C1064" s="45"/>
    </row>
    <row r="1065" spans="2:3" x14ac:dyDescent="0.3">
      <c r="B1065" s="42"/>
      <c r="C1065" s="45"/>
    </row>
    <row r="1066" spans="2:3" x14ac:dyDescent="0.3">
      <c r="B1066" s="42"/>
      <c r="C1066" s="45"/>
    </row>
    <row r="1067" spans="2:3" x14ac:dyDescent="0.3">
      <c r="B1067" s="42"/>
      <c r="C1067" s="45"/>
    </row>
    <row r="1068" spans="2:3" x14ac:dyDescent="0.3">
      <c r="B1068" s="42"/>
      <c r="C1068" s="45"/>
    </row>
    <row r="1069" spans="2:3" x14ac:dyDescent="0.3">
      <c r="B1069" s="42"/>
      <c r="C1069" s="45"/>
    </row>
    <row r="1070" spans="2:3" x14ac:dyDescent="0.3">
      <c r="B1070" s="42"/>
      <c r="C1070" s="45"/>
    </row>
    <row r="1071" spans="2:3" x14ac:dyDescent="0.3">
      <c r="B1071" s="42"/>
      <c r="C1071" s="45"/>
    </row>
    <row r="1072" spans="2:3" x14ac:dyDescent="0.3">
      <c r="B1072" s="42"/>
      <c r="C1072" s="45"/>
    </row>
    <row r="1073" spans="2:3" x14ac:dyDescent="0.3">
      <c r="B1073" s="42"/>
      <c r="C1073" s="45"/>
    </row>
    <row r="1074" spans="2:3" x14ac:dyDescent="0.3">
      <c r="B1074" s="42"/>
      <c r="C1074" s="45"/>
    </row>
    <row r="1075" spans="2:3" x14ac:dyDescent="0.3">
      <c r="B1075" s="42"/>
      <c r="C1075" s="45"/>
    </row>
    <row r="1076" spans="2:3" x14ac:dyDescent="0.3">
      <c r="B1076" s="42"/>
      <c r="C1076" s="45"/>
    </row>
    <row r="1077" spans="2:3" x14ac:dyDescent="0.3">
      <c r="B1077" s="42"/>
      <c r="C1077" s="45"/>
    </row>
    <row r="1078" spans="2:3" x14ac:dyDescent="0.3">
      <c r="B1078" s="42"/>
      <c r="C1078" s="45"/>
    </row>
    <row r="1079" spans="2:3" x14ac:dyDescent="0.3">
      <c r="B1079" s="42"/>
      <c r="C1079" s="45"/>
    </row>
    <row r="1080" spans="2:3" x14ac:dyDescent="0.3">
      <c r="B1080" s="42"/>
      <c r="C1080" s="45"/>
    </row>
    <row r="1081" spans="2:3" x14ac:dyDescent="0.3">
      <c r="B1081" s="42"/>
      <c r="C1081" s="45"/>
    </row>
    <row r="1082" spans="2:3" x14ac:dyDescent="0.3">
      <c r="B1082" s="42"/>
      <c r="C1082" s="45"/>
    </row>
    <row r="1083" spans="2:3" x14ac:dyDescent="0.3">
      <c r="B1083" s="42"/>
      <c r="C1083" s="45"/>
    </row>
    <row r="1084" spans="2:3" x14ac:dyDescent="0.3">
      <c r="B1084" s="42"/>
      <c r="C1084" s="45"/>
    </row>
    <row r="1085" spans="2:3" x14ac:dyDescent="0.3">
      <c r="B1085" s="42"/>
      <c r="C1085" s="45"/>
    </row>
    <row r="1086" spans="2:3" x14ac:dyDescent="0.3">
      <c r="B1086" s="42"/>
      <c r="C1086" s="45"/>
    </row>
    <row r="1087" spans="2:3" x14ac:dyDescent="0.3">
      <c r="B1087" s="42"/>
      <c r="C1087" s="45"/>
    </row>
    <row r="1088" spans="2:3" x14ac:dyDescent="0.3">
      <c r="B1088" s="42"/>
      <c r="C1088" s="45"/>
    </row>
    <row r="1089" spans="2:3" x14ac:dyDescent="0.3">
      <c r="B1089" s="42"/>
      <c r="C1089" s="45"/>
    </row>
    <row r="1090" spans="2:3" x14ac:dyDescent="0.3">
      <c r="B1090" s="42"/>
      <c r="C1090" s="45"/>
    </row>
    <row r="1091" spans="2:3" x14ac:dyDescent="0.3">
      <c r="B1091" s="42"/>
      <c r="C1091" s="45"/>
    </row>
    <row r="1092" spans="2:3" x14ac:dyDescent="0.3">
      <c r="B1092" s="42"/>
      <c r="C1092" s="45"/>
    </row>
    <row r="1093" spans="2:3" x14ac:dyDescent="0.3">
      <c r="B1093" s="42"/>
      <c r="C1093" s="45"/>
    </row>
    <row r="1094" spans="2:3" x14ac:dyDescent="0.3">
      <c r="B1094" s="42"/>
      <c r="C1094" s="45"/>
    </row>
    <row r="1095" spans="2:3" x14ac:dyDescent="0.3">
      <c r="B1095" s="42"/>
      <c r="C1095" s="45"/>
    </row>
    <row r="1096" spans="2:3" x14ac:dyDescent="0.3">
      <c r="B1096" s="42"/>
      <c r="C1096" s="45"/>
    </row>
    <row r="1097" spans="2:3" x14ac:dyDescent="0.3">
      <c r="B1097" s="42"/>
      <c r="C1097" s="45"/>
    </row>
    <row r="1098" spans="2:3" x14ac:dyDescent="0.3">
      <c r="B1098" s="42"/>
      <c r="C1098" s="45"/>
    </row>
    <row r="1099" spans="2:3" x14ac:dyDescent="0.3">
      <c r="B1099" s="42"/>
      <c r="C1099" s="45"/>
    </row>
    <row r="1100" spans="2:3" x14ac:dyDescent="0.3">
      <c r="B1100" s="42"/>
      <c r="C1100" s="45"/>
    </row>
    <row r="1101" spans="2:3" x14ac:dyDescent="0.3">
      <c r="B1101" s="42"/>
      <c r="C1101" s="45"/>
    </row>
    <row r="1102" spans="2:3" x14ac:dyDescent="0.3">
      <c r="B1102" s="42"/>
      <c r="C1102" s="45"/>
    </row>
    <row r="1103" spans="2:3" x14ac:dyDescent="0.3">
      <c r="B1103" s="42"/>
      <c r="C1103" s="45"/>
    </row>
    <row r="1104" spans="2:3" x14ac:dyDescent="0.3">
      <c r="B1104" s="42"/>
      <c r="C1104" s="45"/>
    </row>
    <row r="1105" spans="2:3" x14ac:dyDescent="0.3">
      <c r="B1105" s="42"/>
      <c r="C1105" s="45"/>
    </row>
    <row r="1106" spans="2:3" x14ac:dyDescent="0.3">
      <c r="B1106" s="42"/>
      <c r="C1106" s="45"/>
    </row>
    <row r="1107" spans="2:3" x14ac:dyDescent="0.3">
      <c r="B1107" s="42"/>
      <c r="C1107" s="45"/>
    </row>
    <row r="1108" spans="2:3" x14ac:dyDescent="0.3">
      <c r="B1108" s="42"/>
      <c r="C1108" s="45"/>
    </row>
    <row r="1109" spans="2:3" x14ac:dyDescent="0.3">
      <c r="B1109" s="42"/>
      <c r="C1109" s="45"/>
    </row>
    <row r="1110" spans="2:3" x14ac:dyDescent="0.3">
      <c r="B1110" s="42"/>
      <c r="C1110" s="45"/>
    </row>
    <row r="1111" spans="2:3" x14ac:dyDescent="0.3">
      <c r="B1111" s="42"/>
      <c r="C1111" s="45"/>
    </row>
    <row r="1112" spans="2:3" x14ac:dyDescent="0.3">
      <c r="B1112" s="42"/>
      <c r="C1112" s="45"/>
    </row>
    <row r="1113" spans="2:3" x14ac:dyDescent="0.3">
      <c r="B1113" s="42"/>
      <c r="C1113" s="45"/>
    </row>
    <row r="1114" spans="2:3" x14ac:dyDescent="0.3">
      <c r="B1114" s="42"/>
      <c r="C1114" s="45"/>
    </row>
    <row r="1115" spans="2:3" x14ac:dyDescent="0.3">
      <c r="B1115" s="42"/>
      <c r="C1115" s="45"/>
    </row>
    <row r="1116" spans="2:3" x14ac:dyDescent="0.3">
      <c r="B1116" s="42"/>
      <c r="C1116" s="45"/>
    </row>
    <row r="1117" spans="2:3" x14ac:dyDescent="0.3">
      <c r="B1117" s="42"/>
      <c r="C1117" s="45"/>
    </row>
    <row r="1118" spans="2:3" x14ac:dyDescent="0.3">
      <c r="B1118" s="42"/>
      <c r="C1118" s="45"/>
    </row>
    <row r="1119" spans="2:3" x14ac:dyDescent="0.3">
      <c r="B1119" s="42"/>
      <c r="C1119" s="45"/>
    </row>
    <row r="1120" spans="2:3" x14ac:dyDescent="0.3">
      <c r="B1120" s="42"/>
      <c r="C1120" s="45"/>
    </row>
    <row r="1121" spans="2:3" x14ac:dyDescent="0.3">
      <c r="B1121" s="42"/>
      <c r="C1121" s="45"/>
    </row>
    <row r="1122" spans="2:3" x14ac:dyDescent="0.3">
      <c r="B1122" s="42"/>
      <c r="C1122" s="45"/>
    </row>
    <row r="1123" spans="2:3" x14ac:dyDescent="0.3">
      <c r="B1123" s="42"/>
      <c r="C1123" s="45"/>
    </row>
    <row r="1124" spans="2:3" x14ac:dyDescent="0.3">
      <c r="B1124" s="42"/>
      <c r="C1124" s="45"/>
    </row>
    <row r="1125" spans="2:3" x14ac:dyDescent="0.3">
      <c r="B1125" s="42"/>
      <c r="C1125" s="45"/>
    </row>
    <row r="1126" spans="2:3" x14ac:dyDescent="0.3">
      <c r="B1126" s="42"/>
      <c r="C1126" s="45"/>
    </row>
    <row r="1127" spans="2:3" x14ac:dyDescent="0.3">
      <c r="B1127" s="42"/>
      <c r="C1127" s="45"/>
    </row>
    <row r="1128" spans="2:3" x14ac:dyDescent="0.3">
      <c r="B1128" s="42"/>
      <c r="C1128" s="45"/>
    </row>
    <row r="1129" spans="2:3" x14ac:dyDescent="0.3">
      <c r="B1129" s="42"/>
      <c r="C1129" s="45"/>
    </row>
    <row r="1130" spans="2:3" x14ac:dyDescent="0.3">
      <c r="B1130" s="42"/>
      <c r="C1130" s="45"/>
    </row>
    <row r="1131" spans="2:3" x14ac:dyDescent="0.3">
      <c r="B1131" s="42"/>
      <c r="C1131" s="45"/>
    </row>
    <row r="1132" spans="2:3" x14ac:dyDescent="0.3">
      <c r="B1132" s="42"/>
      <c r="C1132" s="45"/>
    </row>
    <row r="1133" spans="2:3" x14ac:dyDescent="0.3">
      <c r="B1133" s="42"/>
      <c r="C1133" s="45"/>
    </row>
    <row r="1134" spans="2:3" x14ac:dyDescent="0.3">
      <c r="B1134" s="42"/>
      <c r="C1134" s="45"/>
    </row>
    <row r="1135" spans="2:3" x14ac:dyDescent="0.3">
      <c r="B1135" s="42"/>
      <c r="C1135" s="45"/>
    </row>
    <row r="1136" spans="2:3" x14ac:dyDescent="0.3">
      <c r="B1136" s="42"/>
      <c r="C1136" s="45"/>
    </row>
    <row r="1137" spans="2:3" x14ac:dyDescent="0.3">
      <c r="B1137" s="42"/>
      <c r="C1137" s="45"/>
    </row>
    <row r="1138" spans="2:3" x14ac:dyDescent="0.3">
      <c r="B1138" s="42"/>
      <c r="C1138" s="45"/>
    </row>
    <row r="1139" spans="2:3" x14ac:dyDescent="0.3">
      <c r="B1139" s="42"/>
      <c r="C1139" s="45"/>
    </row>
    <row r="1140" spans="2:3" x14ac:dyDescent="0.3">
      <c r="B1140" s="42"/>
      <c r="C1140" s="45"/>
    </row>
    <row r="1141" spans="2:3" x14ac:dyDescent="0.3">
      <c r="B1141" s="42"/>
      <c r="C1141" s="45"/>
    </row>
    <row r="1142" spans="2:3" x14ac:dyDescent="0.3">
      <c r="B1142" s="42"/>
      <c r="C1142" s="45"/>
    </row>
    <row r="1143" spans="2:3" x14ac:dyDescent="0.3">
      <c r="B1143" s="42"/>
      <c r="C1143" s="45"/>
    </row>
    <row r="1144" spans="2:3" x14ac:dyDescent="0.3">
      <c r="B1144" s="42"/>
      <c r="C1144" s="45"/>
    </row>
    <row r="1145" spans="2:3" x14ac:dyDescent="0.3">
      <c r="B1145" s="42"/>
      <c r="C1145" s="45"/>
    </row>
    <row r="1146" spans="2:3" x14ac:dyDescent="0.3">
      <c r="B1146" s="42"/>
      <c r="C1146" s="45"/>
    </row>
    <row r="1147" spans="2:3" x14ac:dyDescent="0.3">
      <c r="B1147" s="42"/>
      <c r="C1147" s="45"/>
    </row>
    <row r="1148" spans="2:3" x14ac:dyDescent="0.3">
      <c r="B1148" s="42"/>
      <c r="C1148" s="45"/>
    </row>
    <row r="1149" spans="2:3" x14ac:dyDescent="0.3">
      <c r="B1149" s="42"/>
      <c r="C1149" s="45"/>
    </row>
    <row r="1150" spans="2:3" x14ac:dyDescent="0.3">
      <c r="B1150" s="42"/>
      <c r="C1150" s="45"/>
    </row>
    <row r="1151" spans="2:3" x14ac:dyDescent="0.3">
      <c r="B1151" s="42"/>
      <c r="C1151" s="45"/>
    </row>
    <row r="1152" spans="2:3" x14ac:dyDescent="0.3">
      <c r="B1152" s="42"/>
      <c r="C1152" s="45"/>
    </row>
    <row r="1153" spans="2:3" x14ac:dyDescent="0.3">
      <c r="B1153" s="42"/>
      <c r="C1153" s="45"/>
    </row>
    <row r="1154" spans="2:3" x14ac:dyDescent="0.3">
      <c r="B1154" s="42"/>
      <c r="C1154" s="45"/>
    </row>
    <row r="1155" spans="2:3" x14ac:dyDescent="0.3">
      <c r="B1155" s="42"/>
      <c r="C1155" s="45"/>
    </row>
    <row r="1156" spans="2:3" x14ac:dyDescent="0.3">
      <c r="B1156" s="42"/>
      <c r="C1156" s="45"/>
    </row>
    <row r="1157" spans="2:3" x14ac:dyDescent="0.3">
      <c r="B1157" s="42"/>
      <c r="C1157" s="45"/>
    </row>
    <row r="1158" spans="2:3" x14ac:dyDescent="0.3">
      <c r="B1158" s="42"/>
      <c r="C1158" s="45"/>
    </row>
    <row r="1159" spans="2:3" x14ac:dyDescent="0.3">
      <c r="B1159" s="42"/>
      <c r="C1159" s="45"/>
    </row>
    <row r="1160" spans="2:3" x14ac:dyDescent="0.3">
      <c r="B1160" s="42"/>
      <c r="C1160" s="45"/>
    </row>
    <row r="1161" spans="2:3" x14ac:dyDescent="0.3">
      <c r="B1161" s="42"/>
      <c r="C1161" s="45"/>
    </row>
    <row r="1162" spans="2:3" x14ac:dyDescent="0.3">
      <c r="B1162" s="42"/>
      <c r="C1162" s="45"/>
    </row>
    <row r="1163" spans="2:3" x14ac:dyDescent="0.3">
      <c r="B1163" s="42"/>
      <c r="C1163" s="45"/>
    </row>
    <row r="1164" spans="2:3" x14ac:dyDescent="0.3">
      <c r="B1164" s="42"/>
      <c r="C1164" s="45"/>
    </row>
    <row r="1165" spans="2:3" x14ac:dyDescent="0.3">
      <c r="B1165" s="42"/>
      <c r="C1165" s="45"/>
    </row>
    <row r="1166" spans="2:3" x14ac:dyDescent="0.3">
      <c r="B1166" s="42"/>
      <c r="C1166" s="45"/>
    </row>
    <row r="1167" spans="2:3" x14ac:dyDescent="0.3">
      <c r="B1167" s="42"/>
      <c r="C1167" s="45"/>
    </row>
    <row r="1168" spans="2:3" x14ac:dyDescent="0.3">
      <c r="B1168" s="42"/>
      <c r="C1168" s="45"/>
    </row>
    <row r="1169" spans="2:3" x14ac:dyDescent="0.3">
      <c r="B1169" s="42"/>
      <c r="C1169" s="45"/>
    </row>
    <row r="1170" spans="2:3" x14ac:dyDescent="0.3">
      <c r="B1170" s="42"/>
      <c r="C1170" s="45"/>
    </row>
    <row r="1171" spans="2:3" x14ac:dyDescent="0.3">
      <c r="B1171" s="42"/>
      <c r="C1171" s="45"/>
    </row>
    <row r="1172" spans="2:3" x14ac:dyDescent="0.3">
      <c r="B1172" s="42"/>
      <c r="C1172" s="45"/>
    </row>
    <row r="1173" spans="2:3" x14ac:dyDescent="0.3">
      <c r="B1173" s="42"/>
      <c r="C1173" s="45"/>
    </row>
    <row r="1174" spans="2:3" x14ac:dyDescent="0.3">
      <c r="B1174" s="42"/>
      <c r="C1174" s="45"/>
    </row>
    <row r="1175" spans="2:3" x14ac:dyDescent="0.3">
      <c r="B1175" s="42"/>
      <c r="C1175" s="45"/>
    </row>
    <row r="1176" spans="2:3" x14ac:dyDescent="0.3">
      <c r="B1176" s="42"/>
      <c r="C1176" s="45"/>
    </row>
    <row r="1177" spans="2:3" x14ac:dyDescent="0.3">
      <c r="B1177" s="42"/>
      <c r="C1177" s="45"/>
    </row>
    <row r="1178" spans="2:3" x14ac:dyDescent="0.3">
      <c r="B1178" s="42"/>
      <c r="C1178" s="45"/>
    </row>
    <row r="1179" spans="2:3" x14ac:dyDescent="0.3">
      <c r="B1179" s="42"/>
      <c r="C1179" s="45"/>
    </row>
    <row r="1180" spans="2:3" x14ac:dyDescent="0.3">
      <c r="B1180" s="42"/>
      <c r="C1180" s="45"/>
    </row>
    <row r="1181" spans="2:3" x14ac:dyDescent="0.3">
      <c r="B1181" s="42"/>
      <c r="C1181" s="45"/>
    </row>
    <row r="1182" spans="2:3" x14ac:dyDescent="0.3">
      <c r="B1182" s="42"/>
      <c r="C1182" s="45"/>
    </row>
    <row r="1183" spans="2:3" x14ac:dyDescent="0.3">
      <c r="B1183" s="42"/>
      <c r="C1183" s="45"/>
    </row>
    <row r="1184" spans="2:3" x14ac:dyDescent="0.3">
      <c r="B1184" s="42"/>
      <c r="C1184" s="45"/>
    </row>
    <row r="1185" spans="2:3" x14ac:dyDescent="0.3">
      <c r="B1185" s="42"/>
      <c r="C1185" s="45"/>
    </row>
    <row r="1186" spans="2:3" x14ac:dyDescent="0.3">
      <c r="B1186" s="42"/>
      <c r="C1186" s="45"/>
    </row>
    <row r="1187" spans="2:3" x14ac:dyDescent="0.3">
      <c r="B1187" s="42"/>
      <c r="C1187" s="45"/>
    </row>
    <row r="1188" spans="2:3" x14ac:dyDescent="0.3">
      <c r="B1188" s="42"/>
      <c r="C1188" s="45"/>
    </row>
    <row r="1189" spans="2:3" x14ac:dyDescent="0.3">
      <c r="B1189" s="42"/>
      <c r="C1189" s="45"/>
    </row>
    <row r="1190" spans="2:3" x14ac:dyDescent="0.3">
      <c r="B1190" s="42"/>
      <c r="C1190" s="45"/>
    </row>
    <row r="1191" spans="2:3" x14ac:dyDescent="0.3">
      <c r="B1191" s="42"/>
      <c r="C1191" s="45"/>
    </row>
    <row r="1192" spans="2:3" x14ac:dyDescent="0.3">
      <c r="B1192" s="42"/>
      <c r="C1192" s="45"/>
    </row>
    <row r="1193" spans="2:3" x14ac:dyDescent="0.3">
      <c r="B1193" s="42"/>
      <c r="C1193" s="45"/>
    </row>
    <row r="1194" spans="2:3" x14ac:dyDescent="0.3">
      <c r="B1194" s="42"/>
      <c r="C1194" s="45"/>
    </row>
    <row r="1195" spans="2:3" x14ac:dyDescent="0.3">
      <c r="B1195" s="42"/>
      <c r="C1195" s="45"/>
    </row>
    <row r="1196" spans="2:3" x14ac:dyDescent="0.3">
      <c r="B1196" s="42"/>
      <c r="C1196" s="45"/>
    </row>
    <row r="1197" spans="2:3" x14ac:dyDescent="0.3">
      <c r="B1197" s="42"/>
      <c r="C1197" s="45"/>
    </row>
    <row r="1198" spans="2:3" x14ac:dyDescent="0.3">
      <c r="B1198" s="42"/>
      <c r="C1198" s="45"/>
    </row>
    <row r="1199" spans="2:3" x14ac:dyDescent="0.3">
      <c r="B1199" s="42"/>
      <c r="C1199" s="45"/>
    </row>
    <row r="1200" spans="2:3" x14ac:dyDescent="0.3">
      <c r="B1200" s="42"/>
      <c r="C1200" s="45"/>
    </row>
    <row r="1201" spans="2:3" x14ac:dyDescent="0.3">
      <c r="B1201" s="42"/>
      <c r="C1201" s="45"/>
    </row>
    <row r="1202" spans="2:3" x14ac:dyDescent="0.3">
      <c r="B1202" s="42"/>
      <c r="C1202" s="45"/>
    </row>
    <row r="1203" spans="2:3" x14ac:dyDescent="0.3">
      <c r="B1203" s="42"/>
      <c r="C1203" s="45"/>
    </row>
    <row r="1204" spans="2:3" x14ac:dyDescent="0.3">
      <c r="B1204" s="42"/>
      <c r="C1204" s="45"/>
    </row>
    <row r="1205" spans="2:3" x14ac:dyDescent="0.3">
      <c r="B1205" s="42"/>
      <c r="C1205" s="45"/>
    </row>
    <row r="1206" spans="2:3" x14ac:dyDescent="0.3">
      <c r="B1206" s="42"/>
      <c r="C1206" s="45"/>
    </row>
    <row r="1207" spans="2:3" x14ac:dyDescent="0.3">
      <c r="B1207" s="42"/>
      <c r="C1207" s="45"/>
    </row>
    <row r="1208" spans="2:3" x14ac:dyDescent="0.3">
      <c r="B1208" s="42"/>
      <c r="C1208" s="45"/>
    </row>
    <row r="1209" spans="2:3" x14ac:dyDescent="0.3">
      <c r="B1209" s="42"/>
      <c r="C1209" s="45"/>
    </row>
    <row r="1210" spans="2:3" x14ac:dyDescent="0.3">
      <c r="B1210" s="42"/>
      <c r="C1210" s="45"/>
    </row>
    <row r="1211" spans="2:3" x14ac:dyDescent="0.3">
      <c r="B1211" s="42"/>
      <c r="C1211" s="45"/>
    </row>
    <row r="1212" spans="2:3" x14ac:dyDescent="0.3">
      <c r="B1212" s="42"/>
      <c r="C1212" s="45"/>
    </row>
    <row r="1213" spans="2:3" x14ac:dyDescent="0.3">
      <c r="B1213" s="42"/>
      <c r="C1213" s="45"/>
    </row>
    <row r="1214" spans="2:3" x14ac:dyDescent="0.3">
      <c r="B1214" s="42"/>
      <c r="C1214" s="45"/>
    </row>
    <row r="1215" spans="2:3" x14ac:dyDescent="0.3">
      <c r="B1215" s="42"/>
      <c r="C1215" s="45"/>
    </row>
    <row r="1216" spans="2:3" x14ac:dyDescent="0.3">
      <c r="B1216" s="42"/>
      <c r="C1216" s="45"/>
    </row>
    <row r="1217" spans="2:3" x14ac:dyDescent="0.3">
      <c r="B1217" s="42"/>
      <c r="C1217" s="45"/>
    </row>
    <row r="1218" spans="2:3" x14ac:dyDescent="0.3">
      <c r="B1218" s="42"/>
      <c r="C1218" s="45"/>
    </row>
    <row r="1219" spans="2:3" x14ac:dyDescent="0.3">
      <c r="B1219" s="42"/>
      <c r="C1219" s="45"/>
    </row>
    <row r="1220" spans="2:3" x14ac:dyDescent="0.3">
      <c r="B1220" s="42"/>
      <c r="C1220" s="45"/>
    </row>
    <row r="1221" spans="2:3" x14ac:dyDescent="0.3">
      <c r="B1221" s="42"/>
      <c r="C1221" s="45"/>
    </row>
    <row r="1222" spans="2:3" x14ac:dyDescent="0.3">
      <c r="B1222" s="42"/>
      <c r="C1222" s="45"/>
    </row>
    <row r="1223" spans="2:3" x14ac:dyDescent="0.3">
      <c r="B1223" s="42"/>
      <c r="C1223" s="45"/>
    </row>
    <row r="1224" spans="2:3" x14ac:dyDescent="0.3">
      <c r="B1224" s="42"/>
      <c r="C1224" s="45"/>
    </row>
    <row r="1225" spans="2:3" x14ac:dyDescent="0.3">
      <c r="B1225" s="42"/>
      <c r="C1225" s="45"/>
    </row>
    <row r="1226" spans="2:3" x14ac:dyDescent="0.3">
      <c r="B1226" s="42"/>
      <c r="C1226" s="45"/>
    </row>
    <row r="1227" spans="2:3" x14ac:dyDescent="0.3">
      <c r="B1227" s="42"/>
      <c r="C1227" s="45"/>
    </row>
    <row r="1228" spans="2:3" x14ac:dyDescent="0.3">
      <c r="B1228" s="42"/>
      <c r="C1228" s="45"/>
    </row>
    <row r="1229" spans="2:3" x14ac:dyDescent="0.3">
      <c r="B1229" s="42"/>
      <c r="C1229" s="45"/>
    </row>
    <row r="1230" spans="2:3" x14ac:dyDescent="0.3">
      <c r="B1230" s="42"/>
      <c r="C1230" s="45"/>
    </row>
    <row r="1231" spans="2:3" x14ac:dyDescent="0.3">
      <c r="B1231" s="42"/>
      <c r="C1231" s="45"/>
    </row>
    <row r="1232" spans="2:3" x14ac:dyDescent="0.3">
      <c r="B1232" s="42"/>
      <c r="C1232" s="45"/>
    </row>
    <row r="1233" spans="2:3" x14ac:dyDescent="0.3">
      <c r="B1233" s="42"/>
      <c r="C1233" s="45"/>
    </row>
    <row r="1234" spans="2:3" x14ac:dyDescent="0.3">
      <c r="B1234" s="42"/>
      <c r="C1234" s="45"/>
    </row>
    <row r="1235" spans="2:3" x14ac:dyDescent="0.3">
      <c r="B1235" s="42"/>
      <c r="C1235" s="45"/>
    </row>
    <row r="1236" spans="2:3" x14ac:dyDescent="0.3">
      <c r="B1236" s="42"/>
      <c r="C1236" s="45"/>
    </row>
    <row r="1237" spans="2:3" x14ac:dyDescent="0.3">
      <c r="B1237" s="42"/>
      <c r="C1237" s="45"/>
    </row>
    <row r="1238" spans="2:3" x14ac:dyDescent="0.3">
      <c r="B1238" s="42"/>
      <c r="C1238" s="45"/>
    </row>
    <row r="1239" spans="2:3" x14ac:dyDescent="0.3">
      <c r="B1239" s="42"/>
      <c r="C1239" s="45"/>
    </row>
    <row r="1240" spans="2:3" x14ac:dyDescent="0.3">
      <c r="B1240" s="42"/>
      <c r="C1240" s="45"/>
    </row>
    <row r="1241" spans="2:3" x14ac:dyDescent="0.3">
      <c r="B1241" s="42"/>
      <c r="C1241" s="45"/>
    </row>
    <row r="1242" spans="2:3" x14ac:dyDescent="0.3">
      <c r="B1242" s="42"/>
      <c r="C1242" s="45"/>
    </row>
    <row r="1243" spans="2:3" x14ac:dyDescent="0.3">
      <c r="B1243" s="42"/>
      <c r="C1243" s="45"/>
    </row>
    <row r="1244" spans="2:3" x14ac:dyDescent="0.3">
      <c r="B1244" s="42"/>
      <c r="C1244" s="45"/>
    </row>
    <row r="1245" spans="2:3" x14ac:dyDescent="0.3">
      <c r="B1245" s="42"/>
      <c r="C1245" s="45"/>
    </row>
    <row r="1246" spans="2:3" x14ac:dyDescent="0.3">
      <c r="B1246" s="42"/>
      <c r="C1246" s="45"/>
    </row>
    <row r="1247" spans="2:3" x14ac:dyDescent="0.3">
      <c r="B1247" s="42"/>
      <c r="C1247" s="45"/>
    </row>
    <row r="1248" spans="2:3" x14ac:dyDescent="0.3">
      <c r="B1248" s="42"/>
      <c r="C1248" s="45"/>
    </row>
    <row r="1249" spans="2:3" x14ac:dyDescent="0.3">
      <c r="B1249" s="42"/>
      <c r="C1249" s="45"/>
    </row>
    <row r="1250" spans="2:3" x14ac:dyDescent="0.3">
      <c r="B1250" s="42"/>
      <c r="C1250" s="45"/>
    </row>
    <row r="1251" spans="2:3" x14ac:dyDescent="0.3">
      <c r="B1251" s="42"/>
      <c r="C1251" s="45"/>
    </row>
    <row r="1252" spans="2:3" x14ac:dyDescent="0.3">
      <c r="B1252" s="42"/>
      <c r="C1252" s="45"/>
    </row>
    <row r="1253" spans="2:3" x14ac:dyDescent="0.3">
      <c r="B1253" s="42"/>
      <c r="C1253" s="45"/>
    </row>
    <row r="1254" spans="2:3" x14ac:dyDescent="0.3">
      <c r="B1254" s="42"/>
      <c r="C1254" s="45"/>
    </row>
    <row r="1255" spans="2:3" x14ac:dyDescent="0.3">
      <c r="B1255" s="42"/>
      <c r="C1255" s="45"/>
    </row>
    <row r="1256" spans="2:3" x14ac:dyDescent="0.3">
      <c r="B1256" s="42"/>
      <c r="C1256" s="45"/>
    </row>
    <row r="1257" spans="2:3" x14ac:dyDescent="0.3">
      <c r="B1257" s="42"/>
      <c r="C1257" s="45"/>
    </row>
    <row r="1258" spans="2:3" x14ac:dyDescent="0.3">
      <c r="B1258" s="42"/>
      <c r="C1258" s="45"/>
    </row>
    <row r="1259" spans="2:3" x14ac:dyDescent="0.3">
      <c r="B1259" s="42"/>
      <c r="C1259" s="45"/>
    </row>
    <row r="1260" spans="2:3" x14ac:dyDescent="0.3">
      <c r="B1260" s="42"/>
      <c r="C1260" s="45"/>
    </row>
    <row r="1261" spans="2:3" x14ac:dyDescent="0.3">
      <c r="B1261" s="42"/>
      <c r="C1261" s="45"/>
    </row>
    <row r="1262" spans="2:3" x14ac:dyDescent="0.3">
      <c r="B1262" s="42"/>
      <c r="C1262" s="45"/>
    </row>
    <row r="1263" spans="2:3" x14ac:dyDescent="0.3">
      <c r="B1263" s="42"/>
      <c r="C1263" s="45"/>
    </row>
    <row r="1264" spans="2:3" x14ac:dyDescent="0.3">
      <c r="B1264" s="42"/>
      <c r="C1264" s="45"/>
    </row>
    <row r="1265" spans="2:3" x14ac:dyDescent="0.3">
      <c r="B1265" s="42"/>
      <c r="C1265" s="45"/>
    </row>
    <row r="1266" spans="2:3" x14ac:dyDescent="0.3">
      <c r="B1266" s="42"/>
      <c r="C1266" s="45"/>
    </row>
    <row r="1267" spans="2:3" x14ac:dyDescent="0.3">
      <c r="B1267" s="42"/>
      <c r="C1267" s="45"/>
    </row>
    <row r="1268" spans="2:3" x14ac:dyDescent="0.3">
      <c r="B1268" s="42"/>
      <c r="C1268" s="45"/>
    </row>
    <row r="1269" spans="2:3" x14ac:dyDescent="0.3">
      <c r="B1269" s="42"/>
      <c r="C1269" s="45"/>
    </row>
    <row r="1270" spans="2:3" x14ac:dyDescent="0.3">
      <c r="B1270" s="42"/>
      <c r="C1270" s="45"/>
    </row>
    <row r="1271" spans="2:3" x14ac:dyDescent="0.3">
      <c r="B1271" s="42"/>
      <c r="C1271" s="45"/>
    </row>
    <row r="1272" spans="2:3" x14ac:dyDescent="0.3">
      <c r="B1272" s="42"/>
      <c r="C1272" s="45"/>
    </row>
    <row r="1273" spans="2:3" x14ac:dyDescent="0.3">
      <c r="B1273" s="42"/>
      <c r="C1273" s="45"/>
    </row>
    <row r="1274" spans="2:3" x14ac:dyDescent="0.3">
      <c r="B1274" s="42"/>
      <c r="C1274" s="45"/>
    </row>
    <row r="1275" spans="2:3" x14ac:dyDescent="0.3">
      <c r="B1275" s="42"/>
      <c r="C1275" s="45"/>
    </row>
    <row r="1276" spans="2:3" x14ac:dyDescent="0.3">
      <c r="B1276" s="42"/>
      <c r="C1276" s="45"/>
    </row>
    <row r="1277" spans="2:3" x14ac:dyDescent="0.3">
      <c r="B1277" s="42"/>
      <c r="C1277" s="45"/>
    </row>
    <row r="1278" spans="2:3" ht="15" thickBot="1" x14ac:dyDescent="0.35">
      <c r="B1278" s="43"/>
      <c r="C1278" s="46"/>
    </row>
  </sheetData>
  <mergeCells count="1">
    <mergeCell ref="B6:C6"/>
  </mergeCells>
  <pageMargins left="0.70866141732283472" right="0.70866141732283472" top="0.74803149606299213" bottom="0.74803149606299213" header="0.31496062992125984" footer="0.31496062992125984"/>
  <pageSetup scale="56" orientation="landscape" r:id="rId1"/>
  <ignoredErrors>
    <ignoredError sqref="F9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1278"/>
  <sheetViews>
    <sheetView zoomScale="80" zoomScaleNormal="80" workbookViewId="0">
      <selection activeCell="F6" sqref="F6"/>
    </sheetView>
  </sheetViews>
  <sheetFormatPr defaultRowHeight="14.4" x14ac:dyDescent="0.3"/>
  <cols>
    <col min="2" max="2" width="61.5546875" style="40" bestFit="1" customWidth="1"/>
    <col min="3" max="3" width="12.5546875" style="47" bestFit="1" customWidth="1"/>
    <col min="4" max="4" width="1.44140625" customWidth="1"/>
    <col min="5" max="5" width="99.88671875" bestFit="1" customWidth="1"/>
    <col min="6" max="6" width="17.109375" bestFit="1" customWidth="1"/>
    <col min="9" max="9" width="12.109375" bestFit="1" customWidth="1"/>
  </cols>
  <sheetData>
    <row r="1" spans="2:12" ht="18" x14ac:dyDescent="0.35">
      <c r="B1" s="12" t="s">
        <v>36</v>
      </c>
      <c r="C1" s="2"/>
    </row>
    <row r="2" spans="2:12" x14ac:dyDescent="0.3">
      <c r="B2"/>
      <c r="C2" s="2"/>
    </row>
    <row r="3" spans="2:12" x14ac:dyDescent="0.3">
      <c r="B3"/>
      <c r="C3" s="2"/>
    </row>
    <row r="4" spans="2:12" x14ac:dyDescent="0.3">
      <c r="B4"/>
      <c r="C4" s="2"/>
    </row>
    <row r="5" spans="2:12" ht="15" thickBot="1" x14ac:dyDescent="0.35">
      <c r="B5"/>
      <c r="C5" s="2"/>
    </row>
    <row r="6" spans="2:12" ht="15" thickBot="1" x14ac:dyDescent="0.35">
      <c r="B6" s="99" t="s">
        <v>15</v>
      </c>
      <c r="C6" s="100"/>
      <c r="E6" s="8" t="s">
        <v>16</v>
      </c>
      <c r="F6" s="11">
        <v>0.3</v>
      </c>
    </row>
    <row r="7" spans="2:12" ht="15" thickBot="1" x14ac:dyDescent="0.35">
      <c r="B7" s="48" t="s">
        <v>17</v>
      </c>
      <c r="C7" s="49" t="s">
        <v>18</v>
      </c>
      <c r="L7" t="s">
        <v>19</v>
      </c>
    </row>
    <row r="8" spans="2:12" ht="28.8" x14ac:dyDescent="0.3">
      <c r="B8" s="38" t="s">
        <v>37</v>
      </c>
      <c r="C8" s="39">
        <v>68250</v>
      </c>
      <c r="D8" s="1"/>
      <c r="E8" s="30" t="s">
        <v>21</v>
      </c>
      <c r="F8" s="31">
        <f>SUM(C8:C1278)</f>
        <v>497446.64</v>
      </c>
      <c r="L8" t="s">
        <v>19</v>
      </c>
    </row>
    <row r="9" spans="2:12" x14ac:dyDescent="0.3">
      <c r="B9" s="40" t="s">
        <v>38</v>
      </c>
      <c r="C9" s="41">
        <v>62079.77</v>
      </c>
      <c r="E9" s="32" t="s">
        <v>23</v>
      </c>
      <c r="F9" s="31">
        <f>AVERAGE(C8:C1278)</f>
        <v>49744.664000000004</v>
      </c>
      <c r="G9" s="3"/>
      <c r="H9" s="3"/>
      <c r="I9" s="3"/>
    </row>
    <row r="10" spans="2:12" ht="28.8" x14ac:dyDescent="0.3">
      <c r="B10" s="42" t="s">
        <v>39</v>
      </c>
      <c r="C10" s="41">
        <v>30318.94</v>
      </c>
      <c r="E10" s="33" t="s">
        <v>40</v>
      </c>
      <c r="F10" s="34">
        <f>COUNT(C8:C1278)</f>
        <v>10</v>
      </c>
      <c r="G10" s="3"/>
      <c r="H10" s="3"/>
      <c r="I10" s="3"/>
    </row>
    <row r="11" spans="2:12" x14ac:dyDescent="0.3">
      <c r="B11" s="42" t="s">
        <v>41</v>
      </c>
      <c r="C11" s="41">
        <v>30072</v>
      </c>
      <c r="E11" s="32"/>
      <c r="F11" s="34"/>
    </row>
    <row r="12" spans="2:12" ht="28.8" x14ac:dyDescent="0.3">
      <c r="B12" s="42" t="s">
        <v>42</v>
      </c>
      <c r="C12" s="41">
        <v>67584.22</v>
      </c>
      <c r="E12" s="33" t="s">
        <v>28</v>
      </c>
      <c r="F12" s="31">
        <f>Outputs!D9</f>
        <v>149233.992</v>
      </c>
    </row>
    <row r="13" spans="2:12" x14ac:dyDescent="0.3">
      <c r="B13" s="42" t="s">
        <v>43</v>
      </c>
      <c r="C13" s="41">
        <v>46720.76</v>
      </c>
      <c r="E13" s="32" t="s">
        <v>44</v>
      </c>
      <c r="F13" s="35">
        <f>Outputs!D11</f>
        <v>86229.175875945002</v>
      </c>
      <c r="I13" s="4"/>
    </row>
    <row r="14" spans="2:12" x14ac:dyDescent="0.3">
      <c r="B14" s="42" t="s">
        <v>45</v>
      </c>
      <c r="C14" s="41">
        <v>42472.01</v>
      </c>
      <c r="E14" s="32" t="s">
        <v>46</v>
      </c>
      <c r="F14" s="35">
        <f>Outputs!D13</f>
        <v>216.36236779500678</v>
      </c>
    </row>
    <row r="15" spans="2:12" x14ac:dyDescent="0.3">
      <c r="B15" s="42" t="s">
        <v>47</v>
      </c>
      <c r="C15" s="41">
        <v>40557.65</v>
      </c>
      <c r="I15" s="7"/>
    </row>
    <row r="16" spans="2:12" x14ac:dyDescent="0.3">
      <c r="B16" s="42" t="s">
        <v>48</v>
      </c>
      <c r="C16" s="41">
        <v>63718.66</v>
      </c>
    </row>
    <row r="17" spans="2:7" x14ac:dyDescent="0.3">
      <c r="B17" s="42" t="s">
        <v>49</v>
      </c>
      <c r="C17" s="41">
        <v>45672.63</v>
      </c>
    </row>
    <row r="18" spans="2:7" x14ac:dyDescent="0.3">
      <c r="B18" s="42"/>
      <c r="C18" s="41"/>
    </row>
    <row r="19" spans="2:7" x14ac:dyDescent="0.3">
      <c r="B19" s="42"/>
      <c r="C19" s="41"/>
    </row>
    <row r="20" spans="2:7" x14ac:dyDescent="0.3">
      <c r="B20" s="42"/>
      <c r="C20" s="41"/>
    </row>
    <row r="21" spans="2:7" x14ac:dyDescent="0.3">
      <c r="B21" s="42"/>
      <c r="C21" s="41"/>
    </row>
    <row r="22" spans="2:7" x14ac:dyDescent="0.3">
      <c r="B22" s="42"/>
      <c r="C22" s="41"/>
    </row>
    <row r="23" spans="2:7" x14ac:dyDescent="0.3">
      <c r="B23" s="42"/>
      <c r="C23" s="41"/>
    </row>
    <row r="24" spans="2:7" x14ac:dyDescent="0.3">
      <c r="B24" s="42"/>
      <c r="C24" s="41"/>
    </row>
    <row r="25" spans="2:7" x14ac:dyDescent="0.3">
      <c r="B25" s="42"/>
      <c r="C25" s="41"/>
    </row>
    <row r="26" spans="2:7" x14ac:dyDescent="0.3">
      <c r="B26" s="42"/>
      <c r="C26" s="41"/>
      <c r="G26" s="1"/>
    </row>
    <row r="27" spans="2:7" x14ac:dyDescent="0.3">
      <c r="B27" s="42"/>
      <c r="C27" s="41"/>
    </row>
    <row r="28" spans="2:7" x14ac:dyDescent="0.3">
      <c r="B28" s="42"/>
      <c r="C28" s="41"/>
    </row>
    <row r="29" spans="2:7" x14ac:dyDescent="0.3">
      <c r="B29" s="42"/>
      <c r="C29" s="41"/>
    </row>
    <row r="30" spans="2:7" x14ac:dyDescent="0.3">
      <c r="B30" s="42"/>
      <c r="C30" s="41"/>
    </row>
    <row r="31" spans="2:7" x14ac:dyDescent="0.3">
      <c r="B31" s="42"/>
      <c r="C31" s="41"/>
    </row>
    <row r="32" spans="2:7" x14ac:dyDescent="0.3">
      <c r="B32" s="42"/>
      <c r="C32" s="41"/>
    </row>
    <row r="33" spans="2:3" x14ac:dyDescent="0.3">
      <c r="B33" s="42"/>
      <c r="C33" s="41"/>
    </row>
    <row r="34" spans="2:3" x14ac:dyDescent="0.3">
      <c r="B34" s="42"/>
      <c r="C34" s="41"/>
    </row>
    <row r="35" spans="2:3" x14ac:dyDescent="0.3">
      <c r="B35" s="42"/>
      <c r="C35" s="41"/>
    </row>
    <row r="36" spans="2:3" x14ac:dyDescent="0.3">
      <c r="B36" s="42"/>
      <c r="C36" s="41"/>
    </row>
    <row r="37" spans="2:3" x14ac:dyDescent="0.3">
      <c r="B37" s="42"/>
      <c r="C37" s="41"/>
    </row>
    <row r="38" spans="2:3" x14ac:dyDescent="0.3">
      <c r="B38" s="42"/>
      <c r="C38" s="41"/>
    </row>
    <row r="39" spans="2:3" x14ac:dyDescent="0.3">
      <c r="B39" s="42"/>
      <c r="C39" s="41"/>
    </row>
    <row r="40" spans="2:3" x14ac:dyDescent="0.3">
      <c r="B40" s="42"/>
      <c r="C40" s="41"/>
    </row>
    <row r="41" spans="2:3" x14ac:dyDescent="0.3">
      <c r="B41" s="42"/>
      <c r="C41" s="41"/>
    </row>
    <row r="42" spans="2:3" x14ac:dyDescent="0.3">
      <c r="B42" s="42"/>
      <c r="C42" s="41"/>
    </row>
    <row r="43" spans="2:3" x14ac:dyDescent="0.3">
      <c r="B43" s="42"/>
      <c r="C43" s="41"/>
    </row>
    <row r="44" spans="2:3" x14ac:dyDescent="0.3">
      <c r="B44" s="42"/>
      <c r="C44" s="41"/>
    </row>
    <row r="45" spans="2:3" x14ac:dyDescent="0.3">
      <c r="B45" s="42"/>
      <c r="C45" s="41"/>
    </row>
    <row r="46" spans="2:3" x14ac:dyDescent="0.3">
      <c r="B46" s="42"/>
      <c r="C46" s="41"/>
    </row>
    <row r="47" spans="2:3" x14ac:dyDescent="0.3">
      <c r="B47" s="42"/>
      <c r="C47" s="41"/>
    </row>
    <row r="48" spans="2:3" x14ac:dyDescent="0.3">
      <c r="B48" s="42"/>
      <c r="C48" s="41"/>
    </row>
    <row r="49" spans="2:3" x14ac:dyDescent="0.3">
      <c r="B49" s="42"/>
      <c r="C49" s="41"/>
    </row>
    <row r="50" spans="2:3" x14ac:dyDescent="0.3">
      <c r="B50" s="42"/>
      <c r="C50" s="41"/>
    </row>
    <row r="51" spans="2:3" x14ac:dyDescent="0.3">
      <c r="B51" s="42"/>
      <c r="C51" s="41"/>
    </row>
    <row r="52" spans="2:3" x14ac:dyDescent="0.3">
      <c r="B52" s="42"/>
      <c r="C52" s="41"/>
    </row>
    <row r="53" spans="2:3" x14ac:dyDescent="0.3">
      <c r="B53" s="42"/>
      <c r="C53" s="41"/>
    </row>
    <row r="54" spans="2:3" x14ac:dyDescent="0.3">
      <c r="B54" s="42"/>
      <c r="C54" s="41"/>
    </row>
    <row r="55" spans="2:3" x14ac:dyDescent="0.3">
      <c r="B55" s="42"/>
      <c r="C55" s="41"/>
    </row>
    <row r="56" spans="2:3" x14ac:dyDescent="0.3">
      <c r="B56" s="42"/>
      <c r="C56" s="41"/>
    </row>
    <row r="57" spans="2:3" x14ac:dyDescent="0.3">
      <c r="B57" s="42"/>
      <c r="C57" s="41"/>
    </row>
    <row r="58" spans="2:3" x14ac:dyDescent="0.3">
      <c r="B58" s="42"/>
      <c r="C58" s="41"/>
    </row>
    <row r="59" spans="2:3" x14ac:dyDescent="0.3">
      <c r="B59" s="42"/>
      <c r="C59" s="41"/>
    </row>
    <row r="60" spans="2:3" x14ac:dyDescent="0.3">
      <c r="B60" s="42"/>
      <c r="C60" s="41"/>
    </row>
    <row r="61" spans="2:3" x14ac:dyDescent="0.3">
      <c r="B61" s="42"/>
      <c r="C61" s="41"/>
    </row>
    <row r="62" spans="2:3" x14ac:dyDescent="0.3">
      <c r="B62" s="42"/>
      <c r="C62" s="41"/>
    </row>
    <row r="63" spans="2:3" x14ac:dyDescent="0.3">
      <c r="B63" s="42"/>
      <c r="C63" s="41"/>
    </row>
    <row r="64" spans="2:3" x14ac:dyDescent="0.3">
      <c r="B64" s="42"/>
      <c r="C64" s="41"/>
    </row>
    <row r="65" spans="2:3" x14ac:dyDescent="0.3">
      <c r="B65" s="42"/>
      <c r="C65" s="41"/>
    </row>
    <row r="66" spans="2:3" x14ac:dyDescent="0.3">
      <c r="B66" s="42"/>
      <c r="C66" s="41"/>
    </row>
    <row r="67" spans="2:3" x14ac:dyDescent="0.3">
      <c r="B67" s="42"/>
      <c r="C67" s="41"/>
    </row>
    <row r="68" spans="2:3" x14ac:dyDescent="0.3">
      <c r="B68" s="42"/>
      <c r="C68" s="41"/>
    </row>
    <row r="69" spans="2:3" x14ac:dyDescent="0.3">
      <c r="B69" s="42"/>
      <c r="C69" s="41"/>
    </row>
    <row r="70" spans="2:3" x14ac:dyDescent="0.3">
      <c r="B70" s="42"/>
      <c r="C70" s="41"/>
    </row>
    <row r="71" spans="2:3" x14ac:dyDescent="0.3">
      <c r="B71" s="42"/>
      <c r="C71" s="41"/>
    </row>
    <row r="72" spans="2:3" x14ac:dyDescent="0.3">
      <c r="B72" s="42"/>
      <c r="C72" s="41"/>
    </row>
    <row r="73" spans="2:3" x14ac:dyDescent="0.3">
      <c r="B73" s="42"/>
      <c r="C73" s="41"/>
    </row>
    <row r="74" spans="2:3" x14ac:dyDescent="0.3">
      <c r="B74" s="42"/>
      <c r="C74" s="41"/>
    </row>
    <row r="75" spans="2:3" x14ac:dyDescent="0.3">
      <c r="B75" s="42"/>
      <c r="C75" s="41"/>
    </row>
    <row r="76" spans="2:3" x14ac:dyDescent="0.3">
      <c r="B76" s="42"/>
      <c r="C76" s="41"/>
    </row>
    <row r="77" spans="2:3" x14ac:dyDescent="0.3">
      <c r="B77" s="42"/>
      <c r="C77" s="41"/>
    </row>
    <row r="78" spans="2:3" x14ac:dyDescent="0.3">
      <c r="B78" s="42"/>
      <c r="C78" s="41"/>
    </row>
    <row r="79" spans="2:3" x14ac:dyDescent="0.3">
      <c r="B79" s="42"/>
      <c r="C79" s="41"/>
    </row>
    <row r="80" spans="2:3" x14ac:dyDescent="0.3">
      <c r="B80" s="42"/>
      <c r="C80" s="41"/>
    </row>
    <row r="81" spans="2:3" x14ac:dyDescent="0.3">
      <c r="B81" s="42"/>
      <c r="C81" s="41"/>
    </row>
    <row r="82" spans="2:3" x14ac:dyDescent="0.3">
      <c r="B82" s="42"/>
      <c r="C82" s="41"/>
    </row>
    <row r="83" spans="2:3" x14ac:dyDescent="0.3">
      <c r="B83" s="42"/>
      <c r="C83" s="41"/>
    </row>
    <row r="84" spans="2:3" x14ac:dyDescent="0.3">
      <c r="B84" s="42"/>
      <c r="C84" s="41"/>
    </row>
    <row r="85" spans="2:3" x14ac:dyDescent="0.3">
      <c r="B85" s="42"/>
      <c r="C85" s="41"/>
    </row>
    <row r="86" spans="2:3" x14ac:dyDescent="0.3">
      <c r="B86" s="42"/>
      <c r="C86" s="41"/>
    </row>
    <row r="87" spans="2:3" x14ac:dyDescent="0.3">
      <c r="B87" s="42"/>
      <c r="C87" s="41"/>
    </row>
    <row r="88" spans="2:3" x14ac:dyDescent="0.3">
      <c r="B88" s="42"/>
      <c r="C88" s="41"/>
    </row>
    <row r="89" spans="2:3" x14ac:dyDescent="0.3">
      <c r="B89" s="42"/>
      <c r="C89" s="41"/>
    </row>
    <row r="90" spans="2:3" x14ac:dyDescent="0.3">
      <c r="B90" s="42"/>
      <c r="C90" s="41"/>
    </row>
    <row r="91" spans="2:3" x14ac:dyDescent="0.3">
      <c r="B91" s="42"/>
      <c r="C91" s="41"/>
    </row>
    <row r="92" spans="2:3" x14ac:dyDescent="0.3">
      <c r="B92" s="42"/>
      <c r="C92" s="41"/>
    </row>
    <row r="93" spans="2:3" x14ac:dyDescent="0.3">
      <c r="B93" s="42"/>
      <c r="C93" s="41"/>
    </row>
    <row r="94" spans="2:3" x14ac:dyDescent="0.3">
      <c r="B94" s="42"/>
      <c r="C94" s="41"/>
    </row>
    <row r="95" spans="2:3" x14ac:dyDescent="0.3">
      <c r="B95" s="42"/>
      <c r="C95" s="41"/>
    </row>
    <row r="96" spans="2:3" x14ac:dyDescent="0.3">
      <c r="B96" s="42"/>
      <c r="C96" s="41"/>
    </row>
    <row r="97" spans="2:3" x14ac:dyDescent="0.3">
      <c r="B97" s="42"/>
      <c r="C97" s="41"/>
    </row>
    <row r="98" spans="2:3" x14ac:dyDescent="0.3">
      <c r="B98" s="42"/>
      <c r="C98" s="41"/>
    </row>
    <row r="99" spans="2:3" x14ac:dyDescent="0.3">
      <c r="B99" s="42"/>
      <c r="C99" s="41"/>
    </row>
    <row r="100" spans="2:3" x14ac:dyDescent="0.3">
      <c r="B100" s="42"/>
      <c r="C100" s="41"/>
    </row>
    <row r="101" spans="2:3" x14ac:dyDescent="0.3">
      <c r="B101" s="42"/>
      <c r="C101" s="41"/>
    </row>
    <row r="102" spans="2:3" x14ac:dyDescent="0.3">
      <c r="B102" s="42"/>
      <c r="C102" s="41"/>
    </row>
    <row r="103" spans="2:3" x14ac:dyDescent="0.3">
      <c r="B103" s="42"/>
      <c r="C103" s="41"/>
    </row>
    <row r="104" spans="2:3" x14ac:dyDescent="0.3">
      <c r="B104" s="42"/>
      <c r="C104" s="41"/>
    </row>
    <row r="105" spans="2:3" x14ac:dyDescent="0.3">
      <c r="B105" s="42"/>
      <c r="C105" s="41"/>
    </row>
    <row r="106" spans="2:3" x14ac:dyDescent="0.3">
      <c r="B106" s="42"/>
      <c r="C106" s="41"/>
    </row>
    <row r="107" spans="2:3" x14ac:dyDescent="0.3">
      <c r="B107" s="42"/>
      <c r="C107" s="41"/>
    </row>
    <row r="108" spans="2:3" x14ac:dyDescent="0.3">
      <c r="B108" s="42"/>
      <c r="C108" s="41"/>
    </row>
    <row r="109" spans="2:3" x14ac:dyDescent="0.3">
      <c r="B109" s="42"/>
      <c r="C109" s="41"/>
    </row>
    <row r="110" spans="2:3" x14ac:dyDescent="0.3">
      <c r="B110" s="42"/>
      <c r="C110" s="41"/>
    </row>
    <row r="111" spans="2:3" x14ac:dyDescent="0.3">
      <c r="B111" s="42"/>
      <c r="C111" s="41"/>
    </row>
    <row r="112" spans="2:3" x14ac:dyDescent="0.3">
      <c r="B112" s="42"/>
      <c r="C112" s="41"/>
    </row>
    <row r="113" spans="2:3" x14ac:dyDescent="0.3">
      <c r="B113" s="42"/>
      <c r="C113" s="41"/>
    </row>
    <row r="114" spans="2:3" x14ac:dyDescent="0.3">
      <c r="B114" s="42"/>
      <c r="C114" s="41"/>
    </row>
    <row r="115" spans="2:3" x14ac:dyDescent="0.3">
      <c r="B115" s="42"/>
      <c r="C115" s="41"/>
    </row>
    <row r="116" spans="2:3" x14ac:dyDescent="0.3">
      <c r="B116" s="42"/>
      <c r="C116" s="41"/>
    </row>
    <row r="117" spans="2:3" x14ac:dyDescent="0.3">
      <c r="B117" s="42"/>
      <c r="C117" s="41"/>
    </row>
    <row r="118" spans="2:3" x14ac:dyDescent="0.3">
      <c r="B118" s="42"/>
      <c r="C118" s="41"/>
    </row>
    <row r="119" spans="2:3" x14ac:dyDescent="0.3">
      <c r="B119" s="42"/>
      <c r="C119" s="41"/>
    </row>
    <row r="120" spans="2:3" x14ac:dyDescent="0.3">
      <c r="B120" s="42"/>
      <c r="C120" s="41"/>
    </row>
    <row r="121" spans="2:3" x14ac:dyDescent="0.3">
      <c r="B121" s="42"/>
      <c r="C121" s="41"/>
    </row>
    <row r="122" spans="2:3" x14ac:dyDescent="0.3">
      <c r="B122" s="42"/>
      <c r="C122" s="41"/>
    </row>
    <row r="123" spans="2:3" x14ac:dyDescent="0.3">
      <c r="B123" s="42"/>
      <c r="C123" s="41"/>
    </row>
    <row r="124" spans="2:3" x14ac:dyDescent="0.3">
      <c r="B124" s="42"/>
      <c r="C124" s="41"/>
    </row>
    <row r="125" spans="2:3" x14ac:dyDescent="0.3">
      <c r="B125" s="42"/>
      <c r="C125" s="41"/>
    </row>
    <row r="126" spans="2:3" x14ac:dyDescent="0.3">
      <c r="B126" s="42"/>
      <c r="C126" s="41"/>
    </row>
    <row r="127" spans="2:3" x14ac:dyDescent="0.3">
      <c r="B127" s="42"/>
      <c r="C127" s="41"/>
    </row>
    <row r="128" spans="2:3" x14ac:dyDescent="0.3">
      <c r="B128" s="42"/>
      <c r="C128" s="41"/>
    </row>
    <row r="129" spans="2:3" x14ac:dyDescent="0.3">
      <c r="B129" s="42"/>
      <c r="C129" s="41"/>
    </row>
    <row r="130" spans="2:3" x14ac:dyDescent="0.3">
      <c r="B130" s="42"/>
      <c r="C130" s="41"/>
    </row>
    <row r="131" spans="2:3" x14ac:dyDescent="0.3">
      <c r="B131" s="42"/>
      <c r="C131" s="41"/>
    </row>
    <row r="132" spans="2:3" x14ac:dyDescent="0.3">
      <c r="B132" s="42"/>
      <c r="C132" s="41"/>
    </row>
    <row r="133" spans="2:3" x14ac:dyDescent="0.3">
      <c r="B133" s="42"/>
      <c r="C133" s="41"/>
    </row>
    <row r="134" spans="2:3" x14ac:dyDescent="0.3">
      <c r="B134" s="42"/>
      <c r="C134" s="41"/>
    </row>
    <row r="135" spans="2:3" x14ac:dyDescent="0.3">
      <c r="B135" s="42"/>
      <c r="C135" s="41"/>
    </row>
    <row r="136" spans="2:3" x14ac:dyDescent="0.3">
      <c r="B136" s="42"/>
      <c r="C136" s="41"/>
    </row>
    <row r="137" spans="2:3" x14ac:dyDescent="0.3">
      <c r="B137" s="42"/>
      <c r="C137" s="41"/>
    </row>
    <row r="138" spans="2:3" x14ac:dyDescent="0.3">
      <c r="B138" s="42"/>
      <c r="C138" s="41"/>
    </row>
    <row r="139" spans="2:3" x14ac:dyDescent="0.3">
      <c r="B139" s="42"/>
      <c r="C139" s="41"/>
    </row>
    <row r="140" spans="2:3" x14ac:dyDescent="0.3">
      <c r="B140" s="42"/>
      <c r="C140" s="41"/>
    </row>
    <row r="141" spans="2:3" x14ac:dyDescent="0.3">
      <c r="B141" s="42"/>
      <c r="C141" s="41"/>
    </row>
    <row r="142" spans="2:3" x14ac:dyDescent="0.3">
      <c r="B142" s="42"/>
      <c r="C142" s="41"/>
    </row>
    <row r="143" spans="2:3" x14ac:dyDescent="0.3">
      <c r="B143" s="42"/>
      <c r="C143" s="41"/>
    </row>
    <row r="144" spans="2:3" x14ac:dyDescent="0.3">
      <c r="B144" s="42"/>
      <c r="C144" s="41"/>
    </row>
    <row r="145" spans="2:3" x14ac:dyDescent="0.3">
      <c r="B145" s="42"/>
      <c r="C145" s="41"/>
    </row>
    <row r="146" spans="2:3" x14ac:dyDescent="0.3">
      <c r="B146" s="42"/>
      <c r="C146" s="41"/>
    </row>
    <row r="147" spans="2:3" x14ac:dyDescent="0.3">
      <c r="B147" s="42"/>
      <c r="C147" s="41"/>
    </row>
    <row r="148" spans="2:3" x14ac:dyDescent="0.3">
      <c r="B148" s="42"/>
      <c r="C148" s="41"/>
    </row>
    <row r="149" spans="2:3" x14ac:dyDescent="0.3">
      <c r="B149" s="42"/>
      <c r="C149" s="41"/>
    </row>
    <row r="150" spans="2:3" x14ac:dyDescent="0.3">
      <c r="B150" s="42"/>
      <c r="C150" s="41"/>
    </row>
    <row r="151" spans="2:3" x14ac:dyDescent="0.3">
      <c r="B151" s="42"/>
      <c r="C151" s="41"/>
    </row>
    <row r="152" spans="2:3" x14ac:dyDescent="0.3">
      <c r="B152" s="42"/>
      <c r="C152" s="41"/>
    </row>
    <row r="153" spans="2:3" x14ac:dyDescent="0.3">
      <c r="B153" s="42"/>
      <c r="C153" s="41"/>
    </row>
    <row r="154" spans="2:3" x14ac:dyDescent="0.3">
      <c r="B154" s="42"/>
      <c r="C154" s="41"/>
    </row>
    <row r="155" spans="2:3" x14ac:dyDescent="0.3">
      <c r="B155" s="42"/>
      <c r="C155" s="41"/>
    </row>
    <row r="156" spans="2:3" x14ac:dyDescent="0.3">
      <c r="B156" s="42"/>
      <c r="C156" s="41"/>
    </row>
    <row r="157" spans="2:3" x14ac:dyDescent="0.3">
      <c r="B157" s="42"/>
      <c r="C157" s="41"/>
    </row>
    <row r="158" spans="2:3" x14ac:dyDescent="0.3">
      <c r="B158" s="42"/>
      <c r="C158" s="41"/>
    </row>
    <row r="159" spans="2:3" x14ac:dyDescent="0.3">
      <c r="B159" s="42"/>
      <c r="C159" s="41"/>
    </row>
    <row r="160" spans="2:3" x14ac:dyDescent="0.3">
      <c r="B160" s="42"/>
      <c r="C160" s="41"/>
    </row>
    <row r="161" spans="2:3" x14ac:dyDescent="0.3">
      <c r="B161" s="42"/>
      <c r="C161" s="41"/>
    </row>
    <row r="162" spans="2:3" x14ac:dyDescent="0.3">
      <c r="B162" s="42"/>
      <c r="C162" s="41"/>
    </row>
    <row r="163" spans="2:3" x14ac:dyDescent="0.3">
      <c r="B163" s="42"/>
      <c r="C163" s="41"/>
    </row>
    <row r="164" spans="2:3" x14ac:dyDescent="0.3">
      <c r="B164" s="42"/>
      <c r="C164" s="41"/>
    </row>
    <row r="165" spans="2:3" x14ac:dyDescent="0.3">
      <c r="B165" s="42"/>
      <c r="C165" s="41"/>
    </row>
    <row r="166" spans="2:3" x14ac:dyDescent="0.3">
      <c r="B166" s="42"/>
      <c r="C166" s="41"/>
    </row>
    <row r="167" spans="2:3" x14ac:dyDescent="0.3">
      <c r="B167" s="42"/>
      <c r="C167" s="41"/>
    </row>
    <row r="168" spans="2:3" x14ac:dyDescent="0.3">
      <c r="B168" s="42"/>
      <c r="C168" s="41"/>
    </row>
    <row r="169" spans="2:3" x14ac:dyDescent="0.3">
      <c r="B169" s="42"/>
      <c r="C169" s="41"/>
    </row>
    <row r="170" spans="2:3" x14ac:dyDescent="0.3">
      <c r="B170" s="42"/>
      <c r="C170" s="41"/>
    </row>
    <row r="171" spans="2:3" x14ac:dyDescent="0.3">
      <c r="B171" s="42"/>
      <c r="C171" s="41"/>
    </row>
    <row r="172" spans="2:3" x14ac:dyDescent="0.3">
      <c r="B172" s="42"/>
      <c r="C172" s="41"/>
    </row>
    <row r="173" spans="2:3" x14ac:dyDescent="0.3">
      <c r="B173" s="42"/>
      <c r="C173" s="41"/>
    </row>
    <row r="174" spans="2:3" x14ac:dyDescent="0.3">
      <c r="B174" s="42"/>
      <c r="C174" s="41"/>
    </row>
    <row r="175" spans="2:3" x14ac:dyDescent="0.3">
      <c r="B175" s="42"/>
      <c r="C175" s="41"/>
    </row>
    <row r="176" spans="2:3" x14ac:dyDescent="0.3">
      <c r="B176" s="42"/>
      <c r="C176" s="41"/>
    </row>
    <row r="177" spans="2:3" x14ac:dyDescent="0.3">
      <c r="B177" s="42"/>
      <c r="C177" s="41"/>
    </row>
    <row r="178" spans="2:3" x14ac:dyDescent="0.3">
      <c r="B178" s="42"/>
      <c r="C178" s="41"/>
    </row>
    <row r="179" spans="2:3" x14ac:dyDescent="0.3">
      <c r="B179" s="42"/>
      <c r="C179" s="41"/>
    </row>
    <row r="180" spans="2:3" x14ac:dyDescent="0.3">
      <c r="B180" s="42"/>
      <c r="C180" s="41"/>
    </row>
    <row r="181" spans="2:3" x14ac:dyDescent="0.3">
      <c r="B181" s="42"/>
      <c r="C181" s="41"/>
    </row>
    <row r="182" spans="2:3" x14ac:dyDescent="0.3">
      <c r="B182" s="42"/>
      <c r="C182" s="41"/>
    </row>
    <row r="183" spans="2:3" x14ac:dyDescent="0.3">
      <c r="B183" s="42"/>
      <c r="C183" s="41"/>
    </row>
    <row r="184" spans="2:3" x14ac:dyDescent="0.3">
      <c r="B184" s="42"/>
      <c r="C184" s="41"/>
    </row>
    <row r="185" spans="2:3" x14ac:dyDescent="0.3">
      <c r="B185" s="42"/>
      <c r="C185" s="41"/>
    </row>
    <row r="186" spans="2:3" x14ac:dyDescent="0.3">
      <c r="B186" s="42"/>
      <c r="C186" s="41"/>
    </row>
    <row r="187" spans="2:3" x14ac:dyDescent="0.3">
      <c r="B187" s="42"/>
      <c r="C187" s="41"/>
    </row>
    <row r="188" spans="2:3" x14ac:dyDescent="0.3">
      <c r="B188" s="42"/>
      <c r="C188" s="41"/>
    </row>
    <row r="189" spans="2:3" x14ac:dyDescent="0.3">
      <c r="B189" s="42"/>
      <c r="C189" s="41"/>
    </row>
    <row r="190" spans="2:3" x14ac:dyDescent="0.3">
      <c r="B190" s="42"/>
      <c r="C190" s="41"/>
    </row>
    <row r="191" spans="2:3" x14ac:dyDescent="0.3">
      <c r="B191" s="42"/>
      <c r="C191" s="41"/>
    </row>
    <row r="192" spans="2:3" x14ac:dyDescent="0.3">
      <c r="B192" s="42"/>
      <c r="C192" s="41"/>
    </row>
    <row r="193" spans="2:3" x14ac:dyDescent="0.3">
      <c r="B193" s="42"/>
      <c r="C193" s="41"/>
    </row>
    <row r="194" spans="2:3" x14ac:dyDescent="0.3">
      <c r="B194" s="42"/>
      <c r="C194" s="41"/>
    </row>
    <row r="195" spans="2:3" x14ac:dyDescent="0.3">
      <c r="B195" s="42"/>
      <c r="C195" s="41"/>
    </row>
    <row r="196" spans="2:3" x14ac:dyDescent="0.3">
      <c r="B196" s="42"/>
      <c r="C196" s="41"/>
    </row>
    <row r="197" spans="2:3" x14ac:dyDescent="0.3">
      <c r="B197" s="42"/>
      <c r="C197" s="41"/>
    </row>
    <row r="198" spans="2:3" x14ac:dyDescent="0.3">
      <c r="B198" s="42"/>
      <c r="C198" s="41"/>
    </row>
    <row r="199" spans="2:3" x14ac:dyDescent="0.3">
      <c r="B199" s="42"/>
      <c r="C199" s="41"/>
    </row>
    <row r="200" spans="2:3" x14ac:dyDescent="0.3">
      <c r="B200" s="42"/>
      <c r="C200" s="41"/>
    </row>
    <row r="201" spans="2:3" x14ac:dyDescent="0.3">
      <c r="B201" s="42"/>
      <c r="C201" s="41"/>
    </row>
    <row r="202" spans="2:3" x14ac:dyDescent="0.3">
      <c r="B202" s="42"/>
      <c r="C202" s="41"/>
    </row>
    <row r="203" spans="2:3" x14ac:dyDescent="0.3">
      <c r="B203" s="42"/>
      <c r="C203" s="41"/>
    </row>
    <row r="204" spans="2:3" x14ac:dyDescent="0.3">
      <c r="B204" s="42"/>
      <c r="C204" s="41"/>
    </row>
    <row r="205" spans="2:3" x14ac:dyDescent="0.3">
      <c r="B205" s="42"/>
      <c r="C205" s="41"/>
    </row>
    <row r="206" spans="2:3" x14ac:dyDescent="0.3">
      <c r="B206" s="42"/>
      <c r="C206" s="41"/>
    </row>
    <row r="207" spans="2:3" x14ac:dyDescent="0.3">
      <c r="B207" s="42"/>
      <c r="C207" s="41"/>
    </row>
    <row r="208" spans="2:3" x14ac:dyDescent="0.3">
      <c r="B208" s="42"/>
      <c r="C208" s="41"/>
    </row>
    <row r="209" spans="2:3" x14ac:dyDescent="0.3">
      <c r="B209" s="42"/>
      <c r="C209" s="41"/>
    </row>
    <row r="210" spans="2:3" x14ac:dyDescent="0.3">
      <c r="B210" s="42"/>
      <c r="C210" s="41"/>
    </row>
    <row r="211" spans="2:3" x14ac:dyDescent="0.3">
      <c r="B211" s="42"/>
      <c r="C211" s="41"/>
    </row>
    <row r="212" spans="2:3" x14ac:dyDescent="0.3">
      <c r="B212" s="42"/>
      <c r="C212" s="41"/>
    </row>
    <row r="213" spans="2:3" x14ac:dyDescent="0.3">
      <c r="B213" s="42"/>
      <c r="C213" s="41"/>
    </row>
    <row r="214" spans="2:3" x14ac:dyDescent="0.3">
      <c r="B214" s="42"/>
      <c r="C214" s="41"/>
    </row>
    <row r="215" spans="2:3" x14ac:dyDescent="0.3">
      <c r="B215" s="42"/>
      <c r="C215" s="41"/>
    </row>
    <row r="216" spans="2:3" x14ac:dyDescent="0.3">
      <c r="B216" s="42"/>
      <c r="C216" s="41"/>
    </row>
    <row r="217" spans="2:3" x14ac:dyDescent="0.3">
      <c r="B217" s="42"/>
      <c r="C217" s="41"/>
    </row>
    <row r="218" spans="2:3" x14ac:dyDescent="0.3">
      <c r="B218" s="42"/>
      <c r="C218" s="41"/>
    </row>
    <row r="219" spans="2:3" x14ac:dyDescent="0.3">
      <c r="B219" s="42"/>
      <c r="C219" s="41"/>
    </row>
    <row r="220" spans="2:3" x14ac:dyDescent="0.3">
      <c r="B220" s="42"/>
      <c r="C220" s="41"/>
    </row>
    <row r="221" spans="2:3" x14ac:dyDescent="0.3">
      <c r="B221" s="42"/>
      <c r="C221" s="41"/>
    </row>
    <row r="222" spans="2:3" x14ac:dyDescent="0.3">
      <c r="B222" s="42"/>
      <c r="C222" s="41"/>
    </row>
    <row r="223" spans="2:3" x14ac:dyDescent="0.3">
      <c r="B223" s="42"/>
      <c r="C223" s="41"/>
    </row>
    <row r="224" spans="2:3" x14ac:dyDescent="0.3">
      <c r="B224" s="42"/>
      <c r="C224" s="41"/>
    </row>
    <row r="225" spans="2:3" x14ac:dyDescent="0.3">
      <c r="B225" s="42"/>
      <c r="C225" s="41"/>
    </row>
    <row r="226" spans="2:3" x14ac:dyDescent="0.3">
      <c r="B226" s="42"/>
      <c r="C226" s="41"/>
    </row>
    <row r="227" spans="2:3" x14ac:dyDescent="0.3">
      <c r="B227" s="42"/>
      <c r="C227" s="41"/>
    </row>
    <row r="228" spans="2:3" x14ac:dyDescent="0.3">
      <c r="B228" s="42"/>
      <c r="C228" s="41"/>
    </row>
    <row r="229" spans="2:3" x14ac:dyDescent="0.3">
      <c r="B229" s="42"/>
      <c r="C229" s="41"/>
    </row>
    <row r="230" spans="2:3" x14ac:dyDescent="0.3">
      <c r="B230" s="42"/>
      <c r="C230" s="41"/>
    </row>
    <row r="231" spans="2:3" x14ac:dyDescent="0.3">
      <c r="B231" s="42"/>
      <c r="C231" s="41"/>
    </row>
    <row r="232" spans="2:3" x14ac:dyDescent="0.3">
      <c r="B232" s="42"/>
      <c r="C232" s="41"/>
    </row>
    <row r="233" spans="2:3" x14ac:dyDescent="0.3">
      <c r="B233" s="42"/>
      <c r="C233" s="41"/>
    </row>
    <row r="234" spans="2:3" x14ac:dyDescent="0.3">
      <c r="B234" s="42"/>
      <c r="C234" s="41"/>
    </row>
    <row r="235" spans="2:3" x14ac:dyDescent="0.3">
      <c r="B235" s="42"/>
      <c r="C235" s="41"/>
    </row>
    <row r="236" spans="2:3" x14ac:dyDescent="0.3">
      <c r="B236" s="42"/>
      <c r="C236" s="41"/>
    </row>
    <row r="237" spans="2:3" x14ac:dyDescent="0.3">
      <c r="B237" s="42"/>
      <c r="C237" s="41"/>
    </row>
    <row r="238" spans="2:3" x14ac:dyDescent="0.3">
      <c r="B238" s="42"/>
      <c r="C238" s="41"/>
    </row>
    <row r="239" spans="2:3" x14ac:dyDescent="0.3">
      <c r="B239" s="42"/>
      <c r="C239" s="41"/>
    </row>
    <row r="240" spans="2:3" x14ac:dyDescent="0.3">
      <c r="B240" s="42"/>
      <c r="C240" s="41"/>
    </row>
    <row r="241" spans="2:3" x14ac:dyDescent="0.3">
      <c r="B241" s="42"/>
      <c r="C241" s="41"/>
    </row>
    <row r="242" spans="2:3" x14ac:dyDescent="0.3">
      <c r="B242" s="42"/>
      <c r="C242" s="41"/>
    </row>
    <row r="243" spans="2:3" x14ac:dyDescent="0.3">
      <c r="B243" s="42"/>
      <c r="C243" s="41"/>
    </row>
    <row r="244" spans="2:3" x14ac:dyDescent="0.3">
      <c r="B244" s="42"/>
      <c r="C244" s="41"/>
    </row>
    <row r="245" spans="2:3" x14ac:dyDescent="0.3">
      <c r="B245" s="42"/>
      <c r="C245" s="41"/>
    </row>
    <row r="246" spans="2:3" x14ac:dyDescent="0.3">
      <c r="B246" s="42"/>
      <c r="C246" s="41"/>
    </row>
    <row r="247" spans="2:3" x14ac:dyDescent="0.3">
      <c r="B247" s="42"/>
      <c r="C247" s="41"/>
    </row>
    <row r="248" spans="2:3" x14ac:dyDescent="0.3">
      <c r="B248" s="42"/>
      <c r="C248" s="41"/>
    </row>
    <row r="249" spans="2:3" x14ac:dyDescent="0.3">
      <c r="B249" s="42"/>
      <c r="C249" s="41"/>
    </row>
    <row r="250" spans="2:3" x14ac:dyDescent="0.3">
      <c r="B250" s="42"/>
      <c r="C250" s="41"/>
    </row>
    <row r="251" spans="2:3" x14ac:dyDescent="0.3">
      <c r="B251" s="42"/>
      <c r="C251" s="41"/>
    </row>
    <row r="252" spans="2:3" x14ac:dyDescent="0.3">
      <c r="B252" s="42"/>
      <c r="C252" s="41"/>
    </row>
    <row r="253" spans="2:3" x14ac:dyDescent="0.3">
      <c r="B253" s="42"/>
      <c r="C253" s="41"/>
    </row>
    <row r="254" spans="2:3" x14ac:dyDescent="0.3">
      <c r="B254" s="42"/>
      <c r="C254" s="41"/>
    </row>
    <row r="255" spans="2:3" x14ac:dyDescent="0.3">
      <c r="B255" s="42"/>
      <c r="C255" s="41"/>
    </row>
    <row r="256" spans="2:3" x14ac:dyDescent="0.3">
      <c r="B256" s="42"/>
      <c r="C256" s="41"/>
    </row>
    <row r="257" spans="2:3" x14ac:dyDescent="0.3">
      <c r="B257" s="42"/>
      <c r="C257" s="41"/>
    </row>
    <row r="258" spans="2:3" x14ac:dyDescent="0.3">
      <c r="B258" s="42"/>
      <c r="C258" s="41"/>
    </row>
    <row r="259" spans="2:3" x14ac:dyDescent="0.3">
      <c r="B259" s="42"/>
      <c r="C259" s="41"/>
    </row>
    <row r="260" spans="2:3" x14ac:dyDescent="0.3">
      <c r="B260" s="42"/>
      <c r="C260" s="41"/>
    </row>
    <row r="261" spans="2:3" x14ac:dyDescent="0.3">
      <c r="B261" s="42"/>
      <c r="C261" s="41"/>
    </row>
    <row r="262" spans="2:3" x14ac:dyDescent="0.3">
      <c r="B262" s="42"/>
      <c r="C262" s="41"/>
    </row>
    <row r="263" spans="2:3" x14ac:dyDescent="0.3">
      <c r="B263" s="42"/>
      <c r="C263" s="41"/>
    </row>
    <row r="264" spans="2:3" x14ac:dyDescent="0.3">
      <c r="B264" s="42"/>
      <c r="C264" s="41"/>
    </row>
    <row r="265" spans="2:3" x14ac:dyDescent="0.3">
      <c r="B265" s="42"/>
      <c r="C265" s="41"/>
    </row>
    <row r="266" spans="2:3" x14ac:dyDescent="0.3">
      <c r="B266" s="42"/>
      <c r="C266" s="41"/>
    </row>
    <row r="267" spans="2:3" x14ac:dyDescent="0.3">
      <c r="B267" s="42"/>
      <c r="C267" s="41"/>
    </row>
    <row r="268" spans="2:3" x14ac:dyDescent="0.3">
      <c r="B268" s="42"/>
      <c r="C268" s="41"/>
    </row>
    <row r="269" spans="2:3" x14ac:dyDescent="0.3">
      <c r="B269" s="42"/>
      <c r="C269" s="41"/>
    </row>
    <row r="270" spans="2:3" x14ac:dyDescent="0.3">
      <c r="B270" s="42"/>
      <c r="C270" s="41"/>
    </row>
    <row r="271" spans="2:3" x14ac:dyDescent="0.3">
      <c r="B271" s="42"/>
      <c r="C271" s="41"/>
    </row>
    <row r="272" spans="2:3" x14ac:dyDescent="0.3">
      <c r="B272" s="42"/>
      <c r="C272" s="41"/>
    </row>
    <row r="273" spans="2:3" x14ac:dyDescent="0.3">
      <c r="B273" s="42"/>
      <c r="C273" s="41"/>
    </row>
    <row r="274" spans="2:3" x14ac:dyDescent="0.3">
      <c r="B274" s="42"/>
      <c r="C274" s="41"/>
    </row>
    <row r="275" spans="2:3" x14ac:dyDescent="0.3">
      <c r="B275" s="42"/>
      <c r="C275" s="41"/>
    </row>
    <row r="276" spans="2:3" x14ac:dyDescent="0.3">
      <c r="B276" s="42"/>
      <c r="C276" s="41"/>
    </row>
    <row r="277" spans="2:3" x14ac:dyDescent="0.3">
      <c r="B277" s="42"/>
      <c r="C277" s="41"/>
    </row>
    <row r="278" spans="2:3" x14ac:dyDescent="0.3">
      <c r="B278" s="42"/>
      <c r="C278" s="41"/>
    </row>
    <row r="279" spans="2:3" x14ac:dyDescent="0.3">
      <c r="B279" s="42"/>
      <c r="C279" s="41"/>
    </row>
    <row r="280" spans="2:3" x14ac:dyDescent="0.3">
      <c r="B280" s="42"/>
      <c r="C280" s="41"/>
    </row>
    <row r="281" spans="2:3" x14ac:dyDescent="0.3">
      <c r="B281" s="42"/>
      <c r="C281" s="41"/>
    </row>
    <row r="282" spans="2:3" x14ac:dyDescent="0.3">
      <c r="B282" s="42"/>
      <c r="C282" s="41"/>
    </row>
    <row r="283" spans="2:3" x14ac:dyDescent="0.3">
      <c r="B283" s="42"/>
      <c r="C283" s="41"/>
    </row>
    <row r="284" spans="2:3" x14ac:dyDescent="0.3">
      <c r="B284" s="42"/>
      <c r="C284" s="41"/>
    </row>
    <row r="285" spans="2:3" x14ac:dyDescent="0.3">
      <c r="B285" s="42"/>
      <c r="C285" s="41"/>
    </row>
    <row r="286" spans="2:3" x14ac:dyDescent="0.3">
      <c r="B286" s="42"/>
      <c r="C286" s="41"/>
    </row>
    <row r="287" spans="2:3" x14ac:dyDescent="0.3">
      <c r="B287" s="42"/>
      <c r="C287" s="41"/>
    </row>
    <row r="288" spans="2:3" x14ac:dyDescent="0.3">
      <c r="B288" s="42"/>
      <c r="C288" s="41"/>
    </row>
    <row r="289" spans="2:3" x14ac:dyDescent="0.3">
      <c r="B289" s="42"/>
      <c r="C289" s="41"/>
    </row>
    <row r="290" spans="2:3" x14ac:dyDescent="0.3">
      <c r="B290" s="42"/>
      <c r="C290" s="41"/>
    </row>
    <row r="291" spans="2:3" x14ac:dyDescent="0.3">
      <c r="B291" s="42"/>
      <c r="C291" s="41"/>
    </row>
    <row r="292" spans="2:3" x14ac:dyDescent="0.3">
      <c r="B292" s="42"/>
      <c r="C292" s="41"/>
    </row>
    <row r="293" spans="2:3" x14ac:dyDescent="0.3">
      <c r="B293" s="42"/>
      <c r="C293" s="41"/>
    </row>
    <row r="294" spans="2:3" x14ac:dyDescent="0.3">
      <c r="B294" s="42"/>
      <c r="C294" s="41"/>
    </row>
    <row r="295" spans="2:3" x14ac:dyDescent="0.3">
      <c r="B295" s="42"/>
      <c r="C295" s="41"/>
    </row>
    <row r="296" spans="2:3" x14ac:dyDescent="0.3">
      <c r="B296" s="42"/>
      <c r="C296" s="41"/>
    </row>
    <row r="297" spans="2:3" x14ac:dyDescent="0.3">
      <c r="B297" s="42"/>
      <c r="C297" s="41"/>
    </row>
    <row r="298" spans="2:3" x14ac:dyDescent="0.3">
      <c r="B298" s="42"/>
      <c r="C298" s="41"/>
    </row>
    <row r="299" spans="2:3" x14ac:dyDescent="0.3">
      <c r="B299" s="42"/>
      <c r="C299" s="41"/>
    </row>
    <row r="300" spans="2:3" x14ac:dyDescent="0.3">
      <c r="B300" s="42"/>
      <c r="C300" s="41"/>
    </row>
    <row r="301" spans="2:3" x14ac:dyDescent="0.3">
      <c r="B301" s="42"/>
      <c r="C301" s="41"/>
    </row>
    <row r="302" spans="2:3" x14ac:dyDescent="0.3">
      <c r="B302" s="42"/>
      <c r="C302" s="41"/>
    </row>
    <row r="303" spans="2:3" x14ac:dyDescent="0.3">
      <c r="B303" s="42"/>
      <c r="C303" s="41"/>
    </row>
    <row r="304" spans="2:3" x14ac:dyDescent="0.3">
      <c r="B304" s="42"/>
      <c r="C304" s="41"/>
    </row>
    <row r="305" spans="2:3" x14ac:dyDescent="0.3">
      <c r="B305" s="42"/>
      <c r="C305" s="41"/>
    </row>
    <row r="306" spans="2:3" x14ac:dyDescent="0.3">
      <c r="B306" s="42"/>
      <c r="C306" s="41"/>
    </row>
    <row r="307" spans="2:3" x14ac:dyDescent="0.3">
      <c r="B307" s="42"/>
      <c r="C307" s="41"/>
    </row>
    <row r="308" spans="2:3" x14ac:dyDescent="0.3">
      <c r="B308" s="42"/>
      <c r="C308" s="41"/>
    </row>
    <row r="309" spans="2:3" x14ac:dyDescent="0.3">
      <c r="B309" s="42"/>
      <c r="C309" s="41"/>
    </row>
    <row r="310" spans="2:3" x14ac:dyDescent="0.3">
      <c r="B310" s="42"/>
      <c r="C310" s="41"/>
    </row>
    <row r="311" spans="2:3" x14ac:dyDescent="0.3">
      <c r="B311" s="42"/>
      <c r="C311" s="41"/>
    </row>
    <row r="312" spans="2:3" x14ac:dyDescent="0.3">
      <c r="B312" s="42"/>
      <c r="C312" s="41"/>
    </row>
    <row r="313" spans="2:3" x14ac:dyDescent="0.3">
      <c r="B313" s="42"/>
      <c r="C313" s="41"/>
    </row>
    <row r="314" spans="2:3" x14ac:dyDescent="0.3">
      <c r="B314" s="42"/>
      <c r="C314" s="41"/>
    </row>
    <row r="315" spans="2:3" x14ac:dyDescent="0.3">
      <c r="B315" s="42"/>
      <c r="C315" s="41"/>
    </row>
    <row r="316" spans="2:3" x14ac:dyDescent="0.3">
      <c r="B316" s="42"/>
      <c r="C316" s="41"/>
    </row>
    <row r="317" spans="2:3" x14ac:dyDescent="0.3">
      <c r="B317" s="42"/>
      <c r="C317" s="41"/>
    </row>
    <row r="318" spans="2:3" ht="15" thickBot="1" x14ac:dyDescent="0.35">
      <c r="B318" s="43"/>
      <c r="C318" s="44"/>
    </row>
    <row r="319" spans="2:3" x14ac:dyDescent="0.3">
      <c r="B319" s="42"/>
      <c r="C319" s="45"/>
    </row>
    <row r="320" spans="2:3" x14ac:dyDescent="0.3">
      <c r="B320" s="42"/>
      <c r="C320" s="45"/>
    </row>
    <row r="321" spans="2:3" x14ac:dyDescent="0.3">
      <c r="B321" s="42"/>
      <c r="C321" s="45"/>
    </row>
    <row r="322" spans="2:3" x14ac:dyDescent="0.3">
      <c r="B322" s="42"/>
      <c r="C322" s="45"/>
    </row>
    <row r="323" spans="2:3" x14ac:dyDescent="0.3">
      <c r="B323" s="42"/>
      <c r="C323" s="45"/>
    </row>
    <row r="324" spans="2:3" x14ac:dyDescent="0.3">
      <c r="B324" s="42"/>
      <c r="C324" s="45"/>
    </row>
    <row r="325" spans="2:3" x14ac:dyDescent="0.3">
      <c r="B325" s="42"/>
      <c r="C325" s="45"/>
    </row>
    <row r="326" spans="2:3" x14ac:dyDescent="0.3">
      <c r="B326" s="42"/>
      <c r="C326" s="45"/>
    </row>
    <row r="327" spans="2:3" x14ac:dyDescent="0.3">
      <c r="B327" s="42"/>
      <c r="C327" s="45"/>
    </row>
    <row r="328" spans="2:3" x14ac:dyDescent="0.3">
      <c r="B328" s="42"/>
      <c r="C328" s="45"/>
    </row>
    <row r="329" spans="2:3" x14ac:dyDescent="0.3">
      <c r="B329" s="42"/>
      <c r="C329" s="45"/>
    </row>
    <row r="330" spans="2:3" x14ac:dyDescent="0.3">
      <c r="B330" s="42"/>
      <c r="C330" s="45"/>
    </row>
    <row r="331" spans="2:3" x14ac:dyDescent="0.3">
      <c r="B331" s="42"/>
      <c r="C331" s="45"/>
    </row>
    <row r="332" spans="2:3" x14ac:dyDescent="0.3">
      <c r="B332" s="42"/>
      <c r="C332" s="45"/>
    </row>
    <row r="333" spans="2:3" x14ac:dyDescent="0.3">
      <c r="B333" s="42"/>
      <c r="C333" s="45"/>
    </row>
    <row r="334" spans="2:3" x14ac:dyDescent="0.3">
      <c r="B334" s="42"/>
      <c r="C334" s="45"/>
    </row>
    <row r="335" spans="2:3" x14ac:dyDescent="0.3">
      <c r="B335" s="42"/>
      <c r="C335" s="45"/>
    </row>
    <row r="336" spans="2:3" x14ac:dyDescent="0.3">
      <c r="B336" s="42"/>
      <c r="C336" s="45"/>
    </row>
    <row r="337" spans="2:3" x14ac:dyDescent="0.3">
      <c r="B337" s="42"/>
      <c r="C337" s="45"/>
    </row>
    <row r="338" spans="2:3" x14ac:dyDescent="0.3">
      <c r="B338" s="42"/>
      <c r="C338" s="45"/>
    </row>
    <row r="339" spans="2:3" x14ac:dyDescent="0.3">
      <c r="B339" s="42"/>
      <c r="C339" s="45"/>
    </row>
    <row r="340" spans="2:3" x14ac:dyDescent="0.3">
      <c r="B340" s="42"/>
      <c r="C340" s="45"/>
    </row>
    <row r="341" spans="2:3" x14ac:dyDescent="0.3">
      <c r="B341" s="42"/>
      <c r="C341" s="45"/>
    </row>
    <row r="342" spans="2:3" x14ac:dyDescent="0.3">
      <c r="B342" s="42"/>
      <c r="C342" s="45"/>
    </row>
    <row r="343" spans="2:3" x14ac:dyDescent="0.3">
      <c r="B343" s="42"/>
      <c r="C343" s="45"/>
    </row>
    <row r="344" spans="2:3" x14ac:dyDescent="0.3">
      <c r="B344" s="42"/>
      <c r="C344" s="45"/>
    </row>
    <row r="345" spans="2:3" x14ac:dyDescent="0.3">
      <c r="B345" s="42"/>
      <c r="C345" s="45"/>
    </row>
    <row r="346" spans="2:3" x14ac:dyDescent="0.3">
      <c r="B346" s="42"/>
      <c r="C346" s="45"/>
    </row>
    <row r="347" spans="2:3" x14ac:dyDescent="0.3">
      <c r="B347" s="42"/>
      <c r="C347" s="45"/>
    </row>
    <row r="348" spans="2:3" x14ac:dyDescent="0.3">
      <c r="B348" s="42"/>
      <c r="C348" s="45"/>
    </row>
    <row r="349" spans="2:3" x14ac:dyDescent="0.3">
      <c r="B349" s="42"/>
      <c r="C349" s="45"/>
    </row>
    <row r="350" spans="2:3" x14ac:dyDescent="0.3">
      <c r="B350" s="42"/>
      <c r="C350" s="45"/>
    </row>
    <row r="351" spans="2:3" x14ac:dyDescent="0.3">
      <c r="B351" s="42"/>
      <c r="C351" s="45"/>
    </row>
    <row r="352" spans="2:3" x14ac:dyDescent="0.3">
      <c r="B352" s="42"/>
      <c r="C352" s="45"/>
    </row>
    <row r="353" spans="2:3" x14ac:dyDescent="0.3">
      <c r="B353" s="42"/>
      <c r="C353" s="45"/>
    </row>
    <row r="354" spans="2:3" x14ac:dyDescent="0.3">
      <c r="B354" s="42"/>
      <c r="C354" s="45"/>
    </row>
    <row r="355" spans="2:3" x14ac:dyDescent="0.3">
      <c r="B355" s="42"/>
      <c r="C355" s="45"/>
    </row>
    <row r="356" spans="2:3" x14ac:dyDescent="0.3">
      <c r="B356" s="42"/>
      <c r="C356" s="45"/>
    </row>
    <row r="357" spans="2:3" x14ac:dyDescent="0.3">
      <c r="B357" s="42"/>
      <c r="C357" s="45"/>
    </row>
    <row r="358" spans="2:3" x14ac:dyDescent="0.3">
      <c r="B358" s="42"/>
      <c r="C358" s="45"/>
    </row>
    <row r="359" spans="2:3" x14ac:dyDescent="0.3">
      <c r="B359" s="42"/>
      <c r="C359" s="45"/>
    </row>
    <row r="360" spans="2:3" x14ac:dyDescent="0.3">
      <c r="B360" s="42"/>
      <c r="C360" s="45"/>
    </row>
    <row r="361" spans="2:3" x14ac:dyDescent="0.3">
      <c r="B361" s="42"/>
      <c r="C361" s="45"/>
    </row>
    <row r="362" spans="2:3" x14ac:dyDescent="0.3">
      <c r="B362" s="42"/>
      <c r="C362" s="45"/>
    </row>
    <row r="363" spans="2:3" x14ac:dyDescent="0.3">
      <c r="B363" s="42"/>
      <c r="C363" s="45"/>
    </row>
    <row r="364" spans="2:3" x14ac:dyDescent="0.3">
      <c r="B364" s="42"/>
      <c r="C364" s="45"/>
    </row>
    <row r="365" spans="2:3" x14ac:dyDescent="0.3">
      <c r="B365" s="42"/>
      <c r="C365" s="45"/>
    </row>
    <row r="366" spans="2:3" x14ac:dyDescent="0.3">
      <c r="B366" s="42"/>
      <c r="C366" s="45"/>
    </row>
    <row r="367" spans="2:3" x14ac:dyDescent="0.3">
      <c r="B367" s="42"/>
      <c r="C367" s="45"/>
    </row>
    <row r="368" spans="2:3" x14ac:dyDescent="0.3">
      <c r="B368" s="42"/>
      <c r="C368" s="45"/>
    </row>
    <row r="369" spans="2:3" x14ac:dyDescent="0.3">
      <c r="B369" s="42"/>
      <c r="C369" s="45"/>
    </row>
    <row r="370" spans="2:3" x14ac:dyDescent="0.3">
      <c r="B370" s="42"/>
      <c r="C370" s="45"/>
    </row>
    <row r="371" spans="2:3" x14ac:dyDescent="0.3">
      <c r="B371" s="42"/>
      <c r="C371" s="45"/>
    </row>
    <row r="372" spans="2:3" x14ac:dyDescent="0.3">
      <c r="B372" s="42"/>
      <c r="C372" s="45"/>
    </row>
    <row r="373" spans="2:3" x14ac:dyDescent="0.3">
      <c r="B373" s="42"/>
      <c r="C373" s="45"/>
    </row>
    <row r="374" spans="2:3" x14ac:dyDescent="0.3">
      <c r="B374" s="42"/>
      <c r="C374" s="45"/>
    </row>
    <row r="375" spans="2:3" x14ac:dyDescent="0.3">
      <c r="B375" s="42"/>
      <c r="C375" s="45"/>
    </row>
    <row r="376" spans="2:3" x14ac:dyDescent="0.3">
      <c r="B376" s="42"/>
      <c r="C376" s="45"/>
    </row>
    <row r="377" spans="2:3" x14ac:dyDescent="0.3">
      <c r="B377" s="42"/>
      <c r="C377" s="45"/>
    </row>
    <row r="378" spans="2:3" x14ac:dyDescent="0.3">
      <c r="B378" s="42"/>
      <c r="C378" s="45"/>
    </row>
    <row r="379" spans="2:3" x14ac:dyDescent="0.3">
      <c r="B379" s="42"/>
      <c r="C379" s="45"/>
    </row>
    <row r="380" spans="2:3" x14ac:dyDescent="0.3">
      <c r="B380" s="42"/>
      <c r="C380" s="45"/>
    </row>
    <row r="381" spans="2:3" x14ac:dyDescent="0.3">
      <c r="B381" s="42"/>
      <c r="C381" s="45"/>
    </row>
    <row r="382" spans="2:3" x14ac:dyDescent="0.3">
      <c r="B382" s="42"/>
      <c r="C382" s="45"/>
    </row>
    <row r="383" spans="2:3" x14ac:dyDescent="0.3">
      <c r="B383" s="42"/>
      <c r="C383" s="45"/>
    </row>
    <row r="384" spans="2:3" x14ac:dyDescent="0.3">
      <c r="B384" s="42"/>
      <c r="C384" s="45"/>
    </row>
    <row r="385" spans="2:3" x14ac:dyDescent="0.3">
      <c r="B385" s="42"/>
      <c r="C385" s="45"/>
    </row>
    <row r="386" spans="2:3" x14ac:dyDescent="0.3">
      <c r="B386" s="42"/>
      <c r="C386" s="45"/>
    </row>
    <row r="387" spans="2:3" x14ac:dyDescent="0.3">
      <c r="B387" s="42"/>
      <c r="C387" s="45"/>
    </row>
    <row r="388" spans="2:3" x14ac:dyDescent="0.3">
      <c r="B388" s="42"/>
      <c r="C388" s="45"/>
    </row>
    <row r="389" spans="2:3" x14ac:dyDescent="0.3">
      <c r="B389" s="42"/>
      <c r="C389" s="45"/>
    </row>
    <row r="390" spans="2:3" x14ac:dyDescent="0.3">
      <c r="B390" s="42"/>
      <c r="C390" s="45"/>
    </row>
    <row r="391" spans="2:3" x14ac:dyDescent="0.3">
      <c r="B391" s="42"/>
      <c r="C391" s="45"/>
    </row>
    <row r="392" spans="2:3" x14ac:dyDescent="0.3">
      <c r="B392" s="42"/>
      <c r="C392" s="45"/>
    </row>
    <row r="393" spans="2:3" x14ac:dyDescent="0.3">
      <c r="B393" s="42"/>
      <c r="C393" s="45"/>
    </row>
    <row r="394" spans="2:3" x14ac:dyDescent="0.3">
      <c r="B394" s="42"/>
      <c r="C394" s="45"/>
    </row>
    <row r="395" spans="2:3" x14ac:dyDescent="0.3">
      <c r="B395" s="42"/>
      <c r="C395" s="45"/>
    </row>
    <row r="396" spans="2:3" x14ac:dyDescent="0.3">
      <c r="B396" s="42"/>
      <c r="C396" s="45"/>
    </row>
    <row r="397" spans="2:3" x14ac:dyDescent="0.3">
      <c r="B397" s="42"/>
      <c r="C397" s="45"/>
    </row>
    <row r="398" spans="2:3" x14ac:dyDescent="0.3">
      <c r="B398" s="42"/>
      <c r="C398" s="45"/>
    </row>
    <row r="399" spans="2:3" x14ac:dyDescent="0.3">
      <c r="B399" s="42"/>
      <c r="C399" s="45"/>
    </row>
    <row r="400" spans="2:3" x14ac:dyDescent="0.3">
      <c r="B400" s="42"/>
      <c r="C400" s="45"/>
    </row>
    <row r="401" spans="2:3" x14ac:dyDescent="0.3">
      <c r="B401" s="42"/>
      <c r="C401" s="45"/>
    </row>
    <row r="402" spans="2:3" x14ac:dyDescent="0.3">
      <c r="B402" s="42"/>
      <c r="C402" s="45"/>
    </row>
    <row r="403" spans="2:3" x14ac:dyDescent="0.3">
      <c r="B403" s="42"/>
      <c r="C403" s="45"/>
    </row>
    <row r="404" spans="2:3" x14ac:dyDescent="0.3">
      <c r="B404" s="42"/>
      <c r="C404" s="45"/>
    </row>
    <row r="405" spans="2:3" x14ac:dyDescent="0.3">
      <c r="B405" s="42"/>
      <c r="C405" s="45"/>
    </row>
    <row r="406" spans="2:3" x14ac:dyDescent="0.3">
      <c r="B406" s="42"/>
      <c r="C406" s="45"/>
    </row>
    <row r="407" spans="2:3" x14ac:dyDescent="0.3">
      <c r="B407" s="42"/>
      <c r="C407" s="45"/>
    </row>
    <row r="408" spans="2:3" x14ac:dyDescent="0.3">
      <c r="B408" s="42"/>
      <c r="C408" s="45"/>
    </row>
    <row r="409" spans="2:3" x14ac:dyDescent="0.3">
      <c r="B409" s="42"/>
      <c r="C409" s="45"/>
    </row>
    <row r="410" spans="2:3" x14ac:dyDescent="0.3">
      <c r="B410" s="42"/>
      <c r="C410" s="45"/>
    </row>
    <row r="411" spans="2:3" x14ac:dyDescent="0.3">
      <c r="B411" s="42"/>
      <c r="C411" s="45"/>
    </row>
    <row r="412" spans="2:3" x14ac:dyDescent="0.3">
      <c r="B412" s="42"/>
      <c r="C412" s="45"/>
    </row>
    <row r="413" spans="2:3" x14ac:dyDescent="0.3">
      <c r="B413" s="42"/>
      <c r="C413" s="45"/>
    </row>
    <row r="414" spans="2:3" x14ac:dyDescent="0.3">
      <c r="B414" s="42"/>
      <c r="C414" s="45"/>
    </row>
    <row r="415" spans="2:3" x14ac:dyDescent="0.3">
      <c r="B415" s="42"/>
      <c r="C415" s="45"/>
    </row>
    <row r="416" spans="2:3" x14ac:dyDescent="0.3">
      <c r="B416" s="42"/>
      <c r="C416" s="45"/>
    </row>
    <row r="417" spans="2:3" x14ac:dyDescent="0.3">
      <c r="B417" s="42"/>
      <c r="C417" s="45"/>
    </row>
    <row r="418" spans="2:3" x14ac:dyDescent="0.3">
      <c r="B418" s="42"/>
      <c r="C418" s="45"/>
    </row>
    <row r="419" spans="2:3" x14ac:dyDescent="0.3">
      <c r="B419" s="42"/>
      <c r="C419" s="45"/>
    </row>
    <row r="420" spans="2:3" x14ac:dyDescent="0.3">
      <c r="B420" s="42"/>
      <c r="C420" s="45"/>
    </row>
    <row r="421" spans="2:3" x14ac:dyDescent="0.3">
      <c r="B421" s="42"/>
      <c r="C421" s="45"/>
    </row>
    <row r="422" spans="2:3" x14ac:dyDescent="0.3">
      <c r="B422" s="42"/>
      <c r="C422" s="45"/>
    </row>
    <row r="423" spans="2:3" x14ac:dyDescent="0.3">
      <c r="B423" s="42"/>
      <c r="C423" s="45"/>
    </row>
    <row r="424" spans="2:3" x14ac:dyDescent="0.3">
      <c r="B424" s="42"/>
      <c r="C424" s="45"/>
    </row>
    <row r="425" spans="2:3" x14ac:dyDescent="0.3">
      <c r="B425" s="42"/>
      <c r="C425" s="45"/>
    </row>
    <row r="426" spans="2:3" x14ac:dyDescent="0.3">
      <c r="B426" s="42"/>
      <c r="C426" s="45"/>
    </row>
    <row r="427" spans="2:3" x14ac:dyDescent="0.3">
      <c r="B427" s="42"/>
      <c r="C427" s="45"/>
    </row>
    <row r="428" spans="2:3" x14ac:dyDescent="0.3">
      <c r="B428" s="42"/>
      <c r="C428" s="45"/>
    </row>
    <row r="429" spans="2:3" x14ac:dyDescent="0.3">
      <c r="B429" s="42"/>
      <c r="C429" s="45"/>
    </row>
    <row r="430" spans="2:3" x14ac:dyDescent="0.3">
      <c r="B430" s="42"/>
      <c r="C430" s="45"/>
    </row>
    <row r="431" spans="2:3" x14ac:dyDescent="0.3">
      <c r="B431" s="42"/>
      <c r="C431" s="45"/>
    </row>
    <row r="432" spans="2:3" x14ac:dyDescent="0.3">
      <c r="B432" s="42"/>
      <c r="C432" s="45"/>
    </row>
    <row r="433" spans="2:3" x14ac:dyDescent="0.3">
      <c r="B433" s="42"/>
      <c r="C433" s="45"/>
    </row>
    <row r="434" spans="2:3" x14ac:dyDescent="0.3">
      <c r="B434" s="42"/>
      <c r="C434" s="45"/>
    </row>
    <row r="435" spans="2:3" x14ac:dyDescent="0.3">
      <c r="B435" s="42"/>
      <c r="C435" s="45"/>
    </row>
    <row r="436" spans="2:3" x14ac:dyDescent="0.3">
      <c r="B436" s="42"/>
      <c r="C436" s="45"/>
    </row>
    <row r="437" spans="2:3" x14ac:dyDescent="0.3">
      <c r="B437" s="42"/>
      <c r="C437" s="45"/>
    </row>
    <row r="438" spans="2:3" x14ac:dyDescent="0.3">
      <c r="B438" s="42"/>
      <c r="C438" s="45"/>
    </row>
    <row r="439" spans="2:3" x14ac:dyDescent="0.3">
      <c r="B439" s="42"/>
      <c r="C439" s="45"/>
    </row>
    <row r="440" spans="2:3" x14ac:dyDescent="0.3">
      <c r="B440" s="42"/>
      <c r="C440" s="45"/>
    </row>
    <row r="441" spans="2:3" x14ac:dyDescent="0.3">
      <c r="B441" s="42"/>
      <c r="C441" s="45"/>
    </row>
    <row r="442" spans="2:3" x14ac:dyDescent="0.3">
      <c r="B442" s="42"/>
      <c r="C442" s="45"/>
    </row>
    <row r="443" spans="2:3" x14ac:dyDescent="0.3">
      <c r="B443" s="42"/>
      <c r="C443" s="45"/>
    </row>
    <row r="444" spans="2:3" x14ac:dyDescent="0.3">
      <c r="B444" s="42"/>
      <c r="C444" s="45"/>
    </row>
    <row r="445" spans="2:3" x14ac:dyDescent="0.3">
      <c r="B445" s="42"/>
      <c r="C445" s="45"/>
    </row>
    <row r="446" spans="2:3" x14ac:dyDescent="0.3">
      <c r="B446" s="42"/>
      <c r="C446" s="45"/>
    </row>
    <row r="447" spans="2:3" x14ac:dyDescent="0.3">
      <c r="B447" s="42"/>
      <c r="C447" s="45"/>
    </row>
    <row r="448" spans="2:3" x14ac:dyDescent="0.3">
      <c r="B448" s="42"/>
      <c r="C448" s="45"/>
    </row>
    <row r="449" spans="2:3" x14ac:dyDescent="0.3">
      <c r="B449" s="42"/>
      <c r="C449" s="45"/>
    </row>
    <row r="450" spans="2:3" x14ac:dyDescent="0.3">
      <c r="B450" s="42"/>
      <c r="C450" s="45"/>
    </row>
    <row r="451" spans="2:3" x14ac:dyDescent="0.3">
      <c r="B451" s="42"/>
      <c r="C451" s="45"/>
    </row>
    <row r="452" spans="2:3" x14ac:dyDescent="0.3">
      <c r="B452" s="42"/>
      <c r="C452" s="45"/>
    </row>
    <row r="453" spans="2:3" x14ac:dyDescent="0.3">
      <c r="B453" s="42"/>
      <c r="C453" s="45"/>
    </row>
    <row r="454" spans="2:3" x14ac:dyDescent="0.3">
      <c r="B454" s="42"/>
      <c r="C454" s="45"/>
    </row>
    <row r="455" spans="2:3" x14ac:dyDescent="0.3">
      <c r="B455" s="42"/>
      <c r="C455" s="45"/>
    </row>
    <row r="456" spans="2:3" x14ac:dyDescent="0.3">
      <c r="B456" s="42"/>
      <c r="C456" s="45"/>
    </row>
    <row r="457" spans="2:3" x14ac:dyDescent="0.3">
      <c r="B457" s="42"/>
      <c r="C457" s="45"/>
    </row>
    <row r="458" spans="2:3" x14ac:dyDescent="0.3">
      <c r="B458" s="42"/>
      <c r="C458" s="45"/>
    </row>
    <row r="459" spans="2:3" x14ac:dyDescent="0.3">
      <c r="B459" s="42"/>
      <c r="C459" s="45"/>
    </row>
    <row r="460" spans="2:3" x14ac:dyDescent="0.3">
      <c r="B460" s="42"/>
      <c r="C460" s="45"/>
    </row>
    <row r="461" spans="2:3" x14ac:dyDescent="0.3">
      <c r="B461" s="42"/>
      <c r="C461" s="45"/>
    </row>
    <row r="462" spans="2:3" x14ac:dyDescent="0.3">
      <c r="B462" s="42"/>
      <c r="C462" s="45"/>
    </row>
    <row r="463" spans="2:3" x14ac:dyDescent="0.3">
      <c r="B463" s="42"/>
      <c r="C463" s="45"/>
    </row>
    <row r="464" spans="2:3" x14ac:dyDescent="0.3">
      <c r="B464" s="42"/>
      <c r="C464" s="45"/>
    </row>
    <row r="465" spans="2:3" x14ac:dyDescent="0.3">
      <c r="B465" s="42"/>
      <c r="C465" s="45"/>
    </row>
    <row r="466" spans="2:3" x14ac:dyDescent="0.3">
      <c r="B466" s="42"/>
      <c r="C466" s="45"/>
    </row>
    <row r="467" spans="2:3" x14ac:dyDescent="0.3">
      <c r="B467" s="42"/>
      <c r="C467" s="45"/>
    </row>
    <row r="468" spans="2:3" x14ac:dyDescent="0.3">
      <c r="B468" s="42"/>
      <c r="C468" s="45"/>
    </row>
    <row r="469" spans="2:3" x14ac:dyDescent="0.3">
      <c r="B469" s="42"/>
      <c r="C469" s="45"/>
    </row>
    <row r="470" spans="2:3" x14ac:dyDescent="0.3">
      <c r="B470" s="42"/>
      <c r="C470" s="45"/>
    </row>
    <row r="471" spans="2:3" x14ac:dyDescent="0.3">
      <c r="B471" s="42"/>
      <c r="C471" s="45"/>
    </row>
    <row r="472" spans="2:3" x14ac:dyDescent="0.3">
      <c r="B472" s="42"/>
      <c r="C472" s="45"/>
    </row>
    <row r="473" spans="2:3" x14ac:dyDescent="0.3">
      <c r="B473" s="42"/>
      <c r="C473" s="45"/>
    </row>
    <row r="474" spans="2:3" x14ac:dyDescent="0.3">
      <c r="B474" s="42"/>
      <c r="C474" s="45"/>
    </row>
    <row r="475" spans="2:3" x14ac:dyDescent="0.3">
      <c r="B475" s="42"/>
      <c r="C475" s="45"/>
    </row>
    <row r="476" spans="2:3" x14ac:dyDescent="0.3">
      <c r="B476" s="42"/>
      <c r="C476" s="45"/>
    </row>
    <row r="477" spans="2:3" x14ac:dyDescent="0.3">
      <c r="B477" s="42"/>
      <c r="C477" s="45"/>
    </row>
    <row r="478" spans="2:3" x14ac:dyDescent="0.3">
      <c r="B478" s="42"/>
      <c r="C478" s="45"/>
    </row>
    <row r="479" spans="2:3" x14ac:dyDescent="0.3">
      <c r="B479" s="42"/>
      <c r="C479" s="45"/>
    </row>
    <row r="480" spans="2:3" x14ac:dyDescent="0.3">
      <c r="B480" s="42"/>
      <c r="C480" s="45"/>
    </row>
    <row r="481" spans="2:3" x14ac:dyDescent="0.3">
      <c r="B481" s="42"/>
      <c r="C481" s="45"/>
    </row>
    <row r="482" spans="2:3" x14ac:dyDescent="0.3">
      <c r="B482" s="42"/>
      <c r="C482" s="45"/>
    </row>
    <row r="483" spans="2:3" x14ac:dyDescent="0.3">
      <c r="B483" s="42"/>
      <c r="C483" s="45"/>
    </row>
    <row r="484" spans="2:3" x14ac:dyDescent="0.3">
      <c r="B484" s="42"/>
      <c r="C484" s="45"/>
    </row>
    <row r="485" spans="2:3" x14ac:dyDescent="0.3">
      <c r="B485" s="42"/>
      <c r="C485" s="45"/>
    </row>
    <row r="486" spans="2:3" x14ac:dyDescent="0.3">
      <c r="B486" s="42"/>
      <c r="C486" s="45"/>
    </row>
    <row r="487" spans="2:3" x14ac:dyDescent="0.3">
      <c r="B487" s="42"/>
      <c r="C487" s="45"/>
    </row>
    <row r="488" spans="2:3" x14ac:dyDescent="0.3">
      <c r="B488" s="42"/>
      <c r="C488" s="45"/>
    </row>
    <row r="489" spans="2:3" x14ac:dyDescent="0.3">
      <c r="B489" s="42"/>
      <c r="C489" s="45"/>
    </row>
    <row r="490" spans="2:3" x14ac:dyDescent="0.3">
      <c r="B490" s="42"/>
      <c r="C490" s="45"/>
    </row>
    <row r="491" spans="2:3" x14ac:dyDescent="0.3">
      <c r="B491" s="42"/>
      <c r="C491" s="45"/>
    </row>
    <row r="492" spans="2:3" x14ac:dyDescent="0.3">
      <c r="B492" s="42"/>
      <c r="C492" s="45"/>
    </row>
    <row r="493" spans="2:3" x14ac:dyDescent="0.3">
      <c r="B493" s="42"/>
      <c r="C493" s="45"/>
    </row>
    <row r="494" spans="2:3" x14ac:dyDescent="0.3">
      <c r="B494" s="42"/>
      <c r="C494" s="45"/>
    </row>
    <row r="495" spans="2:3" x14ac:dyDescent="0.3">
      <c r="B495" s="42"/>
      <c r="C495" s="45"/>
    </row>
    <row r="496" spans="2:3" x14ac:dyDescent="0.3">
      <c r="B496" s="42"/>
      <c r="C496" s="45"/>
    </row>
    <row r="497" spans="2:3" x14ac:dyDescent="0.3">
      <c r="B497" s="42"/>
      <c r="C497" s="45"/>
    </row>
    <row r="498" spans="2:3" x14ac:dyDescent="0.3">
      <c r="B498" s="42"/>
      <c r="C498" s="45"/>
    </row>
    <row r="499" spans="2:3" x14ac:dyDescent="0.3">
      <c r="B499" s="42"/>
      <c r="C499" s="45"/>
    </row>
    <row r="500" spans="2:3" x14ac:dyDescent="0.3">
      <c r="B500" s="42"/>
      <c r="C500" s="45"/>
    </row>
    <row r="501" spans="2:3" x14ac:dyDescent="0.3">
      <c r="B501" s="42"/>
      <c r="C501" s="45"/>
    </row>
    <row r="502" spans="2:3" x14ac:dyDescent="0.3">
      <c r="B502" s="42"/>
      <c r="C502" s="45"/>
    </row>
    <row r="503" spans="2:3" x14ac:dyDescent="0.3">
      <c r="B503" s="42"/>
      <c r="C503" s="45"/>
    </row>
    <row r="504" spans="2:3" x14ac:dyDescent="0.3">
      <c r="B504" s="42"/>
      <c r="C504" s="45"/>
    </row>
    <row r="505" spans="2:3" x14ac:dyDescent="0.3">
      <c r="B505" s="42"/>
      <c r="C505" s="45"/>
    </row>
    <row r="506" spans="2:3" x14ac:dyDescent="0.3">
      <c r="B506" s="42"/>
      <c r="C506" s="45"/>
    </row>
    <row r="507" spans="2:3" x14ac:dyDescent="0.3">
      <c r="B507" s="42"/>
      <c r="C507" s="45"/>
    </row>
    <row r="508" spans="2:3" x14ac:dyDescent="0.3">
      <c r="B508" s="42"/>
      <c r="C508" s="45"/>
    </row>
    <row r="509" spans="2:3" x14ac:dyDescent="0.3">
      <c r="B509" s="42"/>
      <c r="C509" s="45"/>
    </row>
    <row r="510" spans="2:3" x14ac:dyDescent="0.3">
      <c r="B510" s="42"/>
      <c r="C510" s="45"/>
    </row>
    <row r="511" spans="2:3" x14ac:dyDescent="0.3">
      <c r="B511" s="42"/>
      <c r="C511" s="45"/>
    </row>
    <row r="512" spans="2:3" x14ac:dyDescent="0.3">
      <c r="B512" s="42"/>
      <c r="C512" s="45"/>
    </row>
    <row r="513" spans="2:3" x14ac:dyDescent="0.3">
      <c r="B513" s="42"/>
      <c r="C513" s="45"/>
    </row>
    <row r="514" spans="2:3" x14ac:dyDescent="0.3">
      <c r="B514" s="42"/>
      <c r="C514" s="45"/>
    </row>
    <row r="515" spans="2:3" x14ac:dyDescent="0.3">
      <c r="B515" s="42"/>
      <c r="C515" s="45"/>
    </row>
    <row r="516" spans="2:3" x14ac:dyDescent="0.3">
      <c r="B516" s="42"/>
      <c r="C516" s="45"/>
    </row>
    <row r="517" spans="2:3" x14ac:dyDescent="0.3">
      <c r="B517" s="42"/>
      <c r="C517" s="45"/>
    </row>
    <row r="518" spans="2:3" x14ac:dyDescent="0.3">
      <c r="B518" s="42"/>
      <c r="C518" s="45"/>
    </row>
    <row r="519" spans="2:3" x14ac:dyDescent="0.3">
      <c r="B519" s="42"/>
      <c r="C519" s="45"/>
    </row>
    <row r="520" spans="2:3" x14ac:dyDescent="0.3">
      <c r="B520" s="42"/>
      <c r="C520" s="45"/>
    </row>
    <row r="521" spans="2:3" x14ac:dyDescent="0.3">
      <c r="B521" s="42"/>
      <c r="C521" s="45"/>
    </row>
    <row r="522" spans="2:3" x14ac:dyDescent="0.3">
      <c r="B522" s="42"/>
      <c r="C522" s="45"/>
    </row>
    <row r="523" spans="2:3" x14ac:dyDescent="0.3">
      <c r="B523" s="42"/>
      <c r="C523" s="45"/>
    </row>
    <row r="524" spans="2:3" x14ac:dyDescent="0.3">
      <c r="B524" s="42"/>
      <c r="C524" s="45"/>
    </row>
    <row r="525" spans="2:3" x14ac:dyDescent="0.3">
      <c r="B525" s="42"/>
      <c r="C525" s="45"/>
    </row>
    <row r="526" spans="2:3" x14ac:dyDescent="0.3">
      <c r="B526" s="42"/>
      <c r="C526" s="45"/>
    </row>
    <row r="527" spans="2:3" x14ac:dyDescent="0.3">
      <c r="B527" s="42"/>
      <c r="C527" s="45"/>
    </row>
    <row r="528" spans="2:3" x14ac:dyDescent="0.3">
      <c r="B528" s="42"/>
      <c r="C528" s="45"/>
    </row>
    <row r="529" spans="2:3" x14ac:dyDescent="0.3">
      <c r="B529" s="42"/>
      <c r="C529" s="45"/>
    </row>
    <row r="530" spans="2:3" x14ac:dyDescent="0.3">
      <c r="B530" s="42"/>
      <c r="C530" s="45"/>
    </row>
    <row r="531" spans="2:3" x14ac:dyDescent="0.3">
      <c r="B531" s="42"/>
      <c r="C531" s="45"/>
    </row>
    <row r="532" spans="2:3" x14ac:dyDescent="0.3">
      <c r="B532" s="42"/>
      <c r="C532" s="45"/>
    </row>
    <row r="533" spans="2:3" x14ac:dyDescent="0.3">
      <c r="B533" s="42"/>
      <c r="C533" s="45"/>
    </row>
    <row r="534" spans="2:3" x14ac:dyDescent="0.3">
      <c r="B534" s="42"/>
      <c r="C534" s="45"/>
    </row>
    <row r="535" spans="2:3" x14ac:dyDescent="0.3">
      <c r="B535" s="42"/>
      <c r="C535" s="45"/>
    </row>
    <row r="536" spans="2:3" x14ac:dyDescent="0.3">
      <c r="B536" s="42"/>
      <c r="C536" s="45"/>
    </row>
    <row r="537" spans="2:3" x14ac:dyDescent="0.3">
      <c r="B537" s="42"/>
      <c r="C537" s="45"/>
    </row>
    <row r="538" spans="2:3" x14ac:dyDescent="0.3">
      <c r="B538" s="42"/>
      <c r="C538" s="45"/>
    </row>
    <row r="539" spans="2:3" x14ac:dyDescent="0.3">
      <c r="B539" s="42"/>
      <c r="C539" s="45"/>
    </row>
    <row r="540" spans="2:3" x14ac:dyDescent="0.3">
      <c r="B540" s="42"/>
      <c r="C540" s="45"/>
    </row>
    <row r="541" spans="2:3" x14ac:dyDescent="0.3">
      <c r="B541" s="42"/>
      <c r="C541" s="45"/>
    </row>
    <row r="542" spans="2:3" x14ac:dyDescent="0.3">
      <c r="B542" s="42"/>
      <c r="C542" s="45"/>
    </row>
    <row r="543" spans="2:3" x14ac:dyDescent="0.3">
      <c r="B543" s="42"/>
      <c r="C543" s="45"/>
    </row>
    <row r="544" spans="2:3" x14ac:dyDescent="0.3">
      <c r="B544" s="42"/>
      <c r="C544" s="45"/>
    </row>
    <row r="545" spans="2:3" x14ac:dyDescent="0.3">
      <c r="B545" s="42"/>
      <c r="C545" s="45"/>
    </row>
    <row r="546" spans="2:3" x14ac:dyDescent="0.3">
      <c r="B546" s="42"/>
      <c r="C546" s="45"/>
    </row>
    <row r="547" spans="2:3" x14ac:dyDescent="0.3">
      <c r="B547" s="42"/>
      <c r="C547" s="45"/>
    </row>
    <row r="548" spans="2:3" x14ac:dyDescent="0.3">
      <c r="B548" s="42"/>
      <c r="C548" s="45"/>
    </row>
    <row r="549" spans="2:3" x14ac:dyDescent="0.3">
      <c r="B549" s="42"/>
      <c r="C549" s="45"/>
    </row>
    <row r="550" spans="2:3" x14ac:dyDescent="0.3">
      <c r="B550" s="42"/>
      <c r="C550" s="45"/>
    </row>
    <row r="551" spans="2:3" x14ac:dyDescent="0.3">
      <c r="B551" s="42"/>
      <c r="C551" s="45"/>
    </row>
    <row r="552" spans="2:3" x14ac:dyDescent="0.3">
      <c r="B552" s="42"/>
      <c r="C552" s="45"/>
    </row>
    <row r="553" spans="2:3" x14ac:dyDescent="0.3">
      <c r="B553" s="42"/>
      <c r="C553" s="45"/>
    </row>
    <row r="554" spans="2:3" x14ac:dyDescent="0.3">
      <c r="B554" s="42"/>
      <c r="C554" s="45"/>
    </row>
    <row r="555" spans="2:3" x14ac:dyDescent="0.3">
      <c r="B555" s="42"/>
      <c r="C555" s="45"/>
    </row>
    <row r="556" spans="2:3" x14ac:dyDescent="0.3">
      <c r="B556" s="42"/>
      <c r="C556" s="45"/>
    </row>
    <row r="557" spans="2:3" x14ac:dyDescent="0.3">
      <c r="B557" s="42"/>
      <c r="C557" s="45"/>
    </row>
    <row r="558" spans="2:3" x14ac:dyDescent="0.3">
      <c r="B558" s="42"/>
      <c r="C558" s="45"/>
    </row>
    <row r="559" spans="2:3" x14ac:dyDescent="0.3">
      <c r="B559" s="42"/>
      <c r="C559" s="45"/>
    </row>
    <row r="560" spans="2:3" x14ac:dyDescent="0.3">
      <c r="B560" s="42"/>
      <c r="C560" s="45"/>
    </row>
    <row r="561" spans="2:3" x14ac:dyDescent="0.3">
      <c r="B561" s="42"/>
      <c r="C561" s="45"/>
    </row>
    <row r="562" spans="2:3" x14ac:dyDescent="0.3">
      <c r="B562" s="42"/>
      <c r="C562" s="45"/>
    </row>
    <row r="563" spans="2:3" x14ac:dyDescent="0.3">
      <c r="B563" s="42"/>
      <c r="C563" s="45"/>
    </row>
    <row r="564" spans="2:3" x14ac:dyDescent="0.3">
      <c r="B564" s="42"/>
      <c r="C564" s="45"/>
    </row>
    <row r="565" spans="2:3" x14ac:dyDescent="0.3">
      <c r="B565" s="42"/>
      <c r="C565" s="45"/>
    </row>
    <row r="566" spans="2:3" x14ac:dyDescent="0.3">
      <c r="B566" s="42"/>
      <c r="C566" s="45"/>
    </row>
    <row r="567" spans="2:3" x14ac:dyDescent="0.3">
      <c r="B567" s="42"/>
      <c r="C567" s="45"/>
    </row>
    <row r="568" spans="2:3" x14ac:dyDescent="0.3">
      <c r="B568" s="42"/>
      <c r="C568" s="45"/>
    </row>
    <row r="569" spans="2:3" x14ac:dyDescent="0.3">
      <c r="B569" s="42"/>
      <c r="C569" s="45"/>
    </row>
    <row r="570" spans="2:3" x14ac:dyDescent="0.3">
      <c r="B570" s="42"/>
      <c r="C570" s="45"/>
    </row>
    <row r="571" spans="2:3" x14ac:dyDescent="0.3">
      <c r="B571" s="42"/>
      <c r="C571" s="45"/>
    </row>
    <row r="572" spans="2:3" x14ac:dyDescent="0.3">
      <c r="B572" s="42"/>
      <c r="C572" s="45"/>
    </row>
    <row r="573" spans="2:3" x14ac:dyDescent="0.3">
      <c r="B573" s="42"/>
      <c r="C573" s="45"/>
    </row>
    <row r="574" spans="2:3" x14ac:dyDescent="0.3">
      <c r="B574" s="42"/>
      <c r="C574" s="45"/>
    </row>
    <row r="575" spans="2:3" x14ac:dyDescent="0.3">
      <c r="B575" s="42"/>
      <c r="C575" s="45"/>
    </row>
    <row r="576" spans="2:3" x14ac:dyDescent="0.3">
      <c r="B576" s="42"/>
      <c r="C576" s="45"/>
    </row>
    <row r="577" spans="2:3" x14ac:dyDescent="0.3">
      <c r="B577" s="42"/>
      <c r="C577" s="45"/>
    </row>
    <row r="578" spans="2:3" x14ac:dyDescent="0.3">
      <c r="B578" s="42"/>
      <c r="C578" s="45"/>
    </row>
    <row r="579" spans="2:3" x14ac:dyDescent="0.3">
      <c r="B579" s="42"/>
      <c r="C579" s="45"/>
    </row>
    <row r="580" spans="2:3" x14ac:dyDescent="0.3">
      <c r="B580" s="42"/>
      <c r="C580" s="45"/>
    </row>
    <row r="581" spans="2:3" x14ac:dyDescent="0.3">
      <c r="B581" s="42"/>
      <c r="C581" s="45"/>
    </row>
    <row r="582" spans="2:3" x14ac:dyDescent="0.3">
      <c r="B582" s="42"/>
      <c r="C582" s="45"/>
    </row>
    <row r="583" spans="2:3" x14ac:dyDescent="0.3">
      <c r="B583" s="42"/>
      <c r="C583" s="45"/>
    </row>
    <row r="584" spans="2:3" x14ac:dyDescent="0.3">
      <c r="B584" s="42"/>
      <c r="C584" s="45"/>
    </row>
    <row r="585" spans="2:3" x14ac:dyDescent="0.3">
      <c r="B585" s="42"/>
      <c r="C585" s="45"/>
    </row>
    <row r="586" spans="2:3" x14ac:dyDescent="0.3">
      <c r="B586" s="42"/>
      <c r="C586" s="45"/>
    </row>
    <row r="587" spans="2:3" x14ac:dyDescent="0.3">
      <c r="B587" s="42"/>
      <c r="C587" s="45"/>
    </row>
    <row r="588" spans="2:3" x14ac:dyDescent="0.3">
      <c r="B588" s="42"/>
      <c r="C588" s="45"/>
    </row>
    <row r="589" spans="2:3" x14ac:dyDescent="0.3">
      <c r="B589" s="42"/>
      <c r="C589" s="45"/>
    </row>
    <row r="590" spans="2:3" x14ac:dyDescent="0.3">
      <c r="B590" s="42"/>
      <c r="C590" s="45"/>
    </row>
    <row r="591" spans="2:3" x14ac:dyDescent="0.3">
      <c r="B591" s="42"/>
      <c r="C591" s="45"/>
    </row>
    <row r="592" spans="2:3" x14ac:dyDescent="0.3">
      <c r="B592" s="42"/>
      <c r="C592" s="45"/>
    </row>
    <row r="593" spans="2:3" x14ac:dyDescent="0.3">
      <c r="B593" s="42"/>
      <c r="C593" s="45"/>
    </row>
    <row r="594" spans="2:3" x14ac:dyDescent="0.3">
      <c r="B594" s="42"/>
      <c r="C594" s="45"/>
    </row>
    <row r="595" spans="2:3" x14ac:dyDescent="0.3">
      <c r="B595" s="42"/>
      <c r="C595" s="45"/>
    </row>
    <row r="596" spans="2:3" x14ac:dyDescent="0.3">
      <c r="B596" s="42"/>
      <c r="C596" s="45"/>
    </row>
    <row r="597" spans="2:3" x14ac:dyDescent="0.3">
      <c r="B597" s="42"/>
      <c r="C597" s="45"/>
    </row>
    <row r="598" spans="2:3" x14ac:dyDescent="0.3">
      <c r="B598" s="42"/>
      <c r="C598" s="45"/>
    </row>
    <row r="599" spans="2:3" x14ac:dyDescent="0.3">
      <c r="B599" s="42"/>
      <c r="C599" s="45"/>
    </row>
    <row r="600" spans="2:3" x14ac:dyDescent="0.3">
      <c r="B600" s="42"/>
      <c r="C600" s="45"/>
    </row>
    <row r="601" spans="2:3" x14ac:dyDescent="0.3">
      <c r="B601" s="42"/>
      <c r="C601" s="45"/>
    </row>
    <row r="602" spans="2:3" x14ac:dyDescent="0.3">
      <c r="B602" s="42"/>
      <c r="C602" s="45"/>
    </row>
    <row r="603" spans="2:3" x14ac:dyDescent="0.3">
      <c r="B603" s="42"/>
      <c r="C603" s="45"/>
    </row>
    <row r="604" spans="2:3" x14ac:dyDescent="0.3">
      <c r="B604" s="42"/>
      <c r="C604" s="45"/>
    </row>
    <row r="605" spans="2:3" x14ac:dyDescent="0.3">
      <c r="B605" s="42"/>
      <c r="C605" s="45"/>
    </row>
    <row r="606" spans="2:3" x14ac:dyDescent="0.3">
      <c r="B606" s="42"/>
      <c r="C606" s="45"/>
    </row>
    <row r="607" spans="2:3" x14ac:dyDescent="0.3">
      <c r="B607" s="42"/>
      <c r="C607" s="45"/>
    </row>
    <row r="608" spans="2:3" x14ac:dyDescent="0.3">
      <c r="B608" s="42"/>
      <c r="C608" s="45"/>
    </row>
    <row r="609" spans="2:3" x14ac:dyDescent="0.3">
      <c r="B609" s="42"/>
      <c r="C609" s="45"/>
    </row>
    <row r="610" spans="2:3" x14ac:dyDescent="0.3">
      <c r="B610" s="42"/>
      <c r="C610" s="45"/>
    </row>
    <row r="611" spans="2:3" x14ac:dyDescent="0.3">
      <c r="B611" s="42"/>
      <c r="C611" s="45"/>
    </row>
    <row r="612" spans="2:3" x14ac:dyDescent="0.3">
      <c r="B612" s="42"/>
      <c r="C612" s="45"/>
    </row>
    <row r="613" spans="2:3" x14ac:dyDescent="0.3">
      <c r="B613" s="42"/>
      <c r="C613" s="45"/>
    </row>
    <row r="614" spans="2:3" x14ac:dyDescent="0.3">
      <c r="B614" s="42"/>
      <c r="C614" s="45"/>
    </row>
    <row r="615" spans="2:3" x14ac:dyDescent="0.3">
      <c r="B615" s="42"/>
      <c r="C615" s="45"/>
    </row>
    <row r="616" spans="2:3" x14ac:dyDescent="0.3">
      <c r="B616" s="42"/>
      <c r="C616" s="45"/>
    </row>
    <row r="617" spans="2:3" x14ac:dyDescent="0.3">
      <c r="B617" s="42"/>
      <c r="C617" s="45"/>
    </row>
    <row r="618" spans="2:3" x14ac:dyDescent="0.3">
      <c r="B618" s="42"/>
      <c r="C618" s="45"/>
    </row>
    <row r="619" spans="2:3" x14ac:dyDescent="0.3">
      <c r="B619" s="42"/>
      <c r="C619" s="45"/>
    </row>
    <row r="620" spans="2:3" x14ac:dyDescent="0.3">
      <c r="B620" s="42"/>
      <c r="C620" s="45"/>
    </row>
    <row r="621" spans="2:3" x14ac:dyDescent="0.3">
      <c r="B621" s="42"/>
      <c r="C621" s="45"/>
    </row>
    <row r="622" spans="2:3" x14ac:dyDescent="0.3">
      <c r="B622" s="42"/>
      <c r="C622" s="45"/>
    </row>
    <row r="623" spans="2:3" x14ac:dyDescent="0.3">
      <c r="B623" s="42"/>
      <c r="C623" s="45"/>
    </row>
    <row r="624" spans="2:3" x14ac:dyDescent="0.3">
      <c r="B624" s="42"/>
      <c r="C624" s="45"/>
    </row>
    <row r="625" spans="2:3" x14ac:dyDescent="0.3">
      <c r="B625" s="42"/>
      <c r="C625" s="45"/>
    </row>
    <row r="626" spans="2:3" x14ac:dyDescent="0.3">
      <c r="B626" s="42"/>
      <c r="C626" s="45"/>
    </row>
    <row r="627" spans="2:3" x14ac:dyDescent="0.3">
      <c r="B627" s="42"/>
      <c r="C627" s="45"/>
    </row>
    <row r="628" spans="2:3" x14ac:dyDescent="0.3">
      <c r="B628" s="42"/>
      <c r="C628" s="45"/>
    </row>
    <row r="629" spans="2:3" x14ac:dyDescent="0.3">
      <c r="B629" s="42"/>
      <c r="C629" s="45"/>
    </row>
    <row r="630" spans="2:3" x14ac:dyDescent="0.3">
      <c r="B630" s="42"/>
      <c r="C630" s="45"/>
    </row>
    <row r="631" spans="2:3" x14ac:dyDescent="0.3">
      <c r="B631" s="42"/>
      <c r="C631" s="45"/>
    </row>
    <row r="632" spans="2:3" x14ac:dyDescent="0.3">
      <c r="B632" s="42"/>
      <c r="C632" s="45"/>
    </row>
    <row r="633" spans="2:3" x14ac:dyDescent="0.3">
      <c r="B633" s="42"/>
      <c r="C633" s="45"/>
    </row>
    <row r="634" spans="2:3" x14ac:dyDescent="0.3">
      <c r="B634" s="42"/>
      <c r="C634" s="45"/>
    </row>
    <row r="635" spans="2:3" x14ac:dyDescent="0.3">
      <c r="B635" s="42"/>
      <c r="C635" s="45"/>
    </row>
    <row r="636" spans="2:3" x14ac:dyDescent="0.3">
      <c r="B636" s="42"/>
      <c r="C636" s="45"/>
    </row>
    <row r="637" spans="2:3" x14ac:dyDescent="0.3">
      <c r="B637" s="42"/>
      <c r="C637" s="45"/>
    </row>
    <row r="638" spans="2:3" x14ac:dyDescent="0.3">
      <c r="B638" s="42"/>
      <c r="C638" s="45"/>
    </row>
    <row r="639" spans="2:3" x14ac:dyDescent="0.3">
      <c r="B639" s="42"/>
      <c r="C639" s="45"/>
    </row>
    <row r="640" spans="2:3" x14ac:dyDescent="0.3">
      <c r="B640" s="42"/>
      <c r="C640" s="45"/>
    </row>
    <row r="641" spans="2:3" x14ac:dyDescent="0.3">
      <c r="B641" s="42"/>
      <c r="C641" s="45"/>
    </row>
    <row r="642" spans="2:3" x14ac:dyDescent="0.3">
      <c r="B642" s="42"/>
      <c r="C642" s="45"/>
    </row>
    <row r="643" spans="2:3" x14ac:dyDescent="0.3">
      <c r="B643" s="42"/>
      <c r="C643" s="45"/>
    </row>
    <row r="644" spans="2:3" x14ac:dyDescent="0.3">
      <c r="B644" s="42"/>
      <c r="C644" s="45"/>
    </row>
    <row r="645" spans="2:3" x14ac:dyDescent="0.3">
      <c r="B645" s="42"/>
      <c r="C645" s="45"/>
    </row>
    <row r="646" spans="2:3" x14ac:dyDescent="0.3">
      <c r="B646" s="42"/>
      <c r="C646" s="45"/>
    </row>
    <row r="647" spans="2:3" x14ac:dyDescent="0.3">
      <c r="B647" s="42"/>
      <c r="C647" s="45"/>
    </row>
    <row r="648" spans="2:3" x14ac:dyDescent="0.3">
      <c r="B648" s="42"/>
      <c r="C648" s="45"/>
    </row>
    <row r="649" spans="2:3" x14ac:dyDescent="0.3">
      <c r="B649" s="42"/>
      <c r="C649" s="45"/>
    </row>
    <row r="650" spans="2:3" x14ac:dyDescent="0.3">
      <c r="B650" s="42"/>
      <c r="C650" s="45"/>
    </row>
    <row r="651" spans="2:3" x14ac:dyDescent="0.3">
      <c r="B651" s="42"/>
      <c r="C651" s="45"/>
    </row>
    <row r="652" spans="2:3" x14ac:dyDescent="0.3">
      <c r="B652" s="42"/>
      <c r="C652" s="45"/>
    </row>
    <row r="653" spans="2:3" x14ac:dyDescent="0.3">
      <c r="B653" s="42"/>
      <c r="C653" s="45"/>
    </row>
    <row r="654" spans="2:3" x14ac:dyDescent="0.3">
      <c r="B654" s="42"/>
      <c r="C654" s="45"/>
    </row>
    <row r="655" spans="2:3" x14ac:dyDescent="0.3">
      <c r="B655" s="42"/>
      <c r="C655" s="45"/>
    </row>
    <row r="656" spans="2:3" x14ac:dyDescent="0.3">
      <c r="B656" s="42"/>
      <c r="C656" s="45"/>
    </row>
    <row r="657" spans="2:3" x14ac:dyDescent="0.3">
      <c r="B657" s="42"/>
      <c r="C657" s="45"/>
    </row>
    <row r="658" spans="2:3" x14ac:dyDescent="0.3">
      <c r="B658" s="42"/>
      <c r="C658" s="45"/>
    </row>
    <row r="659" spans="2:3" x14ac:dyDescent="0.3">
      <c r="B659" s="42"/>
      <c r="C659" s="45"/>
    </row>
    <row r="660" spans="2:3" x14ac:dyDescent="0.3">
      <c r="B660" s="42"/>
      <c r="C660" s="45"/>
    </row>
    <row r="661" spans="2:3" x14ac:dyDescent="0.3">
      <c r="B661" s="42"/>
      <c r="C661" s="45"/>
    </row>
    <row r="662" spans="2:3" x14ac:dyDescent="0.3">
      <c r="B662" s="42"/>
      <c r="C662" s="45"/>
    </row>
    <row r="663" spans="2:3" x14ac:dyDescent="0.3">
      <c r="B663" s="42"/>
      <c r="C663" s="45"/>
    </row>
    <row r="664" spans="2:3" x14ac:dyDescent="0.3">
      <c r="B664" s="42"/>
      <c r="C664" s="45"/>
    </row>
    <row r="665" spans="2:3" x14ac:dyDescent="0.3">
      <c r="B665" s="42"/>
      <c r="C665" s="45"/>
    </row>
    <row r="666" spans="2:3" x14ac:dyDescent="0.3">
      <c r="B666" s="42"/>
      <c r="C666" s="45"/>
    </row>
    <row r="667" spans="2:3" x14ac:dyDescent="0.3">
      <c r="B667" s="42"/>
      <c r="C667" s="45"/>
    </row>
    <row r="668" spans="2:3" x14ac:dyDescent="0.3">
      <c r="B668" s="42"/>
      <c r="C668" s="45"/>
    </row>
    <row r="669" spans="2:3" x14ac:dyDescent="0.3">
      <c r="B669" s="42"/>
      <c r="C669" s="45"/>
    </row>
    <row r="670" spans="2:3" x14ac:dyDescent="0.3">
      <c r="B670" s="42"/>
      <c r="C670" s="45"/>
    </row>
    <row r="671" spans="2:3" x14ac:dyDescent="0.3">
      <c r="B671" s="42"/>
      <c r="C671" s="45"/>
    </row>
    <row r="672" spans="2:3" x14ac:dyDescent="0.3">
      <c r="B672" s="42"/>
      <c r="C672" s="45"/>
    </row>
    <row r="673" spans="2:3" x14ac:dyDescent="0.3">
      <c r="B673" s="42"/>
      <c r="C673" s="45"/>
    </row>
    <row r="674" spans="2:3" x14ac:dyDescent="0.3">
      <c r="B674" s="42"/>
      <c r="C674" s="45"/>
    </row>
    <row r="675" spans="2:3" x14ac:dyDescent="0.3">
      <c r="B675" s="42"/>
      <c r="C675" s="45"/>
    </row>
    <row r="676" spans="2:3" x14ac:dyDescent="0.3">
      <c r="B676" s="42"/>
      <c r="C676" s="45"/>
    </row>
    <row r="677" spans="2:3" x14ac:dyDescent="0.3">
      <c r="B677" s="42"/>
      <c r="C677" s="45"/>
    </row>
    <row r="678" spans="2:3" x14ac:dyDescent="0.3">
      <c r="B678" s="42"/>
      <c r="C678" s="45"/>
    </row>
    <row r="679" spans="2:3" x14ac:dyDescent="0.3">
      <c r="B679" s="42"/>
      <c r="C679" s="45"/>
    </row>
    <row r="680" spans="2:3" x14ac:dyDescent="0.3">
      <c r="B680" s="42"/>
      <c r="C680" s="45"/>
    </row>
    <row r="681" spans="2:3" x14ac:dyDescent="0.3">
      <c r="B681" s="42"/>
      <c r="C681" s="45"/>
    </row>
    <row r="682" spans="2:3" x14ac:dyDescent="0.3">
      <c r="B682" s="42"/>
      <c r="C682" s="45"/>
    </row>
    <row r="683" spans="2:3" x14ac:dyDescent="0.3">
      <c r="B683" s="42"/>
      <c r="C683" s="45"/>
    </row>
    <row r="684" spans="2:3" x14ac:dyDescent="0.3">
      <c r="B684" s="42"/>
      <c r="C684" s="45"/>
    </row>
    <row r="685" spans="2:3" x14ac:dyDescent="0.3">
      <c r="B685" s="42"/>
      <c r="C685" s="45"/>
    </row>
    <row r="686" spans="2:3" x14ac:dyDescent="0.3">
      <c r="B686" s="42"/>
      <c r="C686" s="45"/>
    </row>
    <row r="687" spans="2:3" x14ac:dyDescent="0.3">
      <c r="B687" s="42"/>
      <c r="C687" s="45"/>
    </row>
    <row r="688" spans="2:3" x14ac:dyDescent="0.3">
      <c r="B688" s="42"/>
      <c r="C688" s="45"/>
    </row>
    <row r="689" spans="2:3" x14ac:dyDescent="0.3">
      <c r="B689" s="42"/>
      <c r="C689" s="45"/>
    </row>
    <row r="690" spans="2:3" x14ac:dyDescent="0.3">
      <c r="B690" s="42"/>
      <c r="C690" s="45"/>
    </row>
    <row r="691" spans="2:3" x14ac:dyDescent="0.3">
      <c r="B691" s="42"/>
      <c r="C691" s="45"/>
    </row>
    <row r="692" spans="2:3" x14ac:dyDescent="0.3">
      <c r="B692" s="42"/>
      <c r="C692" s="45"/>
    </row>
    <row r="693" spans="2:3" x14ac:dyDescent="0.3">
      <c r="B693" s="42"/>
      <c r="C693" s="45"/>
    </row>
    <row r="694" spans="2:3" x14ac:dyDescent="0.3">
      <c r="B694" s="42"/>
      <c r="C694" s="45"/>
    </row>
    <row r="695" spans="2:3" x14ac:dyDescent="0.3">
      <c r="B695" s="42"/>
      <c r="C695" s="45"/>
    </row>
    <row r="696" spans="2:3" x14ac:dyDescent="0.3">
      <c r="B696" s="42"/>
      <c r="C696" s="45"/>
    </row>
    <row r="697" spans="2:3" x14ac:dyDescent="0.3">
      <c r="B697" s="42"/>
      <c r="C697" s="45"/>
    </row>
    <row r="698" spans="2:3" x14ac:dyDescent="0.3">
      <c r="B698" s="42"/>
      <c r="C698" s="45"/>
    </row>
    <row r="699" spans="2:3" x14ac:dyDescent="0.3">
      <c r="B699" s="42"/>
      <c r="C699" s="45"/>
    </row>
    <row r="700" spans="2:3" x14ac:dyDescent="0.3">
      <c r="B700" s="42"/>
      <c r="C700" s="45"/>
    </row>
    <row r="701" spans="2:3" x14ac:dyDescent="0.3">
      <c r="B701" s="42"/>
      <c r="C701" s="45"/>
    </row>
    <row r="702" spans="2:3" x14ac:dyDescent="0.3">
      <c r="B702" s="42"/>
      <c r="C702" s="45"/>
    </row>
    <row r="703" spans="2:3" x14ac:dyDescent="0.3">
      <c r="B703" s="42"/>
      <c r="C703" s="45"/>
    </row>
    <row r="704" spans="2:3" x14ac:dyDescent="0.3">
      <c r="B704" s="42"/>
      <c r="C704" s="45"/>
    </row>
    <row r="705" spans="2:3" x14ac:dyDescent="0.3">
      <c r="B705" s="42"/>
      <c r="C705" s="45"/>
    </row>
    <row r="706" spans="2:3" x14ac:dyDescent="0.3">
      <c r="B706" s="42"/>
      <c r="C706" s="45"/>
    </row>
    <row r="707" spans="2:3" x14ac:dyDescent="0.3">
      <c r="B707" s="42"/>
      <c r="C707" s="45"/>
    </row>
    <row r="708" spans="2:3" x14ac:dyDescent="0.3">
      <c r="B708" s="42"/>
      <c r="C708" s="45"/>
    </row>
    <row r="709" spans="2:3" x14ac:dyDescent="0.3">
      <c r="B709" s="42"/>
      <c r="C709" s="45"/>
    </row>
    <row r="710" spans="2:3" x14ac:dyDescent="0.3">
      <c r="B710" s="42"/>
      <c r="C710" s="45"/>
    </row>
    <row r="711" spans="2:3" x14ac:dyDescent="0.3">
      <c r="B711" s="42"/>
      <c r="C711" s="45"/>
    </row>
    <row r="712" spans="2:3" x14ac:dyDescent="0.3">
      <c r="B712" s="42"/>
      <c r="C712" s="45"/>
    </row>
    <row r="713" spans="2:3" x14ac:dyDescent="0.3">
      <c r="B713" s="42"/>
      <c r="C713" s="45"/>
    </row>
    <row r="714" spans="2:3" x14ac:dyDescent="0.3">
      <c r="B714" s="42"/>
      <c r="C714" s="45"/>
    </row>
    <row r="715" spans="2:3" x14ac:dyDescent="0.3">
      <c r="B715" s="42"/>
      <c r="C715" s="45"/>
    </row>
    <row r="716" spans="2:3" x14ac:dyDescent="0.3">
      <c r="B716" s="42"/>
      <c r="C716" s="45"/>
    </row>
    <row r="717" spans="2:3" x14ac:dyDescent="0.3">
      <c r="B717" s="42"/>
      <c r="C717" s="45"/>
    </row>
    <row r="718" spans="2:3" x14ac:dyDescent="0.3">
      <c r="B718" s="42"/>
      <c r="C718" s="45"/>
    </row>
    <row r="719" spans="2:3" x14ac:dyDescent="0.3">
      <c r="B719" s="42"/>
      <c r="C719" s="45"/>
    </row>
    <row r="720" spans="2:3" x14ac:dyDescent="0.3">
      <c r="B720" s="42"/>
      <c r="C720" s="45"/>
    </row>
    <row r="721" spans="2:3" x14ac:dyDescent="0.3">
      <c r="B721" s="42"/>
      <c r="C721" s="45"/>
    </row>
    <row r="722" spans="2:3" x14ac:dyDescent="0.3">
      <c r="B722" s="42"/>
      <c r="C722" s="45"/>
    </row>
    <row r="723" spans="2:3" x14ac:dyDescent="0.3">
      <c r="B723" s="42"/>
      <c r="C723" s="45"/>
    </row>
    <row r="724" spans="2:3" x14ac:dyDescent="0.3">
      <c r="B724" s="42"/>
      <c r="C724" s="45"/>
    </row>
    <row r="725" spans="2:3" x14ac:dyDescent="0.3">
      <c r="B725" s="42"/>
      <c r="C725" s="45"/>
    </row>
    <row r="726" spans="2:3" x14ac:dyDescent="0.3">
      <c r="B726" s="42"/>
      <c r="C726" s="45"/>
    </row>
    <row r="727" spans="2:3" x14ac:dyDescent="0.3">
      <c r="B727" s="42"/>
      <c r="C727" s="45"/>
    </row>
    <row r="728" spans="2:3" x14ac:dyDescent="0.3">
      <c r="B728" s="42"/>
      <c r="C728" s="45"/>
    </row>
    <row r="729" spans="2:3" x14ac:dyDescent="0.3">
      <c r="B729" s="42"/>
      <c r="C729" s="45"/>
    </row>
    <row r="730" spans="2:3" x14ac:dyDescent="0.3">
      <c r="B730" s="42"/>
      <c r="C730" s="45"/>
    </row>
    <row r="731" spans="2:3" x14ac:dyDescent="0.3">
      <c r="B731" s="42"/>
      <c r="C731" s="45"/>
    </row>
    <row r="732" spans="2:3" x14ac:dyDescent="0.3">
      <c r="B732" s="42"/>
      <c r="C732" s="45"/>
    </row>
    <row r="733" spans="2:3" x14ac:dyDescent="0.3">
      <c r="B733" s="42"/>
      <c r="C733" s="45"/>
    </row>
    <row r="734" spans="2:3" x14ac:dyDescent="0.3">
      <c r="B734" s="42"/>
      <c r="C734" s="45"/>
    </row>
    <row r="735" spans="2:3" x14ac:dyDescent="0.3">
      <c r="B735" s="42"/>
      <c r="C735" s="45"/>
    </row>
    <row r="736" spans="2:3" x14ac:dyDescent="0.3">
      <c r="B736" s="42"/>
      <c r="C736" s="45"/>
    </row>
    <row r="737" spans="2:3" x14ac:dyDescent="0.3">
      <c r="B737" s="42"/>
      <c r="C737" s="45"/>
    </row>
    <row r="738" spans="2:3" x14ac:dyDescent="0.3">
      <c r="B738" s="42"/>
      <c r="C738" s="45"/>
    </row>
    <row r="739" spans="2:3" x14ac:dyDescent="0.3">
      <c r="B739" s="42"/>
      <c r="C739" s="45"/>
    </row>
    <row r="740" spans="2:3" x14ac:dyDescent="0.3">
      <c r="B740" s="42"/>
      <c r="C740" s="45"/>
    </row>
    <row r="741" spans="2:3" x14ac:dyDescent="0.3">
      <c r="B741" s="42"/>
      <c r="C741" s="45"/>
    </row>
    <row r="742" spans="2:3" x14ac:dyDescent="0.3">
      <c r="B742" s="42"/>
      <c r="C742" s="45"/>
    </row>
    <row r="743" spans="2:3" x14ac:dyDescent="0.3">
      <c r="B743" s="42"/>
      <c r="C743" s="45"/>
    </row>
    <row r="744" spans="2:3" x14ac:dyDescent="0.3">
      <c r="B744" s="42"/>
      <c r="C744" s="45"/>
    </row>
    <row r="745" spans="2:3" x14ac:dyDescent="0.3">
      <c r="B745" s="42"/>
      <c r="C745" s="45"/>
    </row>
    <row r="746" spans="2:3" x14ac:dyDescent="0.3">
      <c r="B746" s="42"/>
      <c r="C746" s="45"/>
    </row>
    <row r="747" spans="2:3" x14ac:dyDescent="0.3">
      <c r="B747" s="42"/>
      <c r="C747" s="45"/>
    </row>
    <row r="748" spans="2:3" x14ac:dyDescent="0.3">
      <c r="B748" s="42"/>
      <c r="C748" s="45"/>
    </row>
    <row r="749" spans="2:3" x14ac:dyDescent="0.3">
      <c r="B749" s="42"/>
      <c r="C749" s="45"/>
    </row>
    <row r="750" spans="2:3" x14ac:dyDescent="0.3">
      <c r="B750" s="42"/>
      <c r="C750" s="45"/>
    </row>
    <row r="751" spans="2:3" x14ac:dyDescent="0.3">
      <c r="B751" s="42"/>
      <c r="C751" s="45"/>
    </row>
    <row r="752" spans="2:3" x14ac:dyDescent="0.3">
      <c r="B752" s="42"/>
      <c r="C752" s="45"/>
    </row>
    <row r="753" spans="2:3" x14ac:dyDescent="0.3">
      <c r="B753" s="42"/>
      <c r="C753" s="45"/>
    </row>
    <row r="754" spans="2:3" x14ac:dyDescent="0.3">
      <c r="B754" s="42"/>
      <c r="C754" s="45"/>
    </row>
    <row r="755" spans="2:3" x14ac:dyDescent="0.3">
      <c r="B755" s="42"/>
      <c r="C755" s="45"/>
    </row>
    <row r="756" spans="2:3" x14ac:dyDescent="0.3">
      <c r="B756" s="42"/>
      <c r="C756" s="45"/>
    </row>
    <row r="757" spans="2:3" x14ac:dyDescent="0.3">
      <c r="B757" s="42"/>
      <c r="C757" s="45"/>
    </row>
    <row r="758" spans="2:3" x14ac:dyDescent="0.3">
      <c r="B758" s="42"/>
      <c r="C758" s="45"/>
    </row>
    <row r="759" spans="2:3" x14ac:dyDescent="0.3">
      <c r="B759" s="42"/>
      <c r="C759" s="45"/>
    </row>
    <row r="760" spans="2:3" x14ac:dyDescent="0.3">
      <c r="B760" s="42"/>
      <c r="C760" s="45"/>
    </row>
    <row r="761" spans="2:3" x14ac:dyDescent="0.3">
      <c r="B761" s="42"/>
      <c r="C761" s="45"/>
    </row>
    <row r="762" spans="2:3" x14ac:dyDescent="0.3">
      <c r="B762" s="42"/>
      <c r="C762" s="45"/>
    </row>
    <row r="763" spans="2:3" x14ac:dyDescent="0.3">
      <c r="B763" s="42"/>
      <c r="C763" s="45"/>
    </row>
    <row r="764" spans="2:3" x14ac:dyDescent="0.3">
      <c r="B764" s="42"/>
      <c r="C764" s="45"/>
    </row>
    <row r="765" spans="2:3" x14ac:dyDescent="0.3">
      <c r="B765" s="42"/>
      <c r="C765" s="45"/>
    </row>
    <row r="766" spans="2:3" x14ac:dyDescent="0.3">
      <c r="B766" s="42"/>
      <c r="C766" s="45"/>
    </row>
    <row r="767" spans="2:3" x14ac:dyDescent="0.3">
      <c r="B767" s="42"/>
      <c r="C767" s="45"/>
    </row>
    <row r="768" spans="2:3" x14ac:dyDescent="0.3">
      <c r="B768" s="42"/>
      <c r="C768" s="45"/>
    </row>
    <row r="769" spans="2:3" x14ac:dyDescent="0.3">
      <c r="B769" s="42"/>
      <c r="C769" s="45"/>
    </row>
    <row r="770" spans="2:3" x14ac:dyDescent="0.3">
      <c r="B770" s="42"/>
      <c r="C770" s="45"/>
    </row>
    <row r="771" spans="2:3" x14ac:dyDescent="0.3">
      <c r="B771" s="42"/>
      <c r="C771" s="45"/>
    </row>
    <row r="772" spans="2:3" x14ac:dyDescent="0.3">
      <c r="B772" s="42"/>
      <c r="C772" s="45"/>
    </row>
    <row r="773" spans="2:3" x14ac:dyDescent="0.3">
      <c r="B773" s="42"/>
      <c r="C773" s="45"/>
    </row>
    <row r="774" spans="2:3" x14ac:dyDescent="0.3">
      <c r="B774" s="42"/>
      <c r="C774" s="45"/>
    </row>
    <row r="775" spans="2:3" x14ac:dyDescent="0.3">
      <c r="B775" s="42"/>
      <c r="C775" s="45"/>
    </row>
    <row r="776" spans="2:3" x14ac:dyDescent="0.3">
      <c r="B776" s="42"/>
      <c r="C776" s="45"/>
    </row>
    <row r="777" spans="2:3" x14ac:dyDescent="0.3">
      <c r="B777" s="42"/>
      <c r="C777" s="45"/>
    </row>
    <row r="778" spans="2:3" x14ac:dyDescent="0.3">
      <c r="B778" s="42"/>
      <c r="C778" s="45"/>
    </row>
    <row r="779" spans="2:3" x14ac:dyDescent="0.3">
      <c r="B779" s="42"/>
      <c r="C779" s="45"/>
    </row>
    <row r="780" spans="2:3" x14ac:dyDescent="0.3">
      <c r="B780" s="42"/>
      <c r="C780" s="45"/>
    </row>
    <row r="781" spans="2:3" x14ac:dyDescent="0.3">
      <c r="B781" s="42"/>
      <c r="C781" s="45"/>
    </row>
    <row r="782" spans="2:3" x14ac:dyDescent="0.3">
      <c r="B782" s="42"/>
      <c r="C782" s="45"/>
    </row>
    <row r="783" spans="2:3" x14ac:dyDescent="0.3">
      <c r="B783" s="42"/>
      <c r="C783" s="45"/>
    </row>
    <row r="784" spans="2:3" x14ac:dyDescent="0.3">
      <c r="B784" s="42"/>
      <c r="C784" s="45"/>
    </row>
    <row r="785" spans="2:3" x14ac:dyDescent="0.3">
      <c r="B785" s="42"/>
      <c r="C785" s="45"/>
    </row>
    <row r="786" spans="2:3" x14ac:dyDescent="0.3">
      <c r="B786" s="42"/>
      <c r="C786" s="45"/>
    </row>
    <row r="787" spans="2:3" x14ac:dyDescent="0.3">
      <c r="B787" s="42"/>
      <c r="C787" s="45"/>
    </row>
    <row r="788" spans="2:3" x14ac:dyDescent="0.3">
      <c r="B788" s="42"/>
      <c r="C788" s="45"/>
    </row>
    <row r="789" spans="2:3" x14ac:dyDescent="0.3">
      <c r="B789" s="42"/>
      <c r="C789" s="45"/>
    </row>
    <row r="790" spans="2:3" x14ac:dyDescent="0.3">
      <c r="B790" s="42"/>
      <c r="C790" s="45"/>
    </row>
    <row r="791" spans="2:3" x14ac:dyDescent="0.3">
      <c r="B791" s="42"/>
      <c r="C791" s="45"/>
    </row>
    <row r="792" spans="2:3" x14ac:dyDescent="0.3">
      <c r="B792" s="42"/>
      <c r="C792" s="45"/>
    </row>
    <row r="793" spans="2:3" x14ac:dyDescent="0.3">
      <c r="B793" s="42"/>
      <c r="C793" s="45"/>
    </row>
    <row r="794" spans="2:3" x14ac:dyDescent="0.3">
      <c r="B794" s="42"/>
      <c r="C794" s="45"/>
    </row>
    <row r="795" spans="2:3" x14ac:dyDescent="0.3">
      <c r="B795" s="42"/>
      <c r="C795" s="45"/>
    </row>
    <row r="796" spans="2:3" x14ac:dyDescent="0.3">
      <c r="B796" s="42"/>
      <c r="C796" s="45"/>
    </row>
    <row r="797" spans="2:3" x14ac:dyDescent="0.3">
      <c r="B797" s="42"/>
      <c r="C797" s="45"/>
    </row>
    <row r="798" spans="2:3" x14ac:dyDescent="0.3">
      <c r="B798" s="42"/>
      <c r="C798" s="45"/>
    </row>
    <row r="799" spans="2:3" x14ac:dyDescent="0.3">
      <c r="B799" s="42"/>
      <c r="C799" s="45"/>
    </row>
    <row r="800" spans="2:3" x14ac:dyDescent="0.3">
      <c r="B800" s="42"/>
      <c r="C800" s="45"/>
    </row>
    <row r="801" spans="2:3" x14ac:dyDescent="0.3">
      <c r="B801" s="42"/>
      <c r="C801" s="45"/>
    </row>
    <row r="802" spans="2:3" x14ac:dyDescent="0.3">
      <c r="B802" s="42"/>
      <c r="C802" s="45"/>
    </row>
    <row r="803" spans="2:3" x14ac:dyDescent="0.3">
      <c r="B803" s="42"/>
      <c r="C803" s="45"/>
    </row>
    <row r="804" spans="2:3" x14ac:dyDescent="0.3">
      <c r="B804" s="42"/>
      <c r="C804" s="45"/>
    </row>
    <row r="805" spans="2:3" x14ac:dyDescent="0.3">
      <c r="B805" s="42"/>
      <c r="C805" s="45"/>
    </row>
    <row r="806" spans="2:3" x14ac:dyDescent="0.3">
      <c r="B806" s="42"/>
      <c r="C806" s="45"/>
    </row>
    <row r="807" spans="2:3" x14ac:dyDescent="0.3">
      <c r="B807" s="42"/>
      <c r="C807" s="45"/>
    </row>
    <row r="808" spans="2:3" x14ac:dyDescent="0.3">
      <c r="B808" s="42"/>
      <c r="C808" s="45"/>
    </row>
    <row r="809" spans="2:3" x14ac:dyDescent="0.3">
      <c r="B809" s="42"/>
      <c r="C809" s="45"/>
    </row>
    <row r="810" spans="2:3" x14ac:dyDescent="0.3">
      <c r="B810" s="42"/>
      <c r="C810" s="45"/>
    </row>
    <row r="811" spans="2:3" x14ac:dyDescent="0.3">
      <c r="B811" s="42"/>
      <c r="C811" s="45"/>
    </row>
    <row r="812" spans="2:3" x14ac:dyDescent="0.3">
      <c r="B812" s="42"/>
      <c r="C812" s="45"/>
    </row>
    <row r="813" spans="2:3" x14ac:dyDescent="0.3">
      <c r="B813" s="42"/>
      <c r="C813" s="45"/>
    </row>
    <row r="814" spans="2:3" x14ac:dyDescent="0.3">
      <c r="B814" s="42"/>
      <c r="C814" s="45"/>
    </row>
    <row r="815" spans="2:3" x14ac:dyDescent="0.3">
      <c r="B815" s="42"/>
      <c r="C815" s="45"/>
    </row>
    <row r="816" spans="2:3" x14ac:dyDescent="0.3">
      <c r="B816" s="42"/>
      <c r="C816" s="45"/>
    </row>
    <row r="817" spans="2:3" x14ac:dyDescent="0.3">
      <c r="B817" s="42"/>
      <c r="C817" s="45"/>
    </row>
    <row r="818" spans="2:3" x14ac:dyDescent="0.3">
      <c r="B818" s="42"/>
      <c r="C818" s="45"/>
    </row>
    <row r="819" spans="2:3" x14ac:dyDescent="0.3">
      <c r="B819" s="42"/>
      <c r="C819" s="45"/>
    </row>
    <row r="820" spans="2:3" x14ac:dyDescent="0.3">
      <c r="B820" s="42"/>
      <c r="C820" s="45"/>
    </row>
    <row r="821" spans="2:3" x14ac:dyDescent="0.3">
      <c r="B821" s="42"/>
      <c r="C821" s="45"/>
    </row>
    <row r="822" spans="2:3" x14ac:dyDescent="0.3">
      <c r="B822" s="42"/>
      <c r="C822" s="45"/>
    </row>
    <row r="823" spans="2:3" x14ac:dyDescent="0.3">
      <c r="B823" s="42"/>
      <c r="C823" s="45"/>
    </row>
    <row r="824" spans="2:3" x14ac:dyDescent="0.3">
      <c r="B824" s="42"/>
      <c r="C824" s="45"/>
    </row>
    <row r="825" spans="2:3" x14ac:dyDescent="0.3">
      <c r="B825" s="42"/>
      <c r="C825" s="45"/>
    </row>
    <row r="826" spans="2:3" x14ac:dyDescent="0.3">
      <c r="B826" s="42"/>
      <c r="C826" s="45"/>
    </row>
    <row r="827" spans="2:3" x14ac:dyDescent="0.3">
      <c r="B827" s="42"/>
      <c r="C827" s="45"/>
    </row>
    <row r="828" spans="2:3" x14ac:dyDescent="0.3">
      <c r="B828" s="42"/>
      <c r="C828" s="45"/>
    </row>
    <row r="829" spans="2:3" x14ac:dyDescent="0.3">
      <c r="B829" s="42"/>
      <c r="C829" s="45"/>
    </row>
    <row r="830" spans="2:3" x14ac:dyDescent="0.3">
      <c r="B830" s="42"/>
      <c r="C830" s="45"/>
    </row>
    <row r="831" spans="2:3" x14ac:dyDescent="0.3">
      <c r="B831" s="42"/>
      <c r="C831" s="45"/>
    </row>
    <row r="832" spans="2:3" x14ac:dyDescent="0.3">
      <c r="B832" s="42"/>
      <c r="C832" s="45"/>
    </row>
    <row r="833" spans="2:3" x14ac:dyDescent="0.3">
      <c r="B833" s="42"/>
      <c r="C833" s="45"/>
    </row>
    <row r="834" spans="2:3" x14ac:dyDescent="0.3">
      <c r="B834" s="42"/>
      <c r="C834" s="45"/>
    </row>
    <row r="835" spans="2:3" x14ac:dyDescent="0.3">
      <c r="B835" s="42"/>
      <c r="C835" s="45"/>
    </row>
    <row r="836" spans="2:3" x14ac:dyDescent="0.3">
      <c r="B836" s="42"/>
      <c r="C836" s="45"/>
    </row>
    <row r="837" spans="2:3" x14ac:dyDescent="0.3">
      <c r="B837" s="42"/>
      <c r="C837" s="45"/>
    </row>
    <row r="838" spans="2:3" x14ac:dyDescent="0.3">
      <c r="B838" s="42"/>
      <c r="C838" s="45"/>
    </row>
    <row r="839" spans="2:3" x14ac:dyDescent="0.3">
      <c r="B839" s="42"/>
      <c r="C839" s="45"/>
    </row>
    <row r="840" spans="2:3" x14ac:dyDescent="0.3">
      <c r="B840" s="42"/>
      <c r="C840" s="45"/>
    </row>
    <row r="841" spans="2:3" x14ac:dyDescent="0.3">
      <c r="B841" s="42"/>
      <c r="C841" s="45"/>
    </row>
    <row r="842" spans="2:3" x14ac:dyDescent="0.3">
      <c r="B842" s="42"/>
      <c r="C842" s="45"/>
    </row>
    <row r="843" spans="2:3" x14ac:dyDescent="0.3">
      <c r="B843" s="42"/>
      <c r="C843" s="45"/>
    </row>
    <row r="844" spans="2:3" x14ac:dyDescent="0.3">
      <c r="B844" s="42"/>
      <c r="C844" s="45"/>
    </row>
    <row r="845" spans="2:3" x14ac:dyDescent="0.3">
      <c r="B845" s="42"/>
      <c r="C845" s="45"/>
    </row>
    <row r="846" spans="2:3" x14ac:dyDescent="0.3">
      <c r="B846" s="42"/>
      <c r="C846" s="45"/>
    </row>
    <row r="847" spans="2:3" x14ac:dyDescent="0.3">
      <c r="B847" s="42"/>
      <c r="C847" s="45"/>
    </row>
    <row r="848" spans="2:3" x14ac:dyDescent="0.3">
      <c r="B848" s="42"/>
      <c r="C848" s="45"/>
    </row>
    <row r="849" spans="2:3" x14ac:dyDescent="0.3">
      <c r="B849" s="42"/>
      <c r="C849" s="45"/>
    </row>
    <row r="850" spans="2:3" x14ac:dyDescent="0.3">
      <c r="B850" s="42"/>
      <c r="C850" s="45"/>
    </row>
    <row r="851" spans="2:3" x14ac:dyDescent="0.3">
      <c r="B851" s="42"/>
      <c r="C851" s="45"/>
    </row>
    <row r="852" spans="2:3" x14ac:dyDescent="0.3">
      <c r="B852" s="42"/>
      <c r="C852" s="45"/>
    </row>
    <row r="853" spans="2:3" x14ac:dyDescent="0.3">
      <c r="B853" s="42"/>
      <c r="C853" s="45"/>
    </row>
    <row r="854" spans="2:3" x14ac:dyDescent="0.3">
      <c r="B854" s="42"/>
      <c r="C854" s="45"/>
    </row>
    <row r="855" spans="2:3" x14ac:dyDescent="0.3">
      <c r="B855" s="42"/>
      <c r="C855" s="45"/>
    </row>
    <row r="856" spans="2:3" x14ac:dyDescent="0.3">
      <c r="B856" s="42"/>
      <c r="C856" s="45"/>
    </row>
    <row r="857" spans="2:3" x14ac:dyDescent="0.3">
      <c r="B857" s="42"/>
      <c r="C857" s="45"/>
    </row>
    <row r="858" spans="2:3" x14ac:dyDescent="0.3">
      <c r="B858" s="42"/>
      <c r="C858" s="45"/>
    </row>
    <row r="859" spans="2:3" x14ac:dyDescent="0.3">
      <c r="B859" s="42"/>
      <c r="C859" s="45"/>
    </row>
    <row r="860" spans="2:3" x14ac:dyDescent="0.3">
      <c r="B860" s="42"/>
      <c r="C860" s="45"/>
    </row>
    <row r="861" spans="2:3" x14ac:dyDescent="0.3">
      <c r="B861" s="42"/>
      <c r="C861" s="45"/>
    </row>
    <row r="862" spans="2:3" x14ac:dyDescent="0.3">
      <c r="B862" s="42"/>
      <c r="C862" s="45"/>
    </row>
    <row r="863" spans="2:3" x14ac:dyDescent="0.3">
      <c r="B863" s="42"/>
      <c r="C863" s="45"/>
    </row>
    <row r="864" spans="2:3" x14ac:dyDescent="0.3">
      <c r="B864" s="42"/>
      <c r="C864" s="45"/>
    </row>
    <row r="865" spans="2:3" x14ac:dyDescent="0.3">
      <c r="B865" s="42"/>
      <c r="C865" s="45"/>
    </row>
    <row r="866" spans="2:3" x14ac:dyDescent="0.3">
      <c r="B866" s="42"/>
      <c r="C866" s="45"/>
    </row>
    <row r="867" spans="2:3" x14ac:dyDescent="0.3">
      <c r="B867" s="42"/>
      <c r="C867" s="45"/>
    </row>
    <row r="868" spans="2:3" x14ac:dyDescent="0.3">
      <c r="B868" s="42"/>
      <c r="C868" s="45"/>
    </row>
    <row r="869" spans="2:3" x14ac:dyDescent="0.3">
      <c r="B869" s="42"/>
      <c r="C869" s="45"/>
    </row>
    <row r="870" spans="2:3" x14ac:dyDescent="0.3">
      <c r="B870" s="42"/>
      <c r="C870" s="45"/>
    </row>
    <row r="871" spans="2:3" x14ac:dyDescent="0.3">
      <c r="B871" s="42"/>
      <c r="C871" s="45"/>
    </row>
    <row r="872" spans="2:3" x14ac:dyDescent="0.3">
      <c r="B872" s="42"/>
      <c r="C872" s="45"/>
    </row>
    <row r="873" spans="2:3" x14ac:dyDescent="0.3">
      <c r="B873" s="42"/>
      <c r="C873" s="45"/>
    </row>
    <row r="874" spans="2:3" x14ac:dyDescent="0.3">
      <c r="B874" s="42"/>
      <c r="C874" s="45"/>
    </row>
    <row r="875" spans="2:3" x14ac:dyDescent="0.3">
      <c r="B875" s="42"/>
      <c r="C875" s="45"/>
    </row>
    <row r="876" spans="2:3" x14ac:dyDescent="0.3">
      <c r="B876" s="42"/>
      <c r="C876" s="45"/>
    </row>
    <row r="877" spans="2:3" x14ac:dyDescent="0.3">
      <c r="B877" s="42"/>
      <c r="C877" s="45"/>
    </row>
    <row r="878" spans="2:3" x14ac:dyDescent="0.3">
      <c r="B878" s="42"/>
      <c r="C878" s="45"/>
    </row>
    <row r="879" spans="2:3" x14ac:dyDescent="0.3">
      <c r="B879" s="42"/>
      <c r="C879" s="45"/>
    </row>
    <row r="880" spans="2:3" x14ac:dyDescent="0.3">
      <c r="B880" s="42"/>
      <c r="C880" s="45"/>
    </row>
    <row r="881" spans="2:3" x14ac:dyDescent="0.3">
      <c r="B881" s="42"/>
      <c r="C881" s="45"/>
    </row>
    <row r="882" spans="2:3" x14ac:dyDescent="0.3">
      <c r="B882" s="42"/>
      <c r="C882" s="45"/>
    </row>
    <row r="883" spans="2:3" x14ac:dyDescent="0.3">
      <c r="B883" s="42"/>
      <c r="C883" s="45"/>
    </row>
    <row r="884" spans="2:3" x14ac:dyDescent="0.3">
      <c r="B884" s="42"/>
      <c r="C884" s="45"/>
    </row>
    <row r="885" spans="2:3" x14ac:dyDescent="0.3">
      <c r="B885" s="42"/>
      <c r="C885" s="45"/>
    </row>
    <row r="886" spans="2:3" x14ac:dyDescent="0.3">
      <c r="B886" s="42"/>
      <c r="C886" s="45"/>
    </row>
    <row r="887" spans="2:3" x14ac:dyDescent="0.3">
      <c r="B887" s="42"/>
      <c r="C887" s="45"/>
    </row>
    <row r="888" spans="2:3" x14ac:dyDescent="0.3">
      <c r="B888" s="42"/>
      <c r="C888" s="45"/>
    </row>
    <row r="889" spans="2:3" x14ac:dyDescent="0.3">
      <c r="B889" s="42"/>
      <c r="C889" s="45"/>
    </row>
    <row r="890" spans="2:3" x14ac:dyDescent="0.3">
      <c r="B890" s="42"/>
      <c r="C890" s="45"/>
    </row>
    <row r="891" spans="2:3" x14ac:dyDescent="0.3">
      <c r="B891" s="42"/>
      <c r="C891" s="45"/>
    </row>
    <row r="892" spans="2:3" x14ac:dyDescent="0.3">
      <c r="B892" s="42"/>
      <c r="C892" s="45"/>
    </row>
    <row r="893" spans="2:3" x14ac:dyDescent="0.3">
      <c r="B893" s="42"/>
      <c r="C893" s="45"/>
    </row>
    <row r="894" spans="2:3" x14ac:dyDescent="0.3">
      <c r="B894" s="42"/>
      <c r="C894" s="45"/>
    </row>
    <row r="895" spans="2:3" x14ac:dyDescent="0.3">
      <c r="B895" s="42"/>
      <c r="C895" s="45"/>
    </row>
    <row r="896" spans="2:3" x14ac:dyDescent="0.3">
      <c r="B896" s="42"/>
      <c r="C896" s="45"/>
    </row>
    <row r="897" spans="2:3" x14ac:dyDescent="0.3">
      <c r="B897" s="42"/>
      <c r="C897" s="45"/>
    </row>
    <row r="898" spans="2:3" x14ac:dyDescent="0.3">
      <c r="B898" s="42"/>
      <c r="C898" s="45"/>
    </row>
    <row r="899" spans="2:3" x14ac:dyDescent="0.3">
      <c r="B899" s="42"/>
      <c r="C899" s="45"/>
    </row>
    <row r="900" spans="2:3" x14ac:dyDescent="0.3">
      <c r="B900" s="42"/>
      <c r="C900" s="45"/>
    </row>
    <row r="901" spans="2:3" x14ac:dyDescent="0.3">
      <c r="B901" s="42"/>
      <c r="C901" s="45"/>
    </row>
    <row r="902" spans="2:3" x14ac:dyDescent="0.3">
      <c r="B902" s="42"/>
      <c r="C902" s="45"/>
    </row>
    <row r="903" spans="2:3" x14ac:dyDescent="0.3">
      <c r="B903" s="42"/>
      <c r="C903" s="45"/>
    </row>
    <row r="904" spans="2:3" x14ac:dyDescent="0.3">
      <c r="B904" s="42"/>
      <c r="C904" s="45"/>
    </row>
    <row r="905" spans="2:3" x14ac:dyDescent="0.3">
      <c r="B905" s="42"/>
      <c r="C905" s="45"/>
    </row>
    <row r="906" spans="2:3" x14ac:dyDescent="0.3">
      <c r="B906" s="42"/>
      <c r="C906" s="45"/>
    </row>
    <row r="907" spans="2:3" x14ac:dyDescent="0.3">
      <c r="B907" s="42"/>
      <c r="C907" s="45"/>
    </row>
    <row r="908" spans="2:3" x14ac:dyDescent="0.3">
      <c r="B908" s="42"/>
      <c r="C908" s="45"/>
    </row>
    <row r="909" spans="2:3" x14ac:dyDescent="0.3">
      <c r="B909" s="42"/>
      <c r="C909" s="45"/>
    </row>
    <row r="910" spans="2:3" x14ac:dyDescent="0.3">
      <c r="B910" s="42"/>
      <c r="C910" s="45"/>
    </row>
    <row r="911" spans="2:3" x14ac:dyDescent="0.3">
      <c r="B911" s="42"/>
      <c r="C911" s="45"/>
    </row>
    <row r="912" spans="2:3" x14ac:dyDescent="0.3">
      <c r="B912" s="42"/>
      <c r="C912" s="45"/>
    </row>
    <row r="913" spans="2:3" x14ac:dyDescent="0.3">
      <c r="B913" s="42"/>
      <c r="C913" s="45"/>
    </row>
    <row r="914" spans="2:3" x14ac:dyDescent="0.3">
      <c r="B914" s="42"/>
      <c r="C914" s="45"/>
    </row>
    <row r="915" spans="2:3" x14ac:dyDescent="0.3">
      <c r="B915" s="42"/>
      <c r="C915" s="45"/>
    </row>
    <row r="916" spans="2:3" x14ac:dyDescent="0.3">
      <c r="B916" s="42"/>
      <c r="C916" s="45"/>
    </row>
    <row r="917" spans="2:3" x14ac:dyDescent="0.3">
      <c r="B917" s="42"/>
      <c r="C917" s="45"/>
    </row>
    <row r="918" spans="2:3" x14ac:dyDescent="0.3">
      <c r="B918" s="42"/>
      <c r="C918" s="45"/>
    </row>
    <row r="919" spans="2:3" x14ac:dyDescent="0.3">
      <c r="B919" s="42"/>
      <c r="C919" s="45"/>
    </row>
    <row r="920" spans="2:3" x14ac:dyDescent="0.3">
      <c r="B920" s="42"/>
      <c r="C920" s="45"/>
    </row>
    <row r="921" spans="2:3" x14ac:dyDescent="0.3">
      <c r="B921" s="42"/>
      <c r="C921" s="45"/>
    </row>
    <row r="922" spans="2:3" x14ac:dyDescent="0.3">
      <c r="B922" s="42"/>
      <c r="C922" s="45"/>
    </row>
    <row r="923" spans="2:3" x14ac:dyDescent="0.3">
      <c r="B923" s="42"/>
      <c r="C923" s="45"/>
    </row>
    <row r="924" spans="2:3" x14ac:dyDescent="0.3">
      <c r="B924" s="42"/>
      <c r="C924" s="45"/>
    </row>
    <row r="925" spans="2:3" x14ac:dyDescent="0.3">
      <c r="B925" s="42"/>
      <c r="C925" s="45"/>
    </row>
    <row r="926" spans="2:3" x14ac:dyDescent="0.3">
      <c r="B926" s="42"/>
      <c r="C926" s="45"/>
    </row>
    <row r="927" spans="2:3" x14ac:dyDescent="0.3">
      <c r="B927" s="42"/>
      <c r="C927" s="45"/>
    </row>
    <row r="928" spans="2:3" x14ac:dyDescent="0.3">
      <c r="B928" s="42"/>
      <c r="C928" s="45"/>
    </row>
    <row r="929" spans="2:3" x14ac:dyDescent="0.3">
      <c r="B929" s="42"/>
      <c r="C929" s="45"/>
    </row>
    <row r="930" spans="2:3" x14ac:dyDescent="0.3">
      <c r="B930" s="42"/>
      <c r="C930" s="45"/>
    </row>
    <row r="931" spans="2:3" x14ac:dyDescent="0.3">
      <c r="B931" s="42"/>
      <c r="C931" s="45"/>
    </row>
    <row r="932" spans="2:3" x14ac:dyDescent="0.3">
      <c r="B932" s="42"/>
      <c r="C932" s="45"/>
    </row>
    <row r="933" spans="2:3" x14ac:dyDescent="0.3">
      <c r="B933" s="42"/>
      <c r="C933" s="45"/>
    </row>
    <row r="934" spans="2:3" x14ac:dyDescent="0.3">
      <c r="B934" s="42"/>
      <c r="C934" s="45"/>
    </row>
    <row r="935" spans="2:3" x14ac:dyDescent="0.3">
      <c r="B935" s="42"/>
      <c r="C935" s="45"/>
    </row>
    <row r="936" spans="2:3" x14ac:dyDescent="0.3">
      <c r="B936" s="42"/>
      <c r="C936" s="45"/>
    </row>
    <row r="937" spans="2:3" x14ac:dyDescent="0.3">
      <c r="B937" s="42"/>
      <c r="C937" s="45"/>
    </row>
    <row r="938" spans="2:3" x14ac:dyDescent="0.3">
      <c r="B938" s="42"/>
      <c r="C938" s="45"/>
    </row>
    <row r="939" spans="2:3" x14ac:dyDescent="0.3">
      <c r="B939" s="42"/>
      <c r="C939" s="45"/>
    </row>
    <row r="940" spans="2:3" x14ac:dyDescent="0.3">
      <c r="B940" s="42"/>
      <c r="C940" s="45"/>
    </row>
    <row r="941" spans="2:3" x14ac:dyDescent="0.3">
      <c r="B941" s="42"/>
      <c r="C941" s="45"/>
    </row>
    <row r="942" spans="2:3" x14ac:dyDescent="0.3">
      <c r="B942" s="42"/>
      <c r="C942" s="45"/>
    </row>
    <row r="943" spans="2:3" x14ac:dyDescent="0.3">
      <c r="B943" s="42"/>
      <c r="C943" s="45"/>
    </row>
    <row r="944" spans="2:3" x14ac:dyDescent="0.3">
      <c r="B944" s="42"/>
      <c r="C944" s="45"/>
    </row>
    <row r="945" spans="2:3" x14ac:dyDescent="0.3">
      <c r="B945" s="42"/>
      <c r="C945" s="45"/>
    </row>
    <row r="946" spans="2:3" x14ac:dyDescent="0.3">
      <c r="B946" s="42"/>
      <c r="C946" s="45"/>
    </row>
    <row r="947" spans="2:3" x14ac:dyDescent="0.3">
      <c r="B947" s="42"/>
      <c r="C947" s="45"/>
    </row>
    <row r="948" spans="2:3" x14ac:dyDescent="0.3">
      <c r="B948" s="42"/>
      <c r="C948" s="45"/>
    </row>
    <row r="949" spans="2:3" x14ac:dyDescent="0.3">
      <c r="B949" s="42"/>
      <c r="C949" s="45"/>
    </row>
    <row r="950" spans="2:3" x14ac:dyDescent="0.3">
      <c r="B950" s="42"/>
      <c r="C950" s="45"/>
    </row>
    <row r="951" spans="2:3" x14ac:dyDescent="0.3">
      <c r="B951" s="42"/>
      <c r="C951" s="45"/>
    </row>
    <row r="952" spans="2:3" x14ac:dyDescent="0.3">
      <c r="B952" s="42"/>
      <c r="C952" s="45"/>
    </row>
    <row r="953" spans="2:3" x14ac:dyDescent="0.3">
      <c r="B953" s="42"/>
      <c r="C953" s="45"/>
    </row>
    <row r="954" spans="2:3" x14ac:dyDescent="0.3">
      <c r="B954" s="42"/>
      <c r="C954" s="45"/>
    </row>
    <row r="955" spans="2:3" x14ac:dyDescent="0.3">
      <c r="B955" s="42"/>
      <c r="C955" s="45"/>
    </row>
    <row r="956" spans="2:3" x14ac:dyDescent="0.3">
      <c r="B956" s="42"/>
      <c r="C956" s="45"/>
    </row>
    <row r="957" spans="2:3" x14ac:dyDescent="0.3">
      <c r="B957" s="42"/>
      <c r="C957" s="45"/>
    </row>
    <row r="958" spans="2:3" x14ac:dyDescent="0.3">
      <c r="B958" s="42"/>
      <c r="C958" s="45"/>
    </row>
    <row r="959" spans="2:3" x14ac:dyDescent="0.3">
      <c r="B959" s="42"/>
      <c r="C959" s="45"/>
    </row>
    <row r="960" spans="2:3" x14ac:dyDescent="0.3">
      <c r="B960" s="42"/>
      <c r="C960" s="45"/>
    </row>
    <row r="961" spans="2:3" x14ac:dyDescent="0.3">
      <c r="B961" s="42"/>
      <c r="C961" s="45"/>
    </row>
    <row r="962" spans="2:3" x14ac:dyDescent="0.3">
      <c r="B962" s="42"/>
      <c r="C962" s="45"/>
    </row>
    <row r="963" spans="2:3" x14ac:dyDescent="0.3">
      <c r="B963" s="42"/>
      <c r="C963" s="45"/>
    </row>
    <row r="964" spans="2:3" x14ac:dyDescent="0.3">
      <c r="B964" s="42"/>
      <c r="C964" s="45"/>
    </row>
    <row r="965" spans="2:3" x14ac:dyDescent="0.3">
      <c r="B965" s="42"/>
      <c r="C965" s="45"/>
    </row>
    <row r="966" spans="2:3" x14ac:dyDescent="0.3">
      <c r="B966" s="42"/>
      <c r="C966" s="45"/>
    </row>
    <row r="967" spans="2:3" x14ac:dyDescent="0.3">
      <c r="B967" s="42"/>
      <c r="C967" s="45"/>
    </row>
    <row r="968" spans="2:3" x14ac:dyDescent="0.3">
      <c r="B968" s="42"/>
      <c r="C968" s="45"/>
    </row>
    <row r="969" spans="2:3" x14ac:dyDescent="0.3">
      <c r="B969" s="42"/>
      <c r="C969" s="45"/>
    </row>
    <row r="970" spans="2:3" x14ac:dyDescent="0.3">
      <c r="B970" s="42"/>
      <c r="C970" s="45"/>
    </row>
    <row r="971" spans="2:3" x14ac:dyDescent="0.3">
      <c r="B971" s="42"/>
      <c r="C971" s="45"/>
    </row>
    <row r="972" spans="2:3" x14ac:dyDescent="0.3">
      <c r="B972" s="42"/>
      <c r="C972" s="45"/>
    </row>
    <row r="973" spans="2:3" x14ac:dyDescent="0.3">
      <c r="B973" s="42"/>
      <c r="C973" s="45"/>
    </row>
    <row r="974" spans="2:3" x14ac:dyDescent="0.3">
      <c r="B974" s="42"/>
      <c r="C974" s="45"/>
    </row>
    <row r="975" spans="2:3" x14ac:dyDescent="0.3">
      <c r="B975" s="42"/>
      <c r="C975" s="45"/>
    </row>
    <row r="976" spans="2:3" x14ac:dyDescent="0.3">
      <c r="B976" s="42"/>
      <c r="C976" s="45"/>
    </row>
    <row r="977" spans="2:3" x14ac:dyDescent="0.3">
      <c r="B977" s="42"/>
      <c r="C977" s="45"/>
    </row>
    <row r="978" spans="2:3" x14ac:dyDescent="0.3">
      <c r="B978" s="42"/>
      <c r="C978" s="45"/>
    </row>
    <row r="979" spans="2:3" x14ac:dyDescent="0.3">
      <c r="B979" s="42"/>
      <c r="C979" s="45"/>
    </row>
    <row r="980" spans="2:3" x14ac:dyDescent="0.3">
      <c r="B980" s="42"/>
      <c r="C980" s="45"/>
    </row>
    <row r="981" spans="2:3" x14ac:dyDescent="0.3">
      <c r="B981" s="42"/>
      <c r="C981" s="45"/>
    </row>
    <row r="982" spans="2:3" x14ac:dyDescent="0.3">
      <c r="B982" s="42"/>
      <c r="C982" s="45"/>
    </row>
    <row r="983" spans="2:3" x14ac:dyDescent="0.3">
      <c r="B983" s="42"/>
      <c r="C983" s="45"/>
    </row>
    <row r="984" spans="2:3" x14ac:dyDescent="0.3">
      <c r="B984" s="42"/>
      <c r="C984" s="45"/>
    </row>
    <row r="985" spans="2:3" x14ac:dyDescent="0.3">
      <c r="B985" s="42"/>
      <c r="C985" s="45"/>
    </row>
    <row r="986" spans="2:3" x14ac:dyDescent="0.3">
      <c r="B986" s="42"/>
      <c r="C986" s="45"/>
    </row>
    <row r="987" spans="2:3" x14ac:dyDescent="0.3">
      <c r="B987" s="42"/>
      <c r="C987" s="45"/>
    </row>
    <row r="988" spans="2:3" x14ac:dyDescent="0.3">
      <c r="B988" s="42"/>
      <c r="C988" s="45"/>
    </row>
    <row r="989" spans="2:3" x14ac:dyDescent="0.3">
      <c r="B989" s="42"/>
      <c r="C989" s="45"/>
    </row>
    <row r="990" spans="2:3" x14ac:dyDescent="0.3">
      <c r="B990" s="42"/>
      <c r="C990" s="45"/>
    </row>
    <row r="991" spans="2:3" x14ac:dyDescent="0.3">
      <c r="B991" s="42"/>
      <c r="C991" s="45"/>
    </row>
    <row r="992" spans="2:3" x14ac:dyDescent="0.3">
      <c r="B992" s="42"/>
      <c r="C992" s="45"/>
    </row>
    <row r="993" spans="2:3" x14ac:dyDescent="0.3">
      <c r="B993" s="42"/>
      <c r="C993" s="45"/>
    </row>
    <row r="994" spans="2:3" x14ac:dyDescent="0.3">
      <c r="B994" s="42"/>
      <c r="C994" s="45"/>
    </row>
    <row r="995" spans="2:3" x14ac:dyDescent="0.3">
      <c r="B995" s="42"/>
      <c r="C995" s="45"/>
    </row>
    <row r="996" spans="2:3" x14ac:dyDescent="0.3">
      <c r="B996" s="42"/>
      <c r="C996" s="45"/>
    </row>
    <row r="997" spans="2:3" x14ac:dyDescent="0.3">
      <c r="B997" s="42"/>
      <c r="C997" s="45"/>
    </row>
    <row r="998" spans="2:3" x14ac:dyDescent="0.3">
      <c r="B998" s="42"/>
      <c r="C998" s="45"/>
    </row>
    <row r="999" spans="2:3" x14ac:dyDescent="0.3">
      <c r="B999" s="42"/>
      <c r="C999" s="45"/>
    </row>
    <row r="1000" spans="2:3" x14ac:dyDescent="0.3">
      <c r="B1000" s="42"/>
      <c r="C1000" s="45"/>
    </row>
    <row r="1001" spans="2:3" x14ac:dyDescent="0.3">
      <c r="B1001" s="42"/>
      <c r="C1001" s="45"/>
    </row>
    <row r="1002" spans="2:3" x14ac:dyDescent="0.3">
      <c r="B1002" s="42"/>
      <c r="C1002" s="45"/>
    </row>
    <row r="1003" spans="2:3" x14ac:dyDescent="0.3">
      <c r="B1003" s="42"/>
      <c r="C1003" s="45"/>
    </row>
    <row r="1004" spans="2:3" x14ac:dyDescent="0.3">
      <c r="B1004" s="42"/>
      <c r="C1004" s="45"/>
    </row>
    <row r="1005" spans="2:3" x14ac:dyDescent="0.3">
      <c r="B1005" s="42"/>
      <c r="C1005" s="45"/>
    </row>
    <row r="1006" spans="2:3" x14ac:dyDescent="0.3">
      <c r="B1006" s="42"/>
      <c r="C1006" s="45"/>
    </row>
    <row r="1007" spans="2:3" x14ac:dyDescent="0.3">
      <c r="B1007" s="42"/>
      <c r="C1007" s="45"/>
    </row>
    <row r="1008" spans="2:3" x14ac:dyDescent="0.3">
      <c r="B1008" s="42"/>
      <c r="C1008" s="45"/>
    </row>
    <row r="1009" spans="2:3" x14ac:dyDescent="0.3">
      <c r="B1009" s="42"/>
      <c r="C1009" s="45"/>
    </row>
    <row r="1010" spans="2:3" x14ac:dyDescent="0.3">
      <c r="B1010" s="42"/>
      <c r="C1010" s="45"/>
    </row>
    <row r="1011" spans="2:3" x14ac:dyDescent="0.3">
      <c r="B1011" s="42"/>
      <c r="C1011" s="45"/>
    </row>
    <row r="1012" spans="2:3" x14ac:dyDescent="0.3">
      <c r="B1012" s="42"/>
      <c r="C1012" s="45"/>
    </row>
    <row r="1013" spans="2:3" x14ac:dyDescent="0.3">
      <c r="B1013" s="42"/>
      <c r="C1013" s="45"/>
    </row>
    <row r="1014" spans="2:3" x14ac:dyDescent="0.3">
      <c r="B1014" s="42"/>
      <c r="C1014" s="45"/>
    </row>
    <row r="1015" spans="2:3" x14ac:dyDescent="0.3">
      <c r="B1015" s="42"/>
      <c r="C1015" s="45"/>
    </row>
    <row r="1016" spans="2:3" x14ac:dyDescent="0.3">
      <c r="B1016" s="42"/>
      <c r="C1016" s="45"/>
    </row>
    <row r="1017" spans="2:3" x14ac:dyDescent="0.3">
      <c r="B1017" s="42"/>
      <c r="C1017" s="45"/>
    </row>
    <row r="1018" spans="2:3" x14ac:dyDescent="0.3">
      <c r="B1018" s="42"/>
      <c r="C1018" s="45"/>
    </row>
    <row r="1019" spans="2:3" x14ac:dyDescent="0.3">
      <c r="B1019" s="42"/>
      <c r="C1019" s="45"/>
    </row>
    <row r="1020" spans="2:3" x14ac:dyDescent="0.3">
      <c r="B1020" s="42"/>
      <c r="C1020" s="45"/>
    </row>
    <row r="1021" spans="2:3" x14ac:dyDescent="0.3">
      <c r="B1021" s="42"/>
      <c r="C1021" s="45"/>
    </row>
    <row r="1022" spans="2:3" x14ac:dyDescent="0.3">
      <c r="B1022" s="42"/>
      <c r="C1022" s="45"/>
    </row>
    <row r="1023" spans="2:3" x14ac:dyDescent="0.3">
      <c r="B1023" s="42"/>
      <c r="C1023" s="45"/>
    </row>
    <row r="1024" spans="2:3" x14ac:dyDescent="0.3">
      <c r="B1024" s="42"/>
      <c r="C1024" s="45"/>
    </row>
    <row r="1025" spans="2:3" x14ac:dyDescent="0.3">
      <c r="B1025" s="42"/>
      <c r="C1025" s="45"/>
    </row>
    <row r="1026" spans="2:3" x14ac:dyDescent="0.3">
      <c r="B1026" s="42"/>
      <c r="C1026" s="45"/>
    </row>
    <row r="1027" spans="2:3" x14ac:dyDescent="0.3">
      <c r="B1027" s="42"/>
      <c r="C1027" s="45"/>
    </row>
    <row r="1028" spans="2:3" x14ac:dyDescent="0.3">
      <c r="B1028" s="42"/>
      <c r="C1028" s="45"/>
    </row>
    <row r="1029" spans="2:3" x14ac:dyDescent="0.3">
      <c r="B1029" s="42"/>
      <c r="C1029" s="45"/>
    </row>
    <row r="1030" spans="2:3" x14ac:dyDescent="0.3">
      <c r="B1030" s="42"/>
      <c r="C1030" s="45"/>
    </row>
    <row r="1031" spans="2:3" x14ac:dyDescent="0.3">
      <c r="B1031" s="42"/>
      <c r="C1031" s="45"/>
    </row>
    <row r="1032" spans="2:3" x14ac:dyDescent="0.3">
      <c r="B1032" s="42"/>
      <c r="C1032" s="45"/>
    </row>
    <row r="1033" spans="2:3" x14ac:dyDescent="0.3">
      <c r="B1033" s="42"/>
      <c r="C1033" s="45"/>
    </row>
    <row r="1034" spans="2:3" x14ac:dyDescent="0.3">
      <c r="B1034" s="42"/>
      <c r="C1034" s="45"/>
    </row>
    <row r="1035" spans="2:3" x14ac:dyDescent="0.3">
      <c r="B1035" s="42"/>
      <c r="C1035" s="45"/>
    </row>
    <row r="1036" spans="2:3" x14ac:dyDescent="0.3">
      <c r="B1036" s="42"/>
      <c r="C1036" s="45"/>
    </row>
    <row r="1037" spans="2:3" x14ac:dyDescent="0.3">
      <c r="B1037" s="42"/>
      <c r="C1037" s="45"/>
    </row>
    <row r="1038" spans="2:3" x14ac:dyDescent="0.3">
      <c r="B1038" s="42"/>
      <c r="C1038" s="45"/>
    </row>
    <row r="1039" spans="2:3" x14ac:dyDescent="0.3">
      <c r="B1039" s="42"/>
      <c r="C1039" s="45"/>
    </row>
    <row r="1040" spans="2:3" x14ac:dyDescent="0.3">
      <c r="B1040" s="42"/>
      <c r="C1040" s="45"/>
    </row>
    <row r="1041" spans="2:3" x14ac:dyDescent="0.3">
      <c r="B1041" s="42"/>
      <c r="C1041" s="45"/>
    </row>
    <row r="1042" spans="2:3" x14ac:dyDescent="0.3">
      <c r="B1042" s="42"/>
      <c r="C1042" s="45"/>
    </row>
    <row r="1043" spans="2:3" x14ac:dyDescent="0.3">
      <c r="B1043" s="42"/>
      <c r="C1043" s="45"/>
    </row>
    <row r="1044" spans="2:3" x14ac:dyDescent="0.3">
      <c r="B1044" s="42"/>
      <c r="C1044" s="45"/>
    </row>
    <row r="1045" spans="2:3" x14ac:dyDescent="0.3">
      <c r="B1045" s="42"/>
      <c r="C1045" s="45"/>
    </row>
    <row r="1046" spans="2:3" x14ac:dyDescent="0.3">
      <c r="B1046" s="42"/>
      <c r="C1046" s="45"/>
    </row>
    <row r="1047" spans="2:3" x14ac:dyDescent="0.3">
      <c r="B1047" s="42"/>
      <c r="C1047" s="45"/>
    </row>
    <row r="1048" spans="2:3" x14ac:dyDescent="0.3">
      <c r="B1048" s="42"/>
      <c r="C1048" s="45"/>
    </row>
    <row r="1049" spans="2:3" x14ac:dyDescent="0.3">
      <c r="B1049" s="42"/>
      <c r="C1049" s="45"/>
    </row>
    <row r="1050" spans="2:3" x14ac:dyDescent="0.3">
      <c r="B1050" s="42"/>
      <c r="C1050" s="45"/>
    </row>
    <row r="1051" spans="2:3" x14ac:dyDescent="0.3">
      <c r="B1051" s="42"/>
      <c r="C1051" s="45"/>
    </row>
    <row r="1052" spans="2:3" x14ac:dyDescent="0.3">
      <c r="B1052" s="42"/>
      <c r="C1052" s="45"/>
    </row>
    <row r="1053" spans="2:3" x14ac:dyDescent="0.3">
      <c r="B1053" s="42"/>
      <c r="C1053" s="45"/>
    </row>
    <row r="1054" spans="2:3" x14ac:dyDescent="0.3">
      <c r="B1054" s="42"/>
      <c r="C1054" s="45"/>
    </row>
    <row r="1055" spans="2:3" x14ac:dyDescent="0.3">
      <c r="B1055" s="42"/>
      <c r="C1055" s="45"/>
    </row>
    <row r="1056" spans="2:3" x14ac:dyDescent="0.3">
      <c r="B1056" s="42"/>
      <c r="C1056" s="45"/>
    </row>
    <row r="1057" spans="2:3" x14ac:dyDescent="0.3">
      <c r="B1057" s="42"/>
      <c r="C1057" s="45"/>
    </row>
    <row r="1058" spans="2:3" x14ac:dyDescent="0.3">
      <c r="B1058" s="42"/>
      <c r="C1058" s="45"/>
    </row>
    <row r="1059" spans="2:3" x14ac:dyDescent="0.3">
      <c r="B1059" s="42"/>
      <c r="C1059" s="45"/>
    </row>
    <row r="1060" spans="2:3" x14ac:dyDescent="0.3">
      <c r="B1060" s="42"/>
      <c r="C1060" s="45"/>
    </row>
    <row r="1061" spans="2:3" x14ac:dyDescent="0.3">
      <c r="B1061" s="42"/>
      <c r="C1061" s="45"/>
    </row>
    <row r="1062" spans="2:3" x14ac:dyDescent="0.3">
      <c r="B1062" s="42"/>
      <c r="C1062" s="45"/>
    </row>
    <row r="1063" spans="2:3" x14ac:dyDescent="0.3">
      <c r="B1063" s="42"/>
      <c r="C1063" s="45"/>
    </row>
    <row r="1064" spans="2:3" x14ac:dyDescent="0.3">
      <c r="B1064" s="42"/>
      <c r="C1064" s="45"/>
    </row>
    <row r="1065" spans="2:3" x14ac:dyDescent="0.3">
      <c r="B1065" s="42"/>
      <c r="C1065" s="45"/>
    </row>
    <row r="1066" spans="2:3" x14ac:dyDescent="0.3">
      <c r="B1066" s="42"/>
      <c r="C1066" s="45"/>
    </row>
    <row r="1067" spans="2:3" x14ac:dyDescent="0.3">
      <c r="B1067" s="42"/>
      <c r="C1067" s="45"/>
    </row>
    <row r="1068" spans="2:3" x14ac:dyDescent="0.3">
      <c r="B1068" s="42"/>
      <c r="C1068" s="45"/>
    </row>
    <row r="1069" spans="2:3" x14ac:dyDescent="0.3">
      <c r="B1069" s="42"/>
      <c r="C1069" s="45"/>
    </row>
    <row r="1070" spans="2:3" x14ac:dyDescent="0.3">
      <c r="B1070" s="42"/>
      <c r="C1070" s="45"/>
    </row>
    <row r="1071" spans="2:3" x14ac:dyDescent="0.3">
      <c r="B1071" s="42"/>
      <c r="C1071" s="45"/>
    </row>
    <row r="1072" spans="2:3" x14ac:dyDescent="0.3">
      <c r="B1072" s="42"/>
      <c r="C1072" s="45"/>
    </row>
    <row r="1073" spans="2:3" x14ac:dyDescent="0.3">
      <c r="B1073" s="42"/>
      <c r="C1073" s="45"/>
    </row>
    <row r="1074" spans="2:3" x14ac:dyDescent="0.3">
      <c r="B1074" s="42"/>
      <c r="C1074" s="45"/>
    </row>
    <row r="1075" spans="2:3" x14ac:dyDescent="0.3">
      <c r="B1075" s="42"/>
      <c r="C1075" s="45"/>
    </row>
    <row r="1076" spans="2:3" x14ac:dyDescent="0.3">
      <c r="B1076" s="42"/>
      <c r="C1076" s="45"/>
    </row>
    <row r="1077" spans="2:3" x14ac:dyDescent="0.3">
      <c r="B1077" s="42"/>
      <c r="C1077" s="45"/>
    </row>
    <row r="1078" spans="2:3" x14ac:dyDescent="0.3">
      <c r="B1078" s="42"/>
      <c r="C1078" s="45"/>
    </row>
    <row r="1079" spans="2:3" x14ac:dyDescent="0.3">
      <c r="B1079" s="42"/>
      <c r="C1079" s="45"/>
    </row>
    <row r="1080" spans="2:3" x14ac:dyDescent="0.3">
      <c r="B1080" s="42"/>
      <c r="C1080" s="45"/>
    </row>
    <row r="1081" spans="2:3" x14ac:dyDescent="0.3">
      <c r="B1081" s="42"/>
      <c r="C1081" s="45"/>
    </row>
    <row r="1082" spans="2:3" x14ac:dyDescent="0.3">
      <c r="B1082" s="42"/>
      <c r="C1082" s="45"/>
    </row>
    <row r="1083" spans="2:3" x14ac:dyDescent="0.3">
      <c r="B1083" s="42"/>
      <c r="C1083" s="45"/>
    </row>
    <row r="1084" spans="2:3" x14ac:dyDescent="0.3">
      <c r="B1084" s="42"/>
      <c r="C1084" s="45"/>
    </row>
    <row r="1085" spans="2:3" x14ac:dyDescent="0.3">
      <c r="B1085" s="42"/>
      <c r="C1085" s="45"/>
    </row>
    <row r="1086" spans="2:3" x14ac:dyDescent="0.3">
      <c r="B1086" s="42"/>
      <c r="C1086" s="45"/>
    </row>
    <row r="1087" spans="2:3" x14ac:dyDescent="0.3">
      <c r="B1087" s="42"/>
      <c r="C1087" s="45"/>
    </row>
    <row r="1088" spans="2:3" x14ac:dyDescent="0.3">
      <c r="B1088" s="42"/>
      <c r="C1088" s="45"/>
    </row>
    <row r="1089" spans="2:3" x14ac:dyDescent="0.3">
      <c r="B1089" s="42"/>
      <c r="C1089" s="45"/>
    </row>
    <row r="1090" spans="2:3" x14ac:dyDescent="0.3">
      <c r="B1090" s="42"/>
      <c r="C1090" s="45"/>
    </row>
    <row r="1091" spans="2:3" x14ac:dyDescent="0.3">
      <c r="B1091" s="42"/>
      <c r="C1091" s="45"/>
    </row>
    <row r="1092" spans="2:3" x14ac:dyDescent="0.3">
      <c r="B1092" s="42"/>
      <c r="C1092" s="45"/>
    </row>
    <row r="1093" spans="2:3" x14ac:dyDescent="0.3">
      <c r="B1093" s="42"/>
      <c r="C1093" s="45"/>
    </row>
    <row r="1094" spans="2:3" x14ac:dyDescent="0.3">
      <c r="B1094" s="42"/>
      <c r="C1094" s="45"/>
    </row>
    <row r="1095" spans="2:3" x14ac:dyDescent="0.3">
      <c r="B1095" s="42"/>
      <c r="C1095" s="45"/>
    </row>
    <row r="1096" spans="2:3" x14ac:dyDescent="0.3">
      <c r="B1096" s="42"/>
      <c r="C1096" s="45"/>
    </row>
    <row r="1097" spans="2:3" x14ac:dyDescent="0.3">
      <c r="B1097" s="42"/>
      <c r="C1097" s="45"/>
    </row>
    <row r="1098" spans="2:3" x14ac:dyDescent="0.3">
      <c r="B1098" s="42"/>
      <c r="C1098" s="45"/>
    </row>
    <row r="1099" spans="2:3" x14ac:dyDescent="0.3">
      <c r="B1099" s="42"/>
      <c r="C1099" s="45"/>
    </row>
    <row r="1100" spans="2:3" x14ac:dyDescent="0.3">
      <c r="B1100" s="42"/>
      <c r="C1100" s="45"/>
    </row>
    <row r="1101" spans="2:3" x14ac:dyDescent="0.3">
      <c r="B1101" s="42"/>
      <c r="C1101" s="45"/>
    </row>
    <row r="1102" spans="2:3" x14ac:dyDescent="0.3">
      <c r="B1102" s="42"/>
      <c r="C1102" s="45"/>
    </row>
    <row r="1103" spans="2:3" x14ac:dyDescent="0.3">
      <c r="B1103" s="42"/>
      <c r="C1103" s="45"/>
    </row>
    <row r="1104" spans="2:3" x14ac:dyDescent="0.3">
      <c r="B1104" s="42"/>
      <c r="C1104" s="45"/>
    </row>
    <row r="1105" spans="2:3" x14ac:dyDescent="0.3">
      <c r="B1105" s="42"/>
      <c r="C1105" s="45"/>
    </row>
    <row r="1106" spans="2:3" x14ac:dyDescent="0.3">
      <c r="B1106" s="42"/>
      <c r="C1106" s="45"/>
    </row>
    <row r="1107" spans="2:3" x14ac:dyDescent="0.3">
      <c r="B1107" s="42"/>
      <c r="C1107" s="45"/>
    </row>
    <row r="1108" spans="2:3" x14ac:dyDescent="0.3">
      <c r="B1108" s="42"/>
      <c r="C1108" s="45"/>
    </row>
    <row r="1109" spans="2:3" x14ac:dyDescent="0.3">
      <c r="B1109" s="42"/>
      <c r="C1109" s="45"/>
    </row>
    <row r="1110" spans="2:3" x14ac:dyDescent="0.3">
      <c r="B1110" s="42"/>
      <c r="C1110" s="45"/>
    </row>
    <row r="1111" spans="2:3" x14ac:dyDescent="0.3">
      <c r="B1111" s="42"/>
      <c r="C1111" s="45"/>
    </row>
    <row r="1112" spans="2:3" x14ac:dyDescent="0.3">
      <c r="B1112" s="42"/>
      <c r="C1112" s="45"/>
    </row>
    <row r="1113" spans="2:3" x14ac:dyDescent="0.3">
      <c r="B1113" s="42"/>
      <c r="C1113" s="45"/>
    </row>
    <row r="1114" spans="2:3" x14ac:dyDescent="0.3">
      <c r="B1114" s="42"/>
      <c r="C1114" s="45"/>
    </row>
    <row r="1115" spans="2:3" x14ac:dyDescent="0.3">
      <c r="B1115" s="42"/>
      <c r="C1115" s="45"/>
    </row>
    <row r="1116" spans="2:3" x14ac:dyDescent="0.3">
      <c r="B1116" s="42"/>
      <c r="C1116" s="45"/>
    </row>
    <row r="1117" spans="2:3" x14ac:dyDescent="0.3">
      <c r="B1117" s="42"/>
      <c r="C1117" s="45"/>
    </row>
    <row r="1118" spans="2:3" x14ac:dyDescent="0.3">
      <c r="B1118" s="42"/>
      <c r="C1118" s="45"/>
    </row>
    <row r="1119" spans="2:3" x14ac:dyDescent="0.3">
      <c r="B1119" s="42"/>
      <c r="C1119" s="45"/>
    </row>
    <row r="1120" spans="2:3" x14ac:dyDescent="0.3">
      <c r="B1120" s="42"/>
      <c r="C1120" s="45"/>
    </row>
    <row r="1121" spans="2:3" x14ac:dyDescent="0.3">
      <c r="B1121" s="42"/>
      <c r="C1121" s="45"/>
    </row>
    <row r="1122" spans="2:3" x14ac:dyDescent="0.3">
      <c r="B1122" s="42"/>
      <c r="C1122" s="45"/>
    </row>
    <row r="1123" spans="2:3" x14ac:dyDescent="0.3">
      <c r="B1123" s="42"/>
      <c r="C1123" s="45"/>
    </row>
    <row r="1124" spans="2:3" x14ac:dyDescent="0.3">
      <c r="B1124" s="42"/>
      <c r="C1124" s="45"/>
    </row>
    <row r="1125" spans="2:3" x14ac:dyDescent="0.3">
      <c r="B1125" s="42"/>
      <c r="C1125" s="45"/>
    </row>
    <row r="1126" spans="2:3" x14ac:dyDescent="0.3">
      <c r="B1126" s="42"/>
      <c r="C1126" s="45"/>
    </row>
    <row r="1127" spans="2:3" x14ac:dyDescent="0.3">
      <c r="B1127" s="42"/>
      <c r="C1127" s="45"/>
    </row>
    <row r="1128" spans="2:3" x14ac:dyDescent="0.3">
      <c r="B1128" s="42"/>
      <c r="C1128" s="45"/>
    </row>
    <row r="1129" spans="2:3" x14ac:dyDescent="0.3">
      <c r="B1129" s="42"/>
      <c r="C1129" s="45"/>
    </row>
    <row r="1130" spans="2:3" x14ac:dyDescent="0.3">
      <c r="B1130" s="42"/>
      <c r="C1130" s="45"/>
    </row>
    <row r="1131" spans="2:3" x14ac:dyDescent="0.3">
      <c r="B1131" s="42"/>
      <c r="C1131" s="45"/>
    </row>
    <row r="1132" spans="2:3" x14ac:dyDescent="0.3">
      <c r="B1132" s="42"/>
      <c r="C1132" s="45"/>
    </row>
    <row r="1133" spans="2:3" x14ac:dyDescent="0.3">
      <c r="B1133" s="42"/>
      <c r="C1133" s="45"/>
    </row>
    <row r="1134" spans="2:3" x14ac:dyDescent="0.3">
      <c r="B1134" s="42"/>
      <c r="C1134" s="45"/>
    </row>
    <row r="1135" spans="2:3" x14ac:dyDescent="0.3">
      <c r="B1135" s="42"/>
      <c r="C1135" s="45"/>
    </row>
    <row r="1136" spans="2:3" x14ac:dyDescent="0.3">
      <c r="B1136" s="42"/>
      <c r="C1136" s="45"/>
    </row>
    <row r="1137" spans="2:3" x14ac:dyDescent="0.3">
      <c r="B1137" s="42"/>
      <c r="C1137" s="45"/>
    </row>
    <row r="1138" spans="2:3" x14ac:dyDescent="0.3">
      <c r="B1138" s="42"/>
      <c r="C1138" s="45"/>
    </row>
    <row r="1139" spans="2:3" x14ac:dyDescent="0.3">
      <c r="B1139" s="42"/>
      <c r="C1139" s="45"/>
    </row>
    <row r="1140" spans="2:3" x14ac:dyDescent="0.3">
      <c r="B1140" s="42"/>
      <c r="C1140" s="45"/>
    </row>
    <row r="1141" spans="2:3" x14ac:dyDescent="0.3">
      <c r="B1141" s="42"/>
      <c r="C1141" s="45"/>
    </row>
    <row r="1142" spans="2:3" x14ac:dyDescent="0.3">
      <c r="B1142" s="42"/>
      <c r="C1142" s="45"/>
    </row>
    <row r="1143" spans="2:3" x14ac:dyDescent="0.3">
      <c r="B1143" s="42"/>
      <c r="C1143" s="45"/>
    </row>
    <row r="1144" spans="2:3" x14ac:dyDescent="0.3">
      <c r="B1144" s="42"/>
      <c r="C1144" s="45"/>
    </row>
    <row r="1145" spans="2:3" x14ac:dyDescent="0.3">
      <c r="B1145" s="42"/>
      <c r="C1145" s="45"/>
    </row>
    <row r="1146" spans="2:3" x14ac:dyDescent="0.3">
      <c r="B1146" s="42"/>
      <c r="C1146" s="45"/>
    </row>
    <row r="1147" spans="2:3" x14ac:dyDescent="0.3">
      <c r="B1147" s="42"/>
      <c r="C1147" s="45"/>
    </row>
    <row r="1148" spans="2:3" x14ac:dyDescent="0.3">
      <c r="B1148" s="42"/>
      <c r="C1148" s="45"/>
    </row>
    <row r="1149" spans="2:3" x14ac:dyDescent="0.3">
      <c r="B1149" s="42"/>
      <c r="C1149" s="45"/>
    </row>
    <row r="1150" spans="2:3" x14ac:dyDescent="0.3">
      <c r="B1150" s="42"/>
      <c r="C1150" s="45"/>
    </row>
    <row r="1151" spans="2:3" x14ac:dyDescent="0.3">
      <c r="B1151" s="42"/>
      <c r="C1151" s="45"/>
    </row>
    <row r="1152" spans="2:3" x14ac:dyDescent="0.3">
      <c r="B1152" s="42"/>
      <c r="C1152" s="45"/>
    </row>
    <row r="1153" spans="2:3" x14ac:dyDescent="0.3">
      <c r="B1153" s="42"/>
      <c r="C1153" s="45"/>
    </row>
    <row r="1154" spans="2:3" x14ac:dyDescent="0.3">
      <c r="B1154" s="42"/>
      <c r="C1154" s="45"/>
    </row>
    <row r="1155" spans="2:3" x14ac:dyDescent="0.3">
      <c r="B1155" s="42"/>
      <c r="C1155" s="45"/>
    </row>
    <row r="1156" spans="2:3" x14ac:dyDescent="0.3">
      <c r="B1156" s="42"/>
      <c r="C1156" s="45"/>
    </row>
    <row r="1157" spans="2:3" x14ac:dyDescent="0.3">
      <c r="B1157" s="42"/>
      <c r="C1157" s="45"/>
    </row>
    <row r="1158" spans="2:3" x14ac:dyDescent="0.3">
      <c r="B1158" s="42"/>
      <c r="C1158" s="45"/>
    </row>
    <row r="1159" spans="2:3" x14ac:dyDescent="0.3">
      <c r="B1159" s="42"/>
      <c r="C1159" s="45"/>
    </row>
    <row r="1160" spans="2:3" x14ac:dyDescent="0.3">
      <c r="B1160" s="42"/>
      <c r="C1160" s="45"/>
    </row>
    <row r="1161" spans="2:3" x14ac:dyDescent="0.3">
      <c r="B1161" s="42"/>
      <c r="C1161" s="45"/>
    </row>
    <row r="1162" spans="2:3" x14ac:dyDescent="0.3">
      <c r="B1162" s="42"/>
      <c r="C1162" s="45"/>
    </row>
    <row r="1163" spans="2:3" x14ac:dyDescent="0.3">
      <c r="B1163" s="42"/>
      <c r="C1163" s="45"/>
    </row>
    <row r="1164" spans="2:3" x14ac:dyDescent="0.3">
      <c r="B1164" s="42"/>
      <c r="C1164" s="45"/>
    </row>
    <row r="1165" spans="2:3" x14ac:dyDescent="0.3">
      <c r="B1165" s="42"/>
      <c r="C1165" s="45"/>
    </row>
    <row r="1166" spans="2:3" x14ac:dyDescent="0.3">
      <c r="B1166" s="42"/>
      <c r="C1166" s="45"/>
    </row>
    <row r="1167" spans="2:3" x14ac:dyDescent="0.3">
      <c r="B1167" s="42"/>
      <c r="C1167" s="45"/>
    </row>
    <row r="1168" spans="2:3" x14ac:dyDescent="0.3">
      <c r="B1168" s="42"/>
      <c r="C1168" s="45"/>
    </row>
    <row r="1169" spans="2:3" x14ac:dyDescent="0.3">
      <c r="B1169" s="42"/>
      <c r="C1169" s="45"/>
    </row>
    <row r="1170" spans="2:3" x14ac:dyDescent="0.3">
      <c r="B1170" s="42"/>
      <c r="C1170" s="45"/>
    </row>
    <row r="1171" spans="2:3" x14ac:dyDescent="0.3">
      <c r="B1171" s="42"/>
      <c r="C1171" s="45"/>
    </row>
    <row r="1172" spans="2:3" x14ac:dyDescent="0.3">
      <c r="B1172" s="42"/>
      <c r="C1172" s="45"/>
    </row>
    <row r="1173" spans="2:3" x14ac:dyDescent="0.3">
      <c r="B1173" s="42"/>
      <c r="C1173" s="45"/>
    </row>
    <row r="1174" spans="2:3" x14ac:dyDescent="0.3">
      <c r="B1174" s="42"/>
      <c r="C1174" s="45"/>
    </row>
    <row r="1175" spans="2:3" x14ac:dyDescent="0.3">
      <c r="B1175" s="42"/>
      <c r="C1175" s="45"/>
    </row>
    <row r="1176" spans="2:3" x14ac:dyDescent="0.3">
      <c r="B1176" s="42"/>
      <c r="C1176" s="45"/>
    </row>
    <row r="1177" spans="2:3" x14ac:dyDescent="0.3">
      <c r="B1177" s="42"/>
      <c r="C1177" s="45"/>
    </row>
    <row r="1178" spans="2:3" x14ac:dyDescent="0.3">
      <c r="B1178" s="42"/>
      <c r="C1178" s="45"/>
    </row>
    <row r="1179" spans="2:3" x14ac:dyDescent="0.3">
      <c r="B1179" s="42"/>
      <c r="C1179" s="45"/>
    </row>
    <row r="1180" spans="2:3" x14ac:dyDescent="0.3">
      <c r="B1180" s="42"/>
      <c r="C1180" s="45"/>
    </row>
    <row r="1181" spans="2:3" x14ac:dyDescent="0.3">
      <c r="B1181" s="42"/>
      <c r="C1181" s="45"/>
    </row>
    <row r="1182" spans="2:3" x14ac:dyDescent="0.3">
      <c r="B1182" s="42"/>
      <c r="C1182" s="45"/>
    </row>
    <row r="1183" spans="2:3" x14ac:dyDescent="0.3">
      <c r="B1183" s="42"/>
      <c r="C1183" s="45"/>
    </row>
    <row r="1184" spans="2:3" x14ac:dyDescent="0.3">
      <c r="B1184" s="42"/>
      <c r="C1184" s="45"/>
    </row>
    <row r="1185" spans="2:3" x14ac:dyDescent="0.3">
      <c r="B1185" s="42"/>
      <c r="C1185" s="45"/>
    </row>
    <row r="1186" spans="2:3" x14ac:dyDescent="0.3">
      <c r="B1186" s="42"/>
      <c r="C1186" s="45"/>
    </row>
    <row r="1187" spans="2:3" x14ac:dyDescent="0.3">
      <c r="B1187" s="42"/>
      <c r="C1187" s="45"/>
    </row>
    <row r="1188" spans="2:3" x14ac:dyDescent="0.3">
      <c r="B1188" s="42"/>
      <c r="C1188" s="45"/>
    </row>
    <row r="1189" spans="2:3" x14ac:dyDescent="0.3">
      <c r="B1189" s="42"/>
      <c r="C1189" s="45"/>
    </row>
    <row r="1190" spans="2:3" x14ac:dyDescent="0.3">
      <c r="B1190" s="42"/>
      <c r="C1190" s="45"/>
    </row>
    <row r="1191" spans="2:3" x14ac:dyDescent="0.3">
      <c r="B1191" s="42"/>
      <c r="C1191" s="45"/>
    </row>
    <row r="1192" spans="2:3" x14ac:dyDescent="0.3">
      <c r="B1192" s="42"/>
      <c r="C1192" s="45"/>
    </row>
    <row r="1193" spans="2:3" x14ac:dyDescent="0.3">
      <c r="B1193" s="42"/>
      <c r="C1193" s="45"/>
    </row>
    <row r="1194" spans="2:3" x14ac:dyDescent="0.3">
      <c r="B1194" s="42"/>
      <c r="C1194" s="45"/>
    </row>
    <row r="1195" spans="2:3" x14ac:dyDescent="0.3">
      <c r="B1195" s="42"/>
      <c r="C1195" s="45"/>
    </row>
    <row r="1196" spans="2:3" x14ac:dyDescent="0.3">
      <c r="B1196" s="42"/>
      <c r="C1196" s="45"/>
    </row>
    <row r="1197" spans="2:3" x14ac:dyDescent="0.3">
      <c r="B1197" s="42"/>
      <c r="C1197" s="45"/>
    </row>
    <row r="1198" spans="2:3" x14ac:dyDescent="0.3">
      <c r="B1198" s="42"/>
      <c r="C1198" s="45"/>
    </row>
    <row r="1199" spans="2:3" x14ac:dyDescent="0.3">
      <c r="B1199" s="42"/>
      <c r="C1199" s="45"/>
    </row>
    <row r="1200" spans="2:3" x14ac:dyDescent="0.3">
      <c r="B1200" s="42"/>
      <c r="C1200" s="45"/>
    </row>
    <row r="1201" spans="2:3" x14ac:dyDescent="0.3">
      <c r="B1201" s="42"/>
      <c r="C1201" s="45"/>
    </row>
    <row r="1202" spans="2:3" x14ac:dyDescent="0.3">
      <c r="B1202" s="42"/>
      <c r="C1202" s="45"/>
    </row>
    <row r="1203" spans="2:3" x14ac:dyDescent="0.3">
      <c r="B1203" s="42"/>
      <c r="C1203" s="45"/>
    </row>
    <row r="1204" spans="2:3" x14ac:dyDescent="0.3">
      <c r="B1204" s="42"/>
      <c r="C1204" s="45"/>
    </row>
    <row r="1205" spans="2:3" x14ac:dyDescent="0.3">
      <c r="B1205" s="42"/>
      <c r="C1205" s="45"/>
    </row>
    <row r="1206" spans="2:3" x14ac:dyDescent="0.3">
      <c r="B1206" s="42"/>
      <c r="C1206" s="45"/>
    </row>
    <row r="1207" spans="2:3" x14ac:dyDescent="0.3">
      <c r="B1207" s="42"/>
      <c r="C1207" s="45"/>
    </row>
    <row r="1208" spans="2:3" x14ac:dyDescent="0.3">
      <c r="B1208" s="42"/>
      <c r="C1208" s="45"/>
    </row>
    <row r="1209" spans="2:3" x14ac:dyDescent="0.3">
      <c r="B1209" s="42"/>
      <c r="C1209" s="45"/>
    </row>
    <row r="1210" spans="2:3" x14ac:dyDescent="0.3">
      <c r="B1210" s="42"/>
      <c r="C1210" s="45"/>
    </row>
    <row r="1211" spans="2:3" x14ac:dyDescent="0.3">
      <c r="B1211" s="42"/>
      <c r="C1211" s="45"/>
    </row>
    <row r="1212" spans="2:3" x14ac:dyDescent="0.3">
      <c r="B1212" s="42"/>
      <c r="C1212" s="45"/>
    </row>
    <row r="1213" spans="2:3" x14ac:dyDescent="0.3">
      <c r="B1213" s="42"/>
      <c r="C1213" s="45"/>
    </row>
    <row r="1214" spans="2:3" x14ac:dyDescent="0.3">
      <c r="B1214" s="42"/>
      <c r="C1214" s="45"/>
    </row>
    <row r="1215" spans="2:3" x14ac:dyDescent="0.3">
      <c r="B1215" s="42"/>
      <c r="C1215" s="45"/>
    </row>
    <row r="1216" spans="2:3" x14ac:dyDescent="0.3">
      <c r="B1216" s="42"/>
      <c r="C1216" s="45"/>
    </row>
    <row r="1217" spans="2:3" x14ac:dyDescent="0.3">
      <c r="B1217" s="42"/>
      <c r="C1217" s="45"/>
    </row>
    <row r="1218" spans="2:3" x14ac:dyDescent="0.3">
      <c r="B1218" s="42"/>
      <c r="C1218" s="45"/>
    </row>
    <row r="1219" spans="2:3" x14ac:dyDescent="0.3">
      <c r="B1219" s="42"/>
      <c r="C1219" s="45"/>
    </row>
    <row r="1220" spans="2:3" x14ac:dyDescent="0.3">
      <c r="B1220" s="42"/>
      <c r="C1220" s="45"/>
    </row>
    <row r="1221" spans="2:3" x14ac:dyDescent="0.3">
      <c r="B1221" s="42"/>
      <c r="C1221" s="45"/>
    </row>
    <row r="1222" spans="2:3" x14ac:dyDescent="0.3">
      <c r="B1222" s="42"/>
      <c r="C1222" s="45"/>
    </row>
    <row r="1223" spans="2:3" x14ac:dyDescent="0.3">
      <c r="B1223" s="42"/>
      <c r="C1223" s="45"/>
    </row>
    <row r="1224" spans="2:3" x14ac:dyDescent="0.3">
      <c r="B1224" s="42"/>
      <c r="C1224" s="45"/>
    </row>
    <row r="1225" spans="2:3" x14ac:dyDescent="0.3">
      <c r="B1225" s="42"/>
      <c r="C1225" s="45"/>
    </row>
    <row r="1226" spans="2:3" x14ac:dyDescent="0.3">
      <c r="B1226" s="42"/>
      <c r="C1226" s="45"/>
    </row>
    <row r="1227" spans="2:3" x14ac:dyDescent="0.3">
      <c r="B1227" s="42"/>
      <c r="C1227" s="45"/>
    </row>
    <row r="1228" spans="2:3" x14ac:dyDescent="0.3">
      <c r="B1228" s="42"/>
      <c r="C1228" s="45"/>
    </row>
    <row r="1229" spans="2:3" x14ac:dyDescent="0.3">
      <c r="B1229" s="42"/>
      <c r="C1229" s="45"/>
    </row>
    <row r="1230" spans="2:3" x14ac:dyDescent="0.3">
      <c r="B1230" s="42"/>
      <c r="C1230" s="45"/>
    </row>
    <row r="1231" spans="2:3" x14ac:dyDescent="0.3">
      <c r="B1231" s="42"/>
      <c r="C1231" s="45"/>
    </row>
    <row r="1232" spans="2:3" x14ac:dyDescent="0.3">
      <c r="B1232" s="42"/>
      <c r="C1232" s="45"/>
    </row>
    <row r="1233" spans="2:3" x14ac:dyDescent="0.3">
      <c r="B1233" s="42"/>
      <c r="C1233" s="45"/>
    </row>
    <row r="1234" spans="2:3" x14ac:dyDescent="0.3">
      <c r="B1234" s="42"/>
      <c r="C1234" s="45"/>
    </row>
    <row r="1235" spans="2:3" x14ac:dyDescent="0.3">
      <c r="B1235" s="42"/>
      <c r="C1235" s="45"/>
    </row>
    <row r="1236" spans="2:3" x14ac:dyDescent="0.3">
      <c r="B1236" s="42"/>
      <c r="C1236" s="45"/>
    </row>
    <row r="1237" spans="2:3" x14ac:dyDescent="0.3">
      <c r="B1237" s="42"/>
      <c r="C1237" s="45"/>
    </row>
    <row r="1238" spans="2:3" x14ac:dyDescent="0.3">
      <c r="B1238" s="42"/>
      <c r="C1238" s="45"/>
    </row>
    <row r="1239" spans="2:3" x14ac:dyDescent="0.3">
      <c r="B1239" s="42"/>
      <c r="C1239" s="45"/>
    </row>
    <row r="1240" spans="2:3" x14ac:dyDescent="0.3">
      <c r="B1240" s="42"/>
      <c r="C1240" s="45"/>
    </row>
    <row r="1241" spans="2:3" x14ac:dyDescent="0.3">
      <c r="B1241" s="42"/>
      <c r="C1241" s="45"/>
    </row>
    <row r="1242" spans="2:3" x14ac:dyDescent="0.3">
      <c r="B1242" s="42"/>
      <c r="C1242" s="45"/>
    </row>
    <row r="1243" spans="2:3" x14ac:dyDescent="0.3">
      <c r="B1243" s="42"/>
      <c r="C1243" s="45"/>
    </row>
    <row r="1244" spans="2:3" x14ac:dyDescent="0.3">
      <c r="B1244" s="42"/>
      <c r="C1244" s="45"/>
    </row>
    <row r="1245" spans="2:3" x14ac:dyDescent="0.3">
      <c r="B1245" s="42"/>
      <c r="C1245" s="45"/>
    </row>
    <row r="1246" spans="2:3" x14ac:dyDescent="0.3">
      <c r="B1246" s="42"/>
      <c r="C1246" s="45"/>
    </row>
    <row r="1247" spans="2:3" x14ac:dyDescent="0.3">
      <c r="B1247" s="42"/>
      <c r="C1247" s="45"/>
    </row>
    <row r="1248" spans="2:3" x14ac:dyDescent="0.3">
      <c r="B1248" s="42"/>
      <c r="C1248" s="45"/>
    </row>
    <row r="1249" spans="2:3" x14ac:dyDescent="0.3">
      <c r="B1249" s="42"/>
      <c r="C1249" s="45"/>
    </row>
    <row r="1250" spans="2:3" x14ac:dyDescent="0.3">
      <c r="B1250" s="42"/>
      <c r="C1250" s="45"/>
    </row>
    <row r="1251" spans="2:3" x14ac:dyDescent="0.3">
      <c r="B1251" s="42"/>
      <c r="C1251" s="45"/>
    </row>
    <row r="1252" spans="2:3" x14ac:dyDescent="0.3">
      <c r="B1252" s="42"/>
      <c r="C1252" s="45"/>
    </row>
    <row r="1253" spans="2:3" x14ac:dyDescent="0.3">
      <c r="B1253" s="42"/>
      <c r="C1253" s="45"/>
    </row>
    <row r="1254" spans="2:3" x14ac:dyDescent="0.3">
      <c r="B1254" s="42"/>
      <c r="C1254" s="45"/>
    </row>
    <row r="1255" spans="2:3" x14ac:dyDescent="0.3">
      <c r="B1255" s="42"/>
      <c r="C1255" s="45"/>
    </row>
    <row r="1256" spans="2:3" x14ac:dyDescent="0.3">
      <c r="B1256" s="42"/>
      <c r="C1256" s="45"/>
    </row>
    <row r="1257" spans="2:3" x14ac:dyDescent="0.3">
      <c r="B1257" s="42"/>
      <c r="C1257" s="45"/>
    </row>
    <row r="1258" spans="2:3" x14ac:dyDescent="0.3">
      <c r="B1258" s="42"/>
      <c r="C1258" s="45"/>
    </row>
    <row r="1259" spans="2:3" x14ac:dyDescent="0.3">
      <c r="B1259" s="42"/>
      <c r="C1259" s="45"/>
    </row>
    <row r="1260" spans="2:3" x14ac:dyDescent="0.3">
      <c r="B1260" s="42"/>
      <c r="C1260" s="45"/>
    </row>
    <row r="1261" spans="2:3" x14ac:dyDescent="0.3">
      <c r="B1261" s="42"/>
      <c r="C1261" s="45"/>
    </row>
    <row r="1262" spans="2:3" x14ac:dyDescent="0.3">
      <c r="B1262" s="42"/>
      <c r="C1262" s="45"/>
    </row>
    <row r="1263" spans="2:3" x14ac:dyDescent="0.3">
      <c r="B1263" s="42"/>
      <c r="C1263" s="45"/>
    </row>
    <row r="1264" spans="2:3" x14ac:dyDescent="0.3">
      <c r="B1264" s="42"/>
      <c r="C1264" s="45"/>
    </row>
    <row r="1265" spans="2:3" x14ac:dyDescent="0.3">
      <c r="B1265" s="42"/>
      <c r="C1265" s="45"/>
    </row>
    <row r="1266" spans="2:3" x14ac:dyDescent="0.3">
      <c r="B1266" s="42"/>
      <c r="C1266" s="45"/>
    </row>
    <row r="1267" spans="2:3" x14ac:dyDescent="0.3">
      <c r="B1267" s="42"/>
      <c r="C1267" s="45"/>
    </row>
    <row r="1268" spans="2:3" x14ac:dyDescent="0.3">
      <c r="B1268" s="42"/>
      <c r="C1268" s="45"/>
    </row>
    <row r="1269" spans="2:3" x14ac:dyDescent="0.3">
      <c r="B1269" s="42"/>
      <c r="C1269" s="45"/>
    </row>
    <row r="1270" spans="2:3" x14ac:dyDescent="0.3">
      <c r="B1270" s="42"/>
      <c r="C1270" s="45"/>
    </row>
    <row r="1271" spans="2:3" x14ac:dyDescent="0.3">
      <c r="B1271" s="42"/>
      <c r="C1271" s="45"/>
    </row>
    <row r="1272" spans="2:3" x14ac:dyDescent="0.3">
      <c r="B1272" s="42"/>
      <c r="C1272" s="45"/>
    </row>
    <row r="1273" spans="2:3" x14ac:dyDescent="0.3">
      <c r="B1273" s="42"/>
      <c r="C1273" s="45"/>
    </row>
    <row r="1274" spans="2:3" x14ac:dyDescent="0.3">
      <c r="B1274" s="42"/>
      <c r="C1274" s="45"/>
    </row>
    <row r="1275" spans="2:3" x14ac:dyDescent="0.3">
      <c r="B1275" s="42"/>
      <c r="C1275" s="45"/>
    </row>
    <row r="1276" spans="2:3" x14ac:dyDescent="0.3">
      <c r="B1276" s="42"/>
      <c r="C1276" s="45"/>
    </row>
    <row r="1277" spans="2:3" x14ac:dyDescent="0.3">
      <c r="B1277" s="42"/>
      <c r="C1277" s="45"/>
    </row>
    <row r="1278" spans="2:3" ht="15" thickBot="1" x14ac:dyDescent="0.35">
      <c r="B1278" s="43"/>
      <c r="C1278" s="46"/>
    </row>
  </sheetData>
  <mergeCells count="1">
    <mergeCell ref="B6:C6"/>
  </mergeCells>
  <pageMargins left="0.70866141732283472" right="0.70866141732283472" top="0.74803149606299213" bottom="0.74803149606299213" header="0.31496062992125984" footer="0.31496062992125984"/>
  <pageSetup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30"/>
  <sheetViews>
    <sheetView workbookViewId="0">
      <selection activeCell="F11" sqref="F11"/>
    </sheetView>
  </sheetViews>
  <sheetFormatPr defaultRowHeight="14.4" x14ac:dyDescent="0.3"/>
  <cols>
    <col min="1" max="3" width="7.6640625" customWidth="1"/>
    <col min="4" max="4" width="46.5546875" customWidth="1"/>
    <col min="5" max="6" width="21.44140625" customWidth="1"/>
    <col min="7" max="7" width="18.109375" customWidth="1"/>
    <col min="8" max="10" width="8.88671875" customWidth="1"/>
    <col min="11" max="11" width="37.5546875" customWidth="1"/>
    <col min="12" max="12" width="16.44140625" customWidth="1"/>
    <col min="13" max="13" width="16.109375" customWidth="1"/>
    <col min="14" max="14" width="11" customWidth="1"/>
    <col min="15" max="15" width="8.109375" style="59" customWidth="1"/>
    <col min="16" max="16" width="18.5546875" hidden="1" customWidth="1"/>
    <col min="17" max="17" width="14.44140625" hidden="1" customWidth="1"/>
    <col min="18" max="18" width="14.5546875" hidden="1" customWidth="1"/>
    <col min="19" max="27" width="8.88671875" customWidth="1"/>
    <col min="28" max="28" width="8.88671875" style="59" customWidth="1"/>
    <col min="29" max="55" width="8.88671875" customWidth="1"/>
  </cols>
  <sheetData>
    <row r="1" spans="1:53" ht="15" thickBot="1" x14ac:dyDescent="0.35"/>
    <row r="2" spans="1:53" ht="24" thickBot="1" x14ac:dyDescent="0.5">
      <c r="D2" s="27" t="s">
        <v>50</v>
      </c>
      <c r="E2" s="28">
        <f>D13+D22</f>
        <v>352.07273146088244</v>
      </c>
      <c r="F2" s="29" t="s">
        <v>51</v>
      </c>
      <c r="P2" s="59"/>
      <c r="Q2" s="59"/>
      <c r="R2" s="59"/>
      <c r="S2" s="59"/>
      <c r="T2" s="59"/>
      <c r="AZ2">
        <v>1</v>
      </c>
      <c r="BA2" t="str" cm="1">
        <f t="array" ref="BA2">INDEX(P7:P10,AZ2)</f>
        <v>Cost of Diesel/L</v>
      </c>
    </row>
    <row r="3" spans="1:53" x14ac:dyDescent="0.3">
      <c r="M3" s="59"/>
      <c r="N3" s="59"/>
      <c r="P3" s="59"/>
      <c r="Q3" s="59"/>
      <c r="R3" s="59"/>
      <c r="S3" s="59"/>
      <c r="T3" s="59"/>
      <c r="AZ3">
        <v>1</v>
      </c>
      <c r="BA3" t="str" cm="1">
        <f t="array" ref="BA3">INDEX(P9:P10,AZ3)</f>
        <v>Cost of Gasoline/L</v>
      </c>
    </row>
    <row r="4" spans="1:53" ht="51" customHeight="1" x14ac:dyDescent="0.3">
      <c r="A4" s="106" t="s">
        <v>52</v>
      </c>
      <c r="B4" s="106"/>
      <c r="C4" s="106"/>
      <c r="D4" s="106"/>
      <c r="E4" s="106"/>
      <c r="F4" s="106"/>
      <c r="G4" s="3"/>
      <c r="H4" s="3"/>
      <c r="I4" s="3"/>
      <c r="J4" s="3"/>
      <c r="K4" s="3"/>
      <c r="L4" s="3"/>
      <c r="M4" s="63"/>
      <c r="N4" s="63"/>
      <c r="P4" s="59"/>
      <c r="Q4" s="59"/>
      <c r="R4" s="59"/>
      <c r="S4" s="59"/>
      <c r="T4" s="59"/>
    </row>
    <row r="5" spans="1:53" ht="15" thickBot="1" x14ac:dyDescent="0.35">
      <c r="C5" s="3"/>
      <c r="D5" s="3"/>
      <c r="E5" s="3"/>
      <c r="F5" s="3"/>
      <c r="G5" s="3"/>
      <c r="H5" s="3"/>
      <c r="I5" s="3"/>
      <c r="J5" s="3"/>
      <c r="K5" s="3"/>
      <c r="L5" s="3"/>
      <c r="M5" s="63"/>
      <c r="N5" s="63"/>
      <c r="P5" s="59"/>
      <c r="Q5" s="59"/>
      <c r="R5" s="59"/>
      <c r="S5" s="59"/>
      <c r="T5" s="59"/>
    </row>
    <row r="6" spans="1:53" ht="15" thickBot="1" x14ac:dyDescent="0.35">
      <c r="C6" s="103" t="s">
        <v>53</v>
      </c>
      <c r="D6" s="104"/>
      <c r="E6" s="105"/>
      <c r="K6" s="50"/>
      <c r="L6" s="50"/>
      <c r="M6" s="59"/>
      <c r="N6" s="64"/>
      <c r="P6" s="59"/>
      <c r="Q6" s="59" t="s">
        <v>54</v>
      </c>
      <c r="R6" s="59" t="s">
        <v>55</v>
      </c>
      <c r="S6" s="59"/>
      <c r="T6" s="59"/>
    </row>
    <row r="7" spans="1:53" x14ac:dyDescent="0.3">
      <c r="C7" s="10"/>
      <c r="D7" s="23">
        <f>'Heavy Diesel Calculator'!F8</f>
        <v>497446.64</v>
      </c>
      <c r="E7" s="17" t="s">
        <v>56</v>
      </c>
      <c r="K7" s="55"/>
      <c r="L7" s="50"/>
      <c r="M7" s="59"/>
      <c r="N7" s="59"/>
      <c r="P7" s="59" t="s">
        <v>57</v>
      </c>
      <c r="Q7" s="60">
        <f>'NRCan Data'!E41</f>
        <v>1.7306670333333336</v>
      </c>
      <c r="R7" s="61">
        <v>2.5091549999999999E-3</v>
      </c>
      <c r="S7" s="59"/>
      <c r="T7" s="59"/>
    </row>
    <row r="8" spans="1:53" ht="15" thickBot="1" x14ac:dyDescent="0.35">
      <c r="C8" s="5" t="s">
        <v>58</v>
      </c>
      <c r="D8" s="19">
        <f>'Heavy Diesel Calculator'!F6</f>
        <v>0.3</v>
      </c>
      <c r="E8" s="17" t="s">
        <v>59</v>
      </c>
      <c r="K8" s="50"/>
      <c r="L8" s="59"/>
      <c r="M8" s="65"/>
      <c r="N8" s="65"/>
      <c r="P8" s="59" t="s">
        <v>60</v>
      </c>
      <c r="Q8" s="60">
        <f>Q7*1000</f>
        <v>1730.6670333333336</v>
      </c>
      <c r="R8" s="61">
        <f>R7*1000</f>
        <v>2.5091549999999998</v>
      </c>
      <c r="S8" s="59"/>
      <c r="T8" s="59"/>
    </row>
    <row r="9" spans="1:53" ht="15" thickBot="1" x14ac:dyDescent="0.35">
      <c r="C9" s="20" t="s">
        <v>61</v>
      </c>
      <c r="D9" s="18">
        <f>D7*D8</f>
        <v>149233.992</v>
      </c>
      <c r="E9" s="17" t="s">
        <v>62</v>
      </c>
      <c r="K9" s="50"/>
      <c r="L9" s="59"/>
      <c r="M9" s="65"/>
      <c r="N9" s="65"/>
      <c r="P9" s="59" t="s">
        <v>63</v>
      </c>
      <c r="Q9" s="60">
        <f>'NRCan Data'!E49</f>
        <v>1.6471586708333334</v>
      </c>
      <c r="R9" s="61">
        <v>2.246839E-3</v>
      </c>
      <c r="S9" s="59"/>
      <c r="T9" s="59"/>
    </row>
    <row r="10" spans="1:53" ht="18.600000000000001" customHeight="1" thickBot="1" x14ac:dyDescent="0.35">
      <c r="C10" s="5" t="s">
        <v>64</v>
      </c>
      <c r="D10" s="16">
        <f>VLOOKUP(BA2,P7:Q10,2,FALSE)</f>
        <v>1.7306670333333336</v>
      </c>
      <c r="E10" s="25"/>
      <c r="K10" s="50"/>
      <c r="L10" s="59"/>
      <c r="M10" s="65"/>
      <c r="N10" s="65"/>
      <c r="P10" s="59" t="s">
        <v>65</v>
      </c>
      <c r="Q10" s="60">
        <f>Q9*1000</f>
        <v>1647.1586708333334</v>
      </c>
      <c r="R10" s="61">
        <f>R9*1000</f>
        <v>2.246839</v>
      </c>
      <c r="S10" s="59"/>
      <c r="T10" s="59"/>
    </row>
    <row r="11" spans="1:53" x14ac:dyDescent="0.3">
      <c r="C11" s="6" t="s">
        <v>61</v>
      </c>
      <c r="D11" s="21">
        <f>D9/D10</f>
        <v>86229.175875945002</v>
      </c>
      <c r="E11" s="17" t="s">
        <v>66</v>
      </c>
      <c r="K11" s="50"/>
      <c r="L11" s="59"/>
      <c r="M11" s="65"/>
      <c r="N11" s="65"/>
      <c r="P11" s="59"/>
      <c r="Q11" s="60"/>
      <c r="R11" s="61"/>
      <c r="S11" s="59"/>
      <c r="T11" s="59"/>
    </row>
    <row r="12" spans="1:53" ht="15" thickBot="1" x14ac:dyDescent="0.35">
      <c r="C12" s="5" t="s">
        <v>67</v>
      </c>
      <c r="D12" s="22">
        <f>VLOOKUP(BA2,P7:R10,3,FALSE)</f>
        <v>2.5091549999999999E-3</v>
      </c>
      <c r="E12" s="17" t="s">
        <v>55</v>
      </c>
      <c r="K12" s="50"/>
      <c r="L12" s="50"/>
      <c r="M12" s="59"/>
      <c r="N12" s="66"/>
      <c r="P12" s="59"/>
      <c r="Q12" s="59"/>
      <c r="R12" s="59"/>
      <c r="S12" s="59"/>
      <c r="T12" s="59"/>
    </row>
    <row r="13" spans="1:53" x14ac:dyDescent="0.3">
      <c r="C13" s="9" t="s">
        <v>61</v>
      </c>
      <c r="D13" s="58">
        <f>D11*D12</f>
        <v>216.36236779500678</v>
      </c>
      <c r="E13" s="17" t="s">
        <v>51</v>
      </c>
      <c r="K13" s="50"/>
      <c r="L13" s="50"/>
      <c r="M13" s="59"/>
      <c r="N13" s="59"/>
      <c r="P13" s="59"/>
      <c r="Q13" s="59"/>
      <c r="R13" s="59"/>
      <c r="S13" s="59"/>
      <c r="T13" s="59"/>
    </row>
    <row r="14" spans="1:53" ht="15" thickBot="1" x14ac:dyDescent="0.35">
      <c r="K14" s="50"/>
      <c r="L14" s="50"/>
      <c r="M14" s="59"/>
      <c r="N14" s="59"/>
      <c r="P14" s="59"/>
      <c r="Q14" s="59"/>
      <c r="R14" s="59"/>
      <c r="S14" s="59"/>
      <c r="T14" s="59"/>
    </row>
    <row r="15" spans="1:53" ht="15" thickBot="1" x14ac:dyDescent="0.35">
      <c r="A15" s="103" t="s">
        <v>68</v>
      </c>
      <c r="B15" s="104"/>
      <c r="C15" s="104"/>
      <c r="D15" s="104"/>
      <c r="E15" s="105"/>
      <c r="K15" s="50"/>
      <c r="L15" s="50"/>
      <c r="M15" s="59"/>
      <c r="N15" s="59"/>
      <c r="P15" s="59"/>
      <c r="Q15" s="59"/>
      <c r="R15" s="59"/>
      <c r="S15" s="59"/>
      <c r="T15" s="59"/>
    </row>
    <row r="16" spans="1:53" x14ac:dyDescent="0.3">
      <c r="C16" s="10"/>
      <c r="D16" s="23">
        <f>'Off-Road Calculator'!F8</f>
        <v>497446.64</v>
      </c>
      <c r="E16" s="17" t="s">
        <v>56</v>
      </c>
      <c r="K16" s="55"/>
      <c r="L16" s="50"/>
      <c r="M16" s="59"/>
      <c r="N16" s="59"/>
      <c r="P16" s="59"/>
      <c r="Q16" s="59"/>
      <c r="R16" s="59"/>
      <c r="S16" s="59"/>
      <c r="T16" s="59"/>
    </row>
    <row r="17" spans="3:20" ht="15" thickBot="1" x14ac:dyDescent="0.35">
      <c r="C17" s="5" t="s">
        <v>58</v>
      </c>
      <c r="D17" s="19">
        <f>'Off-Road Calculator'!F6</f>
        <v>0.2</v>
      </c>
      <c r="E17" s="17" t="s">
        <v>59</v>
      </c>
      <c r="K17" s="59"/>
      <c r="L17" s="59"/>
      <c r="M17" s="65"/>
      <c r="N17" s="65"/>
      <c r="P17" s="59"/>
      <c r="Q17" s="59"/>
      <c r="R17" s="59"/>
      <c r="S17" s="59"/>
      <c r="T17" s="59"/>
    </row>
    <row r="18" spans="3:20" ht="15" thickBot="1" x14ac:dyDescent="0.35">
      <c r="C18" s="20" t="s">
        <v>61</v>
      </c>
      <c r="D18" s="18">
        <f>D16*D17</f>
        <v>99489.328000000009</v>
      </c>
      <c r="E18" s="17" t="s">
        <v>62</v>
      </c>
      <c r="H18" s="24"/>
      <c r="K18" s="59"/>
      <c r="L18" s="59"/>
      <c r="M18" s="65"/>
      <c r="N18" s="65"/>
      <c r="P18" s="59"/>
      <c r="Q18" s="59"/>
      <c r="R18" s="59"/>
      <c r="S18" s="59"/>
      <c r="T18" s="59"/>
    </row>
    <row r="19" spans="3:20" ht="18" customHeight="1" thickBot="1" x14ac:dyDescent="0.35">
      <c r="C19" s="5" t="s">
        <v>64</v>
      </c>
      <c r="D19" s="16">
        <f>VLOOKUP(BA3,P7:Q10,2,FALSE)</f>
        <v>1.6471586708333334</v>
      </c>
      <c r="E19" s="25"/>
      <c r="K19" s="59"/>
      <c r="L19" s="59"/>
      <c r="M19" s="65"/>
      <c r="N19" s="65"/>
      <c r="P19" s="59"/>
      <c r="Q19" s="59"/>
      <c r="R19" s="59"/>
      <c r="S19" s="59"/>
      <c r="T19" s="59"/>
    </row>
    <row r="20" spans="3:20" x14ac:dyDescent="0.3">
      <c r="C20" s="6" t="s">
        <v>61</v>
      </c>
      <c r="D20" s="21">
        <f>D18/D19</f>
        <v>60400.573279115961</v>
      </c>
      <c r="E20" s="17" t="s">
        <v>69</v>
      </c>
      <c r="K20" s="59"/>
      <c r="L20" s="59"/>
      <c r="M20" s="65"/>
      <c r="N20" s="65"/>
      <c r="P20" s="59"/>
      <c r="Q20" s="59"/>
      <c r="R20" s="59"/>
      <c r="S20" s="59"/>
      <c r="T20" s="59"/>
    </row>
    <row r="21" spans="3:20" ht="15" thickBot="1" x14ac:dyDescent="0.35">
      <c r="C21" s="5" t="s">
        <v>67</v>
      </c>
      <c r="D21" s="22">
        <f>VLOOKUP(BA3,P9:R10,3,FALSE)</f>
        <v>2.246839E-3</v>
      </c>
      <c r="E21" s="17" t="s">
        <v>55</v>
      </c>
      <c r="K21" s="59"/>
      <c r="L21" s="50"/>
      <c r="M21" s="50"/>
      <c r="N21" s="56"/>
      <c r="P21" s="59"/>
      <c r="Q21" s="59"/>
      <c r="R21" s="59"/>
      <c r="S21" s="59"/>
      <c r="T21" s="59"/>
    </row>
    <row r="22" spans="3:20" x14ac:dyDescent="0.3">
      <c r="C22" s="9" t="s">
        <v>61</v>
      </c>
      <c r="D22" s="58">
        <f>D20*D21</f>
        <v>135.71036366587563</v>
      </c>
      <c r="E22" s="17" t="s">
        <v>51</v>
      </c>
      <c r="K22" s="50"/>
      <c r="L22" s="50"/>
      <c r="M22" s="50"/>
      <c r="N22" s="56"/>
      <c r="P22" s="59"/>
      <c r="Q22" s="59"/>
      <c r="R22" s="59"/>
      <c r="S22" s="59"/>
      <c r="T22" s="59"/>
    </row>
    <row r="23" spans="3:20" x14ac:dyDescent="0.3">
      <c r="K23" s="32" t="s">
        <v>0</v>
      </c>
      <c r="L23" s="34" t="s">
        <v>1</v>
      </c>
      <c r="M23" s="34" t="s">
        <v>2</v>
      </c>
      <c r="N23" s="50"/>
      <c r="P23" s="59"/>
      <c r="Q23" s="59"/>
      <c r="R23" s="59"/>
      <c r="S23" s="62"/>
      <c r="T23" s="59"/>
    </row>
    <row r="24" spans="3:20" x14ac:dyDescent="0.3">
      <c r="K24" s="51" t="s">
        <v>70</v>
      </c>
      <c r="L24" s="52">
        <v>2.0835685000000002</v>
      </c>
      <c r="M24" s="52">
        <f>L24*1000</f>
        <v>2083.5685000000003</v>
      </c>
      <c r="N24" s="50"/>
    </row>
    <row r="25" spans="3:20" x14ac:dyDescent="0.3">
      <c r="K25" s="51" t="s">
        <v>71</v>
      </c>
      <c r="L25" s="52">
        <v>1.9201785</v>
      </c>
      <c r="M25" s="52">
        <f>L25*1000</f>
        <v>1920.1785</v>
      </c>
      <c r="N25" s="50"/>
    </row>
    <row r="26" spans="3:20" x14ac:dyDescent="0.3">
      <c r="K26" s="101" t="s">
        <v>3</v>
      </c>
      <c r="L26" s="101"/>
      <c r="M26" s="102"/>
      <c r="N26" s="102"/>
      <c r="O26" s="102"/>
    </row>
    <row r="27" spans="3:20" x14ac:dyDescent="0.3">
      <c r="K27" s="54" t="s">
        <v>72</v>
      </c>
      <c r="L27" s="53">
        <v>2.6163750000000002E-3</v>
      </c>
      <c r="M27" s="50" t="s">
        <v>5</v>
      </c>
      <c r="N27" s="50"/>
    </row>
    <row r="28" spans="3:20" x14ac:dyDescent="0.3">
      <c r="K28" s="32" t="s">
        <v>73</v>
      </c>
      <c r="L28" s="53">
        <v>2.2357700000000002E-3</v>
      </c>
      <c r="M28" s="50" t="s">
        <v>5</v>
      </c>
      <c r="N28" s="50"/>
    </row>
    <row r="29" spans="3:20" x14ac:dyDescent="0.3">
      <c r="K29" s="54" t="s">
        <v>74</v>
      </c>
      <c r="L29" s="53">
        <v>2.6163750000000001</v>
      </c>
      <c r="M29" s="50" t="s">
        <v>8</v>
      </c>
      <c r="N29" s="50"/>
    </row>
    <row r="30" spans="3:20" x14ac:dyDescent="0.3">
      <c r="K30" s="32" t="s">
        <v>75</v>
      </c>
      <c r="L30" s="53">
        <v>2.23577</v>
      </c>
      <c r="M30" s="50" t="s">
        <v>8</v>
      </c>
      <c r="N30" s="50"/>
    </row>
  </sheetData>
  <sheetProtection selectLockedCells="1"/>
  <mergeCells count="4">
    <mergeCell ref="K26:O26"/>
    <mergeCell ref="C6:E6"/>
    <mergeCell ref="A15:E15"/>
    <mergeCell ref="A4:F4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9" r:id="rId4" name="Drop Down 11">
              <controlPr defaultSize="0" autoLine="0" autoPict="0">
                <anchor moveWithCells="1">
                  <from>
                    <xdr:col>3</xdr:col>
                    <xdr:colOff>3238500</xdr:colOff>
                    <xdr:row>9</xdr:row>
                    <xdr:rowOff>7620</xdr:rowOff>
                  </from>
                  <to>
                    <xdr:col>5</xdr:col>
                    <xdr:colOff>7620</xdr:colOff>
                    <xdr:row>9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5" name="Drop Down 14">
              <controlPr defaultSize="0" autoLine="0" autoPict="0">
                <anchor moveWithCells="1">
                  <from>
                    <xdr:col>3</xdr:col>
                    <xdr:colOff>3238500</xdr:colOff>
                    <xdr:row>18</xdr:row>
                    <xdr:rowOff>7620</xdr:rowOff>
                  </from>
                  <to>
                    <xdr:col>5</xdr:col>
                    <xdr:colOff>7620</xdr:colOff>
                    <xdr:row>18</xdr:row>
                    <xdr:rowOff>220980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8B7E8-8221-42B5-BA74-09B4540DC75B}">
  <dimension ref="A1:Q49"/>
  <sheetViews>
    <sheetView tabSelected="1" workbookViewId="0">
      <selection activeCell="E49" sqref="E49"/>
    </sheetView>
  </sheetViews>
  <sheetFormatPr defaultRowHeight="14.4" x14ac:dyDescent="0.3"/>
  <cols>
    <col min="1" max="1" width="11" customWidth="1"/>
    <col min="2" max="2" width="9.33203125" bestFit="1" customWidth="1"/>
    <col min="4" max="4" width="9.77734375" customWidth="1"/>
  </cols>
  <sheetData>
    <row r="1" spans="1:17" ht="17.399999999999999" x14ac:dyDescent="0.35">
      <c r="A1" s="87" t="s">
        <v>92</v>
      </c>
      <c r="B1" s="107" t="s">
        <v>77</v>
      </c>
      <c r="C1" s="107" t="s">
        <v>76</v>
      </c>
      <c r="D1" s="107" t="s">
        <v>76</v>
      </c>
      <c r="E1" s="107" t="s">
        <v>76</v>
      </c>
      <c r="F1" s="107" t="s">
        <v>78</v>
      </c>
      <c r="G1" s="107" t="s">
        <v>76</v>
      </c>
      <c r="H1" s="107" t="s">
        <v>76</v>
      </c>
      <c r="I1" s="107" t="s">
        <v>76</v>
      </c>
      <c r="J1" s="107" t="s">
        <v>79</v>
      </c>
      <c r="K1" s="107" t="s">
        <v>76</v>
      </c>
      <c r="L1" s="107" t="s">
        <v>76</v>
      </c>
      <c r="M1" s="107" t="s">
        <v>76</v>
      </c>
      <c r="N1" s="107" t="s">
        <v>80</v>
      </c>
      <c r="O1" s="108"/>
      <c r="P1" s="108"/>
      <c r="Q1" s="108"/>
    </row>
    <row r="2" spans="1:17" ht="28.8" x14ac:dyDescent="0.3">
      <c r="A2" s="88" t="s">
        <v>81</v>
      </c>
      <c r="B2" s="88" t="s">
        <v>82</v>
      </c>
      <c r="C2" s="88" t="s">
        <v>83</v>
      </c>
      <c r="D2" s="88" t="s">
        <v>84</v>
      </c>
      <c r="E2" s="88" t="s">
        <v>85</v>
      </c>
      <c r="F2" s="88" t="s">
        <v>82</v>
      </c>
      <c r="G2" s="88" t="s">
        <v>83</v>
      </c>
      <c r="H2" s="88" t="s">
        <v>84</v>
      </c>
      <c r="I2" s="88" t="s">
        <v>85</v>
      </c>
      <c r="J2" s="88" t="s">
        <v>82</v>
      </c>
      <c r="K2" s="88" t="s">
        <v>83</v>
      </c>
      <c r="L2" s="88" t="s">
        <v>84</v>
      </c>
      <c r="M2" s="88" t="s">
        <v>85</v>
      </c>
      <c r="N2" s="88" t="s">
        <v>82</v>
      </c>
      <c r="O2" s="88" t="s">
        <v>83</v>
      </c>
      <c r="P2" s="88" t="s">
        <v>84</v>
      </c>
      <c r="Q2" s="88" t="s">
        <v>85</v>
      </c>
    </row>
    <row r="3" spans="1:17" x14ac:dyDescent="0.3">
      <c r="A3" s="89">
        <v>45658</v>
      </c>
      <c r="B3">
        <v>177.6</v>
      </c>
      <c r="C3">
        <v>48.2</v>
      </c>
      <c r="D3">
        <v>5.5</v>
      </c>
      <c r="E3">
        <v>61.8</v>
      </c>
      <c r="F3">
        <v>175.4</v>
      </c>
      <c r="G3">
        <v>48.1</v>
      </c>
      <c r="H3">
        <v>3.4</v>
      </c>
      <c r="I3">
        <v>61.8</v>
      </c>
      <c r="J3">
        <v>191.9</v>
      </c>
      <c r="K3">
        <v>61.4</v>
      </c>
      <c r="L3">
        <v>7.2</v>
      </c>
      <c r="M3">
        <v>61.2</v>
      </c>
      <c r="N3">
        <v>185.5</v>
      </c>
      <c r="O3">
        <v>54.1</v>
      </c>
      <c r="P3">
        <v>6.5</v>
      </c>
      <c r="Q3">
        <v>62.8</v>
      </c>
    </row>
    <row r="4" spans="1:17" x14ac:dyDescent="0.3">
      <c r="A4" s="89">
        <v>45689</v>
      </c>
      <c r="B4">
        <v>180.4</v>
      </c>
      <c r="C4">
        <v>48.3</v>
      </c>
      <c r="D4">
        <v>7</v>
      </c>
      <c r="E4">
        <v>66.900000000000006</v>
      </c>
      <c r="F4">
        <v>178.7</v>
      </c>
      <c r="G4">
        <v>48.3</v>
      </c>
      <c r="H4">
        <v>5.3</v>
      </c>
      <c r="I4">
        <v>66.900000000000006</v>
      </c>
      <c r="J4">
        <v>192.4</v>
      </c>
      <c r="K4">
        <v>61.4</v>
      </c>
      <c r="L4">
        <v>6.7</v>
      </c>
      <c r="M4">
        <v>66.099999999999994</v>
      </c>
      <c r="N4">
        <v>186.2</v>
      </c>
      <c r="O4">
        <v>54.1</v>
      </c>
      <c r="P4">
        <v>6.3</v>
      </c>
      <c r="Q4">
        <v>67.7</v>
      </c>
    </row>
    <row r="5" spans="1:17" x14ac:dyDescent="0.3">
      <c r="A5" s="89">
        <v>45717</v>
      </c>
      <c r="B5">
        <v>175.9</v>
      </c>
      <c r="C5">
        <v>48.1</v>
      </c>
      <c r="D5">
        <v>12.1</v>
      </c>
      <c r="E5">
        <v>58.3</v>
      </c>
      <c r="F5">
        <v>172.7</v>
      </c>
      <c r="G5">
        <v>48</v>
      </c>
      <c r="H5">
        <v>9.1</v>
      </c>
      <c r="I5">
        <v>58.3</v>
      </c>
      <c r="J5">
        <v>190.3</v>
      </c>
      <c r="K5">
        <v>61.3</v>
      </c>
      <c r="L5">
        <v>6.9</v>
      </c>
      <c r="M5">
        <v>64.7</v>
      </c>
      <c r="N5">
        <v>183.8</v>
      </c>
      <c r="O5">
        <v>54</v>
      </c>
      <c r="P5">
        <v>6.1</v>
      </c>
      <c r="Q5">
        <v>66.3</v>
      </c>
    </row>
    <row r="6" spans="1:17" x14ac:dyDescent="0.3">
      <c r="A6" s="89">
        <v>45748</v>
      </c>
      <c r="B6">
        <v>148.9</v>
      </c>
      <c r="C6">
        <v>26.1</v>
      </c>
      <c r="D6">
        <v>7.6</v>
      </c>
      <c r="E6">
        <v>61.2</v>
      </c>
      <c r="F6">
        <v>147.69999999999999</v>
      </c>
      <c r="G6">
        <v>26</v>
      </c>
      <c r="H6">
        <v>6.5</v>
      </c>
      <c r="I6">
        <v>61.2</v>
      </c>
      <c r="J6">
        <v>166.6</v>
      </c>
      <c r="K6">
        <v>39.4</v>
      </c>
      <c r="L6">
        <v>6.5</v>
      </c>
      <c r="M6">
        <v>66.7</v>
      </c>
      <c r="N6">
        <v>160.19999999999999</v>
      </c>
      <c r="O6">
        <v>32.1</v>
      </c>
      <c r="P6">
        <v>5.9</v>
      </c>
      <c r="Q6">
        <v>68.3</v>
      </c>
    </row>
    <row r="7" spans="1:17" x14ac:dyDescent="0.3">
      <c r="A7" s="89">
        <v>45778</v>
      </c>
      <c r="B7">
        <v>145.1</v>
      </c>
      <c r="C7">
        <v>25.9</v>
      </c>
      <c r="D7">
        <v>8.6</v>
      </c>
      <c r="E7">
        <v>59.2</v>
      </c>
      <c r="F7">
        <v>143.1</v>
      </c>
      <c r="G7">
        <v>25.8</v>
      </c>
      <c r="H7">
        <v>6.7</v>
      </c>
      <c r="I7">
        <v>59.2</v>
      </c>
      <c r="J7">
        <v>170.7</v>
      </c>
      <c r="K7">
        <v>39.6</v>
      </c>
      <c r="L7">
        <v>5.6</v>
      </c>
      <c r="M7">
        <v>74.099999999999994</v>
      </c>
      <c r="N7">
        <v>165.7</v>
      </c>
      <c r="O7">
        <v>32.4</v>
      </c>
      <c r="P7">
        <v>6.3</v>
      </c>
      <c r="Q7">
        <v>75.7</v>
      </c>
    </row>
    <row r="8" spans="1:17" x14ac:dyDescent="0.3">
      <c r="A8" s="89">
        <v>45809</v>
      </c>
      <c r="B8">
        <v>149.69999999999999</v>
      </c>
      <c r="C8">
        <v>26.1</v>
      </c>
      <c r="D8">
        <v>6.8</v>
      </c>
      <c r="E8">
        <v>60.5</v>
      </c>
      <c r="F8">
        <v>147.5</v>
      </c>
      <c r="G8">
        <v>26</v>
      </c>
      <c r="H8">
        <v>4.5999999999999996</v>
      </c>
      <c r="I8">
        <v>60.5</v>
      </c>
      <c r="J8">
        <v>175.9</v>
      </c>
      <c r="K8">
        <v>39.9</v>
      </c>
      <c r="L8">
        <v>6.7</v>
      </c>
      <c r="M8">
        <v>73</v>
      </c>
      <c r="N8">
        <v>169.4</v>
      </c>
      <c r="O8">
        <v>32.6</v>
      </c>
      <c r="P8">
        <v>5.9</v>
      </c>
      <c r="Q8">
        <v>74.599999999999994</v>
      </c>
    </row>
    <row r="9" spans="1:17" x14ac:dyDescent="0.3">
      <c r="A9" s="89">
        <v>45839</v>
      </c>
      <c r="B9">
        <v>155.5</v>
      </c>
      <c r="C9">
        <v>26.4</v>
      </c>
      <c r="D9">
        <v>6</v>
      </c>
      <c r="E9">
        <v>67.7</v>
      </c>
      <c r="F9">
        <v>154.80000000000001</v>
      </c>
      <c r="G9">
        <v>26.4</v>
      </c>
      <c r="H9">
        <v>5.3</v>
      </c>
      <c r="I9">
        <v>67.7</v>
      </c>
      <c r="J9">
        <v>180.7</v>
      </c>
      <c r="K9">
        <v>40.1</v>
      </c>
      <c r="L9">
        <v>6.6</v>
      </c>
      <c r="M9">
        <v>78.599999999999994</v>
      </c>
      <c r="N9">
        <v>174.4</v>
      </c>
      <c r="O9">
        <v>32.799999999999997</v>
      </c>
      <c r="P9">
        <v>5.9</v>
      </c>
      <c r="Q9">
        <v>80.2</v>
      </c>
    </row>
    <row r="10" spans="1:17" x14ac:dyDescent="0.3">
      <c r="A10" s="89">
        <v>45870</v>
      </c>
      <c r="B10">
        <v>153.9</v>
      </c>
      <c r="C10">
        <v>26.3</v>
      </c>
      <c r="D10">
        <v>5.3</v>
      </c>
      <c r="E10">
        <v>69.8</v>
      </c>
      <c r="F10">
        <v>154.5</v>
      </c>
      <c r="G10">
        <v>26.4</v>
      </c>
      <c r="H10">
        <v>5.8</v>
      </c>
      <c r="I10">
        <v>69.8</v>
      </c>
      <c r="J10">
        <v>177.5</v>
      </c>
      <c r="K10">
        <v>40</v>
      </c>
      <c r="L10">
        <v>7.5</v>
      </c>
      <c r="M10">
        <v>77.599999999999994</v>
      </c>
      <c r="N10">
        <v>171</v>
      </c>
      <c r="O10">
        <v>32.6</v>
      </c>
      <c r="P10">
        <v>6.7</v>
      </c>
      <c r="Q10">
        <v>79.2</v>
      </c>
    </row>
    <row r="11" spans="1:17" x14ac:dyDescent="0.3">
      <c r="A11" s="89">
        <v>45901</v>
      </c>
      <c r="B11">
        <v>153.69999999999999</v>
      </c>
      <c r="C11">
        <v>26.3</v>
      </c>
      <c r="D11">
        <v>4.2</v>
      </c>
      <c r="E11">
        <v>71.7</v>
      </c>
      <c r="F11">
        <v>154.30000000000001</v>
      </c>
      <c r="G11">
        <v>26.4</v>
      </c>
      <c r="H11">
        <v>4.8</v>
      </c>
      <c r="I11">
        <v>71.7</v>
      </c>
      <c r="J11">
        <v>179.8</v>
      </c>
      <c r="K11">
        <v>40.1</v>
      </c>
      <c r="L11">
        <v>6.2</v>
      </c>
      <c r="M11">
        <v>82</v>
      </c>
      <c r="N11">
        <v>173.7</v>
      </c>
      <c r="O11">
        <v>32.799999999999997</v>
      </c>
      <c r="P11">
        <v>5.8</v>
      </c>
      <c r="Q11">
        <v>83.6</v>
      </c>
    </row>
    <row r="12" spans="1:17" x14ac:dyDescent="0.3">
      <c r="A12" s="89">
        <v>45931</v>
      </c>
      <c r="B12">
        <v>155.80000000000001</v>
      </c>
      <c r="C12">
        <v>26.4</v>
      </c>
      <c r="D12">
        <v>3.1</v>
      </c>
      <c r="E12">
        <v>77.8</v>
      </c>
      <c r="F12">
        <v>157</v>
      </c>
      <c r="G12">
        <v>26.5</v>
      </c>
      <c r="H12">
        <v>4.0999999999999996</v>
      </c>
      <c r="I12">
        <v>77.8</v>
      </c>
      <c r="J12">
        <v>177.8</v>
      </c>
      <c r="K12">
        <v>40</v>
      </c>
      <c r="L12">
        <v>6.9</v>
      </c>
      <c r="M12">
        <v>82.4</v>
      </c>
      <c r="N12">
        <v>171.8</v>
      </c>
      <c r="O12">
        <v>32.700000000000003</v>
      </c>
      <c r="P12">
        <v>6.6</v>
      </c>
      <c r="Q12">
        <v>84</v>
      </c>
    </row>
    <row r="13" spans="1:17" x14ac:dyDescent="0.3">
      <c r="A13" s="89">
        <v>45962</v>
      </c>
      <c r="B13">
        <v>165.1</v>
      </c>
      <c r="C13">
        <v>26.9</v>
      </c>
      <c r="D13">
        <v>7.5</v>
      </c>
      <c r="E13">
        <v>82.9</v>
      </c>
      <c r="F13">
        <v>163.9</v>
      </c>
      <c r="G13">
        <v>26.8</v>
      </c>
      <c r="H13">
        <v>6.3</v>
      </c>
      <c r="I13">
        <v>82.9</v>
      </c>
      <c r="J13">
        <v>177</v>
      </c>
      <c r="K13">
        <v>39.9</v>
      </c>
      <c r="L13">
        <v>7.8</v>
      </c>
      <c r="M13">
        <v>81.400000000000006</v>
      </c>
      <c r="N13">
        <v>170.5</v>
      </c>
      <c r="O13">
        <v>32.6</v>
      </c>
      <c r="P13">
        <v>7</v>
      </c>
      <c r="Q13">
        <v>83</v>
      </c>
    </row>
    <row r="14" spans="1:17" x14ac:dyDescent="0.3">
      <c r="A14" s="89">
        <v>45992</v>
      </c>
      <c r="B14">
        <v>156.1</v>
      </c>
      <c r="C14">
        <v>26.4</v>
      </c>
      <c r="D14">
        <v>9.6</v>
      </c>
      <c r="E14">
        <v>74.3</v>
      </c>
      <c r="F14">
        <v>155.5</v>
      </c>
      <c r="G14">
        <v>26.4</v>
      </c>
      <c r="H14">
        <v>8.9</v>
      </c>
      <c r="I14">
        <v>74.3</v>
      </c>
      <c r="J14">
        <v>160.80000000000001</v>
      </c>
      <c r="K14">
        <v>39.200000000000003</v>
      </c>
      <c r="L14">
        <v>7.6</v>
      </c>
      <c r="M14">
        <v>68.099999999999994</v>
      </c>
      <c r="N14">
        <v>154.80000000000001</v>
      </c>
      <c r="O14">
        <v>31.9</v>
      </c>
      <c r="P14">
        <v>7.2</v>
      </c>
      <c r="Q14">
        <v>69.8</v>
      </c>
    </row>
    <row r="15" spans="1:17" x14ac:dyDescent="0.3">
      <c r="B15">
        <v>1.5980833333333331</v>
      </c>
      <c r="D15" s="3"/>
      <c r="F15">
        <v>1.5875833333333336</v>
      </c>
      <c r="H15" s="3"/>
      <c r="J15">
        <v>1.7845000000000002</v>
      </c>
      <c r="L15" s="3"/>
      <c r="N15">
        <v>1.7225000000000004</v>
      </c>
      <c r="P15" s="3"/>
    </row>
    <row r="17" spans="1:17" ht="17.399999999999999" x14ac:dyDescent="0.35">
      <c r="A17" s="87" t="s">
        <v>93</v>
      </c>
      <c r="B17" s="107" t="s">
        <v>77</v>
      </c>
      <c r="C17" s="107" t="s">
        <v>76</v>
      </c>
      <c r="D17" s="107" t="s">
        <v>76</v>
      </c>
      <c r="E17" s="107" t="s">
        <v>76</v>
      </c>
      <c r="F17" s="107" t="s">
        <v>78</v>
      </c>
      <c r="G17" s="107" t="s">
        <v>76</v>
      </c>
      <c r="H17" s="107" t="s">
        <v>76</v>
      </c>
      <c r="I17" s="107" t="s">
        <v>76</v>
      </c>
      <c r="J17" s="107" t="s">
        <v>79</v>
      </c>
      <c r="K17" s="107" t="s">
        <v>76</v>
      </c>
      <c r="L17" s="107" t="s">
        <v>76</v>
      </c>
      <c r="M17" s="107" t="s">
        <v>76</v>
      </c>
      <c r="N17" s="107" t="s">
        <v>80</v>
      </c>
      <c r="O17" s="108"/>
      <c r="P17" s="108"/>
      <c r="Q17" s="108"/>
    </row>
    <row r="18" spans="1:17" ht="28.8" x14ac:dyDescent="0.3">
      <c r="A18" s="88" t="s">
        <v>81</v>
      </c>
      <c r="B18" s="88" t="s">
        <v>82</v>
      </c>
      <c r="C18" s="88" t="s">
        <v>83</v>
      </c>
      <c r="D18" s="88" t="s">
        <v>84</v>
      </c>
      <c r="E18" s="88" t="s">
        <v>85</v>
      </c>
      <c r="F18" s="88" t="s">
        <v>82</v>
      </c>
      <c r="G18" s="88" t="s">
        <v>83</v>
      </c>
      <c r="H18" s="88" t="s">
        <v>84</v>
      </c>
      <c r="I18" s="88" t="s">
        <v>85</v>
      </c>
      <c r="J18" s="88" t="s">
        <v>82</v>
      </c>
      <c r="K18" s="88" t="s">
        <v>83</v>
      </c>
      <c r="L18" s="88" t="s">
        <v>84</v>
      </c>
      <c r="M18" s="88" t="s">
        <v>85</v>
      </c>
      <c r="N18" s="88" t="s">
        <v>82</v>
      </c>
      <c r="O18" s="88" t="s">
        <v>83</v>
      </c>
      <c r="P18" s="88" t="s">
        <v>84</v>
      </c>
      <c r="Q18" s="88" t="s">
        <v>85</v>
      </c>
    </row>
    <row r="19" spans="1:17" x14ac:dyDescent="0.3">
      <c r="A19" s="89">
        <v>45658</v>
      </c>
      <c r="B19">
        <v>164.7</v>
      </c>
      <c r="C19">
        <v>50</v>
      </c>
      <c r="D19">
        <v>7.1</v>
      </c>
      <c r="E19">
        <v>45.5</v>
      </c>
      <c r="F19">
        <v>164.3</v>
      </c>
      <c r="G19">
        <v>49.9</v>
      </c>
      <c r="H19">
        <v>6.7</v>
      </c>
      <c r="I19">
        <v>45.5</v>
      </c>
      <c r="J19">
        <v>181.6</v>
      </c>
      <c r="K19">
        <v>63.3</v>
      </c>
      <c r="L19">
        <v>7.9</v>
      </c>
      <c r="M19">
        <v>48.3</v>
      </c>
      <c r="N19">
        <v>175.3</v>
      </c>
      <c r="O19">
        <v>56</v>
      </c>
      <c r="P19">
        <v>7.4</v>
      </c>
      <c r="Q19">
        <v>49.9</v>
      </c>
    </row>
    <row r="20" spans="1:17" x14ac:dyDescent="0.3">
      <c r="A20" s="89">
        <v>45689</v>
      </c>
      <c r="B20">
        <v>167.6</v>
      </c>
      <c r="C20">
        <v>50.1</v>
      </c>
      <c r="D20">
        <v>9.6</v>
      </c>
      <c r="E20">
        <v>49.7</v>
      </c>
      <c r="F20">
        <v>168</v>
      </c>
      <c r="G20">
        <v>50.1</v>
      </c>
      <c r="H20">
        <v>10</v>
      </c>
      <c r="I20">
        <v>49.7</v>
      </c>
      <c r="J20">
        <v>188.6</v>
      </c>
      <c r="K20">
        <v>63.6</v>
      </c>
      <c r="L20">
        <v>7.9</v>
      </c>
      <c r="M20">
        <v>58.9</v>
      </c>
      <c r="N20">
        <v>185.2</v>
      </c>
      <c r="O20">
        <v>56.4</v>
      </c>
      <c r="P20">
        <v>10.199999999999999</v>
      </c>
      <c r="Q20">
        <v>60.5</v>
      </c>
    </row>
    <row r="21" spans="1:17" x14ac:dyDescent="0.3">
      <c r="A21" s="89">
        <v>45717</v>
      </c>
      <c r="B21">
        <v>165.2</v>
      </c>
      <c r="C21">
        <v>50</v>
      </c>
      <c r="D21">
        <v>7.5</v>
      </c>
      <c r="E21">
        <v>50.3</v>
      </c>
      <c r="F21">
        <v>160.5</v>
      </c>
      <c r="G21">
        <v>49.8</v>
      </c>
      <c r="H21">
        <v>3</v>
      </c>
      <c r="I21">
        <v>50.3</v>
      </c>
      <c r="J21">
        <v>183.4</v>
      </c>
      <c r="K21">
        <v>63.3</v>
      </c>
      <c r="L21">
        <v>7</v>
      </c>
      <c r="M21">
        <v>55.7</v>
      </c>
      <c r="N21">
        <v>180.4</v>
      </c>
      <c r="O21">
        <v>56.2</v>
      </c>
      <c r="P21">
        <v>9.5</v>
      </c>
      <c r="Q21">
        <v>57.3</v>
      </c>
    </row>
    <row r="22" spans="1:17" x14ac:dyDescent="0.3">
      <c r="A22" s="89">
        <v>45748</v>
      </c>
      <c r="B22">
        <v>144.19999999999999</v>
      </c>
      <c r="C22">
        <v>31.4</v>
      </c>
      <c r="D22">
        <v>6.7</v>
      </c>
      <c r="E22">
        <v>52.1</v>
      </c>
      <c r="F22">
        <v>141.30000000000001</v>
      </c>
      <c r="G22">
        <v>31.2</v>
      </c>
      <c r="H22">
        <v>4</v>
      </c>
      <c r="I22">
        <v>52.1</v>
      </c>
      <c r="J22">
        <v>165.9</v>
      </c>
      <c r="K22">
        <v>44.9</v>
      </c>
      <c r="L22">
        <v>8.8000000000000007</v>
      </c>
      <c r="M22">
        <v>58.3</v>
      </c>
      <c r="N22">
        <v>162.1</v>
      </c>
      <c r="O22">
        <v>37.700000000000003</v>
      </c>
      <c r="P22">
        <v>10.6</v>
      </c>
      <c r="Q22">
        <v>59.9</v>
      </c>
    </row>
    <row r="23" spans="1:17" x14ac:dyDescent="0.3">
      <c r="A23" s="89">
        <v>45778</v>
      </c>
      <c r="B23">
        <v>147.69999999999999</v>
      </c>
      <c r="C23">
        <v>31.5</v>
      </c>
      <c r="D23">
        <v>9.8000000000000007</v>
      </c>
      <c r="E23">
        <v>55</v>
      </c>
      <c r="F23">
        <v>144.19999999999999</v>
      </c>
      <c r="G23">
        <v>31.4</v>
      </c>
      <c r="H23">
        <v>6.5</v>
      </c>
      <c r="I23">
        <v>55</v>
      </c>
      <c r="J23">
        <v>173.8</v>
      </c>
      <c r="K23">
        <v>45.3</v>
      </c>
      <c r="L23">
        <v>7.2</v>
      </c>
      <c r="M23">
        <v>70</v>
      </c>
      <c r="N23">
        <v>172.5</v>
      </c>
      <c r="O23">
        <v>38.200000000000003</v>
      </c>
      <c r="P23">
        <v>11.4</v>
      </c>
      <c r="Q23">
        <v>71.599999999999994</v>
      </c>
    </row>
    <row r="24" spans="1:17" x14ac:dyDescent="0.3">
      <c r="A24" s="89">
        <v>45809</v>
      </c>
      <c r="B24">
        <v>147.80000000000001</v>
      </c>
      <c r="C24">
        <v>31.5</v>
      </c>
      <c r="D24">
        <v>11.1</v>
      </c>
      <c r="E24">
        <v>48.8</v>
      </c>
      <c r="F24">
        <v>142.4</v>
      </c>
      <c r="G24">
        <v>31.3</v>
      </c>
      <c r="H24">
        <v>6</v>
      </c>
      <c r="I24">
        <v>48.8</v>
      </c>
      <c r="J24">
        <v>165.6</v>
      </c>
      <c r="K24">
        <v>44.9</v>
      </c>
      <c r="L24">
        <v>8.6999999999999993</v>
      </c>
      <c r="M24">
        <v>55.7</v>
      </c>
      <c r="N24">
        <v>169</v>
      </c>
      <c r="O24">
        <v>38</v>
      </c>
      <c r="P24">
        <v>17.3</v>
      </c>
      <c r="Q24">
        <v>57.3</v>
      </c>
    </row>
    <row r="25" spans="1:17" x14ac:dyDescent="0.3">
      <c r="A25" s="89">
        <v>45839</v>
      </c>
      <c r="B25">
        <v>146.19999999999999</v>
      </c>
      <c r="C25">
        <v>31.5</v>
      </c>
      <c r="D25">
        <v>9.4</v>
      </c>
      <c r="E25">
        <v>49.8</v>
      </c>
      <c r="F25">
        <v>143.5</v>
      </c>
      <c r="G25">
        <v>31.3</v>
      </c>
      <c r="H25">
        <v>6.9</v>
      </c>
      <c r="I25">
        <v>49.8</v>
      </c>
      <c r="J25">
        <v>164.3</v>
      </c>
      <c r="K25">
        <v>44.8</v>
      </c>
      <c r="L25">
        <v>8.1</v>
      </c>
      <c r="M25">
        <v>55.9</v>
      </c>
      <c r="N25">
        <v>159.9</v>
      </c>
      <c r="O25">
        <v>37.6</v>
      </c>
      <c r="P25">
        <v>9.3000000000000007</v>
      </c>
      <c r="Q25">
        <v>57.5</v>
      </c>
    </row>
    <row r="26" spans="1:17" x14ac:dyDescent="0.3">
      <c r="A26" s="89">
        <v>45870</v>
      </c>
      <c r="B26">
        <v>150.19999999999999</v>
      </c>
      <c r="C26">
        <v>31.7</v>
      </c>
      <c r="D26">
        <v>11</v>
      </c>
      <c r="E26">
        <v>55.1</v>
      </c>
      <c r="F26">
        <v>148.5</v>
      </c>
      <c r="G26">
        <v>31.6</v>
      </c>
      <c r="H26">
        <v>9.3000000000000007</v>
      </c>
      <c r="I26">
        <v>55.1</v>
      </c>
      <c r="J26">
        <v>168.8</v>
      </c>
      <c r="K26">
        <v>45</v>
      </c>
      <c r="L26">
        <v>7.5</v>
      </c>
      <c r="M26">
        <v>63.7</v>
      </c>
      <c r="N26">
        <v>169.1</v>
      </c>
      <c r="O26">
        <v>38.1</v>
      </c>
      <c r="P26">
        <v>13.2</v>
      </c>
      <c r="Q26">
        <v>65.3</v>
      </c>
    </row>
    <row r="27" spans="1:17" x14ac:dyDescent="0.3">
      <c r="A27" s="89">
        <v>45901</v>
      </c>
      <c r="B27">
        <v>147.5</v>
      </c>
      <c r="C27">
        <v>31.5</v>
      </c>
      <c r="D27">
        <v>10.9</v>
      </c>
      <c r="E27">
        <v>53.5</v>
      </c>
      <c r="F27">
        <v>142.80000000000001</v>
      </c>
      <c r="G27">
        <v>31.3</v>
      </c>
      <c r="H27">
        <v>6.5</v>
      </c>
      <c r="I27">
        <v>53.5</v>
      </c>
      <c r="J27">
        <v>171.8</v>
      </c>
      <c r="K27">
        <v>45.2</v>
      </c>
      <c r="L27">
        <v>8.6999999999999993</v>
      </c>
      <c r="M27">
        <v>66.400000000000006</v>
      </c>
      <c r="N27">
        <v>172.6</v>
      </c>
      <c r="O27">
        <v>38.200000000000003</v>
      </c>
      <c r="P27">
        <v>14.9</v>
      </c>
      <c r="Q27">
        <v>68</v>
      </c>
    </row>
    <row r="28" spans="1:17" x14ac:dyDescent="0.3">
      <c r="A28" s="89">
        <v>45931</v>
      </c>
      <c r="B28">
        <v>143.6</v>
      </c>
      <c r="C28">
        <v>31.3</v>
      </c>
      <c r="D28">
        <v>13.9</v>
      </c>
      <c r="E28">
        <v>49.7</v>
      </c>
      <c r="F28">
        <v>139.80000000000001</v>
      </c>
      <c r="G28">
        <v>31.2</v>
      </c>
      <c r="H28">
        <v>10.3</v>
      </c>
      <c r="I28">
        <v>49.7</v>
      </c>
      <c r="J28">
        <v>161.9</v>
      </c>
      <c r="K28">
        <v>44.7</v>
      </c>
      <c r="L28">
        <v>8.6999999999999993</v>
      </c>
      <c r="M28">
        <v>59.9</v>
      </c>
      <c r="N28">
        <v>163.30000000000001</v>
      </c>
      <c r="O28">
        <v>37.799999999999997</v>
      </c>
      <c r="P28">
        <v>15.5</v>
      </c>
      <c r="Q28">
        <v>61.5</v>
      </c>
    </row>
    <row r="29" spans="1:17" x14ac:dyDescent="0.3">
      <c r="A29" s="89">
        <v>45962</v>
      </c>
      <c r="B29">
        <v>144.80000000000001</v>
      </c>
      <c r="C29">
        <v>31.4</v>
      </c>
      <c r="D29">
        <v>13.2</v>
      </c>
      <c r="E29">
        <v>52.4</v>
      </c>
      <c r="F29">
        <v>142.4</v>
      </c>
      <c r="G29">
        <v>31.3</v>
      </c>
      <c r="H29">
        <v>10.8</v>
      </c>
      <c r="I29">
        <v>52.4</v>
      </c>
      <c r="J29">
        <v>161.69999999999999</v>
      </c>
      <c r="K29">
        <v>44.7</v>
      </c>
      <c r="L29">
        <v>8.6</v>
      </c>
      <c r="M29">
        <v>60.6</v>
      </c>
      <c r="N29">
        <v>159.9</v>
      </c>
      <c r="O29">
        <v>37.6</v>
      </c>
      <c r="P29">
        <v>12.2</v>
      </c>
      <c r="Q29">
        <v>62.2</v>
      </c>
    </row>
    <row r="30" spans="1:17" x14ac:dyDescent="0.3">
      <c r="A30" s="89">
        <v>45992</v>
      </c>
      <c r="B30">
        <v>137.9</v>
      </c>
      <c r="C30">
        <v>31.1</v>
      </c>
      <c r="D30">
        <v>15.9</v>
      </c>
      <c r="E30">
        <v>45</v>
      </c>
      <c r="F30">
        <v>132.19999999999999</v>
      </c>
      <c r="G30">
        <v>30.8</v>
      </c>
      <c r="H30">
        <v>10.5</v>
      </c>
      <c r="I30">
        <v>45</v>
      </c>
      <c r="J30">
        <v>147.1</v>
      </c>
      <c r="K30">
        <v>44</v>
      </c>
      <c r="L30">
        <v>8.9</v>
      </c>
      <c r="M30">
        <v>48.3</v>
      </c>
      <c r="N30">
        <v>150.30000000000001</v>
      </c>
      <c r="O30">
        <v>37.200000000000003</v>
      </c>
      <c r="P30">
        <v>17.3</v>
      </c>
      <c r="Q30">
        <v>50</v>
      </c>
    </row>
    <row r="31" spans="1:17" x14ac:dyDescent="0.3">
      <c r="A31" s="89"/>
      <c r="B31">
        <v>150.61666666666665</v>
      </c>
      <c r="F31">
        <v>147.49166666666665</v>
      </c>
      <c r="J31">
        <v>169.54166666666666</v>
      </c>
      <c r="N31">
        <v>168.29999999999998</v>
      </c>
    </row>
    <row r="34" spans="1:9" x14ac:dyDescent="0.3">
      <c r="C34" s="73"/>
      <c r="E34" s="74"/>
      <c r="F34" s="74"/>
    </row>
    <row r="35" spans="1:9" ht="15" thickBot="1" x14ac:dyDescent="0.35">
      <c r="A35" s="3" t="s">
        <v>94</v>
      </c>
      <c r="C35" s="73"/>
      <c r="E35" s="74"/>
      <c r="F35" s="74"/>
    </row>
    <row r="36" spans="1:9" x14ac:dyDescent="0.3">
      <c r="A36" s="76">
        <v>2025</v>
      </c>
      <c r="B36" s="77" t="s">
        <v>86</v>
      </c>
      <c r="C36" s="77" t="s">
        <v>87</v>
      </c>
      <c r="D36" s="77" t="s">
        <v>88</v>
      </c>
      <c r="E36" s="77" t="s">
        <v>89</v>
      </c>
      <c r="F36" s="78"/>
    </row>
    <row r="37" spans="1:9" x14ac:dyDescent="0.3">
      <c r="A37" s="10" t="s">
        <v>80</v>
      </c>
      <c r="B37" s="67">
        <f>N15*100</f>
        <v>172.25000000000003</v>
      </c>
      <c r="C37" s="79" t="s">
        <v>90</v>
      </c>
      <c r="D37" s="73">
        <f>B37</f>
        <v>172.25000000000003</v>
      </c>
      <c r="E37" s="75">
        <f>D37*0.1724</f>
        <v>29.695900000000005</v>
      </c>
      <c r="F37" s="80"/>
    </row>
    <row r="38" spans="1:9" x14ac:dyDescent="0.3">
      <c r="A38" s="10" t="s">
        <v>78</v>
      </c>
      <c r="B38" s="67">
        <f>F15*100</f>
        <v>158.75833333333335</v>
      </c>
      <c r="C38" s="79" t="s">
        <v>90</v>
      </c>
      <c r="D38" s="73">
        <f>B38</f>
        <v>158.75833333333335</v>
      </c>
      <c r="E38" s="75">
        <f>D38*0.11255</f>
        <v>17.868250416666669</v>
      </c>
      <c r="F38" s="80"/>
    </row>
    <row r="39" spans="1:9" x14ac:dyDescent="0.3">
      <c r="A39" s="10" t="s">
        <v>79</v>
      </c>
      <c r="B39" s="73">
        <f>J15*100</f>
        <v>178.45000000000002</v>
      </c>
      <c r="C39" s="79" t="s">
        <v>90</v>
      </c>
      <c r="D39" s="73">
        <f>B39</f>
        <v>178.45000000000002</v>
      </c>
      <c r="E39" s="75">
        <f>D39*0.6025</f>
        <v>107.51612500000002</v>
      </c>
      <c r="F39" s="80"/>
    </row>
    <row r="40" spans="1:9" x14ac:dyDescent="0.3">
      <c r="A40" s="10" t="s">
        <v>77</v>
      </c>
      <c r="B40" s="73">
        <f>B15*100</f>
        <v>159.80833333333331</v>
      </c>
      <c r="C40" s="79" t="s">
        <v>90</v>
      </c>
      <c r="D40" s="73">
        <f>B40</f>
        <v>159.80833333333331</v>
      </c>
      <c r="E40" s="75">
        <f>D40*0.11255</f>
        <v>17.986427916666663</v>
      </c>
      <c r="F40" s="81"/>
    </row>
    <row r="41" spans="1:9" ht="15" thickBot="1" x14ac:dyDescent="0.35">
      <c r="A41" s="82" t="s">
        <v>91</v>
      </c>
      <c r="B41" s="83"/>
      <c r="C41" s="83"/>
      <c r="D41" s="83"/>
      <c r="E41" s="86">
        <f>SUM(E37:E40)/100</f>
        <v>1.7306670333333336</v>
      </c>
      <c r="F41" s="85"/>
    </row>
    <row r="42" spans="1:9" x14ac:dyDescent="0.3">
      <c r="E42" s="74"/>
      <c r="F42" s="74"/>
      <c r="H42" s="74"/>
      <c r="I42" s="74"/>
    </row>
    <row r="43" spans="1:9" ht="15" thickBot="1" x14ac:dyDescent="0.35">
      <c r="A43" s="3" t="s">
        <v>95</v>
      </c>
      <c r="E43" s="74"/>
      <c r="F43" s="74"/>
      <c r="H43" s="74"/>
      <c r="I43" s="74"/>
    </row>
    <row r="44" spans="1:9" x14ac:dyDescent="0.3">
      <c r="A44" s="76">
        <v>2024</v>
      </c>
      <c r="B44" s="77" t="s">
        <v>86</v>
      </c>
      <c r="C44" s="77" t="s">
        <v>87</v>
      </c>
      <c r="D44" s="77" t="s">
        <v>88</v>
      </c>
      <c r="E44" s="77" t="s">
        <v>89</v>
      </c>
      <c r="F44" s="78"/>
    </row>
    <row r="45" spans="1:9" x14ac:dyDescent="0.3">
      <c r="A45" s="10" t="s">
        <v>80</v>
      </c>
      <c r="B45" s="73">
        <f>N31</f>
        <v>168.29999999999998</v>
      </c>
      <c r="C45" s="79" t="s">
        <v>90</v>
      </c>
      <c r="D45" s="73">
        <f>B45</f>
        <v>168.29999999999998</v>
      </c>
      <c r="E45" s="75">
        <f>D45*0.1724</f>
        <v>29.014919999999996</v>
      </c>
      <c r="F45" s="80"/>
    </row>
    <row r="46" spans="1:9" x14ac:dyDescent="0.3">
      <c r="A46" s="10" t="s">
        <v>78</v>
      </c>
      <c r="B46" s="73">
        <f>F31</f>
        <v>147.49166666666665</v>
      </c>
      <c r="C46" s="79" t="s">
        <v>90</v>
      </c>
      <c r="D46" s="73">
        <f>B46</f>
        <v>147.49166666666665</v>
      </c>
      <c r="E46" s="75">
        <f>D46*0.11255</f>
        <v>16.600187083333331</v>
      </c>
      <c r="F46" s="80"/>
    </row>
    <row r="47" spans="1:9" x14ac:dyDescent="0.3">
      <c r="A47" s="10" t="s">
        <v>79</v>
      </c>
      <c r="B47" s="73">
        <f>J31</f>
        <v>169.54166666666666</v>
      </c>
      <c r="C47" s="79" t="s">
        <v>90</v>
      </c>
      <c r="D47" s="73">
        <f>B47</f>
        <v>169.54166666666666</v>
      </c>
      <c r="E47" s="75">
        <f>D47*0.6025</f>
        <v>102.14885416666667</v>
      </c>
      <c r="F47" s="80"/>
    </row>
    <row r="48" spans="1:9" x14ac:dyDescent="0.3">
      <c r="A48" s="10" t="s">
        <v>77</v>
      </c>
      <c r="B48" s="73">
        <f>B31</f>
        <v>150.61666666666665</v>
      </c>
      <c r="C48" s="79" t="s">
        <v>90</v>
      </c>
      <c r="D48" s="73">
        <f>B48</f>
        <v>150.61666666666665</v>
      </c>
      <c r="E48" s="75">
        <f>D48*0.11255</f>
        <v>16.951905833333331</v>
      </c>
      <c r="F48" s="80"/>
    </row>
    <row r="49" spans="1:6" ht="15" thickBot="1" x14ac:dyDescent="0.35">
      <c r="A49" s="82" t="s">
        <v>91</v>
      </c>
      <c r="B49" s="83"/>
      <c r="C49" s="84"/>
      <c r="D49" s="83"/>
      <c r="E49" s="86">
        <f>SUM(E45:E48)/100</f>
        <v>1.6471586708333334</v>
      </c>
      <c r="F49" s="85"/>
    </row>
  </sheetData>
  <mergeCells count="8">
    <mergeCell ref="B1:E1"/>
    <mergeCell ref="F1:I1"/>
    <mergeCell ref="J1:M1"/>
    <mergeCell ref="N1:Q1"/>
    <mergeCell ref="B17:E17"/>
    <mergeCell ref="F17:I17"/>
    <mergeCell ref="J17:M17"/>
    <mergeCell ref="N17:Q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7ee500-00a2-4441-ad1a-ef0c7609c853">
      <Terms xmlns="http://schemas.microsoft.com/office/infopath/2007/PartnerControls"/>
    </lcf76f155ced4ddcb4097134ff3c332f>
    <TaxCatchAll xmlns="a02c13f9-23ec-4959-aa31-c625c661b9a8" xsi:nil="true"/>
    <SharedWithUsers xmlns="a02c13f9-23ec-4959-aa31-c625c661b9a8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ACA2898A477F4885CC9520C82784FB" ma:contentTypeVersion="16" ma:contentTypeDescription="Create a new document." ma:contentTypeScope="" ma:versionID="dd68b7d8d6bec8ad260f2bffb800ef22">
  <xsd:schema xmlns:xsd="http://www.w3.org/2001/XMLSchema" xmlns:xs="http://www.w3.org/2001/XMLSchema" xmlns:p="http://schemas.microsoft.com/office/2006/metadata/properties" xmlns:ns2="527ee500-00a2-4441-ad1a-ef0c7609c853" xmlns:ns3="a02c13f9-23ec-4959-aa31-c625c661b9a8" targetNamespace="http://schemas.microsoft.com/office/2006/metadata/properties" ma:root="true" ma:fieldsID="44ace844465d9f1f3789c2ff00dd0a5d" ns2:_="" ns3:_="">
    <xsd:import namespace="527ee500-00a2-4441-ad1a-ef0c7609c853"/>
    <xsd:import namespace="a02c13f9-23ec-4959-aa31-c625c661b9a8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7ee500-00a2-4441-ad1a-ef0c7609c853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c13f9-23ec-4959-aa31-c625c661b9a8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d816d93-b467-4b46-a0ab-bf94189bd91f}" ma:internalName="TaxCatchAll" ma:showField="CatchAllData" ma:web="a02c13f9-23ec-4959-aa31-c625c661b9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E1669A-7DAF-4D6D-BC76-B9E06C565C44}">
  <ds:schemaRefs>
    <ds:schemaRef ds:uri="http://purl.org/dc/dcmitype/"/>
    <ds:schemaRef ds:uri="http://schemas.microsoft.com/office/2006/metadata/properties"/>
    <ds:schemaRef ds:uri="28d05e5e-83e5-43fa-b776-ecf549f0f900"/>
    <ds:schemaRef ds:uri="http://www.w3.org/XML/1998/namespace"/>
    <ds:schemaRef ds:uri="http://purl.org/dc/elements/1.1/"/>
    <ds:schemaRef ds:uri="http://purl.org/dc/terms/"/>
    <ds:schemaRef ds:uri="190721be-1935-4f66-90f6-2b87f3c52e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1850BBA8-04E9-4C7F-B611-DDF3262CB1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38A395-6347-4B5B-840F-5801816DA2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Read Me</vt:lpstr>
      <vt:lpstr>Off-Road Calculator</vt:lpstr>
      <vt:lpstr>Heavy Diesel Calculator</vt:lpstr>
      <vt:lpstr>Outputs</vt:lpstr>
      <vt:lpstr>NRCan Data</vt:lpstr>
      <vt:lpstr>'Heavy Diesel Calculator'!Print_Area</vt:lpstr>
      <vt:lpstr>'Off-Road Calculator'!Print_Area</vt:lpstr>
    </vt:vector>
  </TitlesOfParts>
  <Manager/>
  <Company>Province of British Columbia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LGCAP Contracted Services Emissions Calculator</dc:title>
  <dc:subject/>
  <dc:creator>Province of British Columbia</dc:creator>
  <cp:keywords/>
  <dc:description/>
  <cp:lastModifiedBy>Cottier, Anna ECS:EX</cp:lastModifiedBy>
  <cp:revision/>
  <dcterms:created xsi:type="dcterms:W3CDTF">2012-01-06T16:43:49Z</dcterms:created>
  <dcterms:modified xsi:type="dcterms:W3CDTF">2026-02-25T00:08:11Z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0x0101006BACA2898A477F4885CC9520C82784FB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Shortlist(draft)">
    <vt:bool>false</vt:bool>
  </property>
  <property fmtid="{D5CDD505-2E9C-101B-9397-08002B2CF9AE}" pid="11" name="Order">
    <vt:r8>158600</vt:r8>
  </property>
</Properties>
</file>