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bcgov.sharepoint.com/teams/00605/Shared Documents/Industrial Incentive Program/CIIP 2021/External Guidance/_for_uploading_to_web/Sector_Calculators_excel_files/"/>
    </mc:Choice>
  </mc:AlternateContent>
  <xr:revisionPtr revIDLastSave="214" documentId="8_{738C2745-80CC-4E36-A329-F7167DD13762}" xr6:coauthVersionLast="45" xr6:coauthVersionMax="47" xr10:uidLastSave="{6E9D7849-8AE8-46D6-89A2-CDD89BB4035C}"/>
  <bookViews>
    <workbookView xWindow="-120" yWindow="-120" windowWidth="20730" windowHeight="11160" xr2:uid="{90250A80-9743-4D86-B77F-30A3115E8901}"/>
  </bookViews>
  <sheets>
    <sheet name="Instructions" sheetId="10" r:id="rId1"/>
    <sheet name="Calculator" sheetId="9" r:id="rId2"/>
  </sheets>
  <externalReferences>
    <externalReference r:id="rId3"/>
  </externalReferences>
  <definedNames>
    <definedName name="LevyFuels" localSheetId="0">#REF!</definedName>
    <definedName name="LevyFuels">#REF!</definedName>
    <definedName name="Report">[1]Submission!$I$5</definedName>
    <definedName name="Report_Types">[1]Submission!#REF!</definedName>
    <definedName name="Year">2009</definedName>
  </definedNames>
  <calcPr calcId="191028" iterate="1" iterateCount="1000"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 i="9" l="1"/>
  <c r="G13" i="9" s="1"/>
  <c r="G22" i="9"/>
  <c r="F50" i="9" l="1"/>
  <c r="F51" i="9"/>
  <c r="F52" i="9"/>
  <c r="F53" i="9"/>
  <c r="F54" i="9"/>
  <c r="F49" i="9"/>
  <c r="H49" i="9" s="1"/>
  <c r="E62" i="9" l="1"/>
  <c r="F68" i="9" s="1"/>
  <c r="E66" i="9" l="1"/>
  <c r="F66" i="9"/>
  <c r="F62" i="9"/>
  <c r="E68" i="9" l="1"/>
</calcChain>
</file>

<file path=xl/sharedStrings.xml><?xml version="1.0" encoding="utf-8"?>
<sst xmlns="http://schemas.openxmlformats.org/spreadsheetml/2006/main" count="87" uniqueCount="64">
  <si>
    <r>
      <t xml:space="preserve">CleanBC Industrial Incentive Program (CIIP) 
</t>
    </r>
    <r>
      <rPr>
        <b/>
        <sz val="18"/>
        <color theme="3" tint="-0.249977111117893"/>
        <rFont val="Myriad Pro"/>
      </rPr>
      <t>Application Support</t>
    </r>
  </si>
  <si>
    <t>Introduction</t>
  </si>
  <si>
    <t>This spreadsheet was created to support reporting operations in applying to the CleanBC Industrial Incentive Program (CIIP). In order to reduce the risk of user-error, formulas have been included in the spreadsheet that will facilitate the calculation of fields that are required as part of the CIIP application. The cells containing formulas have been locked for editing.
This spreadsheet does not need to be submitted with the CIIP applicaton. The Province may request the spreadsheet or equivalent information from the operator to assess CIIP applications.
The reporting operation is responsible for the accuracy of all inputs included in the CIIP application. 
If there are any questions related to this spreadsheet, or related to the CleanBC Industrial Incentive Program, please contact GHGRegulator@gov.bc.ca</t>
  </si>
  <si>
    <t>Instructions for Calculator</t>
  </si>
  <si>
    <t>This spreadsheet assists in the calculation of a metal equivalent. In order to complete the spreadsheet, you will need production information about each metal produced by the facility.</t>
  </si>
  <si>
    <t>This is NOT an application form and is designed, along with the sector-specific guidance document, to support the completion of a CIIP application.</t>
  </si>
  <si>
    <t xml:space="preserve">Information regarding CIIP can be found at: </t>
  </si>
  <si>
    <t>CleanBC Industrial Incentive Program</t>
  </si>
  <si>
    <t>CALCULATOR - METAL MINING SECTOR</t>
  </si>
  <si>
    <r>
      <rPr>
        <b/>
        <u val="double"/>
        <sz val="11"/>
        <color theme="4" tint="0.39994506668294322"/>
        <rFont val="Myriad Pro"/>
      </rPr>
      <t xml:space="preserve">**Blue cells </t>
    </r>
    <r>
      <rPr>
        <u val="double"/>
        <sz val="11"/>
        <color theme="4" tint="0.39994506668294322"/>
        <rFont val="Myriad Pro"/>
      </rPr>
      <t>require an input.**</t>
    </r>
    <r>
      <rPr>
        <sz val="11"/>
        <rFont val="Myriad Pro"/>
      </rPr>
      <t xml:space="preserve"> Non-input cells are locked.</t>
    </r>
  </si>
  <si>
    <t>Purchased Electricity and Heat</t>
  </si>
  <si>
    <r>
      <rPr>
        <b/>
        <u/>
        <sz val="11"/>
        <rFont val="Myriad Pro"/>
      </rPr>
      <t>INPUT</t>
    </r>
    <r>
      <rPr>
        <b/>
        <sz val="11"/>
        <rFont val="Myriad Pro"/>
      </rPr>
      <t xml:space="preserve"> each variable listed below:</t>
    </r>
  </si>
  <si>
    <t>Purchased Electricity</t>
  </si>
  <si>
    <t>Electrical Grid:</t>
  </si>
  <si>
    <t>Amount</t>
  </si>
  <si>
    <t>Units</t>
  </si>
  <si>
    <t>Emissions Intensity Factor of Grid</t>
  </si>
  <si>
    <t>Integrated Grid</t>
  </si>
  <si>
    <r>
      <t>EIF</t>
    </r>
    <r>
      <rPr>
        <vertAlign val="subscript"/>
        <sz val="11"/>
        <color theme="1"/>
        <rFont val="Myriad Pro"/>
      </rPr>
      <t>El.Grid</t>
    </r>
  </si>
  <si>
    <r>
      <t>tCO</t>
    </r>
    <r>
      <rPr>
        <vertAlign val="subscript"/>
        <sz val="11"/>
        <rFont val="Myriad Pro"/>
      </rPr>
      <t>2</t>
    </r>
    <r>
      <rPr>
        <sz val="11"/>
        <rFont val="Myriad Pro"/>
      </rPr>
      <t>e/GWh</t>
    </r>
  </si>
  <si>
    <t>Amount of electricity purchased</t>
  </si>
  <si>
    <r>
      <rPr>
        <sz val="11"/>
        <color theme="1"/>
        <rFont val="Myriad Pro"/>
      </rPr>
      <t>Q</t>
    </r>
    <r>
      <rPr>
        <vertAlign val="subscript"/>
        <sz val="11"/>
        <color theme="1"/>
        <rFont val="Myriad Pro"/>
      </rPr>
      <t>EL_PURCHASED</t>
    </r>
  </si>
  <si>
    <t>GWh</t>
  </si>
  <si>
    <t>Emissions from Purchased Electricity</t>
  </si>
  <si>
    <r>
      <t>E</t>
    </r>
    <r>
      <rPr>
        <vertAlign val="subscript"/>
        <sz val="11"/>
        <color theme="1"/>
        <rFont val="Myriad Pro"/>
      </rPr>
      <t>EL_PURCHASED</t>
    </r>
  </si>
  <si>
    <r>
      <t>tCO</t>
    </r>
    <r>
      <rPr>
        <vertAlign val="subscript"/>
        <sz val="11"/>
        <rFont val="Myriad Pro"/>
      </rPr>
      <t>2</t>
    </r>
    <r>
      <rPr>
        <sz val="11"/>
        <rFont val="Myriad Pro"/>
      </rPr>
      <t>e</t>
    </r>
  </si>
  <si>
    <t>Fort Nelson Grid</t>
  </si>
  <si>
    <t>Purchased Heat</t>
  </si>
  <si>
    <t>Emissions Intensity Factor of Purchased heat</t>
  </si>
  <si>
    <r>
      <t xml:space="preserve">EIF </t>
    </r>
    <r>
      <rPr>
        <vertAlign val="subscript"/>
        <sz val="11"/>
        <color theme="1"/>
        <rFont val="Myriad Pro"/>
      </rPr>
      <t>BC Heat</t>
    </r>
  </si>
  <si>
    <r>
      <t>tCO</t>
    </r>
    <r>
      <rPr>
        <vertAlign val="subscript"/>
        <sz val="11"/>
        <rFont val="Myriad Pro"/>
      </rPr>
      <t>2</t>
    </r>
    <r>
      <rPr>
        <sz val="11"/>
        <rFont val="Myriad Pro"/>
      </rPr>
      <t>e/GJ</t>
    </r>
  </si>
  <si>
    <t>Amount of heat purchased</t>
  </si>
  <si>
    <r>
      <rPr>
        <sz val="11"/>
        <color theme="1"/>
        <rFont val="Myriad Pro"/>
      </rPr>
      <t>Q</t>
    </r>
    <r>
      <rPr>
        <vertAlign val="subscript"/>
        <sz val="11"/>
        <color theme="1"/>
        <rFont val="Myriad Pro"/>
      </rPr>
      <t>H_PURCHASED</t>
    </r>
  </si>
  <si>
    <t>GJ</t>
  </si>
  <si>
    <t>Emissions from Purchased Heat</t>
  </si>
  <si>
    <r>
      <t>E</t>
    </r>
    <r>
      <rPr>
        <vertAlign val="subscript"/>
        <sz val="11"/>
        <color theme="1"/>
        <rFont val="Myriad Pro"/>
      </rPr>
      <t>BC Heat</t>
    </r>
  </si>
  <si>
    <t xml:space="preserve">METAL EQUIVALENT PRODUCTION </t>
  </si>
  <si>
    <r>
      <rPr>
        <b/>
        <sz val="11"/>
        <rFont val="Myriad Pro"/>
      </rPr>
      <t xml:space="preserve">Instructions: </t>
    </r>
    <r>
      <rPr>
        <sz val="11"/>
        <rFont val="Myriad Pro"/>
      </rPr>
      <t>This tool is designed to help convert the production of multiple metals into a tonnage of a single metal equivalent.</t>
    </r>
  </si>
  <si>
    <t>Average Metal Prices in 2020</t>
  </si>
  <si>
    <t>Source: London Metals Exchange (annual average of daily settlement prices per unit of metal from January 1, 2020 to December 31, 2020)</t>
  </si>
  <si>
    <t>Metal</t>
  </si>
  <si>
    <t>Average Metal Price</t>
  </si>
  <si>
    <t>Copper</t>
  </si>
  <si>
    <t>USD/lb</t>
  </si>
  <si>
    <t>Gold</t>
  </si>
  <si>
    <t>USD/ozt</t>
  </si>
  <si>
    <t>Silver</t>
  </si>
  <si>
    <t>Molybdenum</t>
  </si>
  <si>
    <t>Lead</t>
  </si>
  <si>
    <t>Zinc</t>
  </si>
  <si>
    <t>N/A</t>
  </si>
  <si>
    <r>
      <rPr>
        <b/>
        <u/>
        <sz val="12"/>
        <rFont val="Myriad Pro"/>
      </rPr>
      <t>SELECT</t>
    </r>
    <r>
      <rPr>
        <b/>
        <sz val="12"/>
        <rFont val="Myriad Pro"/>
      </rPr>
      <t xml:space="preserve"> primary metal determined in 1</t>
    </r>
    <r>
      <rPr>
        <b/>
        <vertAlign val="superscript"/>
        <sz val="12"/>
        <color theme="1"/>
        <rFont val="Calibri"/>
        <family val="2"/>
        <scheme val="minor"/>
      </rPr>
      <t>st</t>
    </r>
    <r>
      <rPr>
        <b/>
        <sz val="12"/>
        <color theme="1"/>
        <rFont val="Calibri"/>
        <family val="2"/>
        <scheme val="minor"/>
      </rPr>
      <t xml:space="preserve"> CIIP year (if applicable)</t>
    </r>
    <r>
      <rPr>
        <b/>
        <sz val="12"/>
        <rFont val="Myriad Pro"/>
      </rPr>
      <t xml:space="preserve">: </t>
    </r>
  </si>
  <si>
    <r>
      <rPr>
        <b/>
        <u/>
        <sz val="11"/>
        <rFont val="Myriad Pro"/>
      </rPr>
      <t>INPUT</t>
    </r>
    <r>
      <rPr>
        <b/>
        <sz val="11"/>
        <rFont val="Myriad Pro"/>
      </rPr>
      <t xml:space="preserve"> the amount of each metal produced in 2020 (pounds or troy ounces):</t>
    </r>
  </si>
  <si>
    <t>Leave blank if metal was not produced; when all production has been entered, answer 'Y' to the question below</t>
  </si>
  <si>
    <t>Production Amount</t>
  </si>
  <si>
    <t>Revenue Estimate (USD)</t>
  </si>
  <si>
    <t>Metal Equivalent to Apply Under</t>
  </si>
  <si>
    <t>lbs</t>
  </si>
  <si>
    <t>ozt</t>
  </si>
  <si>
    <t>Has all production information been entered?</t>
  </si>
  <si>
    <r>
      <rPr>
        <b/>
        <u/>
        <sz val="11"/>
        <rFont val="Myriad Pro"/>
      </rPr>
      <t xml:space="preserve">INPUT </t>
    </r>
    <r>
      <rPr>
        <b/>
        <sz val="11"/>
        <rFont val="Myriad Pro"/>
      </rPr>
      <t>"Y" if YES (blank if NO):</t>
    </r>
  </si>
  <si>
    <t>Calculation of  Metal Equivalent:</t>
  </si>
  <si>
    <t xml:space="preserve">Sum of Estimated Revenue </t>
  </si>
  <si>
    <t>Therefore, mass of metal equivalent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</si>
</sst>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00"/>
    <numFmt numFmtId="166" formatCode="_-* #,##0_-;\-* #,##0_-;_-* &quot;-&quot;??_-;_-@_-"/>
    <numFmt numFmtId="167" formatCode="_-* #,##0.000_-;\-* #,##0.000_-;_-* &quot;-&quot;??_-;_-@_-"/>
  </numFmts>
  <fonts count="34">
    <font>
      <sz val="11"/>
      <color theme="1"/>
      <name val="Calibri"/>
      <family val="2"/>
      <scheme val="minor"/>
    </font>
    <font>
      <sz val="11"/>
      <color theme="1"/>
      <name val="Calibri"/>
      <family val="2"/>
      <scheme val="minor"/>
    </font>
    <font>
      <sz val="10"/>
      <name val="Myriad Pro"/>
      <family val="2"/>
    </font>
    <font>
      <u/>
      <sz val="10"/>
      <color indexed="12"/>
      <name val="Arial"/>
      <family val="2"/>
    </font>
    <font>
      <b/>
      <sz val="14"/>
      <color indexed="9"/>
      <name val="Myriad Pro"/>
    </font>
    <font>
      <sz val="11"/>
      <name val="Myriad Pro"/>
    </font>
    <font>
      <b/>
      <sz val="11"/>
      <name val="Myriad Pro"/>
    </font>
    <font>
      <sz val="11"/>
      <color theme="1"/>
      <name val="Myriad Pro"/>
    </font>
    <font>
      <sz val="14"/>
      <name val="Myriad Pro"/>
    </font>
    <font>
      <b/>
      <u/>
      <sz val="11"/>
      <name val="Myriad Pro"/>
    </font>
    <font>
      <b/>
      <u val="double"/>
      <sz val="11"/>
      <color theme="4" tint="0.39994506668294322"/>
      <name val="Myriad Pro"/>
    </font>
    <font>
      <u val="double"/>
      <sz val="11"/>
      <color theme="4" tint="0.39994506668294322"/>
      <name val="Myriad Pro"/>
    </font>
    <font>
      <b/>
      <sz val="20"/>
      <color theme="3" tint="-0.249977111117893"/>
      <name val="Myriad Pro"/>
      <family val="2"/>
    </font>
    <font>
      <b/>
      <sz val="18"/>
      <color theme="3" tint="-0.249977111117893"/>
      <name val="Myriad Pro"/>
    </font>
    <font>
      <sz val="16"/>
      <name val="Arial"/>
      <family val="2"/>
    </font>
    <font>
      <b/>
      <sz val="11"/>
      <color indexed="9"/>
      <name val="Myriad Pro"/>
      <family val="2"/>
    </font>
    <font>
      <b/>
      <sz val="11"/>
      <color indexed="9"/>
      <name val="Calibri Light"/>
      <family val="2"/>
    </font>
    <font>
      <sz val="10"/>
      <name val="Calibri Light"/>
      <family val="2"/>
    </font>
    <font>
      <sz val="9"/>
      <name val="Calibri Light"/>
      <family val="2"/>
    </font>
    <font>
      <b/>
      <sz val="10"/>
      <color indexed="9"/>
      <name val="Myriad Pro"/>
      <family val="2"/>
    </font>
    <font>
      <b/>
      <sz val="10"/>
      <name val="Myriad Pro"/>
      <family val="2"/>
    </font>
    <font>
      <b/>
      <sz val="10"/>
      <name val="Calibri Light"/>
      <family val="2"/>
    </font>
    <font>
      <u/>
      <sz val="10"/>
      <color indexed="12"/>
      <name val="Myriad Pro"/>
      <family val="2"/>
    </font>
    <font>
      <u/>
      <sz val="10"/>
      <color indexed="12"/>
      <name val="Calibri Light"/>
      <family val="2"/>
    </font>
    <font>
      <sz val="11"/>
      <color rgb="FFFF0000"/>
      <name val="Myriad Pro"/>
    </font>
    <font>
      <b/>
      <sz val="12"/>
      <name val="Myriad Pro"/>
    </font>
    <font>
      <b/>
      <vertAlign val="superscript"/>
      <sz val="12"/>
      <color theme="1"/>
      <name val="Calibri"/>
      <family val="2"/>
      <scheme val="minor"/>
    </font>
    <font>
      <b/>
      <sz val="12"/>
      <color theme="1"/>
      <name val="Calibri"/>
      <family val="2"/>
      <scheme val="minor"/>
    </font>
    <font>
      <b/>
      <u/>
      <sz val="12"/>
      <name val="Myriad Pro"/>
    </font>
    <font>
      <sz val="11"/>
      <color theme="0"/>
      <name val="Myriad Pro"/>
    </font>
    <font>
      <b/>
      <sz val="11"/>
      <color theme="1"/>
      <name val="Myriad Pro"/>
    </font>
    <font>
      <vertAlign val="subscript"/>
      <sz val="11"/>
      <color theme="1"/>
      <name val="Myriad Pro"/>
    </font>
    <font>
      <vertAlign val="subscript"/>
      <sz val="11"/>
      <name val="Myriad Pro"/>
    </font>
    <font>
      <u/>
      <sz val="11"/>
      <color theme="1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2" fillId="0" borderId="0"/>
    <xf numFmtId="0" fontId="3" fillId="0" borderId="0" applyNumberFormat="0" applyFill="0" applyBorder="0" applyAlignment="0" applyProtection="0">
      <alignment vertical="top"/>
      <protection locked="0"/>
    </xf>
    <xf numFmtId="0" fontId="2" fillId="0" borderId="0"/>
    <xf numFmtId="0" fontId="33" fillId="0" borderId="0" applyNumberFormat="0" applyFill="0" applyBorder="0" applyAlignment="0" applyProtection="0"/>
  </cellStyleXfs>
  <cellXfs count="149">
    <xf numFmtId="0" fontId="0" fillId="0" borderId="0" xfId="0"/>
    <xf numFmtId="0" fontId="5" fillId="0" borderId="0" xfId="0" applyFont="1"/>
    <xf numFmtId="0" fontId="5" fillId="0" borderId="0" xfId="0" applyFont="1" applyAlignment="1">
      <alignment horizontal="center"/>
    </xf>
    <xf numFmtId="2" fontId="5" fillId="0" borderId="0" xfId="0" applyNumberFormat="1" applyFont="1" applyAlignment="1">
      <alignment horizontal="center"/>
    </xf>
    <xf numFmtId="0" fontId="6" fillId="0" borderId="0" xfId="0" applyFont="1" applyAlignment="1">
      <alignment horizontal="center"/>
    </xf>
    <xf numFmtId="0" fontId="8" fillId="0" borderId="0" xfId="0" applyFont="1"/>
    <xf numFmtId="0" fontId="5" fillId="0" borderId="24" xfId="0" applyFont="1" applyBorder="1"/>
    <xf numFmtId="0" fontId="5" fillId="0" borderId="24" xfId="0" applyFont="1" applyBorder="1" applyAlignment="1">
      <alignment horizontal="center"/>
    </xf>
    <xf numFmtId="0" fontId="5" fillId="0" borderId="23" xfId="0" applyFont="1" applyBorder="1" applyAlignment="1">
      <alignment horizontal="center"/>
    </xf>
    <xf numFmtId="0" fontId="4" fillId="2" borderId="26" xfId="0" applyFont="1" applyFill="1" applyBorder="1" applyAlignment="1">
      <alignment vertical="center"/>
    </xf>
    <xf numFmtId="164" fontId="5" fillId="0" borderId="0" xfId="0" applyNumberFormat="1" applyFont="1" applyAlignment="1">
      <alignment horizontal="center"/>
    </xf>
    <xf numFmtId="2" fontId="6" fillId="0" borderId="0" xfId="0" applyNumberFormat="1" applyFont="1" applyAlignment="1">
      <alignment horizontal="center"/>
    </xf>
    <xf numFmtId="43" fontId="5" fillId="0" borderId="24" xfId="1" applyFont="1" applyBorder="1" applyAlignment="1" applyProtection="1">
      <alignment horizontal="center"/>
    </xf>
    <xf numFmtId="0" fontId="6" fillId="0" borderId="24" xfId="0" applyFont="1" applyBorder="1" applyAlignment="1">
      <alignment horizontal="center"/>
    </xf>
    <xf numFmtId="43" fontId="5" fillId="0" borderId="24" xfId="1" applyFont="1" applyFill="1" applyBorder="1" applyAlignment="1" applyProtection="1">
      <alignment horizontal="center"/>
    </xf>
    <xf numFmtId="2" fontId="5" fillId="0" borderId="24" xfId="0" applyNumberFormat="1" applyFont="1" applyBorder="1" applyAlignment="1">
      <alignment horizontal="center"/>
    </xf>
    <xf numFmtId="0" fontId="5" fillId="0" borderId="25" xfId="0" applyFont="1" applyBorder="1" applyAlignment="1">
      <alignment horizontal="center"/>
    </xf>
    <xf numFmtId="43" fontId="5" fillId="0" borderId="0" xfId="1" applyFont="1" applyBorder="1" applyAlignment="1" applyProtection="1">
      <alignment horizontal="center"/>
    </xf>
    <xf numFmtId="43" fontId="5" fillId="0" borderId="0" xfId="1" applyFont="1" applyFill="1" applyBorder="1" applyAlignment="1" applyProtection="1">
      <alignment horizontal="center"/>
    </xf>
    <xf numFmtId="0" fontId="6" fillId="0" borderId="0" xfId="0" applyFont="1"/>
    <xf numFmtId="0" fontId="5" fillId="0" borderId="23" xfId="0" applyFont="1" applyBorder="1" applyAlignment="1">
      <alignment horizontal="left"/>
    </xf>
    <xf numFmtId="0" fontId="6" fillId="0" borderId="4" xfId="0" applyFont="1" applyBorder="1" applyAlignment="1">
      <alignment horizontal="center"/>
    </xf>
    <xf numFmtId="43" fontId="6" fillId="0" borderId="16" xfId="1" applyFont="1" applyBorder="1" applyAlignment="1" applyProtection="1">
      <alignment horizontal="center"/>
    </xf>
    <xf numFmtId="43" fontId="6" fillId="0" borderId="5" xfId="1" applyFont="1" applyFill="1" applyBorder="1" applyAlignment="1" applyProtection="1">
      <alignment horizontal="center"/>
    </xf>
    <xf numFmtId="0" fontId="5" fillId="0" borderId="0" xfId="0" applyFont="1" applyAlignment="1">
      <alignment horizontal="left"/>
    </xf>
    <xf numFmtId="0" fontId="5" fillId="0" borderId="13" xfId="0" applyFont="1" applyBorder="1" applyAlignment="1">
      <alignment horizontal="center"/>
    </xf>
    <xf numFmtId="43" fontId="5" fillId="0" borderId="15" xfId="1" applyFont="1" applyFill="1" applyBorder="1" applyAlignment="1" applyProtection="1">
      <alignment horizontal="center"/>
    </xf>
    <xf numFmtId="43" fontId="5" fillId="0" borderId="8" xfId="1" applyFont="1" applyFill="1" applyBorder="1" applyAlignment="1" applyProtection="1">
      <alignment horizontal="center"/>
    </xf>
    <xf numFmtId="0" fontId="5" fillId="0" borderId="9" xfId="0" applyFont="1" applyBorder="1" applyAlignment="1">
      <alignment horizontal="center"/>
    </xf>
    <xf numFmtId="165" fontId="5" fillId="0" borderId="0" xfId="0" applyNumberFormat="1" applyFont="1" applyAlignment="1">
      <alignment horizontal="center"/>
    </xf>
    <xf numFmtId="0" fontId="5" fillId="0" borderId="8" xfId="0" applyFont="1" applyBorder="1" applyAlignment="1">
      <alignment horizontal="center"/>
    </xf>
    <xf numFmtId="0" fontId="5" fillId="0" borderId="23" xfId="0" applyFont="1" applyBorder="1"/>
    <xf numFmtId="43" fontId="5" fillId="0" borderId="8" xfId="1" applyFont="1" applyBorder="1" applyAlignment="1" applyProtection="1">
      <alignment horizontal="center"/>
    </xf>
    <xf numFmtId="43" fontId="5" fillId="0" borderId="9" xfId="1" applyFont="1" applyFill="1" applyBorder="1" applyAlignment="1" applyProtection="1">
      <alignment horizontal="center"/>
    </xf>
    <xf numFmtId="43" fontId="5" fillId="0" borderId="10" xfId="1" applyFont="1" applyBorder="1" applyAlignment="1" applyProtection="1">
      <alignment horizontal="center"/>
    </xf>
    <xf numFmtId="43" fontId="5" fillId="0" borderId="12" xfId="1" applyFont="1" applyFill="1" applyBorder="1" applyAlignment="1" applyProtection="1">
      <alignment horizontal="center"/>
    </xf>
    <xf numFmtId="2" fontId="5" fillId="0" borderId="0" xfId="0" applyNumberFormat="1" applyFont="1"/>
    <xf numFmtId="43" fontId="6" fillId="0" borderId="6" xfId="1" applyFont="1" applyFill="1" applyBorder="1" applyAlignment="1" applyProtection="1">
      <alignment horizontal="center"/>
    </xf>
    <xf numFmtId="43" fontId="6" fillId="0" borderId="5" xfId="1" applyFont="1" applyBorder="1" applyAlignment="1" applyProtection="1">
      <alignment horizontal="center"/>
    </xf>
    <xf numFmtId="43" fontId="6" fillId="0" borderId="7" xfId="1" applyFont="1" applyBorder="1" applyAlignment="1" applyProtection="1">
      <alignment horizontal="center"/>
    </xf>
    <xf numFmtId="43" fontId="5" fillId="0" borderId="17" xfId="1" applyFont="1" applyFill="1" applyBorder="1" applyAlignment="1" applyProtection="1">
      <alignment horizontal="center"/>
    </xf>
    <xf numFmtId="0" fontId="5" fillId="0" borderId="18" xfId="0" applyFont="1" applyBorder="1" applyAlignment="1">
      <alignment horizontal="center"/>
    </xf>
    <xf numFmtId="43" fontId="5" fillId="0" borderId="18" xfId="1" applyFont="1" applyFill="1" applyBorder="1" applyAlignment="1" applyProtection="1">
      <alignment horizontal="center"/>
    </xf>
    <xf numFmtId="43" fontId="5" fillId="0" borderId="19" xfId="1" applyFont="1" applyFill="1" applyBorder="1" applyAlignment="1" applyProtection="1">
      <alignment horizontal="center"/>
    </xf>
    <xf numFmtId="0" fontId="6" fillId="0" borderId="24" xfId="0" applyFont="1" applyBorder="1"/>
    <xf numFmtId="0" fontId="5" fillId="0" borderId="25" xfId="0" applyFont="1" applyBorder="1"/>
    <xf numFmtId="0" fontId="6" fillId="0" borderId="0" xfId="0" applyFont="1" applyAlignment="1">
      <alignment horizontal="left"/>
    </xf>
    <xf numFmtId="0" fontId="7" fillId="0" borderId="0" xfId="0" applyFont="1" applyAlignment="1">
      <alignment horizontal="right"/>
    </xf>
    <xf numFmtId="0" fontId="5" fillId="0" borderId="0" xfId="0" quotePrefix="1" applyFont="1" applyAlignment="1">
      <alignment horizontal="right"/>
    </xf>
    <xf numFmtId="166" fontId="5" fillId="3" borderId="14" xfId="1" applyNumberFormat="1" applyFont="1" applyFill="1" applyBorder="1" applyAlignment="1" applyProtection="1">
      <alignment horizontal="center"/>
      <protection locked="0"/>
    </xf>
    <xf numFmtId="166" fontId="5" fillId="3" borderId="1" xfId="1" applyNumberFormat="1" applyFont="1" applyFill="1" applyBorder="1" applyAlignment="1" applyProtection="1">
      <alignment horizontal="center"/>
      <protection locked="0"/>
    </xf>
    <xf numFmtId="166" fontId="5" fillId="3" borderId="11" xfId="1" applyNumberFormat="1" applyFont="1" applyFill="1" applyBorder="1" applyAlignment="1" applyProtection="1">
      <alignment horizontal="center"/>
      <protection locked="0"/>
    </xf>
    <xf numFmtId="0" fontId="5" fillId="3" borderId="7" xfId="0" applyFont="1" applyFill="1" applyBorder="1" applyProtection="1">
      <protection locked="0"/>
    </xf>
    <xf numFmtId="166" fontId="5" fillId="4" borderId="15" xfId="1" applyNumberFormat="1" applyFont="1" applyFill="1" applyBorder="1" applyAlignment="1" applyProtection="1">
      <alignment horizontal="center"/>
    </xf>
    <xf numFmtId="166" fontId="5" fillId="4" borderId="20" xfId="1" applyNumberFormat="1" applyFont="1" applyFill="1" applyBorder="1" applyAlignment="1" applyProtection="1">
      <alignment horizontal="center"/>
    </xf>
    <xf numFmtId="43" fontId="5" fillId="4" borderId="21" xfId="1" applyFont="1" applyFill="1" applyBorder="1" applyAlignment="1" applyProtection="1">
      <alignment horizontal="center"/>
    </xf>
    <xf numFmtId="43" fontId="5" fillId="4" borderId="18" xfId="1" applyFont="1" applyFill="1" applyBorder="1" applyAlignment="1" applyProtection="1">
      <alignment horizontal="center"/>
    </xf>
    <xf numFmtId="166" fontId="5" fillId="4" borderId="18" xfId="1" applyNumberFormat="1" applyFont="1" applyFill="1" applyBorder="1" applyAlignment="1" applyProtection="1">
      <alignment horizontal="center"/>
    </xf>
    <xf numFmtId="0" fontId="2" fillId="0" borderId="0" xfId="2"/>
    <xf numFmtId="0" fontId="14" fillId="0" borderId="0" xfId="2" applyFont="1"/>
    <xf numFmtId="0" fontId="15" fillId="2" borderId="31" xfId="2" applyFont="1" applyFill="1" applyBorder="1" applyAlignment="1">
      <alignment horizontal="left" indent="1"/>
    </xf>
    <xf numFmtId="0" fontId="15" fillId="2" borderId="0" xfId="2" applyFont="1" applyFill="1" applyAlignment="1">
      <alignment horizontal="left" indent="1"/>
    </xf>
    <xf numFmtId="0" fontId="16" fillId="2" borderId="23" xfId="2" applyFont="1" applyFill="1" applyBorder="1" applyAlignment="1">
      <alignment horizontal="left" indent="1"/>
    </xf>
    <xf numFmtId="0" fontId="2" fillId="5" borderId="31" xfId="2" applyFill="1" applyBorder="1" applyAlignment="1">
      <alignment horizontal="center" wrapText="1"/>
    </xf>
    <xf numFmtId="0" fontId="2" fillId="5" borderId="0" xfId="2" applyFill="1" applyAlignment="1">
      <alignment horizontal="left" wrapText="1"/>
    </xf>
    <xf numFmtId="0" fontId="17" fillId="5" borderId="23" xfId="2" applyFont="1" applyFill="1" applyBorder="1" applyAlignment="1">
      <alignment horizontal="center" wrapText="1"/>
    </xf>
    <xf numFmtId="0" fontId="2" fillId="5" borderId="31" xfId="2" applyFill="1" applyBorder="1" applyAlignment="1">
      <alignment horizontal="left" vertical="center" wrapText="1" indent="1"/>
    </xf>
    <xf numFmtId="0" fontId="2" fillId="5" borderId="0" xfId="2" applyFill="1" applyAlignment="1">
      <alignment horizontal="left" vertical="center" wrapText="1"/>
    </xf>
    <xf numFmtId="0" fontId="18" fillId="5" borderId="23" xfId="2" applyFont="1" applyFill="1" applyBorder="1" applyAlignment="1">
      <alignment horizontal="left" vertical="center" wrapText="1" indent="1"/>
    </xf>
    <xf numFmtId="0" fontId="15" fillId="2" borderId="0" xfId="2" applyFont="1" applyFill="1" applyAlignment="1">
      <alignment horizontal="left"/>
    </xf>
    <xf numFmtId="0" fontId="15" fillId="6" borderId="31" xfId="2" applyFont="1" applyFill="1" applyBorder="1" applyAlignment="1">
      <alignment horizontal="left" indent="1"/>
    </xf>
    <xf numFmtId="0" fontId="19" fillId="6" borderId="0" xfId="2" applyFont="1" applyFill="1" applyAlignment="1">
      <alignment horizontal="left"/>
    </xf>
    <xf numFmtId="0" fontId="16" fillId="6" borderId="23" xfId="2" applyFont="1" applyFill="1" applyBorder="1" applyAlignment="1">
      <alignment horizontal="left" indent="1"/>
    </xf>
    <xf numFmtId="0" fontId="2" fillId="5" borderId="31" xfId="2" applyFill="1" applyBorder="1" applyAlignment="1">
      <alignment horizontal="right" vertical="top" wrapText="1"/>
    </xf>
    <xf numFmtId="0" fontId="20" fillId="5" borderId="31" xfId="2" quotePrefix="1" applyFont="1" applyFill="1" applyBorder="1" applyAlignment="1">
      <alignment horizontal="right" vertical="top" wrapText="1"/>
    </xf>
    <xf numFmtId="0" fontId="15" fillId="2" borderId="24" xfId="2" applyFont="1" applyFill="1" applyBorder="1" applyAlignment="1">
      <alignment horizontal="left"/>
    </xf>
    <xf numFmtId="0" fontId="16" fillId="2" borderId="25" xfId="2" applyFont="1" applyFill="1" applyBorder="1" applyAlignment="1">
      <alignment horizontal="left" indent="1"/>
    </xf>
    <xf numFmtId="0" fontId="20" fillId="5" borderId="31" xfId="2" applyFont="1" applyFill="1" applyBorder="1" applyAlignment="1">
      <alignment horizontal="left" indent="1"/>
    </xf>
    <xf numFmtId="0" fontId="21" fillId="5" borderId="23" xfId="2" applyFont="1" applyFill="1" applyBorder="1" applyAlignment="1">
      <alignment horizontal="left" indent="1"/>
    </xf>
    <xf numFmtId="0" fontId="22" fillId="5" borderId="31" xfId="3" applyFont="1" applyFill="1" applyBorder="1" applyAlignment="1" applyProtection="1">
      <alignment horizontal="left" indent="2"/>
    </xf>
    <xf numFmtId="0" fontId="23" fillId="5" borderId="23" xfId="3" applyFont="1" applyFill="1" applyBorder="1" applyAlignment="1" applyProtection="1">
      <alignment horizontal="left" indent="2"/>
    </xf>
    <xf numFmtId="0" fontId="22" fillId="5" borderId="31" xfId="3" applyFont="1" applyFill="1" applyBorder="1" applyAlignment="1" applyProtection="1">
      <alignment horizontal="left" indent="4"/>
    </xf>
    <xf numFmtId="0" fontId="23" fillId="5" borderId="23" xfId="3" applyFont="1" applyFill="1" applyBorder="1" applyAlignment="1" applyProtection="1">
      <alignment horizontal="left" indent="4"/>
    </xf>
    <xf numFmtId="0" fontId="2" fillId="5" borderId="31" xfId="3" applyNumberFormat="1" applyFont="1" applyFill="1" applyBorder="1" applyAlignment="1" applyProtection="1">
      <alignment horizontal="left" indent="2"/>
    </xf>
    <xf numFmtId="0" fontId="2" fillId="5" borderId="0" xfId="3" applyNumberFormat="1" applyFont="1" applyFill="1" applyBorder="1" applyAlignment="1" applyProtection="1">
      <alignment horizontal="left" indent="5"/>
    </xf>
    <xf numFmtId="0" fontId="17" fillId="5" borderId="23" xfId="3" applyNumberFormat="1" applyFont="1" applyFill="1" applyBorder="1" applyAlignment="1" applyProtection="1">
      <alignment horizontal="left" indent="2"/>
    </xf>
    <xf numFmtId="0" fontId="2" fillId="5" borderId="17" xfId="2" applyFill="1" applyBorder="1" applyAlignment="1">
      <alignment horizontal="left" indent="1"/>
    </xf>
    <xf numFmtId="0" fontId="2" fillId="5" borderId="24" xfId="2" applyFill="1" applyBorder="1" applyAlignment="1">
      <alignment horizontal="left"/>
    </xf>
    <xf numFmtId="0" fontId="17" fillId="5" borderId="25" xfId="2" applyFont="1" applyFill="1" applyBorder="1" applyAlignment="1">
      <alignment horizontal="left" indent="1"/>
    </xf>
    <xf numFmtId="167" fontId="6" fillId="4" borderId="2" xfId="1" applyNumberFormat="1" applyFont="1" applyFill="1" applyBorder="1" applyAlignment="1" applyProtection="1">
      <alignment horizontal="center"/>
    </xf>
    <xf numFmtId="0" fontId="25" fillId="0" borderId="0" xfId="0" applyFont="1"/>
    <xf numFmtId="0" fontId="29" fillId="0" borderId="24" xfId="0" applyFont="1" applyBorder="1" applyAlignment="1">
      <alignment horizontal="center"/>
    </xf>
    <xf numFmtId="43" fontId="5" fillId="0" borderId="14" xfId="1" applyFont="1" applyFill="1" applyBorder="1" applyAlignment="1" applyProtection="1">
      <alignment horizontal="center"/>
    </xf>
    <xf numFmtId="43" fontId="5" fillId="0" borderId="1" xfId="1" applyFont="1" applyFill="1" applyBorder="1" applyAlignment="1" applyProtection="1">
      <alignment horizontal="center"/>
    </xf>
    <xf numFmtId="43" fontId="5" fillId="0" borderId="11" xfId="1" applyFont="1" applyFill="1" applyBorder="1" applyAlignment="1" applyProtection="1">
      <alignment horizontal="center"/>
    </xf>
    <xf numFmtId="43" fontId="5" fillId="0" borderId="0" xfId="1" applyFont="1" applyAlignment="1" applyProtection="1">
      <alignment horizontal="center"/>
    </xf>
    <xf numFmtId="0" fontId="7" fillId="0" borderId="0" xfId="0" applyFont="1"/>
    <xf numFmtId="0" fontId="30" fillId="0" borderId="0" xfId="0" applyFont="1"/>
    <xf numFmtId="0" fontId="6" fillId="4" borderId="32" xfId="1" applyNumberFormat="1" applyFont="1" applyFill="1" applyBorder="1" applyAlignment="1" applyProtection="1">
      <alignment horizontal="left"/>
    </xf>
    <xf numFmtId="0" fontId="6" fillId="0" borderId="33" xfId="1" applyNumberFormat="1" applyFont="1" applyFill="1" applyBorder="1" applyAlignment="1" applyProtection="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7" fillId="4" borderId="37" xfId="0" applyFont="1" applyFill="1" applyBorder="1" applyAlignment="1" applyProtection="1">
      <alignment horizontal="center" vertical="center"/>
      <protection locked="0"/>
    </xf>
    <xf numFmtId="0" fontId="7" fillId="4" borderId="22" xfId="0" applyFont="1" applyFill="1" applyBorder="1" applyAlignment="1">
      <alignment horizontal="center"/>
    </xf>
    <xf numFmtId="43" fontId="5" fillId="4" borderId="22" xfId="1" applyFont="1" applyFill="1" applyBorder="1" applyAlignment="1" applyProtection="1">
      <alignment horizontal="center"/>
    </xf>
    <xf numFmtId="0" fontId="5" fillId="0" borderId="3" xfId="0" applyFont="1" applyBorder="1" applyAlignment="1">
      <alignment horizontal="center"/>
    </xf>
    <xf numFmtId="0" fontId="31" fillId="0" borderId="40" xfId="0" applyFont="1" applyBorder="1" applyAlignment="1">
      <alignment horizontal="center"/>
    </xf>
    <xf numFmtId="43" fontId="5" fillId="3" borderId="16" xfId="1" applyFont="1" applyFill="1" applyBorder="1" applyAlignment="1" applyProtection="1">
      <alignment horizontal="center"/>
      <protection locked="0"/>
    </xf>
    <xf numFmtId="0" fontId="5" fillId="0" borderId="41" xfId="0" applyFont="1" applyBorder="1" applyAlignment="1">
      <alignment horizontal="center"/>
    </xf>
    <xf numFmtId="0" fontId="7" fillId="0" borderId="2" xfId="0" applyFont="1" applyBorder="1" applyAlignment="1">
      <alignment horizontal="center"/>
    </xf>
    <xf numFmtId="43" fontId="5" fillId="4" borderId="16" xfId="1" applyFont="1" applyFill="1" applyBorder="1" applyAlignment="1" applyProtection="1">
      <alignment horizontal="center"/>
    </xf>
    <xf numFmtId="0" fontId="7" fillId="0" borderId="0" xfId="0" applyFont="1" applyAlignment="1">
      <alignment horizontal="center" vertical="center"/>
    </xf>
    <xf numFmtId="0" fontId="30" fillId="0" borderId="0" xfId="0" applyFont="1" applyAlignment="1">
      <alignment horizontal="center" vertical="center"/>
    </xf>
    <xf numFmtId="0" fontId="6" fillId="0" borderId="2" xfId="1" applyNumberFormat="1" applyFont="1" applyBorder="1" applyAlignment="1" applyProtection="1">
      <alignment horizontal="left"/>
    </xf>
    <xf numFmtId="0" fontId="6" fillId="0" borderId="42" xfId="1" applyNumberFormat="1" applyFont="1" applyBorder="1" applyAlignment="1" applyProtection="1">
      <alignment horizontal="left"/>
    </xf>
    <xf numFmtId="0" fontId="6" fillId="0" borderId="16" xfId="0" applyFont="1" applyBorder="1" applyAlignment="1">
      <alignment horizontal="center"/>
    </xf>
    <xf numFmtId="0" fontId="6" fillId="0" borderId="5" xfId="0" applyFont="1" applyBorder="1" applyAlignment="1">
      <alignment horizontal="center"/>
    </xf>
    <xf numFmtId="0" fontId="7" fillId="4" borderId="45" xfId="0" applyFont="1" applyFill="1" applyBorder="1" applyAlignment="1">
      <alignment horizontal="center" vertical="center"/>
    </xf>
    <xf numFmtId="167" fontId="5" fillId="4" borderId="46" xfId="1" applyNumberFormat="1" applyFont="1" applyFill="1" applyBorder="1" applyAlignment="1" applyProtection="1">
      <alignment horizontal="center"/>
    </xf>
    <xf numFmtId="0" fontId="5" fillId="0" borderId="47" xfId="0" applyFont="1" applyBorder="1" applyAlignment="1">
      <alignment horizontal="center"/>
    </xf>
    <xf numFmtId="0" fontId="5" fillId="0" borderId="38" xfId="0" applyFont="1" applyBorder="1" applyAlignment="1">
      <alignment horizontal="center"/>
    </xf>
    <xf numFmtId="0" fontId="31" fillId="0" borderId="11" xfId="0" applyFont="1" applyBorder="1" applyAlignment="1">
      <alignment horizontal="center"/>
    </xf>
    <xf numFmtId="43" fontId="5" fillId="3" borderId="48" xfId="1" applyFont="1" applyFill="1" applyBorder="1" applyAlignment="1" applyProtection="1">
      <alignment horizontal="center"/>
      <protection locked="0"/>
    </xf>
    <xf numFmtId="0" fontId="5" fillId="0" borderId="49" xfId="0" applyFont="1" applyBorder="1" applyAlignment="1">
      <alignment horizontal="center"/>
    </xf>
    <xf numFmtId="0" fontId="6" fillId="4" borderId="0" xfId="0" applyFont="1" applyFill="1" applyAlignment="1">
      <alignment horizontal="center"/>
    </xf>
    <xf numFmtId="0" fontId="2" fillId="0" borderId="28" xfId="2" applyBorder="1" applyAlignment="1">
      <alignment horizontal="center"/>
    </xf>
    <xf numFmtId="0" fontId="2" fillId="0" borderId="29" xfId="2" applyBorder="1" applyAlignment="1">
      <alignment horizontal="center"/>
    </xf>
    <xf numFmtId="0" fontId="2" fillId="0" borderId="30" xfId="2" applyBorder="1" applyAlignment="1">
      <alignment horizontal="center"/>
    </xf>
    <xf numFmtId="0" fontId="12" fillId="5" borderId="31" xfId="2" applyFont="1" applyFill="1" applyBorder="1" applyAlignment="1">
      <alignment horizontal="center" vertical="center" wrapText="1"/>
    </xf>
    <xf numFmtId="0" fontId="12" fillId="0" borderId="0" xfId="2" applyFont="1" applyAlignment="1">
      <alignment horizontal="center" vertical="center" wrapText="1"/>
    </xf>
    <xf numFmtId="0" fontId="12" fillId="0" borderId="23" xfId="2" applyFont="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2" xfId="1" applyNumberFormat="1" applyFont="1" applyBorder="1" applyAlignment="1" applyProtection="1">
      <alignment horizontal="left"/>
    </xf>
    <xf numFmtId="0" fontId="6" fillId="0" borderId="3" xfId="1" applyNumberFormat="1" applyFont="1" applyBorder="1" applyAlignment="1" applyProtection="1">
      <alignment horizontal="left"/>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5" fillId="0" borderId="38" xfId="1" applyNumberFormat="1" applyFont="1" applyBorder="1" applyAlignment="1" applyProtection="1">
      <alignment horizontal="left"/>
    </xf>
    <xf numFmtId="0" fontId="5" fillId="0" borderId="39" xfId="1" applyNumberFormat="1" applyFont="1" applyBorder="1" applyAlignment="1" applyProtection="1">
      <alignment horizontal="left"/>
    </xf>
    <xf numFmtId="0" fontId="4" fillId="2" borderId="26" xfId="0" applyFont="1" applyFill="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5" fillId="4" borderId="26" xfId="0" applyFont="1" applyFill="1" applyBorder="1" applyAlignment="1">
      <alignment horizontal="left"/>
    </xf>
    <xf numFmtId="0" fontId="5" fillId="4" borderId="27" xfId="0" applyFont="1" applyFill="1" applyBorder="1" applyAlignment="1">
      <alignment horizontal="left"/>
    </xf>
    <xf numFmtId="0" fontId="6" fillId="4" borderId="22" xfId="0" applyFont="1" applyFill="1" applyBorder="1" applyAlignment="1">
      <alignment horizontal="left"/>
    </xf>
    <xf numFmtId="0" fontId="6" fillId="4" borderId="3" xfId="0" applyFont="1" applyFill="1" applyBorder="1" applyAlignment="1">
      <alignment horizontal="left"/>
    </xf>
    <xf numFmtId="0" fontId="4" fillId="2" borderId="27" xfId="0" applyFont="1" applyFill="1" applyBorder="1" applyAlignment="1">
      <alignment horizontal="left" vertical="center"/>
    </xf>
    <xf numFmtId="2" fontId="24" fillId="0" borderId="0" xfId="0" applyNumberFormat="1" applyFont="1" applyAlignment="1">
      <alignment horizontal="left" vertical="top" wrapText="1"/>
    </xf>
    <xf numFmtId="0" fontId="33" fillId="0" borderId="0" xfId="5" applyFill="1"/>
  </cellXfs>
  <cellStyles count="6">
    <cellStyle name="Comma" xfId="1" builtinId="3"/>
    <cellStyle name="Hyperlink" xfId="5" builtinId="8"/>
    <cellStyle name="Hyperlink 2" xfId="3" xr:uid="{6B68CAD8-7EFD-4E60-8B87-030CEB591410}"/>
    <cellStyle name="Normal" xfId="0" builtinId="0"/>
    <cellStyle name="Normal 10" xfId="4" xr:uid="{7F208153-94B3-41A7-9F58-344BED9244AB}"/>
    <cellStyle name="Normal 2" xfId="2" xr:uid="{D5F2F5D3-C7F6-4BE1-A715-BDADE860AD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0</xdr:row>
      <xdr:rowOff>914400</xdr:rowOff>
    </xdr:to>
    <xdr:pic>
      <xdr:nvPicPr>
        <xdr:cNvPr id="2" name="Picture 4">
          <a:extLst>
            <a:ext uri="{FF2B5EF4-FFF2-40B4-BE49-F238E27FC236}">
              <a16:creationId xmlns:a16="http://schemas.microsoft.com/office/drawing/2014/main" id="{CA3A45F8-0243-424E-80AF-B8F948DF6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38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0</xdr:row>
      <xdr:rowOff>285750</xdr:rowOff>
    </xdr:from>
    <xdr:to>
      <xdr:col>1</xdr:col>
      <xdr:colOff>1819275</xdr:colOff>
      <xdr:row>0</xdr:row>
      <xdr:rowOff>638175</xdr:rowOff>
    </xdr:to>
    <xdr:pic>
      <xdr:nvPicPr>
        <xdr:cNvPr id="3" name="Picture 4" descr="CleanBC_CMYK.eps">
          <a:extLst>
            <a:ext uri="{FF2B5EF4-FFF2-40B4-BE49-F238E27FC236}">
              <a16:creationId xmlns:a16="http://schemas.microsoft.com/office/drawing/2014/main" id="{F995640E-565E-4F6C-8EE2-B1BB8FDAD4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285750"/>
          <a:ext cx="17430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4438650</xdr:colOff>
      <xdr:row>13</xdr:row>
      <xdr:rowOff>19050</xdr:rowOff>
    </xdr:from>
    <xdr:to>
      <xdr:col>2</xdr:col>
      <xdr:colOff>85725</xdr:colOff>
      <xdr:row>17</xdr:row>
      <xdr:rowOff>28575</xdr:rowOff>
    </xdr:to>
    <xdr:pic>
      <xdr:nvPicPr>
        <xdr:cNvPr id="4" name="Picture 3">
          <a:extLst>
            <a:ext uri="{FF2B5EF4-FFF2-40B4-BE49-F238E27FC236}">
              <a16:creationId xmlns:a16="http://schemas.microsoft.com/office/drawing/2014/main" id="{910CD647-D257-4741-A0A6-40981D3F56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19625" y="5819775"/>
          <a:ext cx="17240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IDIR.BCGOV\U140\ESCHNARR$\ESCHNARR\ES-IRC\ciip_application_form_sfo_1905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bmission"/>
      <sheetName val="Administrative Info"/>
      <sheetName val="Hidden Section A3"/>
      <sheetName val="Section A4"/>
      <sheetName val="Hidden Section B1"/>
      <sheetName val="Hidden Section B2"/>
      <sheetName val="Hidden Section B3"/>
      <sheetName val="Section B5"/>
      <sheetName val="Section B7"/>
      <sheetName val="Emissions"/>
      <sheetName val="Production"/>
      <sheetName val="Section B8"/>
      <sheetName val="Emissions Allocation"/>
      <sheetName val="Section B1 (2)"/>
      <sheetName val="Section B2 (2)"/>
      <sheetName val="Section B3 (2)"/>
      <sheetName val="Section B4 (2)"/>
      <sheetName val="Section B5 (2)"/>
      <sheetName val="Section B6 (2)"/>
      <sheetName val="Section B7 (2)"/>
      <sheetName val="Section B8 (2)"/>
      <sheetName val="Section B9 (2)"/>
      <sheetName val="Section B1 (3)"/>
      <sheetName val="Section B2 (3)"/>
      <sheetName val="Section B3 (3)"/>
      <sheetName val="Section B4 (3)"/>
      <sheetName val="Section B5 (3)"/>
      <sheetName val="Section B6 (3)"/>
      <sheetName val="Section B7 (3)"/>
      <sheetName val="Section B8 (3)"/>
      <sheetName val="Section B9 (3)"/>
      <sheetName val="Section C1"/>
      <sheetName val="Section C2"/>
      <sheetName val="Section D"/>
      <sheetName val="Section D (2)"/>
      <sheetName val="Section E"/>
      <sheetName val="Section E1"/>
      <sheetName val="Section E2"/>
      <sheetName val="Section E3"/>
      <sheetName val="Section E4"/>
      <sheetName val="Section E5"/>
      <sheetName val="Fuel Usage"/>
      <sheetName val="Section G"/>
      <sheetName val="Section H"/>
      <sheetName val="CoI Checklist"/>
      <sheetName val="SoQ"/>
      <sheetName val="SoV"/>
      <sheetName val="Electricity"/>
      <sheetName val="Statement of Certification"/>
      <sheetName val="Appendix A Emissions Mapping"/>
      <sheetName val="Revisions"/>
      <sheetName val="EPC Request"/>
      <sheetName val="Fund Credit Purchase"/>
      <sheetName val="Track Chang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gov.bc.ca/gov/content/environment/climate-change/industry/cleanbc-industrial-incentive-prog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4F2CB-5AB2-4A94-8065-D91C7685A92F}">
  <sheetPr>
    <pageSetUpPr autoPageBreaks="0"/>
  </sheetPr>
  <dimension ref="A1:WVM27"/>
  <sheetViews>
    <sheetView showGridLines="0" showRowColHeaders="0" tabSelected="1" topLeftCell="A10" zoomScaleNormal="100" zoomScaleSheetLayoutView="100" zoomScalePageLayoutView="90" workbookViewId="0">
      <selection activeCell="B16" sqref="B16"/>
    </sheetView>
  </sheetViews>
  <sheetFormatPr defaultColWidth="0" defaultRowHeight="12.75" customHeight="1" zeroHeight="1"/>
  <cols>
    <col min="1" max="1" width="2.7109375" style="58" customWidth="1"/>
    <col min="2" max="2" width="91.140625" style="58" customWidth="1"/>
    <col min="3" max="3" width="2.7109375" style="58" customWidth="1"/>
    <col min="4" max="5" width="2.7109375" style="58" hidden="1"/>
    <col min="6" max="256" width="9.140625" style="58" hidden="1"/>
    <col min="257" max="257" width="2.7109375" style="58" hidden="1"/>
    <col min="258" max="258" width="91.140625" style="58" hidden="1"/>
    <col min="259" max="261" width="2.7109375" style="58" hidden="1"/>
    <col min="262" max="512" width="9.140625" style="58" hidden="1"/>
    <col min="513" max="513" width="2.7109375" style="58" hidden="1"/>
    <col min="514" max="514" width="91.140625" style="58" hidden="1"/>
    <col min="515" max="517" width="2.7109375" style="58" hidden="1"/>
    <col min="518" max="768" width="9.140625" style="58" hidden="1"/>
    <col min="769" max="769" width="2.7109375" style="58" hidden="1"/>
    <col min="770" max="770" width="91.140625" style="58" hidden="1"/>
    <col min="771" max="773" width="2.7109375" style="58" hidden="1"/>
    <col min="774" max="1024" width="9.140625" style="58" hidden="1"/>
    <col min="1025" max="1025" width="2.7109375" style="58" hidden="1"/>
    <col min="1026" max="1026" width="91.140625" style="58" hidden="1"/>
    <col min="1027" max="1029" width="2.7109375" style="58" hidden="1"/>
    <col min="1030" max="1280" width="9.140625" style="58" hidden="1"/>
    <col min="1281" max="1281" width="2.7109375" style="58" hidden="1"/>
    <col min="1282" max="1282" width="91.140625" style="58" hidden="1"/>
    <col min="1283" max="1285" width="2.7109375" style="58" hidden="1"/>
    <col min="1286" max="1536" width="9.140625" style="58" hidden="1"/>
    <col min="1537" max="1537" width="2.7109375" style="58" hidden="1"/>
    <col min="1538" max="1538" width="91.140625" style="58" hidden="1"/>
    <col min="1539" max="1541" width="2.7109375" style="58" hidden="1"/>
    <col min="1542" max="1792" width="9.140625" style="58" hidden="1"/>
    <col min="1793" max="1793" width="2.7109375" style="58" hidden="1"/>
    <col min="1794" max="1794" width="91.140625" style="58" hidden="1"/>
    <col min="1795" max="1797" width="2.7109375" style="58" hidden="1"/>
    <col min="1798" max="2048" width="9.140625" style="58" hidden="1"/>
    <col min="2049" max="2049" width="2.7109375" style="58" hidden="1"/>
    <col min="2050" max="2050" width="91.140625" style="58" hidden="1"/>
    <col min="2051" max="2053" width="2.7109375" style="58" hidden="1"/>
    <col min="2054" max="2304" width="9.140625" style="58" hidden="1"/>
    <col min="2305" max="2305" width="2.7109375" style="58" hidden="1"/>
    <col min="2306" max="2306" width="91.140625" style="58" hidden="1"/>
    <col min="2307" max="2309" width="2.7109375" style="58" hidden="1"/>
    <col min="2310" max="2560" width="9.140625" style="58" hidden="1"/>
    <col min="2561" max="2561" width="2.7109375" style="58" hidden="1"/>
    <col min="2562" max="2562" width="91.140625" style="58" hidden="1"/>
    <col min="2563" max="2565" width="2.7109375" style="58" hidden="1"/>
    <col min="2566" max="2816" width="9.140625" style="58" hidden="1"/>
    <col min="2817" max="2817" width="2.7109375" style="58" hidden="1"/>
    <col min="2818" max="2818" width="91.140625" style="58" hidden="1"/>
    <col min="2819" max="2821" width="2.7109375" style="58" hidden="1"/>
    <col min="2822" max="3072" width="9.140625" style="58" hidden="1"/>
    <col min="3073" max="3073" width="2.7109375" style="58" hidden="1"/>
    <col min="3074" max="3074" width="91.140625" style="58" hidden="1"/>
    <col min="3075" max="3077" width="2.7109375" style="58" hidden="1"/>
    <col min="3078" max="3328" width="9.140625" style="58" hidden="1"/>
    <col min="3329" max="3329" width="2.7109375" style="58" hidden="1"/>
    <col min="3330" max="3330" width="91.140625" style="58" hidden="1"/>
    <col min="3331" max="3333" width="2.7109375" style="58" hidden="1"/>
    <col min="3334" max="3584" width="9.140625" style="58" hidden="1"/>
    <col min="3585" max="3585" width="2.7109375" style="58" hidden="1"/>
    <col min="3586" max="3586" width="91.140625" style="58" hidden="1"/>
    <col min="3587" max="3589" width="2.7109375" style="58" hidden="1"/>
    <col min="3590" max="3840" width="9.140625" style="58" hidden="1"/>
    <col min="3841" max="3841" width="2.7109375" style="58" hidden="1"/>
    <col min="3842" max="3842" width="91.140625" style="58" hidden="1"/>
    <col min="3843" max="3845" width="2.7109375" style="58" hidden="1"/>
    <col min="3846" max="4096" width="9.140625" style="58" hidden="1"/>
    <col min="4097" max="4097" width="2.7109375" style="58" hidden="1"/>
    <col min="4098" max="4098" width="91.140625" style="58" hidden="1"/>
    <col min="4099" max="4101" width="2.7109375" style="58" hidden="1"/>
    <col min="4102" max="4352" width="9.140625" style="58" hidden="1"/>
    <col min="4353" max="4353" width="2.7109375" style="58" hidden="1"/>
    <col min="4354" max="4354" width="91.140625" style="58" hidden="1"/>
    <col min="4355" max="4357" width="2.7109375" style="58" hidden="1"/>
    <col min="4358" max="4608" width="9.140625" style="58" hidden="1"/>
    <col min="4609" max="4609" width="2.7109375" style="58" hidden="1"/>
    <col min="4610" max="4610" width="91.140625" style="58" hidden="1"/>
    <col min="4611" max="4613" width="2.7109375" style="58" hidden="1"/>
    <col min="4614" max="4864" width="9.140625" style="58" hidden="1"/>
    <col min="4865" max="4865" width="2.7109375" style="58" hidden="1"/>
    <col min="4866" max="4866" width="91.140625" style="58" hidden="1"/>
    <col min="4867" max="4869" width="2.7109375" style="58" hidden="1"/>
    <col min="4870" max="5120" width="9.140625" style="58" hidden="1"/>
    <col min="5121" max="5121" width="2.7109375" style="58" hidden="1"/>
    <col min="5122" max="5122" width="91.140625" style="58" hidden="1"/>
    <col min="5123" max="5125" width="2.7109375" style="58" hidden="1"/>
    <col min="5126" max="5376" width="9.140625" style="58" hidden="1"/>
    <col min="5377" max="5377" width="2.7109375" style="58" hidden="1"/>
    <col min="5378" max="5378" width="91.140625" style="58" hidden="1"/>
    <col min="5379" max="5381" width="2.7109375" style="58" hidden="1"/>
    <col min="5382" max="5632" width="9.140625" style="58" hidden="1"/>
    <col min="5633" max="5633" width="2.7109375" style="58" hidden="1"/>
    <col min="5634" max="5634" width="91.140625" style="58" hidden="1"/>
    <col min="5635" max="5637" width="2.7109375" style="58" hidden="1"/>
    <col min="5638" max="5888" width="9.140625" style="58" hidden="1"/>
    <col min="5889" max="5889" width="2.7109375" style="58" hidden="1"/>
    <col min="5890" max="5890" width="91.140625" style="58" hidden="1"/>
    <col min="5891" max="5893" width="2.7109375" style="58" hidden="1"/>
    <col min="5894" max="6144" width="9.140625" style="58" hidden="1"/>
    <col min="6145" max="6145" width="2.7109375" style="58" hidden="1"/>
    <col min="6146" max="6146" width="91.140625" style="58" hidden="1"/>
    <col min="6147" max="6149" width="2.7109375" style="58" hidden="1"/>
    <col min="6150" max="6400" width="9.140625" style="58" hidden="1"/>
    <col min="6401" max="6401" width="2.7109375" style="58" hidden="1"/>
    <col min="6402" max="6402" width="91.140625" style="58" hidden="1"/>
    <col min="6403" max="6405" width="2.7109375" style="58" hidden="1"/>
    <col min="6406" max="6656" width="9.140625" style="58" hidden="1"/>
    <col min="6657" max="6657" width="2.7109375" style="58" hidden="1"/>
    <col min="6658" max="6658" width="91.140625" style="58" hidden="1"/>
    <col min="6659" max="6661" width="2.7109375" style="58" hidden="1"/>
    <col min="6662" max="6912" width="9.140625" style="58" hidden="1"/>
    <col min="6913" max="6913" width="2.7109375" style="58" hidden="1"/>
    <col min="6914" max="6914" width="91.140625" style="58" hidden="1"/>
    <col min="6915" max="6917" width="2.7109375" style="58" hidden="1"/>
    <col min="6918" max="7168" width="9.140625" style="58" hidden="1"/>
    <col min="7169" max="7169" width="2.7109375" style="58" hidden="1"/>
    <col min="7170" max="7170" width="91.140625" style="58" hidden="1"/>
    <col min="7171" max="7173" width="2.7109375" style="58" hidden="1"/>
    <col min="7174" max="7424" width="9.140625" style="58" hidden="1"/>
    <col min="7425" max="7425" width="2.7109375" style="58" hidden="1"/>
    <col min="7426" max="7426" width="91.140625" style="58" hidden="1"/>
    <col min="7427" max="7429" width="2.7109375" style="58" hidden="1"/>
    <col min="7430" max="7680" width="9.140625" style="58" hidden="1"/>
    <col min="7681" max="7681" width="2.7109375" style="58" hidden="1"/>
    <col min="7682" max="7682" width="91.140625" style="58" hidden="1"/>
    <col min="7683" max="7685" width="2.7109375" style="58" hidden="1"/>
    <col min="7686" max="7936" width="9.140625" style="58" hidden="1"/>
    <col min="7937" max="7937" width="2.7109375" style="58" hidden="1"/>
    <col min="7938" max="7938" width="91.140625" style="58" hidden="1"/>
    <col min="7939" max="7941" width="2.7109375" style="58" hidden="1"/>
    <col min="7942" max="8192" width="9.140625" style="58" hidden="1"/>
    <col min="8193" max="8193" width="2.7109375" style="58" hidden="1"/>
    <col min="8194" max="8194" width="91.140625" style="58" hidden="1"/>
    <col min="8195" max="8197" width="2.7109375" style="58" hidden="1"/>
    <col min="8198" max="8448" width="9.140625" style="58" hidden="1"/>
    <col min="8449" max="8449" width="2.7109375" style="58" hidden="1"/>
    <col min="8450" max="8450" width="91.140625" style="58" hidden="1"/>
    <col min="8451" max="8453" width="2.7109375" style="58" hidden="1"/>
    <col min="8454" max="8704" width="9.140625" style="58" hidden="1"/>
    <col min="8705" max="8705" width="2.7109375" style="58" hidden="1"/>
    <col min="8706" max="8706" width="91.140625" style="58" hidden="1"/>
    <col min="8707" max="8709" width="2.7109375" style="58" hidden="1"/>
    <col min="8710" max="8960" width="9.140625" style="58" hidden="1"/>
    <col min="8961" max="8961" width="2.7109375" style="58" hidden="1"/>
    <col min="8962" max="8962" width="91.140625" style="58" hidden="1"/>
    <col min="8963" max="8965" width="2.7109375" style="58" hidden="1"/>
    <col min="8966" max="9216" width="9.140625" style="58" hidden="1"/>
    <col min="9217" max="9217" width="2.7109375" style="58" hidden="1"/>
    <col min="9218" max="9218" width="91.140625" style="58" hidden="1"/>
    <col min="9219" max="9221" width="2.7109375" style="58" hidden="1"/>
    <col min="9222" max="9472" width="9.140625" style="58" hidden="1"/>
    <col min="9473" max="9473" width="2.7109375" style="58" hidden="1"/>
    <col min="9474" max="9474" width="91.140625" style="58" hidden="1"/>
    <col min="9475" max="9477" width="2.7109375" style="58" hidden="1"/>
    <col min="9478" max="9728" width="9.140625" style="58" hidden="1"/>
    <col min="9729" max="9729" width="2.7109375" style="58" hidden="1"/>
    <col min="9730" max="9730" width="91.140625" style="58" hidden="1"/>
    <col min="9731" max="9733" width="2.7109375" style="58" hidden="1"/>
    <col min="9734" max="9984" width="9.140625" style="58" hidden="1"/>
    <col min="9985" max="9985" width="2.7109375" style="58" hidden="1"/>
    <col min="9986" max="9986" width="91.140625" style="58" hidden="1"/>
    <col min="9987" max="9989" width="2.7109375" style="58" hidden="1"/>
    <col min="9990" max="10240" width="9.140625" style="58" hidden="1"/>
    <col min="10241" max="10241" width="2.7109375" style="58" hidden="1"/>
    <col min="10242" max="10242" width="91.140625" style="58" hidden="1"/>
    <col min="10243" max="10245" width="2.7109375" style="58" hidden="1"/>
    <col min="10246" max="10496" width="9.140625" style="58" hidden="1"/>
    <col min="10497" max="10497" width="2.7109375" style="58" hidden="1"/>
    <col min="10498" max="10498" width="91.140625" style="58" hidden="1"/>
    <col min="10499" max="10501" width="2.7109375" style="58" hidden="1"/>
    <col min="10502" max="10752" width="9.140625" style="58" hidden="1"/>
    <col min="10753" max="10753" width="2.7109375" style="58" hidden="1"/>
    <col min="10754" max="10754" width="91.140625" style="58" hidden="1"/>
    <col min="10755" max="10757" width="2.7109375" style="58" hidden="1"/>
    <col min="10758" max="11008" width="9.140625" style="58" hidden="1"/>
    <col min="11009" max="11009" width="2.7109375" style="58" hidden="1"/>
    <col min="11010" max="11010" width="91.140625" style="58" hidden="1"/>
    <col min="11011" max="11013" width="2.7109375" style="58" hidden="1"/>
    <col min="11014" max="11264" width="9.140625" style="58" hidden="1"/>
    <col min="11265" max="11265" width="2.7109375" style="58" hidden="1"/>
    <col min="11266" max="11266" width="91.140625" style="58" hidden="1"/>
    <col min="11267" max="11269" width="2.7109375" style="58" hidden="1"/>
    <col min="11270" max="11520" width="9.140625" style="58" hidden="1"/>
    <col min="11521" max="11521" width="2.7109375" style="58" hidden="1"/>
    <col min="11522" max="11522" width="91.140625" style="58" hidden="1"/>
    <col min="11523" max="11525" width="2.7109375" style="58" hidden="1"/>
    <col min="11526" max="11776" width="9.140625" style="58" hidden="1"/>
    <col min="11777" max="11777" width="2.7109375" style="58" hidden="1"/>
    <col min="11778" max="11778" width="91.140625" style="58" hidden="1"/>
    <col min="11779" max="11781" width="2.7109375" style="58" hidden="1"/>
    <col min="11782" max="12032" width="9.140625" style="58" hidden="1"/>
    <col min="12033" max="12033" width="2.7109375" style="58" hidden="1"/>
    <col min="12034" max="12034" width="91.140625" style="58" hidden="1"/>
    <col min="12035" max="12037" width="2.7109375" style="58" hidden="1"/>
    <col min="12038" max="12288" width="9.140625" style="58" hidden="1"/>
    <col min="12289" max="12289" width="2.7109375" style="58" hidden="1"/>
    <col min="12290" max="12290" width="91.140625" style="58" hidden="1"/>
    <col min="12291" max="12293" width="2.7109375" style="58" hidden="1"/>
    <col min="12294" max="12544" width="9.140625" style="58" hidden="1"/>
    <col min="12545" max="12545" width="2.7109375" style="58" hidden="1"/>
    <col min="12546" max="12546" width="91.140625" style="58" hidden="1"/>
    <col min="12547" max="12549" width="2.7109375" style="58" hidden="1"/>
    <col min="12550" max="12800" width="9.140625" style="58" hidden="1"/>
    <col min="12801" max="12801" width="2.7109375" style="58" hidden="1"/>
    <col min="12802" max="12802" width="91.140625" style="58" hidden="1"/>
    <col min="12803" max="12805" width="2.7109375" style="58" hidden="1"/>
    <col min="12806" max="13056" width="9.140625" style="58" hidden="1"/>
    <col min="13057" max="13057" width="2.7109375" style="58" hidden="1"/>
    <col min="13058" max="13058" width="91.140625" style="58" hidden="1"/>
    <col min="13059" max="13061" width="2.7109375" style="58" hidden="1"/>
    <col min="13062" max="13312" width="9.140625" style="58" hidden="1"/>
    <col min="13313" max="13313" width="2.7109375" style="58" hidden="1"/>
    <col min="13314" max="13314" width="91.140625" style="58" hidden="1"/>
    <col min="13315" max="13317" width="2.7109375" style="58" hidden="1"/>
    <col min="13318" max="13568" width="9.140625" style="58" hidden="1"/>
    <col min="13569" max="13569" width="2.7109375" style="58" hidden="1"/>
    <col min="13570" max="13570" width="91.140625" style="58" hidden="1"/>
    <col min="13571" max="13573" width="2.7109375" style="58" hidden="1"/>
    <col min="13574" max="13824" width="9.140625" style="58" hidden="1"/>
    <col min="13825" max="13825" width="2.7109375" style="58" hidden="1"/>
    <col min="13826" max="13826" width="91.140625" style="58" hidden="1"/>
    <col min="13827" max="13829" width="2.7109375" style="58" hidden="1"/>
    <col min="13830" max="14080" width="9.140625" style="58" hidden="1"/>
    <col min="14081" max="14081" width="2.7109375" style="58" hidden="1"/>
    <col min="14082" max="14082" width="91.140625" style="58" hidden="1"/>
    <col min="14083" max="14085" width="2.7109375" style="58" hidden="1"/>
    <col min="14086" max="14336" width="9.140625" style="58" hidden="1"/>
    <col min="14337" max="14337" width="2.7109375" style="58" hidden="1"/>
    <col min="14338" max="14338" width="91.140625" style="58" hidden="1"/>
    <col min="14339" max="14341" width="2.7109375" style="58" hidden="1"/>
    <col min="14342" max="14592" width="9.140625" style="58" hidden="1"/>
    <col min="14593" max="14593" width="2.7109375" style="58" hidden="1"/>
    <col min="14594" max="14594" width="91.140625" style="58" hidden="1"/>
    <col min="14595" max="14597" width="2.7109375" style="58" hidden="1"/>
    <col min="14598" max="14848" width="9.140625" style="58" hidden="1"/>
    <col min="14849" max="14849" width="2.7109375" style="58" hidden="1"/>
    <col min="14850" max="14850" width="91.140625" style="58" hidden="1"/>
    <col min="14851" max="14853" width="2.7109375" style="58" hidden="1"/>
    <col min="14854" max="15104" width="9.140625" style="58" hidden="1"/>
    <col min="15105" max="15105" width="2.7109375" style="58" hidden="1"/>
    <col min="15106" max="15106" width="91.140625" style="58" hidden="1"/>
    <col min="15107" max="15109" width="2.7109375" style="58" hidden="1"/>
    <col min="15110" max="15360" width="9.140625" style="58" hidden="1"/>
    <col min="15361" max="15361" width="2.7109375" style="58" hidden="1"/>
    <col min="15362" max="15362" width="91.140625" style="58" hidden="1"/>
    <col min="15363" max="15365" width="2.7109375" style="58" hidden="1"/>
    <col min="15366" max="15616" width="9.140625" style="58" hidden="1"/>
    <col min="15617" max="15617" width="2.7109375" style="58" hidden="1"/>
    <col min="15618" max="15618" width="91.140625" style="58" hidden="1"/>
    <col min="15619" max="15621" width="2.7109375" style="58" hidden="1"/>
    <col min="15622" max="15872" width="9.140625" style="58" hidden="1"/>
    <col min="15873" max="15873" width="2.7109375" style="58" hidden="1"/>
    <col min="15874" max="15874" width="91.140625" style="58" hidden="1"/>
    <col min="15875" max="15877" width="2.7109375" style="58" hidden="1"/>
    <col min="15878" max="16128" width="9.140625" style="58" hidden="1"/>
    <col min="16129" max="16129" width="2.7109375" style="58" hidden="1"/>
    <col min="16130" max="16130" width="91.140625" style="58" hidden="1"/>
    <col min="16131" max="16133" width="2.7109375" style="58" hidden="1"/>
    <col min="16134" max="16384" width="9.140625" style="58" hidden="1"/>
  </cols>
  <sheetData>
    <row r="1" spans="1:15" ht="73.349999999999994" customHeight="1">
      <c r="A1" s="125"/>
      <c r="B1" s="126"/>
      <c r="C1" s="127"/>
    </row>
    <row r="2" spans="1:15" s="59" customFormat="1" ht="69" customHeight="1">
      <c r="A2" s="128" t="s">
        <v>0</v>
      </c>
      <c r="B2" s="129"/>
      <c r="C2" s="130"/>
      <c r="D2" s="58"/>
      <c r="E2" s="58"/>
      <c r="F2" s="58"/>
      <c r="G2" s="58"/>
      <c r="H2" s="58"/>
      <c r="I2" s="58"/>
      <c r="J2" s="58"/>
      <c r="K2" s="58"/>
      <c r="L2" s="58"/>
      <c r="M2" s="58"/>
      <c r="N2" s="58"/>
      <c r="O2" s="58"/>
    </row>
    <row r="3" spans="1:15" ht="15">
      <c r="A3" s="60" t="s">
        <v>1</v>
      </c>
      <c r="B3" s="61"/>
      <c r="C3" s="62"/>
    </row>
    <row r="4" spans="1:15" ht="6" customHeight="1">
      <c r="A4" s="63"/>
      <c r="B4" s="64"/>
      <c r="C4" s="65"/>
    </row>
    <row r="5" spans="1:15" ht="153">
      <c r="A5" s="66"/>
      <c r="B5" s="67" t="s">
        <v>2</v>
      </c>
      <c r="C5" s="68"/>
    </row>
    <row r="6" spans="1:15" ht="13.5" customHeight="1">
      <c r="A6" s="66"/>
      <c r="B6" s="67"/>
      <c r="C6" s="68"/>
    </row>
    <row r="7" spans="1:15" ht="13.5" customHeight="1">
      <c r="A7" s="60" t="s">
        <v>3</v>
      </c>
      <c r="B7" s="69"/>
      <c r="C7" s="62"/>
    </row>
    <row r="8" spans="1:15" ht="13.5" customHeight="1">
      <c r="A8" s="70"/>
      <c r="B8" s="71"/>
      <c r="C8" s="72"/>
    </row>
    <row r="9" spans="1:15" ht="30" customHeight="1">
      <c r="A9" s="73"/>
      <c r="B9" s="67" t="s">
        <v>4</v>
      </c>
      <c r="C9" s="65"/>
    </row>
    <row r="10" spans="1:15">
      <c r="A10" s="73"/>
      <c r="C10" s="65"/>
    </row>
    <row r="11" spans="1:15" ht="30" customHeight="1">
      <c r="A11" s="74"/>
      <c r="B11" s="64" t="s">
        <v>5</v>
      </c>
      <c r="C11" s="65"/>
    </row>
    <row r="12" spans="1:15">
      <c r="A12" s="74"/>
      <c r="B12" s="67"/>
      <c r="C12" s="65"/>
    </row>
    <row r="13" spans="1:15" ht="15">
      <c r="A13" s="75"/>
      <c r="B13" s="69"/>
      <c r="C13" s="76"/>
    </row>
    <row r="14" spans="1:15">
      <c r="A14" s="77"/>
      <c r="C14" s="78"/>
    </row>
    <row r="15" spans="1:15">
      <c r="A15" s="79"/>
      <c r="B15" s="64" t="s">
        <v>6</v>
      </c>
      <c r="C15" s="80"/>
    </row>
    <row r="16" spans="1:15" ht="14.25" customHeight="1">
      <c r="A16" s="81"/>
      <c r="B16" s="148" t="s">
        <v>7</v>
      </c>
      <c r="C16" s="82"/>
    </row>
    <row r="17" spans="1:3">
      <c r="A17" s="83"/>
      <c r="B17" s="84"/>
      <c r="C17" s="85"/>
    </row>
    <row r="18" spans="1:3">
      <c r="A18" s="86"/>
      <c r="B18" s="87"/>
      <c r="C18" s="88"/>
    </row>
    <row r="21" spans="1:3" ht="13.9" hidden="1" customHeight="1"/>
    <row r="22" spans="1:3" ht="6" hidden="1" customHeight="1"/>
    <row r="25" spans="1:3" ht="6" hidden="1" customHeight="1"/>
    <row r="26" spans="1:3" ht="6.75" hidden="1" customHeight="1"/>
    <row r="27" spans="1:3" ht="12" hidden="1" customHeight="1"/>
  </sheetData>
  <sheetProtection algorithmName="SHA-512" hashValue="LUoACtzaPx0TLv+iMaj985fFSJHQ07bPVDDOoJNCSevVEXWkjMvz9athkLYIvULnk4QXXpkoeJV1OXXWvtqjsg==" saltValue="A2Micg5Hk4Wj49QnxqjWMw==" spinCount="100000" sheet="1" objects="1" scenarios="1"/>
  <mergeCells count="2">
    <mergeCell ref="A1:C1"/>
    <mergeCell ref="A2:C2"/>
  </mergeCells>
  <hyperlinks>
    <hyperlink ref="B16" r:id="rId1" xr:uid="{976CF67F-EAAB-4D9C-A95A-C319A6556A9E}"/>
  </hyperlinks>
  <pageMargins left="0.5" right="0.5" top="0.75" bottom="0.5" header="0.25" footer="0.2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01A27-2001-4E90-B830-8C24BC187436}">
  <dimension ref="A1:L70"/>
  <sheetViews>
    <sheetView showGridLines="0" zoomScaleNormal="100" workbookViewId="0">
      <selection activeCell="E11" sqref="E11"/>
    </sheetView>
  </sheetViews>
  <sheetFormatPr defaultColWidth="0" defaultRowHeight="15" zeroHeight="1"/>
  <cols>
    <col min="1" max="1" width="2.7109375" style="1" customWidth="1"/>
    <col min="2" max="2" width="9.140625" style="1" customWidth="1"/>
    <col min="3" max="3" width="14.5703125" style="2" customWidth="1"/>
    <col min="4" max="4" width="29" style="2" customWidth="1"/>
    <col min="5" max="5" width="21.28515625" style="4" customWidth="1"/>
    <col min="6" max="6" width="28.140625" style="2" bestFit="1" customWidth="1"/>
    <col min="7" max="7" width="11.5703125" style="2" bestFit="1" customWidth="1"/>
    <col min="8" max="8" width="35.7109375" style="3" bestFit="1" customWidth="1"/>
    <col min="9" max="9" width="3.85546875" style="8" customWidth="1"/>
    <col min="10" max="16384" width="9.140625" style="1" hidden="1"/>
  </cols>
  <sheetData>
    <row r="1" spans="1:11" s="9" customFormat="1" ht="18">
      <c r="B1" s="139" t="s">
        <v>8</v>
      </c>
      <c r="C1" s="139"/>
      <c r="D1" s="139"/>
      <c r="E1" s="139"/>
      <c r="F1" s="139"/>
      <c r="G1" s="139"/>
      <c r="H1" s="139"/>
      <c r="I1" s="139"/>
      <c r="J1" s="139"/>
    </row>
    <row r="2" spans="1:11" ht="7.5" customHeight="1">
      <c r="A2" s="2"/>
      <c r="B2" s="2"/>
      <c r="E2" s="2"/>
      <c r="H2" s="2"/>
      <c r="I2" s="2"/>
      <c r="J2" s="8"/>
      <c r="K2" s="5"/>
    </row>
    <row r="3" spans="1:11">
      <c r="B3" s="2"/>
      <c r="C3" s="1" t="s">
        <v>9</v>
      </c>
      <c r="D3" s="1"/>
      <c r="E3" s="10"/>
      <c r="F3" s="11"/>
      <c r="H3" s="2"/>
      <c r="I3" s="3"/>
      <c r="J3" s="8"/>
    </row>
    <row r="4" spans="1:11" ht="14.25" customHeight="1">
      <c r="C4" s="17"/>
      <c r="D4" s="17"/>
      <c r="E4" s="17"/>
      <c r="G4" s="4"/>
      <c r="H4" s="1"/>
      <c r="I4" s="1"/>
    </row>
    <row r="5" spans="1:11" ht="15" customHeight="1">
      <c r="A5" s="9"/>
      <c r="B5" s="139" t="s">
        <v>10</v>
      </c>
      <c r="C5" s="139"/>
      <c r="D5" s="139"/>
      <c r="E5" s="139"/>
      <c r="F5" s="139"/>
      <c r="G5" s="139"/>
      <c r="H5" s="139"/>
      <c r="I5" s="139"/>
      <c r="J5" s="139"/>
      <c r="K5" s="139"/>
    </row>
    <row r="6" spans="1:11" ht="7.5" customHeight="1">
      <c r="C6" s="95"/>
      <c r="D6" s="95"/>
      <c r="E6" s="95"/>
      <c r="G6" s="4"/>
      <c r="H6" s="1"/>
      <c r="I6" s="1"/>
    </row>
    <row r="7" spans="1:11" ht="15" customHeight="1">
      <c r="B7" s="19" t="s">
        <v>11</v>
      </c>
      <c r="E7" s="2"/>
      <c r="G7" s="4"/>
      <c r="H7" s="1"/>
      <c r="I7" s="1"/>
    </row>
    <row r="8" spans="1:11" ht="15" customHeight="1">
      <c r="E8" s="96"/>
      <c r="F8" s="96"/>
      <c r="G8" s="96"/>
      <c r="H8" s="1"/>
      <c r="I8" s="1"/>
    </row>
    <row r="9" spans="1:11" ht="15" customHeight="1" thickBot="1">
      <c r="B9" s="97" t="s">
        <v>12</v>
      </c>
      <c r="C9" s="1"/>
      <c r="D9" s="1"/>
      <c r="E9" s="96"/>
      <c r="F9" s="96"/>
      <c r="G9" s="96"/>
      <c r="H9" s="1"/>
      <c r="I9" s="1"/>
    </row>
    <row r="10" spans="1:11" ht="18" customHeight="1" thickBot="1">
      <c r="C10" s="133"/>
      <c r="D10" s="134"/>
      <c r="E10" s="98" t="s">
        <v>13</v>
      </c>
      <c r="F10" s="99"/>
      <c r="G10" s="100" t="s">
        <v>14</v>
      </c>
      <c r="H10" s="101" t="s">
        <v>15</v>
      </c>
      <c r="I10" s="1"/>
    </row>
    <row r="11" spans="1:11" ht="18" customHeight="1" thickBot="1">
      <c r="C11" s="140" t="s">
        <v>16</v>
      </c>
      <c r="D11" s="141"/>
      <c r="E11" s="102" t="s">
        <v>17</v>
      </c>
      <c r="F11" s="103" t="s">
        <v>18</v>
      </c>
      <c r="G11" s="104">
        <f>VLOOKUP(E11,$C$15:$D$16,2,FALSE)</f>
        <v>40.1</v>
      </c>
      <c r="H11" s="105" t="s">
        <v>19</v>
      </c>
      <c r="I11" s="1"/>
    </row>
    <row r="12" spans="1:11" ht="18" customHeight="1" thickBot="1">
      <c r="C12" s="137" t="s">
        <v>20</v>
      </c>
      <c r="D12" s="138"/>
      <c r="E12" s="2"/>
      <c r="F12" s="106" t="s">
        <v>21</v>
      </c>
      <c r="G12" s="107"/>
      <c r="H12" s="108" t="s">
        <v>22</v>
      </c>
      <c r="I12" s="1"/>
    </row>
    <row r="13" spans="1:11" s="2" customFormat="1" ht="18" customHeight="1" thickBot="1">
      <c r="A13" s="1"/>
      <c r="B13" s="1"/>
      <c r="C13" s="131" t="s">
        <v>23</v>
      </c>
      <c r="D13" s="132"/>
      <c r="F13" s="109" t="s">
        <v>24</v>
      </c>
      <c r="G13" s="110" t="str">
        <f>IFERROR(IF(($G11*G12)=0,"",(G11*G12)),"")</f>
        <v/>
      </c>
      <c r="H13" s="105" t="s">
        <v>25</v>
      </c>
      <c r="I13" s="1"/>
      <c r="J13" s="1"/>
      <c r="K13" s="1"/>
    </row>
    <row r="14" spans="1:11" s="2" customFormat="1" ht="12" customHeight="1">
      <c r="A14" s="1"/>
      <c r="B14" s="1"/>
      <c r="C14" s="46"/>
      <c r="D14" s="46"/>
      <c r="E14" s="111"/>
      <c r="F14" s="111"/>
      <c r="G14" s="18"/>
      <c r="I14" s="1"/>
      <c r="J14" s="1"/>
      <c r="K14" s="1"/>
    </row>
    <row r="15" spans="1:11" s="2" customFormat="1" ht="18" hidden="1" customHeight="1">
      <c r="A15" s="1"/>
      <c r="B15" s="1"/>
      <c r="C15" s="24" t="s">
        <v>17</v>
      </c>
      <c r="D15" s="24">
        <v>40.1</v>
      </c>
      <c r="E15" s="112"/>
      <c r="F15" s="112"/>
      <c r="G15" s="4"/>
      <c r="I15" s="1"/>
      <c r="J15" s="1"/>
      <c r="K15" s="1"/>
    </row>
    <row r="16" spans="1:11" s="2" customFormat="1" ht="18" hidden="1" customHeight="1">
      <c r="A16" s="1"/>
      <c r="B16" s="1"/>
      <c r="C16" s="24" t="s">
        <v>26</v>
      </c>
      <c r="D16" s="24">
        <v>530</v>
      </c>
      <c r="E16" s="112"/>
      <c r="F16" s="112"/>
      <c r="G16" s="4"/>
      <c r="I16" s="1"/>
      <c r="J16" s="1"/>
      <c r="K16" s="1"/>
    </row>
    <row r="17" spans="1:12" s="2" customFormat="1" ht="14.25" customHeight="1">
      <c r="A17" s="1"/>
      <c r="B17" s="1"/>
      <c r="C17" s="24"/>
      <c r="D17" s="24"/>
      <c r="G17" s="1"/>
      <c r="I17" s="1"/>
      <c r="J17" s="1"/>
      <c r="K17" s="1"/>
    </row>
    <row r="18" spans="1:12" s="2" customFormat="1" ht="15" customHeight="1" thickBot="1">
      <c r="A18" s="1"/>
      <c r="B18" s="19" t="s">
        <v>27</v>
      </c>
      <c r="G18" s="4"/>
      <c r="H18" s="1"/>
      <c r="I18" s="1"/>
      <c r="J18" s="1"/>
      <c r="K18" s="1"/>
    </row>
    <row r="19" spans="1:12" s="2" customFormat="1" ht="18" customHeight="1" thickBot="1">
      <c r="A19" s="1"/>
      <c r="B19" s="1"/>
      <c r="C19" s="133"/>
      <c r="D19" s="134"/>
      <c r="E19" s="113"/>
      <c r="F19" s="114"/>
      <c r="G19" s="115" t="s">
        <v>14</v>
      </c>
      <c r="H19" s="116" t="s">
        <v>15</v>
      </c>
      <c r="I19" s="1"/>
      <c r="J19" s="1"/>
      <c r="K19" s="1"/>
      <c r="L19" s="1"/>
    </row>
    <row r="20" spans="1:12" s="2" customFormat="1" ht="18" customHeight="1">
      <c r="A20" s="1"/>
      <c r="B20" s="1"/>
      <c r="C20" s="135" t="s">
        <v>28</v>
      </c>
      <c r="D20" s="136"/>
      <c r="F20" s="117" t="s">
        <v>29</v>
      </c>
      <c r="G20" s="118">
        <v>6.3E-2</v>
      </c>
      <c r="H20" s="119" t="s">
        <v>30</v>
      </c>
      <c r="I20" s="1"/>
      <c r="J20" s="1"/>
      <c r="K20" s="1"/>
      <c r="L20" s="1"/>
    </row>
    <row r="21" spans="1:12" s="2" customFormat="1" ht="18" customHeight="1" thickBot="1">
      <c r="A21" s="1"/>
      <c r="B21" s="1"/>
      <c r="C21" s="137" t="s">
        <v>31</v>
      </c>
      <c r="D21" s="138"/>
      <c r="E21" s="120"/>
      <c r="F21" s="121" t="s">
        <v>32</v>
      </c>
      <c r="G21" s="122"/>
      <c r="H21" s="123" t="s">
        <v>33</v>
      </c>
      <c r="I21" s="1"/>
      <c r="J21" s="1"/>
      <c r="K21" s="1"/>
      <c r="L21" s="1"/>
    </row>
    <row r="22" spans="1:12" s="2" customFormat="1" ht="18" customHeight="1" thickBot="1">
      <c r="A22" s="1"/>
      <c r="B22" s="1"/>
      <c r="C22" s="131" t="s">
        <v>34</v>
      </c>
      <c r="D22" s="132"/>
      <c r="F22" s="109" t="s">
        <v>35</v>
      </c>
      <c r="G22" s="110" t="str">
        <f>IF(($G20*G21)=0,"",(G20*G21))</f>
        <v/>
      </c>
      <c r="H22" s="105" t="s">
        <v>25</v>
      </c>
      <c r="I22" s="1"/>
      <c r="J22" s="1"/>
      <c r="K22" s="1"/>
      <c r="L22" s="1"/>
    </row>
    <row r="23" spans="1:12" s="2" customFormat="1" ht="15" customHeight="1">
      <c r="A23" s="1"/>
      <c r="B23" s="1"/>
      <c r="C23" s="95"/>
      <c r="D23" s="95"/>
      <c r="E23" s="1"/>
      <c r="F23" s="1"/>
      <c r="G23" s="1"/>
      <c r="H23" s="1"/>
      <c r="I23" s="1"/>
      <c r="J23" s="1"/>
      <c r="K23" s="1"/>
    </row>
    <row r="24" spans="1:12" s="5" customFormat="1" ht="18">
      <c r="A24" s="9"/>
      <c r="B24" s="139" t="s">
        <v>36</v>
      </c>
      <c r="C24" s="139"/>
      <c r="D24" s="139"/>
      <c r="E24" s="139"/>
      <c r="F24" s="139"/>
      <c r="G24" s="139"/>
      <c r="H24" s="139"/>
      <c r="I24" s="146"/>
    </row>
    <row r="25" spans="1:12" s="5" customFormat="1" ht="8.1" customHeight="1">
      <c r="A25" s="2"/>
      <c r="B25" s="2"/>
      <c r="C25" s="2"/>
      <c r="D25" s="2"/>
      <c r="E25" s="2"/>
      <c r="F25" s="2"/>
      <c r="G25" s="2"/>
      <c r="H25" s="2"/>
      <c r="I25" s="8"/>
    </row>
    <row r="26" spans="1:12">
      <c r="B26" s="1" t="s">
        <v>37</v>
      </c>
      <c r="C26" s="1"/>
      <c r="D26" s="10"/>
      <c r="E26" s="11"/>
    </row>
    <row r="27" spans="1:12" ht="15" customHeight="1">
      <c r="B27" s="2"/>
      <c r="C27" s="1" t="s">
        <v>9</v>
      </c>
      <c r="D27" s="10"/>
      <c r="E27" s="11"/>
    </row>
    <row r="28" spans="1:12" ht="8.1" customHeight="1">
      <c r="A28" s="6"/>
      <c r="B28" s="6"/>
      <c r="C28" s="12"/>
      <c r="D28" s="7"/>
      <c r="E28" s="13"/>
      <c r="F28" s="14"/>
      <c r="G28" s="7"/>
      <c r="H28" s="15"/>
      <c r="I28" s="16"/>
    </row>
    <row r="29" spans="1:12" ht="8.1" customHeight="1">
      <c r="C29" s="17"/>
      <c r="F29" s="18"/>
    </row>
    <row r="30" spans="1:12" ht="15" customHeight="1">
      <c r="B30" s="19" t="s">
        <v>38</v>
      </c>
      <c r="C30" s="19"/>
      <c r="I30" s="20"/>
    </row>
    <row r="31" spans="1:12" ht="15" customHeight="1">
      <c r="C31" s="1" t="s">
        <v>39</v>
      </c>
      <c r="I31" s="20"/>
    </row>
    <row r="32" spans="1:12" ht="15.75" thickBot="1">
      <c r="C32"/>
      <c r="I32" s="20"/>
    </row>
    <row r="33" spans="1:9" ht="15" customHeight="1" thickBot="1">
      <c r="C33" s="21" t="s">
        <v>40</v>
      </c>
      <c r="D33" s="22" t="s">
        <v>41</v>
      </c>
      <c r="E33" s="23" t="s">
        <v>15</v>
      </c>
      <c r="G33" s="3"/>
      <c r="H33" s="24"/>
      <c r="I33" s="20"/>
    </row>
    <row r="34" spans="1:9" ht="14.25">
      <c r="C34" s="25" t="s">
        <v>42</v>
      </c>
      <c r="D34" s="92">
        <v>2.8</v>
      </c>
      <c r="E34" s="26" t="s">
        <v>43</v>
      </c>
      <c r="F34" s="1"/>
      <c r="G34" s="3"/>
      <c r="H34" s="24"/>
      <c r="I34" s="20"/>
    </row>
    <row r="35" spans="1:9" ht="15" customHeight="1">
      <c r="C35" s="27" t="s">
        <v>44</v>
      </c>
      <c r="D35" s="93">
        <v>1769</v>
      </c>
      <c r="E35" s="28" t="s">
        <v>45</v>
      </c>
      <c r="F35" s="1"/>
      <c r="G35" s="29"/>
      <c r="H35" s="2"/>
    </row>
    <row r="36" spans="1:9" ht="14.25">
      <c r="C36" s="30" t="s">
        <v>46</v>
      </c>
      <c r="D36" s="93">
        <v>20.5</v>
      </c>
      <c r="E36" s="28" t="s">
        <v>45</v>
      </c>
      <c r="F36" s="1"/>
      <c r="G36" s="1"/>
      <c r="H36" s="1"/>
      <c r="I36" s="31"/>
    </row>
    <row r="37" spans="1:9" ht="15" customHeight="1">
      <c r="C37" s="32" t="s">
        <v>47</v>
      </c>
      <c r="D37" s="93">
        <v>8.6199999999999992</v>
      </c>
      <c r="E37" s="33" t="s">
        <v>43</v>
      </c>
      <c r="F37" s="1"/>
      <c r="G37" s="1"/>
      <c r="H37" s="1"/>
      <c r="I37" s="31"/>
    </row>
    <row r="38" spans="1:9" ht="14.25">
      <c r="C38" s="32" t="s">
        <v>48</v>
      </c>
      <c r="D38" s="93">
        <v>0.83</v>
      </c>
      <c r="E38" s="33" t="s">
        <v>43</v>
      </c>
      <c r="F38" s="1"/>
      <c r="G38" s="1"/>
      <c r="H38" s="2"/>
    </row>
    <row r="39" spans="1:9" thickBot="1">
      <c r="C39" s="34" t="s">
        <v>49</v>
      </c>
      <c r="D39" s="94">
        <v>1.03</v>
      </c>
      <c r="E39" s="35" t="s">
        <v>43</v>
      </c>
      <c r="F39" s="1"/>
      <c r="G39" s="1"/>
      <c r="H39" s="2"/>
    </row>
    <row r="40" spans="1:9" ht="15" customHeight="1">
      <c r="A40" s="6"/>
      <c r="B40" s="6"/>
      <c r="C40" s="91" t="s">
        <v>50</v>
      </c>
      <c r="D40" s="7"/>
      <c r="E40" s="13"/>
      <c r="F40" s="7"/>
      <c r="G40" s="7"/>
      <c r="H40" s="15"/>
      <c r="I40" s="16"/>
    </row>
    <row r="41" spans="1:9" ht="12.75" customHeight="1"/>
    <row r="42" spans="1:9" ht="20.25" customHeight="1">
      <c r="B42" s="90" t="s">
        <v>51</v>
      </c>
      <c r="F42" s="124" t="s">
        <v>50</v>
      </c>
    </row>
    <row r="43" spans="1:9" ht="29.25" customHeight="1"/>
    <row r="44" spans="1:9" ht="15" customHeight="1">
      <c r="B44" s="19" t="s">
        <v>52</v>
      </c>
      <c r="C44" s="1"/>
      <c r="D44" s="3"/>
    </row>
    <row r="45" spans="1:9" ht="15" customHeight="1">
      <c r="B45" s="19"/>
      <c r="C45" s="1" t="s">
        <v>53</v>
      </c>
      <c r="D45" s="3"/>
    </row>
    <row r="46" spans="1:9" ht="15" customHeight="1">
      <c r="B46" s="19"/>
      <c r="C46" s="1"/>
      <c r="D46" s="3"/>
    </row>
    <row r="47" spans="1:9" ht="15.75" thickBot="1">
      <c r="C47" s="36"/>
      <c r="D47" s="3"/>
    </row>
    <row r="48" spans="1:9" ht="15" customHeight="1" thickBot="1">
      <c r="C48" s="21" t="s">
        <v>40</v>
      </c>
      <c r="D48" s="22" t="s">
        <v>54</v>
      </c>
      <c r="E48" s="37" t="s">
        <v>15</v>
      </c>
      <c r="F48" s="38" t="s">
        <v>55</v>
      </c>
      <c r="G48" s="3"/>
      <c r="H48" s="39" t="s">
        <v>56</v>
      </c>
    </row>
    <row r="49" spans="2:10" thickBot="1">
      <c r="C49" s="25" t="s">
        <v>42</v>
      </c>
      <c r="D49" s="49"/>
      <c r="E49" s="40" t="s">
        <v>57</v>
      </c>
      <c r="F49" s="53">
        <f t="shared" ref="F49:F54" si="0">D34*D49</f>
        <v>0</v>
      </c>
      <c r="G49" s="1"/>
      <c r="H49" s="55" t="str">
        <f>IF(F42="N/A",IF(ISNUMBER(SEARCH("y",E57)),INDEX(C49:C51,MATCH(MAX(F49:F51),F49:F51,0))&amp;" Equivalent","Production information not complete"),F42)</f>
        <v>Production information not complete</v>
      </c>
    </row>
    <row r="50" spans="2:10" ht="14.25">
      <c r="C50" s="27" t="s">
        <v>44</v>
      </c>
      <c r="D50" s="50"/>
      <c r="E50" s="41" t="s">
        <v>58</v>
      </c>
      <c r="F50" s="53">
        <f t="shared" si="0"/>
        <v>0</v>
      </c>
      <c r="G50" s="1"/>
      <c r="I50" s="31"/>
    </row>
    <row r="51" spans="2:10" ht="14.25">
      <c r="C51" s="30" t="s">
        <v>46</v>
      </c>
      <c r="D51" s="50"/>
      <c r="E51" s="41" t="s">
        <v>58</v>
      </c>
      <c r="F51" s="53">
        <f t="shared" si="0"/>
        <v>0</v>
      </c>
      <c r="G51" s="1"/>
      <c r="H51" s="147"/>
      <c r="I51" s="31"/>
    </row>
    <row r="52" spans="2:10" ht="14.25">
      <c r="C52" s="32" t="s">
        <v>47</v>
      </c>
      <c r="D52" s="50"/>
      <c r="E52" s="42" t="s">
        <v>57</v>
      </c>
      <c r="F52" s="53">
        <f t="shared" si="0"/>
        <v>0</v>
      </c>
      <c r="G52" s="1"/>
      <c r="H52" s="147"/>
      <c r="I52" s="31"/>
    </row>
    <row r="53" spans="2:10" ht="14.25">
      <c r="C53" s="32" t="s">
        <v>48</v>
      </c>
      <c r="D53" s="50"/>
      <c r="E53" s="42" t="s">
        <v>57</v>
      </c>
      <c r="F53" s="53">
        <f t="shared" si="0"/>
        <v>0</v>
      </c>
      <c r="G53" s="1"/>
      <c r="H53" s="147"/>
      <c r="I53" s="31"/>
    </row>
    <row r="54" spans="2:10" thickBot="1">
      <c r="C54" s="34" t="s">
        <v>49</v>
      </c>
      <c r="D54" s="51"/>
      <c r="E54" s="43" t="s">
        <v>57</v>
      </c>
      <c r="F54" s="54">
        <f t="shared" si="0"/>
        <v>0</v>
      </c>
      <c r="G54" s="1"/>
      <c r="H54" s="147"/>
      <c r="I54" s="31"/>
    </row>
    <row r="55" spans="2:10" ht="14.25">
      <c r="E55" s="2"/>
      <c r="H55" s="147"/>
      <c r="I55" s="31"/>
      <c r="J55" s="2"/>
    </row>
    <row r="56" spans="2:10" ht="15" customHeight="1" thickBot="1">
      <c r="C56" s="24" t="s">
        <v>59</v>
      </c>
      <c r="H56" s="147"/>
      <c r="I56" s="31"/>
      <c r="J56" s="2"/>
    </row>
    <row r="57" spans="2:10" ht="15.75" thickBot="1">
      <c r="C57" s="19" t="s">
        <v>60</v>
      </c>
      <c r="D57" s="1"/>
      <c r="E57" s="52"/>
      <c r="F57" s="1"/>
      <c r="G57" s="1"/>
      <c r="H57" s="147"/>
      <c r="I57" s="31"/>
      <c r="J57" s="2"/>
    </row>
    <row r="58" spans="2:10" s="6" customFormat="1">
      <c r="C58" s="44"/>
      <c r="E58" s="13"/>
      <c r="I58" s="45"/>
      <c r="J58" s="7"/>
    </row>
    <row r="59" spans="2:10" ht="8.1" customHeight="1">
      <c r="E59" s="1"/>
      <c r="J59" s="2"/>
    </row>
    <row r="60" spans="2:10">
      <c r="B60" s="46" t="s">
        <v>61</v>
      </c>
      <c r="C60" s="1"/>
      <c r="F60" s="24"/>
      <c r="J60" s="2"/>
    </row>
    <row r="61" spans="2:10" ht="8.1" customHeight="1">
      <c r="J61" s="2"/>
    </row>
    <row r="62" spans="2:10" ht="14.25">
      <c r="D62" s="47" t="s">
        <v>62</v>
      </c>
      <c r="E62" s="57">
        <f>IF(ISNUMBER(SEARCH("y",E57)),SUM(F49:F54),0)</f>
        <v>0</v>
      </c>
      <c r="F62" s="142" t="str">
        <f>IF(E62=0,"","USD")</f>
        <v/>
      </c>
      <c r="G62" s="143"/>
      <c r="J62" s="2"/>
    </row>
    <row r="63" spans="2:10" ht="14.25">
      <c r="D63" s="1"/>
      <c r="E63" s="47"/>
      <c r="F63" s="3"/>
      <c r="G63" s="1"/>
      <c r="H63" s="1"/>
      <c r="J63" s="2"/>
    </row>
    <row r="64" spans="2:10" ht="15" customHeight="1">
      <c r="D64" s="24" t="s">
        <v>63</v>
      </c>
      <c r="J64" s="2"/>
    </row>
    <row r="65" spans="1:10" ht="7.5" customHeight="1">
      <c r="D65" s="24"/>
      <c r="J65" s="2"/>
    </row>
    <row r="66" spans="1:10" ht="15" customHeight="1">
      <c r="D66" s="1"/>
      <c r="E66" s="56" t="str">
        <f>_xlfn.IFS(E62=0,"",ISNUMBER(SEARCH("Copper",H49)),E62/D34,ISNUMBER(SEARCH("Gold",H49)),E62/D35,ISNUMBER(SEARCH("Silver",H49)),E62/D36)</f>
        <v/>
      </c>
      <c r="F66" s="142" t="str">
        <f>_xlfn.IFS(E62=0,"",ISNUMBER(SEARCH("Copper",H49)),E49&amp;" of "&amp;H49,ISNUMBER(SEARCH("Gold",H49)),E50&amp;" of "&amp;H49,ISNUMBER(SEARCH("Silver",H49)),E51&amp;" of "&amp;H49)</f>
        <v/>
      </c>
      <c r="G66" s="143"/>
    </row>
    <row r="67" spans="1:10" ht="8.1" customHeight="1" thickBot="1"/>
    <row r="68" spans="1:10" ht="15.75" thickBot="1">
      <c r="D68" s="48"/>
      <c r="E68" s="89" t="str">
        <f>_xlfn.IFS(E62=0,"",ISNUMBER(SEARCH("lbs",F66)),E66/2204.62,ISNUMBER(SEARCH("ozt",F66)),E66/32151)</f>
        <v/>
      </c>
      <c r="F68" s="144" t="str">
        <f>IF(E62=0,"","Tonnes of "&amp;H49)</f>
        <v/>
      </c>
      <c r="G68" s="145"/>
    </row>
    <row r="69" spans="1:10"/>
    <row r="70" spans="1:10">
      <c r="A70" s="6"/>
      <c r="B70" s="6"/>
      <c r="C70" s="7"/>
      <c r="D70" s="7"/>
      <c r="E70" s="13"/>
      <c r="F70" s="7"/>
      <c r="G70" s="7"/>
      <c r="H70" s="15"/>
      <c r="I70" s="16"/>
    </row>
  </sheetData>
  <sheetProtection algorithmName="SHA-512" hashValue="oD5Hv1ldnddxA6Onw+fy2Fxk0575i1YVUHBlcX5vnmg2bHxym7syaSfT2Z6UybTsFHQJqg+FFsu5Xfvt2TPK/g==" saltValue="uJ5z/f8Gj6i8WdXc3uTowQ==" spinCount="100000" sheet="1" selectLockedCells="1"/>
  <mergeCells count="15">
    <mergeCell ref="F66:G66"/>
    <mergeCell ref="F68:G68"/>
    <mergeCell ref="B24:I24"/>
    <mergeCell ref="F62:G62"/>
    <mergeCell ref="H51:H57"/>
    <mergeCell ref="B1:J1"/>
    <mergeCell ref="B5:K5"/>
    <mergeCell ref="C10:D10"/>
    <mergeCell ref="C11:D11"/>
    <mergeCell ref="C12:D12"/>
    <mergeCell ref="C13:D13"/>
    <mergeCell ref="C19:D19"/>
    <mergeCell ref="C20:D20"/>
    <mergeCell ref="C21:D21"/>
    <mergeCell ref="C22:D22"/>
  </mergeCells>
  <dataValidations count="3">
    <dataValidation type="list" allowBlank="1" showInputMessage="1" showErrorMessage="1" sqref="F42" xr:uid="{9E5C0A60-D2C7-4E9A-9810-39267D7370DE}">
      <formula1>$C$34:$C$40</formula1>
    </dataValidation>
    <dataValidation allowBlank="1" prompt="Choose from dropdown menu_x000a_" sqref="F11" xr:uid="{638D9667-E20B-46EF-9577-F79A29025EDD}"/>
    <dataValidation type="list" allowBlank="1" showInputMessage="1" showErrorMessage="1" prompt="Choose grid from dropdown menu_x000a_" sqref="E11" xr:uid="{77F576C9-A57D-4FEB-823E-6FEB54A2CDC3}">
      <formula1>$C$15:$C$16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EC78472B9A394AACD4341D6C37E9E0" ma:contentTypeVersion="12" ma:contentTypeDescription="Create a new document." ma:contentTypeScope="" ma:versionID="b66147d49ab6a74d6983ebaf306f02ce">
  <xsd:schema xmlns:xsd="http://www.w3.org/2001/XMLSchema" xmlns:xs="http://www.w3.org/2001/XMLSchema" xmlns:p="http://schemas.microsoft.com/office/2006/metadata/properties" xmlns:ns2="f5962770-449e-4938-9fb6-3a1cc7eb0d81" xmlns:ns3="fe9f8cb9-549c-48bb-8399-13e98c0f7a42" targetNamespace="http://schemas.microsoft.com/office/2006/metadata/properties" ma:root="true" ma:fieldsID="b9a74a492b00bd33b949424f4cdd5c72" ns2:_="" ns3:_="">
    <xsd:import namespace="f5962770-449e-4938-9fb6-3a1cc7eb0d81"/>
    <xsd:import namespace="fe9f8cb9-549c-48bb-8399-13e98c0f7a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62770-449e-4938-9fb6-3a1cc7eb0d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9f8cb9-549c-48bb-8399-13e98c0f7a4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14AA60-6135-4F64-ADD8-235ABE30577A}">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fe9f8cb9-549c-48bb-8399-13e98c0f7a42"/>
    <ds:schemaRef ds:uri="http://purl.org/dc/elements/1.1/"/>
    <ds:schemaRef ds:uri="f5962770-449e-4938-9fb6-3a1cc7eb0d81"/>
    <ds:schemaRef ds:uri="http://www.w3.org/XML/1998/namespace"/>
    <ds:schemaRef ds:uri="http://purl.org/dc/dcmitype/"/>
  </ds:schemaRefs>
</ds:datastoreItem>
</file>

<file path=customXml/itemProps2.xml><?xml version="1.0" encoding="utf-8"?>
<ds:datastoreItem xmlns:ds="http://schemas.openxmlformats.org/officeDocument/2006/customXml" ds:itemID="{8C35C3CF-4EF4-4442-B202-F8DFDCDF33BE}">
  <ds:schemaRefs>
    <ds:schemaRef ds:uri="http://schemas.microsoft.com/sharepoint/v3/contenttype/forms"/>
  </ds:schemaRefs>
</ds:datastoreItem>
</file>

<file path=customXml/itemProps3.xml><?xml version="1.0" encoding="utf-8"?>
<ds:datastoreItem xmlns:ds="http://schemas.openxmlformats.org/officeDocument/2006/customXml" ds:itemID="{ACFC1BCB-C845-41D6-9193-6DABD9B8BE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62770-449e-4938-9fb6-3a1cc7eb0d81"/>
    <ds:schemaRef ds:uri="fe9f8cb9-549c-48bb-8399-13e98c0f7a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Schnarr, Emilie ENV:EX</dc:creator>
  <cp:keywords/>
  <dc:description/>
  <cp:lastModifiedBy>Bahtooi, Behzad ENV:EX</cp:lastModifiedBy>
  <cp:revision/>
  <dcterms:created xsi:type="dcterms:W3CDTF">2019-08-01T20:01:32Z</dcterms:created>
  <dcterms:modified xsi:type="dcterms:W3CDTF">2021-05-14T17:51:31Z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0x010100EDEC78472B9A394AACD4341D6C37E9E0</vt:lpwstr>
  </property>
</Properties>
</file>