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Secure\Accounting &amp; Reporting Unit\Revenue and Expenditure Tables\2526\Tables 11-18 For Posting on Website - Spring - March 26 AAB\"/>
    </mc:Choice>
  </mc:AlternateContent>
  <xr:revisionPtr revIDLastSave="0" documentId="13_ncr:1_{CD7E678A-22C5-4702-897E-18CF5FB1CD18}" xr6:coauthVersionLast="47" xr6:coauthVersionMax="47" xr10:uidLastSave="{00000000-0000-0000-0000-000000000000}"/>
  <bookViews>
    <workbookView xWindow="-25320" yWindow="-4455" windowWidth="25440" windowHeight="15990" tabRatio="601" xr2:uid="{00000000-000D-0000-FFFF-FFFF00000000}"/>
  </bookViews>
  <sheets>
    <sheet name="Table 14" sheetId="1" r:id="rId1"/>
  </sheets>
  <definedNames>
    <definedName name="_xlnm.Print_Area" localSheetId="0">'Table 14'!$A$1:$BK$64</definedName>
    <definedName name="_xlnm.Print_Titles" localSheetId="0">'Table 14'!$A:$B,'Table 14'!$1:$3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H5" i="1" l="1"/>
  <c r="BH6" i="1"/>
  <c r="BH7" i="1"/>
  <c r="BH8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34" i="1"/>
  <c r="BH35" i="1"/>
  <c r="BH36" i="1"/>
  <c r="BH37" i="1"/>
  <c r="BH38" i="1"/>
  <c r="BH39" i="1"/>
  <c r="BH40" i="1"/>
  <c r="BH41" i="1"/>
  <c r="BH42" i="1"/>
  <c r="BH43" i="1"/>
  <c r="BH44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B64" i="1"/>
  <c r="BH4" i="1"/>
  <c r="BE64" i="1"/>
  <c r="AY64" i="1"/>
  <c r="AV64" i="1"/>
  <c r="AS64" i="1"/>
  <c r="AP64" i="1"/>
  <c r="AM64" i="1"/>
  <c r="AJ64" i="1"/>
  <c r="AG64" i="1"/>
  <c r="AD64" i="1"/>
  <c r="U4" i="1"/>
  <c r="AA4" i="1" s="1"/>
  <c r="U5" i="1"/>
  <c r="AA5" i="1" s="1"/>
  <c r="U6" i="1"/>
  <c r="AA6" i="1" s="1"/>
  <c r="U7" i="1"/>
  <c r="AA7" i="1" s="1"/>
  <c r="U8" i="1"/>
  <c r="AA8" i="1" s="1"/>
  <c r="U9" i="1"/>
  <c r="AA9" i="1" s="1"/>
  <c r="U10" i="1"/>
  <c r="AA10" i="1" s="1"/>
  <c r="U11" i="1"/>
  <c r="AA11" i="1" s="1"/>
  <c r="U12" i="1"/>
  <c r="AA12" i="1" s="1"/>
  <c r="U13" i="1"/>
  <c r="AA13" i="1" s="1"/>
  <c r="U14" i="1"/>
  <c r="AA14" i="1" s="1"/>
  <c r="U15" i="1"/>
  <c r="AA15" i="1" s="1"/>
  <c r="U16" i="1"/>
  <c r="AA16" i="1" s="1"/>
  <c r="U17" i="1"/>
  <c r="AA17" i="1" s="1"/>
  <c r="U18" i="1"/>
  <c r="AA18" i="1" s="1"/>
  <c r="U19" i="1"/>
  <c r="AA19" i="1" s="1"/>
  <c r="U20" i="1"/>
  <c r="AA20" i="1" s="1"/>
  <c r="U21" i="1"/>
  <c r="AA21" i="1" s="1"/>
  <c r="U22" i="1"/>
  <c r="AA22" i="1" s="1"/>
  <c r="U23" i="1"/>
  <c r="AA23" i="1" s="1"/>
  <c r="U24" i="1"/>
  <c r="AA24" i="1" s="1"/>
  <c r="U25" i="1"/>
  <c r="AA25" i="1" s="1"/>
  <c r="U26" i="1"/>
  <c r="AA26" i="1" s="1"/>
  <c r="U27" i="1"/>
  <c r="AA27" i="1" s="1"/>
  <c r="U28" i="1"/>
  <c r="AA28" i="1" s="1"/>
  <c r="U29" i="1"/>
  <c r="AA29" i="1" s="1"/>
  <c r="U30" i="1"/>
  <c r="AA30" i="1" s="1"/>
  <c r="U31" i="1"/>
  <c r="AA31" i="1" s="1"/>
  <c r="U32" i="1"/>
  <c r="AA32" i="1" s="1"/>
  <c r="U33" i="1"/>
  <c r="AA33" i="1" s="1"/>
  <c r="U34" i="1"/>
  <c r="AA34" i="1" s="1"/>
  <c r="U35" i="1"/>
  <c r="AA35" i="1" s="1"/>
  <c r="U36" i="1"/>
  <c r="AA36" i="1" s="1"/>
  <c r="U37" i="1"/>
  <c r="AA37" i="1" s="1"/>
  <c r="U38" i="1"/>
  <c r="U39" i="1"/>
  <c r="AA39" i="1" s="1"/>
  <c r="U40" i="1"/>
  <c r="AA40" i="1" s="1"/>
  <c r="U41" i="1"/>
  <c r="AA41" i="1" s="1"/>
  <c r="U42" i="1"/>
  <c r="AA42" i="1" s="1"/>
  <c r="U43" i="1"/>
  <c r="AA43" i="1" s="1"/>
  <c r="U44" i="1"/>
  <c r="AA44" i="1" s="1"/>
  <c r="U45" i="1"/>
  <c r="AA45" i="1" s="1"/>
  <c r="U46" i="1"/>
  <c r="AA46" i="1" s="1"/>
  <c r="U47" i="1"/>
  <c r="AA47" i="1" s="1"/>
  <c r="U48" i="1"/>
  <c r="AA48" i="1" s="1"/>
  <c r="U49" i="1"/>
  <c r="AA49" i="1" s="1"/>
  <c r="U50" i="1"/>
  <c r="AA50" i="1" s="1"/>
  <c r="U51" i="1"/>
  <c r="AA51" i="1" s="1"/>
  <c r="U52" i="1"/>
  <c r="AA52" i="1" s="1"/>
  <c r="U53" i="1"/>
  <c r="AA53" i="1" s="1"/>
  <c r="U54" i="1"/>
  <c r="AA54" i="1" s="1"/>
  <c r="U55" i="1"/>
  <c r="AA55" i="1" s="1"/>
  <c r="U56" i="1"/>
  <c r="AA56" i="1" s="1"/>
  <c r="U57" i="1"/>
  <c r="AA57" i="1" s="1"/>
  <c r="U58" i="1"/>
  <c r="AA58" i="1" s="1"/>
  <c r="U59" i="1"/>
  <c r="AA59" i="1" s="1"/>
  <c r="U60" i="1"/>
  <c r="AA60" i="1" s="1"/>
  <c r="U61" i="1"/>
  <c r="AA61" i="1" s="1"/>
  <c r="U62" i="1"/>
  <c r="AA62" i="1" s="1"/>
  <c r="U63" i="1"/>
  <c r="AA63" i="1" s="1"/>
  <c r="R64" i="1"/>
  <c r="C64" i="1"/>
  <c r="F64" i="1"/>
  <c r="I64" i="1"/>
  <c r="L64" i="1"/>
  <c r="O64" i="1"/>
  <c r="X64" i="1"/>
  <c r="BK33" i="1" l="1"/>
  <c r="AH33" i="1" s="1"/>
  <c r="BK17" i="1"/>
  <c r="AH17" i="1" s="1"/>
  <c r="BK9" i="1"/>
  <c r="S9" i="1" s="1"/>
  <c r="BK13" i="1"/>
  <c r="AT13" i="1" s="1"/>
  <c r="BK21" i="1"/>
  <c r="AK21" i="1" s="1"/>
  <c r="BK37" i="1"/>
  <c r="BF37" i="1" s="1"/>
  <c r="BK11" i="1"/>
  <c r="AE11" i="1" s="1"/>
  <c r="BK60" i="1"/>
  <c r="AH60" i="1" s="1"/>
  <c r="BK48" i="1"/>
  <c r="AE48" i="1" s="1"/>
  <c r="BK44" i="1"/>
  <c r="G44" i="1" s="1"/>
  <c r="BK28" i="1"/>
  <c r="AQ28" i="1" s="1"/>
  <c r="BK12" i="1"/>
  <c r="Y12" i="1" s="1"/>
  <c r="BK30" i="1"/>
  <c r="BC30" i="1" s="1"/>
  <c r="BK8" i="1"/>
  <c r="P8" i="1" s="1"/>
  <c r="BK7" i="1"/>
  <c r="AE7" i="1" s="1"/>
  <c r="BK5" i="1"/>
  <c r="AN5" i="1" s="1"/>
  <c r="BK36" i="1"/>
  <c r="BF36" i="1" s="1"/>
  <c r="BK32" i="1"/>
  <c r="AK32" i="1" s="1"/>
  <c r="BK34" i="1"/>
  <c r="M34" i="1" s="1"/>
  <c r="BK52" i="1"/>
  <c r="Y52" i="1" s="1"/>
  <c r="BK35" i="1"/>
  <c r="V35" i="1" s="1"/>
  <c r="BK31" i="1"/>
  <c r="S31" i="1" s="1"/>
  <c r="BK27" i="1"/>
  <c r="AE27" i="1" s="1"/>
  <c r="BK59" i="1"/>
  <c r="M59" i="1" s="1"/>
  <c r="BK54" i="1"/>
  <c r="J54" i="1" s="1"/>
  <c r="BK47" i="1"/>
  <c r="AN47" i="1" s="1"/>
  <c r="BK26" i="1"/>
  <c r="AH26" i="1" s="1"/>
  <c r="BK23" i="1"/>
  <c r="AN23" i="1" s="1"/>
  <c r="BK6" i="1"/>
  <c r="AT6" i="1" s="1"/>
  <c r="BK57" i="1"/>
  <c r="AK57" i="1" s="1"/>
  <c r="BK53" i="1"/>
  <c r="AW53" i="1" s="1"/>
  <c r="BK29" i="1"/>
  <c r="AW29" i="1" s="1"/>
  <c r="BH64" i="1"/>
  <c r="BK51" i="1"/>
  <c r="S51" i="1" s="1"/>
  <c r="BK50" i="1"/>
  <c r="Y50" i="1" s="1"/>
  <c r="BK14" i="1"/>
  <c r="AT14" i="1" s="1"/>
  <c r="BK43" i="1"/>
  <c r="D43" i="1" s="1"/>
  <c r="BK39" i="1"/>
  <c r="AT39" i="1" s="1"/>
  <c r="BK22" i="1"/>
  <c r="P22" i="1" s="1"/>
  <c r="BK19" i="1"/>
  <c r="V19" i="1" s="1"/>
  <c r="BK15" i="1"/>
  <c r="AW15" i="1" s="1"/>
  <c r="BK4" i="1"/>
  <c r="AB4" i="1" s="1"/>
  <c r="BK49" i="1"/>
  <c r="AW49" i="1" s="1"/>
  <c r="BK42" i="1"/>
  <c r="BK25" i="1"/>
  <c r="BK10" i="1"/>
  <c r="AZ10" i="1" s="1"/>
  <c r="BK62" i="1"/>
  <c r="BC62" i="1" s="1"/>
  <c r="BK40" i="1"/>
  <c r="BC40" i="1" s="1"/>
  <c r="BK45" i="1"/>
  <c r="AB45" i="1" s="1"/>
  <c r="AA38" i="1"/>
  <c r="BK16" i="1"/>
  <c r="AB16" i="1" s="1"/>
  <c r="U64" i="1"/>
  <c r="BK55" i="1"/>
  <c r="AB55" i="1" s="1"/>
  <c r="BK46" i="1"/>
  <c r="AB46" i="1" s="1"/>
  <c r="BK18" i="1"/>
  <c r="AB18" i="1" s="1"/>
  <c r="BK61" i="1"/>
  <c r="AB61" i="1" s="1"/>
  <c r="BK58" i="1"/>
  <c r="AB58" i="1" s="1"/>
  <c r="BK41" i="1"/>
  <c r="BK24" i="1"/>
  <c r="AB24" i="1" s="1"/>
  <c r="BK63" i="1"/>
  <c r="BK20" i="1"/>
  <c r="BK56" i="1"/>
  <c r="AZ13" i="1" l="1"/>
  <c r="P13" i="1"/>
  <c r="D13" i="1"/>
  <c r="S13" i="1"/>
  <c r="BC12" i="1"/>
  <c r="AK13" i="1"/>
  <c r="AE13" i="1"/>
  <c r="BI11" i="1"/>
  <c r="AK9" i="1"/>
  <c r="BF17" i="1"/>
  <c r="S33" i="1"/>
  <c r="BC17" i="1"/>
  <c r="AK33" i="1"/>
  <c r="AZ17" i="1"/>
  <c r="AN21" i="1"/>
  <c r="P33" i="1"/>
  <c r="AT9" i="1"/>
  <c r="AK17" i="1"/>
  <c r="S17" i="1"/>
  <c r="AE33" i="1"/>
  <c r="AT17" i="1"/>
  <c r="AH9" i="1"/>
  <c r="V9" i="1"/>
  <c r="Y17" i="1"/>
  <c r="BI17" i="1"/>
  <c r="D9" i="1"/>
  <c r="V33" i="1"/>
  <c r="BC9" i="1"/>
  <c r="D33" i="1"/>
  <c r="AN9" i="1"/>
  <c r="M33" i="1"/>
  <c r="BI33" i="1"/>
  <c r="BI9" i="1"/>
  <c r="P9" i="1"/>
  <c r="AW17" i="1"/>
  <c r="M17" i="1"/>
  <c r="AQ9" i="1"/>
  <c r="AQ33" i="1"/>
  <c r="BC33" i="1"/>
  <c r="M9" i="1"/>
  <c r="AZ9" i="1"/>
  <c r="V17" i="1"/>
  <c r="AE17" i="1"/>
  <c r="AB9" i="1"/>
  <c r="AZ33" i="1"/>
  <c r="BF9" i="1"/>
  <c r="D17" i="1"/>
  <c r="G17" i="1"/>
  <c r="G9" i="1"/>
  <c r="J33" i="1"/>
  <c r="AE9" i="1"/>
  <c r="AB17" i="1"/>
  <c r="AN17" i="1"/>
  <c r="P17" i="1"/>
  <c r="AW9" i="1"/>
  <c r="AT33" i="1"/>
  <c r="BF33" i="1"/>
  <c r="AB33" i="1"/>
  <c r="J9" i="1"/>
  <c r="AQ17" i="1"/>
  <c r="J17" i="1"/>
  <c r="Y9" i="1"/>
  <c r="G33" i="1"/>
  <c r="Y33" i="1"/>
  <c r="AW33" i="1"/>
  <c r="AN33" i="1"/>
  <c r="Y13" i="1"/>
  <c r="BC13" i="1"/>
  <c r="BF13" i="1"/>
  <c r="Y21" i="1"/>
  <c r="AT21" i="1"/>
  <c r="BI21" i="1"/>
  <c r="P21" i="1"/>
  <c r="G13" i="1"/>
  <c r="M13" i="1"/>
  <c r="AW13" i="1"/>
  <c r="AB13" i="1"/>
  <c r="J13" i="1"/>
  <c r="AH13" i="1"/>
  <c r="M21" i="1"/>
  <c r="AQ13" i="1"/>
  <c r="V13" i="1"/>
  <c r="BI13" i="1"/>
  <c r="AQ37" i="1"/>
  <c r="AN13" i="1"/>
  <c r="BC11" i="1"/>
  <c r="V37" i="1"/>
  <c r="D11" i="1"/>
  <c r="BF21" i="1"/>
  <c r="D21" i="1"/>
  <c r="G37" i="1"/>
  <c r="BI37" i="1"/>
  <c r="AB37" i="1"/>
  <c r="AZ37" i="1"/>
  <c r="AN37" i="1"/>
  <c r="AB21" i="1"/>
  <c r="AQ21" i="1"/>
  <c r="BC21" i="1"/>
  <c r="AH37" i="1"/>
  <c r="BC37" i="1"/>
  <c r="J37" i="1"/>
  <c r="AW37" i="1"/>
  <c r="M37" i="1"/>
  <c r="AT37" i="1"/>
  <c r="S21" i="1"/>
  <c r="AE37" i="1"/>
  <c r="AK37" i="1"/>
  <c r="AE21" i="1"/>
  <c r="Y37" i="1"/>
  <c r="G21" i="1"/>
  <c r="S37" i="1"/>
  <c r="D37" i="1"/>
  <c r="AZ21" i="1"/>
  <c r="V21" i="1"/>
  <c r="J21" i="1"/>
  <c r="AH21" i="1"/>
  <c r="P37" i="1"/>
  <c r="AW21" i="1"/>
  <c r="V11" i="1"/>
  <c r="AK28" i="1"/>
  <c r="P11" i="1"/>
  <c r="AN30" i="1"/>
  <c r="AH11" i="1"/>
  <c r="AZ11" i="1"/>
  <c r="AQ11" i="1"/>
  <c r="AQ48" i="1"/>
  <c r="AN11" i="1"/>
  <c r="BF11" i="1"/>
  <c r="AT11" i="1"/>
  <c r="AW48" i="1"/>
  <c r="P48" i="1"/>
  <c r="G11" i="1"/>
  <c r="J11" i="1"/>
  <c r="AZ48" i="1"/>
  <c r="M11" i="1"/>
  <c r="Y11" i="1"/>
  <c r="AW11" i="1"/>
  <c r="AB11" i="1"/>
  <c r="AB48" i="1"/>
  <c r="AN12" i="1"/>
  <c r="P30" i="1"/>
  <c r="D60" i="1"/>
  <c r="D12" i="1"/>
  <c r="AZ30" i="1"/>
  <c r="S11" i="1"/>
  <c r="AK30" i="1"/>
  <c r="M30" i="1"/>
  <c r="AK11" i="1"/>
  <c r="G30" i="1"/>
  <c r="AT30" i="1"/>
  <c r="AQ30" i="1"/>
  <c r="AN48" i="1"/>
  <c r="Y48" i="1"/>
  <c r="D30" i="1"/>
  <c r="BF48" i="1"/>
  <c r="Y60" i="1"/>
  <c r="V12" i="1"/>
  <c r="M5" i="1"/>
  <c r="BF12" i="1"/>
  <c r="AB60" i="1"/>
  <c r="AB12" i="1"/>
  <c r="BI12" i="1"/>
  <c r="AE60" i="1"/>
  <c r="AZ60" i="1"/>
  <c r="AQ44" i="1"/>
  <c r="Y30" i="1"/>
  <c r="AH48" i="1"/>
  <c r="V48" i="1"/>
  <c r="S48" i="1"/>
  <c r="AT48" i="1"/>
  <c r="G48" i="1"/>
  <c r="AE44" i="1"/>
  <c r="AB44" i="1"/>
  <c r="AW30" i="1"/>
  <c r="AN44" i="1"/>
  <c r="AT44" i="1"/>
  <c r="J30" i="1"/>
  <c r="S30" i="1"/>
  <c r="V30" i="1"/>
  <c r="AH44" i="1"/>
  <c r="AE30" i="1"/>
  <c r="BI48" i="1"/>
  <c r="J48" i="1"/>
  <c r="D48" i="1"/>
  <c r="AE12" i="1"/>
  <c r="BF30" i="1"/>
  <c r="D44" i="1"/>
  <c r="AB30" i="1"/>
  <c r="AH30" i="1"/>
  <c r="BI30" i="1"/>
  <c r="P60" i="1"/>
  <c r="AK48" i="1"/>
  <c r="BC48" i="1"/>
  <c r="M48" i="1"/>
  <c r="AW60" i="1"/>
  <c r="V60" i="1"/>
  <c r="J12" i="1"/>
  <c r="G12" i="1"/>
  <c r="AQ12" i="1"/>
  <c r="Y26" i="1"/>
  <c r="AW44" i="1"/>
  <c r="BF60" i="1"/>
  <c r="AK12" i="1"/>
  <c r="M60" i="1"/>
  <c r="M12" i="1"/>
  <c r="AN60" i="1"/>
  <c r="J60" i="1"/>
  <c r="P12" i="1"/>
  <c r="S12" i="1"/>
  <c r="AH12" i="1"/>
  <c r="AZ44" i="1"/>
  <c r="BC60" i="1"/>
  <c r="AQ60" i="1"/>
  <c r="AK60" i="1"/>
  <c r="G60" i="1"/>
  <c r="AZ12" i="1"/>
  <c r="AK44" i="1"/>
  <c r="J28" i="1"/>
  <c r="BC44" i="1"/>
  <c r="BC28" i="1"/>
  <c r="AW8" i="1"/>
  <c r="J44" i="1"/>
  <c r="S60" i="1"/>
  <c r="AT60" i="1"/>
  <c r="S28" i="1"/>
  <c r="AE28" i="1"/>
  <c r="AZ28" i="1"/>
  <c r="S44" i="1"/>
  <c r="BF44" i="1"/>
  <c r="V28" i="1"/>
  <c r="D28" i="1"/>
  <c r="AB28" i="1"/>
  <c r="AT28" i="1"/>
  <c r="P44" i="1"/>
  <c r="BI28" i="1"/>
  <c r="G28" i="1"/>
  <c r="V44" i="1"/>
  <c r="BI44" i="1"/>
  <c r="BI60" i="1"/>
  <c r="AT12" i="1"/>
  <c r="AW12" i="1"/>
  <c r="AW28" i="1"/>
  <c r="Y28" i="1"/>
  <c r="P28" i="1"/>
  <c r="AN28" i="1"/>
  <c r="AH28" i="1"/>
  <c r="BF28" i="1"/>
  <c r="M44" i="1"/>
  <c r="M28" i="1"/>
  <c r="Y44" i="1"/>
  <c r="M36" i="1"/>
  <c r="AT36" i="1"/>
  <c r="AZ59" i="1"/>
  <c r="AH51" i="1"/>
  <c r="BI7" i="1"/>
  <c r="Y59" i="1"/>
  <c r="D51" i="1"/>
  <c r="BI57" i="1"/>
  <c r="J57" i="1"/>
  <c r="Y57" i="1"/>
  <c r="BC36" i="1"/>
  <c r="AN51" i="1"/>
  <c r="G51" i="1"/>
  <c r="P27" i="1"/>
  <c r="G52" i="1"/>
  <c r="AZ52" i="1"/>
  <c r="S57" i="1"/>
  <c r="AQ51" i="1"/>
  <c r="Y51" i="1"/>
  <c r="M47" i="1"/>
  <c r="AE51" i="1"/>
  <c r="V51" i="1"/>
  <c r="AQ5" i="1"/>
  <c r="BF5" i="1"/>
  <c r="S5" i="1"/>
  <c r="AE59" i="1"/>
  <c r="P5" i="1"/>
  <c r="G5" i="1"/>
  <c r="Y7" i="1"/>
  <c r="J7" i="1"/>
  <c r="AK27" i="1"/>
  <c r="P59" i="1"/>
  <c r="BI27" i="1"/>
  <c r="AE5" i="1"/>
  <c r="AT5" i="1"/>
  <c r="BI59" i="1"/>
  <c r="BF7" i="1"/>
  <c r="AZ51" i="1"/>
  <c r="BC51" i="1"/>
  <c r="M51" i="1"/>
  <c r="AT57" i="1"/>
  <c r="BI4" i="1"/>
  <c r="V59" i="1"/>
  <c r="D32" i="1"/>
  <c r="J8" i="1"/>
  <c r="Y8" i="1"/>
  <c r="AH5" i="1"/>
  <c r="Y5" i="1"/>
  <c r="AB5" i="1"/>
  <c r="AT7" i="1"/>
  <c r="P23" i="1"/>
  <c r="M7" i="1"/>
  <c r="BF59" i="1"/>
  <c r="AQ59" i="1"/>
  <c r="AZ27" i="1"/>
  <c r="AE8" i="1"/>
  <c r="D8" i="1"/>
  <c r="S8" i="1"/>
  <c r="AQ8" i="1"/>
  <c r="AQ43" i="1"/>
  <c r="AN8" i="1"/>
  <c r="BI52" i="1"/>
  <c r="BI8" i="1"/>
  <c r="AK52" i="1"/>
  <c r="AQ35" i="1"/>
  <c r="M8" i="1"/>
  <c r="V8" i="1"/>
  <c r="P7" i="1"/>
  <c r="BI5" i="1"/>
  <c r="AW5" i="1"/>
  <c r="D5" i="1"/>
  <c r="AK5" i="1"/>
  <c r="AK7" i="1"/>
  <c r="AN7" i="1"/>
  <c r="P51" i="1"/>
  <c r="AT51" i="1"/>
  <c r="BF51" i="1"/>
  <c r="BI51" i="1"/>
  <c r="M57" i="1"/>
  <c r="BF57" i="1"/>
  <c r="M27" i="1"/>
  <c r="V7" i="1"/>
  <c r="D59" i="1"/>
  <c r="G32" i="1"/>
  <c r="AW27" i="1"/>
  <c r="S7" i="1"/>
  <c r="BF8" i="1"/>
  <c r="AB8" i="1"/>
  <c r="AH8" i="1"/>
  <c r="G8" i="1"/>
  <c r="AQ7" i="1"/>
  <c r="BC8" i="1"/>
  <c r="V5" i="1"/>
  <c r="J5" i="1"/>
  <c r="BC5" i="1"/>
  <c r="AZ5" i="1"/>
  <c r="AZ7" i="1"/>
  <c r="AW7" i="1"/>
  <c r="BC7" i="1"/>
  <c r="AK51" i="1"/>
  <c r="AW51" i="1"/>
  <c r="AB51" i="1"/>
  <c r="J51" i="1"/>
  <c r="BC57" i="1"/>
  <c r="AB7" i="1"/>
  <c r="BC27" i="1"/>
  <c r="AN57" i="1"/>
  <c r="G7" i="1"/>
  <c r="AT27" i="1"/>
  <c r="D7" i="1"/>
  <c r="J27" i="1"/>
  <c r="AK8" i="1"/>
  <c r="AT8" i="1"/>
  <c r="AZ8" i="1"/>
  <c r="AH7" i="1"/>
  <c r="AE26" i="1"/>
  <c r="AQ27" i="1"/>
  <c r="AT59" i="1"/>
  <c r="D27" i="1"/>
  <c r="BF27" i="1"/>
  <c r="Y47" i="1"/>
  <c r="AH39" i="1"/>
  <c r="AE52" i="1"/>
  <c r="Y23" i="1"/>
  <c r="BI26" i="1"/>
  <c r="AQ36" i="1"/>
  <c r="AZ34" i="1"/>
  <c r="AW23" i="1"/>
  <c r="BF34" i="1"/>
  <c r="BC35" i="1"/>
  <c r="AE23" i="1"/>
  <c r="AB23" i="1"/>
  <c r="AE34" i="1"/>
  <c r="Y34" i="1"/>
  <c r="AZ26" i="1"/>
  <c r="AW36" i="1"/>
  <c r="G36" i="1"/>
  <c r="J35" i="1"/>
  <c r="AQ23" i="1"/>
  <c r="Y15" i="1"/>
  <c r="AK6" i="1"/>
  <c r="AQ26" i="1"/>
  <c r="BI50" i="1"/>
  <c r="P36" i="1"/>
  <c r="AK35" i="1"/>
  <c r="BC23" i="1"/>
  <c r="AZ23" i="1"/>
  <c r="BI23" i="1"/>
  <c r="V34" i="1"/>
  <c r="AH43" i="1"/>
  <c r="J26" i="1"/>
  <c r="AK36" i="1"/>
  <c r="BI36" i="1"/>
  <c r="AZ32" i="1"/>
  <c r="S43" i="1"/>
  <c r="D23" i="1"/>
  <c r="S23" i="1"/>
  <c r="S53" i="1"/>
  <c r="J53" i="1"/>
  <c r="BF26" i="1"/>
  <c r="AW34" i="1"/>
  <c r="J34" i="1"/>
  <c r="Y43" i="1"/>
  <c r="AT50" i="1"/>
  <c r="AT26" i="1"/>
  <c r="S50" i="1"/>
  <c r="Y36" i="1"/>
  <c r="V26" i="1"/>
  <c r="Y6" i="1"/>
  <c r="J36" i="1"/>
  <c r="AH32" i="1"/>
  <c r="Y32" i="1"/>
  <c r="D22" i="1"/>
  <c r="BF31" i="1"/>
  <c r="AH36" i="1"/>
  <c r="AN36" i="1"/>
  <c r="AW35" i="1"/>
  <c r="AK23" i="1"/>
  <c r="AH23" i="1"/>
  <c r="J23" i="1"/>
  <c r="V23" i="1"/>
  <c r="AH34" i="1"/>
  <c r="P34" i="1"/>
  <c r="G34" i="1"/>
  <c r="S26" i="1"/>
  <c r="AN26" i="1"/>
  <c r="BC50" i="1"/>
  <c r="AZ36" i="1"/>
  <c r="AN22" i="1"/>
  <c r="S36" i="1"/>
  <c r="BI32" i="1"/>
  <c r="AQ32" i="1"/>
  <c r="S34" i="1"/>
  <c r="D35" i="1"/>
  <c r="S6" i="1"/>
  <c r="Y35" i="1"/>
  <c r="V36" i="1"/>
  <c r="AH31" i="1"/>
  <c r="AZ35" i="1"/>
  <c r="AT35" i="1"/>
  <c r="AB32" i="1"/>
  <c r="AB34" i="1"/>
  <c r="BF23" i="1"/>
  <c r="AT23" i="1"/>
  <c r="G23" i="1"/>
  <c r="M23" i="1"/>
  <c r="M53" i="1"/>
  <c r="V15" i="1"/>
  <c r="V29" i="1"/>
  <c r="BC34" i="1"/>
  <c r="V43" i="1"/>
  <c r="D34" i="1"/>
  <c r="AB43" i="1"/>
  <c r="BI43" i="1"/>
  <c r="S39" i="1"/>
  <c r="BC53" i="1"/>
  <c r="AT34" i="1"/>
  <c r="AE35" i="1"/>
  <c r="BC32" i="1"/>
  <c r="AH14" i="1"/>
  <c r="D36" i="1"/>
  <c r="AT15" i="1"/>
  <c r="AT32" i="1"/>
  <c r="AH35" i="1"/>
  <c r="AE36" i="1"/>
  <c r="BI34" i="1"/>
  <c r="BF52" i="1"/>
  <c r="AN34" i="1"/>
  <c r="AB35" i="1"/>
  <c r="AE57" i="1"/>
  <c r="AK39" i="1"/>
  <c r="AZ22" i="1"/>
  <c r="P35" i="1"/>
  <c r="AN32" i="1"/>
  <c r="V32" i="1"/>
  <c r="AE32" i="1"/>
  <c r="AN39" i="1"/>
  <c r="AQ34" i="1"/>
  <c r="M35" i="1"/>
  <c r="AQ22" i="1"/>
  <c r="AK34" i="1"/>
  <c r="BI35" i="1"/>
  <c r="AB36" i="1"/>
  <c r="M32" i="1"/>
  <c r="BF35" i="1"/>
  <c r="D54" i="1"/>
  <c r="G35" i="1"/>
  <c r="BF32" i="1"/>
  <c r="AB52" i="1"/>
  <c r="AW32" i="1"/>
  <c r="G4" i="1"/>
  <c r="Y4" i="1"/>
  <c r="AE4" i="1"/>
  <c r="S32" i="1"/>
  <c r="G15" i="1"/>
  <c r="P26" i="1"/>
  <c r="AQ31" i="1"/>
  <c r="S35" i="1"/>
  <c r="AN35" i="1"/>
  <c r="AT52" i="1"/>
  <c r="BC52" i="1"/>
  <c r="S52" i="1"/>
  <c r="P32" i="1"/>
  <c r="J32" i="1"/>
  <c r="AK15" i="1"/>
  <c r="BF43" i="1"/>
  <c r="AK43" i="1"/>
  <c r="AZ50" i="1"/>
  <c r="G22" i="1"/>
  <c r="AZ47" i="1"/>
  <c r="P15" i="1"/>
  <c r="AN31" i="1"/>
  <c r="P43" i="1"/>
  <c r="AB31" i="1"/>
  <c r="AZ31" i="1"/>
  <c r="Y27" i="1"/>
  <c r="G31" i="1"/>
  <c r="AT31" i="1"/>
  <c r="V31" i="1"/>
  <c r="D52" i="1"/>
  <c r="AN52" i="1"/>
  <c r="P52" i="1"/>
  <c r="J52" i="1"/>
  <c r="M52" i="1"/>
  <c r="G47" i="1"/>
  <c r="Y31" i="1"/>
  <c r="AK31" i="1"/>
  <c r="P31" i="1"/>
  <c r="AE31" i="1"/>
  <c r="D31" i="1"/>
  <c r="D15" i="1"/>
  <c r="J43" i="1"/>
  <c r="AE43" i="1"/>
  <c r="G50" i="1"/>
  <c r="J50" i="1"/>
  <c r="J31" i="1"/>
  <c r="AT43" i="1"/>
  <c r="D53" i="1"/>
  <c r="BC31" i="1"/>
  <c r="BF53" i="1"/>
  <c r="BI31" i="1"/>
  <c r="M31" i="1"/>
  <c r="AW31" i="1"/>
  <c r="V52" i="1"/>
  <c r="AW52" i="1"/>
  <c r="AH52" i="1"/>
  <c r="AQ52" i="1"/>
  <c r="G29" i="1"/>
  <c r="V6" i="1"/>
  <c r="AH53" i="1"/>
  <c r="Y39" i="1"/>
  <c r="AE14" i="1"/>
  <c r="S22" i="1"/>
  <c r="G59" i="1"/>
  <c r="AN53" i="1"/>
  <c r="BI29" i="1"/>
  <c r="AH6" i="1"/>
  <c r="AE22" i="1"/>
  <c r="J6" i="1"/>
  <c r="AE19" i="1"/>
  <c r="AN6" i="1"/>
  <c r="G57" i="1"/>
  <c r="D6" i="1"/>
  <c r="J29" i="1"/>
  <c r="AB29" i="1"/>
  <c r="M6" i="1"/>
  <c r="AB53" i="1"/>
  <c r="AB19" i="1"/>
  <c r="P39" i="1"/>
  <c r="BC22" i="1"/>
  <c r="P19" i="1"/>
  <c r="J22" i="1"/>
  <c r="AT22" i="1"/>
  <c r="AE6" i="1"/>
  <c r="AZ19" i="1"/>
  <c r="AK53" i="1"/>
  <c r="AK54" i="1"/>
  <c r="AT54" i="1"/>
  <c r="G53" i="1"/>
  <c r="AK4" i="1"/>
  <c r="BI19" i="1"/>
  <c r="J14" i="1"/>
  <c r="AZ6" i="1"/>
  <c r="AW14" i="1"/>
  <c r="AH59" i="1"/>
  <c r="BF10" i="1"/>
  <c r="AH27" i="1"/>
  <c r="BC6" i="1"/>
  <c r="AW39" i="1"/>
  <c r="AZ53" i="1"/>
  <c r="AK26" i="1"/>
  <c r="BC10" i="1"/>
  <c r="V27" i="1"/>
  <c r="AN27" i="1"/>
  <c r="S27" i="1"/>
  <c r="AB54" i="1"/>
  <c r="AZ54" i="1"/>
  <c r="AT49" i="1"/>
  <c r="G10" i="1"/>
  <c r="AW19" i="1"/>
  <c r="AE50" i="1"/>
  <c r="D50" i="1"/>
  <c r="BF50" i="1"/>
  <c r="AK50" i="1"/>
  <c r="G39" i="1"/>
  <c r="AN19" i="1"/>
  <c r="V50" i="1"/>
  <c r="Y53" i="1"/>
  <c r="M39" i="1"/>
  <c r="D47" i="1"/>
  <c r="AK47" i="1"/>
  <c r="AW43" i="1"/>
  <c r="AH19" i="1"/>
  <c r="S59" i="1"/>
  <c r="V53" i="1"/>
  <c r="V57" i="1"/>
  <c r="G27" i="1"/>
  <c r="AQ39" i="1"/>
  <c r="AK10" i="1"/>
  <c r="AB57" i="1"/>
  <c r="AB27" i="1"/>
  <c r="BF19" i="1"/>
  <c r="AT19" i="1"/>
  <c r="AB47" i="1"/>
  <c r="AE47" i="1"/>
  <c r="AW47" i="1"/>
  <c r="AW10" i="1"/>
  <c r="AT47" i="1"/>
  <c r="BC19" i="1"/>
  <c r="AW50" i="1"/>
  <c r="M50" i="1"/>
  <c r="AN50" i="1"/>
  <c r="Y19" i="1"/>
  <c r="AQ19" i="1"/>
  <c r="P47" i="1"/>
  <c r="BC47" i="1"/>
  <c r="S47" i="1"/>
  <c r="AQ10" i="1"/>
  <c r="AT53" i="1"/>
  <c r="AB39" i="1"/>
  <c r="AH22" i="1"/>
  <c r="AK22" i="1"/>
  <c r="BC14" i="1"/>
  <c r="AQ6" i="1"/>
  <c r="V39" i="1"/>
  <c r="V22" i="1"/>
  <c r="AN14" i="1"/>
  <c r="AN43" i="1"/>
  <c r="P6" i="1"/>
  <c r="AK59" i="1"/>
  <c r="AE53" i="1"/>
  <c r="AQ54" i="1"/>
  <c r="BF6" i="1"/>
  <c r="AB6" i="1"/>
  <c r="BC39" i="1"/>
  <c r="J59" i="1"/>
  <c r="D26" i="1"/>
  <c r="AW6" i="1"/>
  <c r="AE10" i="1"/>
  <c r="AW59" i="1"/>
  <c r="S14" i="1"/>
  <c r="AQ53" i="1"/>
  <c r="P57" i="1"/>
  <c r="G26" i="1"/>
  <c r="BI53" i="1"/>
  <c r="P53" i="1"/>
  <c r="BI22" i="1"/>
  <c r="AH54" i="1"/>
  <c r="V14" i="1"/>
  <c r="V54" i="1"/>
  <c r="P29" i="1"/>
  <c r="M29" i="1"/>
  <c r="AQ62" i="1"/>
  <c r="AZ14" i="1"/>
  <c r="G14" i="1"/>
  <c r="J19" i="1"/>
  <c r="BI6" i="1"/>
  <c r="S15" i="1"/>
  <c r="AN54" i="1"/>
  <c r="S19" i="1"/>
  <c r="BI39" i="1"/>
  <c r="AZ43" i="1"/>
  <c r="BI15" i="1"/>
  <c r="M54" i="1"/>
  <c r="G6" i="1"/>
  <c r="P54" i="1"/>
  <c r="AW54" i="1"/>
  <c r="Y14" i="1"/>
  <c r="BF29" i="1"/>
  <c r="BF54" i="1"/>
  <c r="BC29" i="1"/>
  <c r="AN29" i="1"/>
  <c r="M62" i="1"/>
  <c r="AZ29" i="1"/>
  <c r="V10" i="1"/>
  <c r="BF4" i="1"/>
  <c r="D19" i="1"/>
  <c r="AB50" i="1"/>
  <c r="P50" i="1"/>
  <c r="AH50" i="1"/>
  <c r="AQ50" i="1"/>
  <c r="Y22" i="1"/>
  <c r="BF22" i="1"/>
  <c r="AQ14" i="1"/>
  <c r="G19" i="1"/>
  <c r="AK19" i="1"/>
  <c r="AN59" i="1"/>
  <c r="AW22" i="1"/>
  <c r="BC59" i="1"/>
  <c r="M10" i="1"/>
  <c r="BC26" i="1"/>
  <c r="AK14" i="1"/>
  <c r="AH47" i="1"/>
  <c r="V47" i="1"/>
  <c r="AQ47" i="1"/>
  <c r="J47" i="1"/>
  <c r="BF47" i="1"/>
  <c r="AW26" i="1"/>
  <c r="AB59" i="1"/>
  <c r="M26" i="1"/>
  <c r="S54" i="1"/>
  <c r="AE39" i="1"/>
  <c r="J39" i="1"/>
  <c r="AH57" i="1"/>
  <c r="BC54" i="1"/>
  <c r="D10" i="1"/>
  <c r="S10" i="1"/>
  <c r="M22" i="1"/>
  <c r="AE54" i="1"/>
  <c r="AB26" i="1"/>
  <c r="BI54" i="1"/>
  <c r="D14" i="1"/>
  <c r="BI47" i="1"/>
  <c r="BI14" i="1"/>
  <c r="D57" i="1"/>
  <c r="AQ57" i="1"/>
  <c r="AZ57" i="1"/>
  <c r="AW57" i="1"/>
  <c r="AH10" i="1"/>
  <c r="P10" i="1"/>
  <c r="M14" i="1"/>
  <c r="AK29" i="1"/>
  <c r="D29" i="1"/>
  <c r="AT29" i="1"/>
  <c r="Y29" i="1"/>
  <c r="S29" i="1"/>
  <c r="AH29" i="1"/>
  <c r="AE29" i="1"/>
  <c r="AQ29" i="1"/>
  <c r="Y54" i="1"/>
  <c r="G54" i="1"/>
  <c r="D39" i="1"/>
  <c r="AZ39" i="1"/>
  <c r="BF15" i="1"/>
  <c r="BF39" i="1"/>
  <c r="G43" i="1"/>
  <c r="BC43" i="1"/>
  <c r="J15" i="1"/>
  <c r="J10" i="1"/>
  <c r="Y10" i="1"/>
  <c r="BF14" i="1"/>
  <c r="AB14" i="1"/>
  <c r="P14" i="1"/>
  <c r="AN15" i="1"/>
  <c r="BC15" i="1"/>
  <c r="V40" i="1"/>
  <c r="M19" i="1"/>
  <c r="AN10" i="1"/>
  <c r="BI10" i="1"/>
  <c r="AB22" i="1"/>
  <c r="M43" i="1"/>
  <c r="AB10" i="1"/>
  <c r="AT10" i="1"/>
  <c r="M15" i="1"/>
  <c r="D25" i="1"/>
  <c r="AB25" i="1"/>
  <c r="AK25" i="1"/>
  <c r="BI25" i="1"/>
  <c r="M25" i="1"/>
  <c r="BC25" i="1"/>
  <c r="P25" i="1"/>
  <c r="AN25" i="1"/>
  <c r="AW25" i="1"/>
  <c r="J25" i="1"/>
  <c r="S25" i="1"/>
  <c r="G25" i="1"/>
  <c r="BF25" i="1"/>
  <c r="AE25" i="1"/>
  <c r="AT25" i="1"/>
  <c r="AH25" i="1"/>
  <c r="AQ25" i="1"/>
  <c r="V25" i="1"/>
  <c r="Y25" i="1"/>
  <c r="AZ25" i="1"/>
  <c r="M42" i="1"/>
  <c r="P42" i="1"/>
  <c r="AN42" i="1"/>
  <c r="Y42" i="1"/>
  <c r="AK42" i="1"/>
  <c r="AW42" i="1"/>
  <c r="AT42" i="1"/>
  <c r="AB42" i="1"/>
  <c r="AH42" i="1"/>
  <c r="BC42" i="1"/>
  <c r="AZ42" i="1"/>
  <c r="S42" i="1"/>
  <c r="J42" i="1"/>
  <c r="AQ42" i="1"/>
  <c r="D42" i="1"/>
  <c r="V42" i="1"/>
  <c r="BF42" i="1"/>
  <c r="G42" i="1"/>
  <c r="BI42" i="1"/>
  <c r="AE42" i="1"/>
  <c r="AQ15" i="1"/>
  <c r="AH15" i="1"/>
  <c r="AE15" i="1"/>
  <c r="AB15" i="1"/>
  <c r="AZ15" i="1"/>
  <c r="G49" i="1"/>
  <c r="P49" i="1"/>
  <c r="V49" i="1"/>
  <c r="AB49" i="1"/>
  <c r="D49" i="1"/>
  <c r="M49" i="1"/>
  <c r="AE49" i="1"/>
  <c r="BF49" i="1"/>
  <c r="Y49" i="1"/>
  <c r="AN49" i="1"/>
  <c r="AQ49" i="1"/>
  <c r="J49" i="1"/>
  <c r="AZ49" i="1"/>
  <c r="AK49" i="1"/>
  <c r="S49" i="1"/>
  <c r="AH49" i="1"/>
  <c r="BC49" i="1"/>
  <c r="P4" i="1"/>
  <c r="D4" i="1"/>
  <c r="AZ4" i="1"/>
  <c r="AQ4" i="1"/>
  <c r="S4" i="1"/>
  <c r="J4" i="1"/>
  <c r="M4" i="1"/>
  <c r="AT4" i="1"/>
  <c r="AH4" i="1"/>
  <c r="AW4" i="1"/>
  <c r="AN4" i="1"/>
  <c r="BC4" i="1"/>
  <c r="V4" i="1"/>
  <c r="BI49" i="1"/>
  <c r="AN40" i="1"/>
  <c r="AZ40" i="1"/>
  <c r="AB62" i="1"/>
  <c r="AK62" i="1"/>
  <c r="G40" i="1"/>
  <c r="BF40" i="1"/>
  <c r="AT62" i="1"/>
  <c r="AQ40" i="1"/>
  <c r="AE62" i="1"/>
  <c r="AH40" i="1"/>
  <c r="V62" i="1"/>
  <c r="Y40" i="1"/>
  <c r="AT16" i="1"/>
  <c r="G16" i="1"/>
  <c r="J40" i="1"/>
  <c r="AK40" i="1"/>
  <c r="D40" i="1"/>
  <c r="BF62" i="1"/>
  <c r="J62" i="1"/>
  <c r="AH62" i="1"/>
  <c r="Y62" i="1"/>
  <c r="AZ62" i="1"/>
  <c r="G62" i="1"/>
  <c r="S62" i="1"/>
  <c r="AN62" i="1"/>
  <c r="P62" i="1"/>
  <c r="BI62" i="1"/>
  <c r="AW62" i="1"/>
  <c r="D62" i="1"/>
  <c r="BK38" i="1"/>
  <c r="AB38" i="1" s="1"/>
  <c r="AA64" i="1"/>
  <c r="AT40" i="1"/>
  <c r="BI40" i="1"/>
  <c r="P40" i="1"/>
  <c r="S40" i="1"/>
  <c r="AE40" i="1"/>
  <c r="AW40" i="1"/>
  <c r="M40" i="1"/>
  <c r="BC45" i="1"/>
  <c r="J45" i="1"/>
  <c r="AQ45" i="1"/>
  <c r="S45" i="1"/>
  <c r="AE45" i="1"/>
  <c r="M45" i="1"/>
  <c r="AZ45" i="1"/>
  <c r="D45" i="1"/>
  <c r="AT45" i="1"/>
  <c r="BF45" i="1"/>
  <c r="AH45" i="1"/>
  <c r="AK45" i="1"/>
  <c r="BI45" i="1"/>
  <c r="Y45" i="1"/>
  <c r="P45" i="1"/>
  <c r="AW45" i="1"/>
  <c r="V45" i="1"/>
  <c r="AN45" i="1"/>
  <c r="G45" i="1"/>
  <c r="AB40" i="1"/>
  <c r="BI16" i="1"/>
  <c r="Y16" i="1"/>
  <c r="AK16" i="1"/>
  <c r="AN16" i="1"/>
  <c r="BF16" i="1"/>
  <c r="M16" i="1"/>
  <c r="P16" i="1"/>
  <c r="AZ16" i="1"/>
  <c r="AW16" i="1"/>
  <c r="BC16" i="1"/>
  <c r="S16" i="1"/>
  <c r="AH16" i="1"/>
  <c r="J16" i="1"/>
  <c r="AE16" i="1"/>
  <c r="AQ16" i="1"/>
  <c r="V16" i="1"/>
  <c r="D16" i="1"/>
  <c r="AT41" i="1"/>
  <c r="BC41" i="1"/>
  <c r="AK41" i="1"/>
  <c r="P41" i="1"/>
  <c r="Y41" i="1"/>
  <c r="V41" i="1"/>
  <c r="BI41" i="1"/>
  <c r="AZ41" i="1"/>
  <c r="J41" i="1"/>
  <c r="S41" i="1"/>
  <c r="AH41" i="1"/>
  <c r="BF41" i="1"/>
  <c r="G41" i="1"/>
  <c r="AQ41" i="1"/>
  <c r="D41" i="1"/>
  <c r="AN41" i="1"/>
  <c r="AW41" i="1"/>
  <c r="M41" i="1"/>
  <c r="AE41" i="1"/>
  <c r="P56" i="1"/>
  <c r="Y56" i="1"/>
  <c r="BC56" i="1"/>
  <c r="AZ56" i="1"/>
  <c r="M56" i="1"/>
  <c r="BF56" i="1"/>
  <c r="AN56" i="1"/>
  <c r="J56" i="1"/>
  <c r="AE56" i="1"/>
  <c r="G56" i="1"/>
  <c r="AQ56" i="1"/>
  <c r="S56" i="1"/>
  <c r="V56" i="1"/>
  <c r="AW56" i="1"/>
  <c r="AK56" i="1"/>
  <c r="D56" i="1"/>
  <c r="BI56" i="1"/>
  <c r="AH56" i="1"/>
  <c r="AT56" i="1"/>
  <c r="AE63" i="1"/>
  <c r="AK63" i="1"/>
  <c r="BI63" i="1"/>
  <c r="P63" i="1"/>
  <c r="AW63" i="1"/>
  <c r="AZ63" i="1"/>
  <c r="M63" i="1"/>
  <c r="AT63" i="1"/>
  <c r="AH63" i="1"/>
  <c r="BF63" i="1"/>
  <c r="G63" i="1"/>
  <c r="V63" i="1"/>
  <c r="D63" i="1"/>
  <c r="Y63" i="1"/>
  <c r="BC63" i="1"/>
  <c r="S63" i="1"/>
  <c r="AN63" i="1"/>
  <c r="AQ63" i="1"/>
  <c r="J63" i="1"/>
  <c r="AB56" i="1"/>
  <c r="AB63" i="1"/>
  <c r="AE24" i="1"/>
  <c r="J24" i="1"/>
  <c r="S24" i="1"/>
  <c r="AQ24" i="1"/>
  <c r="AZ24" i="1"/>
  <c r="AW24" i="1"/>
  <c r="M24" i="1"/>
  <c r="G24" i="1"/>
  <c r="AK24" i="1"/>
  <c r="Y24" i="1"/>
  <c r="P24" i="1"/>
  <c r="V24" i="1"/>
  <c r="BF24" i="1"/>
  <c r="AT24" i="1"/>
  <c r="BI24" i="1"/>
  <c r="AH24" i="1"/>
  <c r="AN24" i="1"/>
  <c r="D24" i="1"/>
  <c r="BC24" i="1"/>
  <c r="S58" i="1"/>
  <c r="V58" i="1"/>
  <c r="AQ58" i="1"/>
  <c r="AK58" i="1"/>
  <c r="AT58" i="1"/>
  <c r="AH58" i="1"/>
  <c r="AN58" i="1"/>
  <c r="Y58" i="1"/>
  <c r="BF58" i="1"/>
  <c r="BI58" i="1"/>
  <c r="AE58" i="1"/>
  <c r="P58" i="1"/>
  <c r="J58" i="1"/>
  <c r="D58" i="1"/>
  <c r="AW58" i="1"/>
  <c r="BC58" i="1"/>
  <c r="G58" i="1"/>
  <c r="AZ58" i="1"/>
  <c r="M58" i="1"/>
  <c r="AK18" i="1"/>
  <c r="AE18" i="1"/>
  <c r="V18" i="1"/>
  <c r="M18" i="1"/>
  <c r="J18" i="1"/>
  <c r="AZ18" i="1"/>
  <c r="AT18" i="1"/>
  <c r="AW18" i="1"/>
  <c r="G18" i="1"/>
  <c r="D18" i="1"/>
  <c r="Y18" i="1"/>
  <c r="P18" i="1"/>
  <c r="BF18" i="1"/>
  <c r="AH18" i="1"/>
  <c r="AN18" i="1"/>
  <c r="BI18" i="1"/>
  <c r="BC18" i="1"/>
  <c r="S18" i="1"/>
  <c r="AQ18" i="1"/>
  <c r="AN55" i="1"/>
  <c r="P55" i="1"/>
  <c r="Y55" i="1"/>
  <c r="AW55" i="1"/>
  <c r="AT55" i="1"/>
  <c r="M55" i="1"/>
  <c r="BF55" i="1"/>
  <c r="G55" i="1"/>
  <c r="AK55" i="1"/>
  <c r="BC55" i="1"/>
  <c r="AE55" i="1"/>
  <c r="S55" i="1"/>
  <c r="V55" i="1"/>
  <c r="AZ55" i="1"/>
  <c r="J55" i="1"/>
  <c r="AH55" i="1"/>
  <c r="BI55" i="1"/>
  <c r="AQ55" i="1"/>
  <c r="D55" i="1"/>
  <c r="AW20" i="1"/>
  <c r="S20" i="1"/>
  <c r="V20" i="1"/>
  <c r="AZ20" i="1"/>
  <c r="BF20" i="1"/>
  <c r="J20" i="1"/>
  <c r="AN20" i="1"/>
  <c r="AQ20" i="1"/>
  <c r="AE20" i="1"/>
  <c r="D20" i="1"/>
  <c r="G20" i="1"/>
  <c r="P20" i="1"/>
  <c r="AH20" i="1"/>
  <c r="AK20" i="1"/>
  <c r="M20" i="1"/>
  <c r="BC20" i="1"/>
  <c r="Y20" i="1"/>
  <c r="AT20" i="1"/>
  <c r="BI20" i="1"/>
  <c r="AB20" i="1"/>
  <c r="AB41" i="1"/>
  <c r="J61" i="1"/>
  <c r="S61" i="1"/>
  <c r="D61" i="1"/>
  <c r="AT61" i="1"/>
  <c r="AN61" i="1"/>
  <c r="AQ61" i="1"/>
  <c r="P61" i="1"/>
  <c r="M61" i="1"/>
  <c r="G61" i="1"/>
  <c r="Y61" i="1"/>
  <c r="BC61" i="1"/>
  <c r="AW61" i="1"/>
  <c r="BI61" i="1"/>
  <c r="AK61" i="1"/>
  <c r="AE61" i="1"/>
  <c r="AH61" i="1"/>
  <c r="BF61" i="1"/>
  <c r="AZ61" i="1"/>
  <c r="V61" i="1"/>
  <c r="M46" i="1"/>
  <c r="S46" i="1"/>
  <c r="AW46" i="1"/>
  <c r="G46" i="1"/>
  <c r="AT46" i="1"/>
  <c r="V46" i="1"/>
  <c r="J46" i="1"/>
  <c r="AH46" i="1"/>
  <c r="AE46" i="1"/>
  <c r="D46" i="1"/>
  <c r="AQ46" i="1"/>
  <c r="P46" i="1"/>
  <c r="AK46" i="1"/>
  <c r="AN46" i="1"/>
  <c r="Y46" i="1"/>
  <c r="AZ46" i="1"/>
  <c r="BF46" i="1"/>
  <c r="BI46" i="1"/>
  <c r="BC46" i="1"/>
  <c r="BK64" i="1" l="1"/>
  <c r="BC64" i="1" s="1"/>
  <c r="Y38" i="1"/>
  <c r="AZ38" i="1"/>
  <c r="AQ38" i="1"/>
  <c r="AT38" i="1"/>
  <c r="AE38" i="1"/>
  <c r="BF38" i="1"/>
  <c r="V38" i="1"/>
  <c r="S38" i="1"/>
  <c r="BC38" i="1"/>
  <c r="AK38" i="1"/>
  <c r="D38" i="1"/>
  <c r="AH38" i="1"/>
  <c r="AW38" i="1"/>
  <c r="BI38" i="1"/>
  <c r="G38" i="1"/>
  <c r="AN38" i="1"/>
  <c r="M38" i="1"/>
  <c r="P38" i="1"/>
  <c r="J38" i="1"/>
  <c r="J64" i="1" l="1"/>
  <c r="BI64" i="1"/>
  <c r="G64" i="1"/>
  <c r="AK64" i="1"/>
  <c r="BF64" i="1"/>
  <c r="AE64" i="1"/>
  <c r="M64" i="1"/>
  <c r="AQ64" i="1"/>
  <c r="AT64" i="1"/>
  <c r="D64" i="1"/>
  <c r="S64" i="1"/>
  <c r="AZ64" i="1"/>
  <c r="V64" i="1"/>
  <c r="P64" i="1"/>
  <c r="AN64" i="1"/>
  <c r="AB64" i="1"/>
  <c r="Y64" i="1"/>
  <c r="AW64" i="1"/>
  <c r="AH64" i="1"/>
</calcChain>
</file>

<file path=xl/sharedStrings.xml><?xml version="1.0" encoding="utf-8"?>
<sst xmlns="http://schemas.openxmlformats.org/spreadsheetml/2006/main" count="246" uniqueCount="100">
  <si>
    <t xml:space="preserve"> </t>
  </si>
  <si>
    <t/>
  </si>
  <si>
    <t>Educational</t>
  </si>
  <si>
    <t>Support</t>
  </si>
  <si>
    <t>Other</t>
  </si>
  <si>
    <t xml:space="preserve">Total </t>
  </si>
  <si>
    <t>Student</t>
  </si>
  <si>
    <t>Professional</t>
  </si>
  <si>
    <t>Rentals</t>
  </si>
  <si>
    <t>Dues</t>
  </si>
  <si>
    <t>Total</t>
  </si>
  <si>
    <t>Teachers</t>
  </si>
  <si>
    <t>Grand</t>
  </si>
  <si>
    <t>Vice Principals</t>
  </si>
  <si>
    <t>Assistants</t>
  </si>
  <si>
    <t>Staff</t>
  </si>
  <si>
    <t>Professionals</t>
  </si>
  <si>
    <t>Substitutes</t>
  </si>
  <si>
    <t>Employee</t>
  </si>
  <si>
    <t>Trans-</t>
  </si>
  <si>
    <t>Development</t>
  </si>
  <si>
    <t>Services &amp;</t>
  </si>
  <si>
    <t>Salaries</t>
  </si>
  <si>
    <t>Benefits</t>
  </si>
  <si>
    <t>Services</t>
  </si>
  <si>
    <t>Portation</t>
  </si>
  <si>
    <t>Leases</t>
  </si>
  <si>
    <t>Fees</t>
  </si>
  <si>
    <t>Insurance</t>
  </si>
  <si>
    <t>Interest</t>
  </si>
  <si>
    <t>Supplies</t>
  </si>
  <si>
    <t>Utilities</t>
  </si>
  <si>
    <t>Expenditures</t>
  </si>
  <si>
    <t>Miscellaneous</t>
  </si>
  <si>
    <t>Principals &amp;</t>
  </si>
  <si>
    <t>Salaries &amp;</t>
  </si>
  <si>
    <t>&amp; Travel</t>
  </si>
  <si>
    <t>&amp;</t>
  </si>
  <si>
    <t>Southeast Kootenay</t>
  </si>
  <si>
    <t>Rocky Mountain</t>
  </si>
  <si>
    <t>Kootenay Lake</t>
  </si>
  <si>
    <t>Arrow Lakes</t>
  </si>
  <si>
    <t>Revelstoke</t>
  </si>
  <si>
    <t>Kootenay-Columbia</t>
  </si>
  <si>
    <t>Vernon</t>
  </si>
  <si>
    <t>Central Okanagan</t>
  </si>
  <si>
    <t>Cariboo-Chilcotin</t>
  </si>
  <si>
    <t>Quesnel</t>
  </si>
  <si>
    <t>Chilliwack</t>
  </si>
  <si>
    <t>Abbotsford</t>
  </si>
  <si>
    <t>Langley</t>
  </si>
  <si>
    <t>Surrey</t>
  </si>
  <si>
    <t>Delta</t>
  </si>
  <si>
    <t>Richmond</t>
  </si>
  <si>
    <t>Vancouver</t>
  </si>
  <si>
    <t>New Westminster</t>
  </si>
  <si>
    <t>Burnaby</t>
  </si>
  <si>
    <t>Maple Ridge-Pitt Meadows</t>
  </si>
  <si>
    <t>Coquitlam</t>
  </si>
  <si>
    <t>North Vancouver</t>
  </si>
  <si>
    <t>West Vancouver</t>
  </si>
  <si>
    <t>Sunshine Coast</t>
  </si>
  <si>
    <t>Sea To Sky</t>
  </si>
  <si>
    <t>Central Coast</t>
  </si>
  <si>
    <t>Haida Gwaii</t>
  </si>
  <si>
    <t>Boundary</t>
  </si>
  <si>
    <t>Prince Rupert</t>
  </si>
  <si>
    <t>Okanagan Similkameen</t>
  </si>
  <si>
    <t>Bulkley Valley</t>
  </si>
  <si>
    <t>Prince George</t>
  </si>
  <si>
    <t>Nicola-Similkameen</t>
  </si>
  <si>
    <t>Peace River South</t>
  </si>
  <si>
    <t>Peace River North</t>
  </si>
  <si>
    <t>Greater Victoria</t>
  </si>
  <si>
    <t>Sooke</t>
  </si>
  <si>
    <t>Saanich</t>
  </si>
  <si>
    <t>Gulf Islands</t>
  </si>
  <si>
    <t>Okanagan Skaha</t>
  </si>
  <si>
    <t>Nanaimo-Ladysmith</t>
  </si>
  <si>
    <t>Qualicum</t>
  </si>
  <si>
    <t>Comox Valley</t>
  </si>
  <si>
    <t>Campbell River</t>
  </si>
  <si>
    <t>Gold Trail</t>
  </si>
  <si>
    <t>Mission</t>
  </si>
  <si>
    <t>Fraser-Cascade</t>
  </si>
  <si>
    <t>Cowichan Valley</t>
  </si>
  <si>
    <t>Fort Nelson</t>
  </si>
  <si>
    <t>Coast Mountains</t>
  </si>
  <si>
    <t>Vancouver Island West</t>
  </si>
  <si>
    <t>Vancouver Island North</t>
  </si>
  <si>
    <t>Stikine</t>
  </si>
  <si>
    <t>Nechako Lakes</t>
  </si>
  <si>
    <t>Nisga'a</t>
  </si>
  <si>
    <t>Conseil Scolaire Francophone</t>
  </si>
  <si>
    <t>Provincial Summary</t>
  </si>
  <si>
    <t xml:space="preserve"> % of</t>
  </si>
  <si>
    <t>Kamloops-Thompson</t>
  </si>
  <si>
    <t>Pacific Rim</t>
  </si>
  <si>
    <t>qathet</t>
  </si>
  <si>
    <t>K̓wsaltktnéws ne Secwepemcúl’ecw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</si>
</sst>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(* #,##0_);_(* \(#,##0\);_(* &quot;-&quot;_);_(@_)"/>
    <numFmt numFmtId="44" formatCode="_(&quot;$&quot;* #,##0.00_);_(&quot;$&quot;* \(#,##0.00\);_(&quot;$&quot;* &quot;-&quot;??_);_(@_)"/>
    <numFmt numFmtId="164" formatCode="0.0%"/>
    <numFmt numFmtId="165" formatCode="_(* #,##0_);[Red]_(* \(#,##0\);_(* &quot;-&quot;_);_(@_)"/>
    <numFmt numFmtId="166" formatCode="_(* #,##0.0%_);[Red]_(* \(#,##0.0%\);_(* &quot;-&quot;?_);_(@_)"/>
  </numFmts>
  <fonts count="6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6">
    <xf numFmtId="0" fontId="0" fillId="0" borderId="0" xfId="0"/>
    <xf numFmtId="44" fontId="3" fillId="0" borderId="0" xfId="2" applyFont="1" applyAlignment="1" applyProtection="1">
      <alignment horizontal="center"/>
    </xf>
    <xf numFmtId="44" fontId="3" fillId="0" borderId="0" xfId="2" applyFont="1" applyAlignment="1" applyProtection="1">
      <alignment horizontal="centerContinuous"/>
    </xf>
    <xf numFmtId="0" fontId="3" fillId="0" borderId="0" xfId="0" applyFont="1" applyAlignment="1">
      <alignment horizontal="center"/>
    </xf>
    <xf numFmtId="44" fontId="3" fillId="0" borderId="0" xfId="2" applyFont="1" applyProtection="1"/>
    <xf numFmtId="3" fontId="3" fillId="0" borderId="0" xfId="1" applyNumberFormat="1" applyFont="1" applyAlignment="1" applyProtection="1"/>
    <xf numFmtId="164" fontId="3" fillId="0" borderId="0" xfId="1" applyNumberFormat="1" applyFont="1" applyAlignment="1" applyProtection="1"/>
    <xf numFmtId="3" fontId="3" fillId="0" borderId="0" xfId="0" applyNumberFormat="1" applyFont="1" applyAlignment="1">
      <alignment vertical="center"/>
    </xf>
    <xf numFmtId="3" fontId="3" fillId="0" borderId="0" xfId="1" applyNumberFormat="1" applyFont="1" applyBorder="1" applyAlignment="1" applyProtection="1"/>
    <xf numFmtId="0" fontId="2" fillId="0" borderId="0" xfId="0" applyFont="1" applyAlignment="1">
      <alignment horizontal="center"/>
    </xf>
    <xf numFmtId="0" fontId="2" fillId="0" borderId="0" xfId="0" applyFont="1"/>
    <xf numFmtId="164" fontId="2" fillId="0" borderId="0" xfId="0" applyNumberFormat="1" applyFont="1"/>
    <xf numFmtId="10" fontId="2" fillId="0" borderId="0" xfId="0" applyNumberFormat="1" applyFont="1"/>
    <xf numFmtId="0" fontId="1" fillId="0" borderId="0" xfId="0" applyFont="1" applyAlignment="1">
      <alignment horizontal="left"/>
    </xf>
    <xf numFmtId="44" fontId="4" fillId="0" borderId="0" xfId="2" applyFont="1" applyAlignment="1" applyProtection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10" fontId="3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" fontId="3" fillId="0" borderId="0" xfId="0" applyNumberFormat="1" applyFont="1" applyAlignment="1">
      <alignment horizontal="right"/>
    </xf>
    <xf numFmtId="3" fontId="3" fillId="0" borderId="0" xfId="0" applyNumberFormat="1" applyFont="1"/>
    <xf numFmtId="165" fontId="0" fillId="0" borderId="0" xfId="0" applyNumberFormat="1"/>
    <xf numFmtId="166" fontId="3" fillId="0" borderId="0" xfId="0" applyNumberFormat="1" applyFont="1"/>
    <xf numFmtId="164" fontId="3" fillId="0" borderId="0" xfId="0" applyNumberFormat="1" applyFont="1"/>
    <xf numFmtId="166" fontId="3" fillId="0" borderId="0" xfId="1" applyNumberFormat="1" applyFont="1" applyAlignment="1" applyProtection="1"/>
    <xf numFmtId="10" fontId="3" fillId="0" borderId="0" xfId="0" applyNumberFormat="1" applyFont="1"/>
    <xf numFmtId="165" fontId="5" fillId="0" borderId="0" xfId="0" applyNumberFormat="1" applyFont="1"/>
    <xf numFmtId="3" fontId="3" fillId="0" borderId="0" xfId="1" applyNumberFormat="1" applyFont="1" applyFill="1" applyAlignment="1" applyProtection="1"/>
    <xf numFmtId="166" fontId="3" fillId="0" borderId="0" xfId="1" applyNumberFormat="1" applyFont="1" applyFill="1" applyAlignment="1" applyProtection="1"/>
    <xf numFmtId="164" fontId="3" fillId="0" borderId="0" xfId="1" applyNumberFormat="1" applyFont="1" applyFill="1" applyAlignment="1" applyProtection="1"/>
    <xf numFmtId="3" fontId="3" fillId="0" borderId="0" xfId="0" applyNumberFormat="1" applyFont="1" applyAlignment="1">
      <alignment horizontal="left"/>
    </xf>
    <xf numFmtId="3" fontId="4" fillId="0" borderId="2" xfId="0" applyNumberFormat="1" applyFont="1" applyBorder="1" applyAlignment="1">
      <alignment horizontal="right" vertical="center"/>
    </xf>
    <xf numFmtId="3" fontId="4" fillId="0" borderId="2" xfId="0" applyNumberFormat="1" applyFont="1" applyBorder="1" applyAlignment="1">
      <alignment vertical="center"/>
    </xf>
    <xf numFmtId="165" fontId="5" fillId="0" borderId="2" xfId="0" applyNumberFormat="1" applyFont="1" applyBorder="1" applyAlignment="1">
      <alignment vertical="center"/>
    </xf>
    <xf numFmtId="166" fontId="4" fillId="0" borderId="2" xfId="0" applyNumberFormat="1" applyFont="1" applyBorder="1" applyAlignment="1">
      <alignment vertical="center"/>
    </xf>
    <xf numFmtId="164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vertical="center"/>
    </xf>
    <xf numFmtId="166" fontId="4" fillId="0" borderId="2" xfId="1" applyNumberFormat="1" applyFont="1" applyBorder="1" applyAlignment="1" applyProtection="1">
      <alignment vertical="center"/>
    </xf>
    <xf numFmtId="10" fontId="4" fillId="0" borderId="2" xfId="0" applyNumberFormat="1" applyFont="1" applyBorder="1" applyAlignment="1">
      <alignment vertical="center"/>
    </xf>
    <xf numFmtId="164" fontId="4" fillId="0" borderId="2" xfId="1" applyNumberFormat="1" applyFont="1" applyBorder="1" applyAlignment="1" applyProtection="1">
      <alignment vertical="center"/>
    </xf>
  </cellXfs>
  <cellStyles count="3">
    <cellStyle name="Comma [0]" xfId="1" builtinId="6"/>
    <cellStyle name="Currency" xfId="2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24"/>
  <sheetViews>
    <sheetView tabSelected="1" zoomScale="80" zoomScaleNormal="8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3" sqref="A3"/>
    </sheetView>
  </sheetViews>
  <sheetFormatPr defaultColWidth="8.6640625" defaultRowHeight="13.2" x14ac:dyDescent="0.25"/>
  <cols>
    <col min="1" max="1" width="3.6640625" style="9" customWidth="1"/>
    <col min="2" max="2" width="36.77734375" style="10" bestFit="1" customWidth="1"/>
    <col min="3" max="3" width="15.109375" style="10" bestFit="1" customWidth="1"/>
    <col min="4" max="4" width="8.44140625" style="10" customWidth="1"/>
    <col min="5" max="5" width="1.33203125" style="10" customWidth="1"/>
    <col min="6" max="6" width="17.33203125" style="10" bestFit="1" customWidth="1"/>
    <col min="7" max="7" width="8.33203125" style="10" customWidth="1"/>
    <col min="8" max="8" width="1.33203125" style="10" customWidth="1"/>
    <col min="9" max="9" width="15.109375" style="10" bestFit="1" customWidth="1"/>
    <col min="10" max="10" width="8.33203125" style="11" customWidth="1"/>
    <col min="11" max="11" width="1.33203125" style="10" customWidth="1"/>
    <col min="12" max="12" width="15.109375" style="10" bestFit="1" customWidth="1"/>
    <col min="13" max="13" width="8.33203125" style="11" customWidth="1"/>
    <col min="14" max="14" width="1.33203125" style="10" customWidth="1"/>
    <col min="15" max="15" width="15.109375" style="10" bestFit="1" customWidth="1"/>
    <col min="16" max="16" width="8.33203125" style="11" customWidth="1"/>
    <col min="17" max="17" width="1.33203125" style="12" customWidth="1"/>
    <col min="18" max="18" width="15.109375" style="10" bestFit="1" customWidth="1"/>
    <col min="19" max="19" width="8.33203125" style="10" customWidth="1"/>
    <col min="20" max="20" width="1.33203125" style="10" customWidth="1"/>
    <col min="21" max="21" width="17.109375" style="10" bestFit="1" customWidth="1"/>
    <col min="22" max="22" width="8.33203125" style="11" customWidth="1"/>
    <col min="23" max="23" width="1.33203125" style="10" customWidth="1"/>
    <col min="24" max="24" width="15.109375" style="10" bestFit="1" customWidth="1"/>
    <col min="25" max="25" width="8.33203125" style="10" customWidth="1"/>
    <col min="26" max="26" width="1.33203125" style="10" customWidth="1"/>
    <col min="27" max="27" width="17.109375" style="10" bestFit="1" customWidth="1"/>
    <col min="28" max="28" width="8.33203125" style="10" customWidth="1"/>
    <col min="29" max="29" width="1.33203125" style="11" customWidth="1"/>
    <col min="30" max="30" width="15.109375" style="11" bestFit="1" customWidth="1"/>
    <col min="31" max="31" width="8.33203125" style="10" customWidth="1"/>
    <col min="32" max="32" width="1.33203125" style="11" customWidth="1"/>
    <col min="33" max="33" width="13.6640625" style="11" customWidth="1"/>
    <col min="34" max="34" width="8.33203125" style="10" customWidth="1"/>
    <col min="35" max="35" width="1.33203125" style="11" customWidth="1"/>
    <col min="36" max="36" width="15.109375" style="11" bestFit="1" customWidth="1"/>
    <col min="37" max="37" width="8.33203125" style="10" customWidth="1"/>
    <col min="38" max="38" width="1.33203125" style="11" customWidth="1"/>
    <col min="39" max="39" width="13.5546875" style="11" customWidth="1"/>
    <col min="40" max="40" width="8.33203125" style="10" customWidth="1"/>
    <col min="41" max="41" width="1.33203125" style="11" customWidth="1"/>
    <col min="42" max="42" width="13.5546875" style="11" customWidth="1"/>
    <col min="43" max="43" width="8.33203125" style="10" customWidth="1"/>
    <col min="44" max="44" width="1.33203125" style="11" customWidth="1"/>
    <col min="45" max="45" width="13.5546875" style="11" customWidth="1"/>
    <col min="46" max="46" width="8.33203125" style="10" customWidth="1"/>
    <col min="47" max="47" width="1.33203125" style="11" customWidth="1"/>
    <col min="48" max="48" width="13.5546875" style="11" customWidth="1"/>
    <col min="49" max="49" width="8.33203125" style="10" customWidth="1"/>
    <col min="50" max="50" width="1.33203125" style="11" customWidth="1"/>
    <col min="51" max="51" width="15.109375" style="11" bestFit="1" customWidth="1"/>
    <col min="52" max="52" width="8.33203125" style="10" customWidth="1"/>
    <col min="53" max="53" width="1.33203125" style="11" customWidth="1"/>
    <col min="54" max="54" width="13.5546875" style="11" customWidth="1"/>
    <col min="55" max="55" width="8.33203125" style="11" customWidth="1"/>
    <col min="56" max="56" width="1.33203125" style="11" customWidth="1"/>
    <col min="57" max="57" width="15.6640625" style="11" bestFit="1" customWidth="1"/>
    <col min="58" max="58" width="8.33203125" style="10" customWidth="1"/>
    <col min="59" max="59" width="1.33203125" style="11" customWidth="1"/>
    <col min="60" max="60" width="15.109375" style="10" bestFit="1" customWidth="1"/>
    <col min="61" max="61" width="8.33203125" style="10" customWidth="1"/>
    <col min="62" max="62" width="1.33203125" style="10" customWidth="1"/>
    <col min="63" max="63" width="15.109375" style="10" bestFit="1" customWidth="1"/>
    <col min="64" max="64" width="11.109375" style="10" customWidth="1"/>
    <col min="65" max="16384" width="8.6640625" style="10"/>
  </cols>
  <sheetData>
    <row r="1" spans="1:63" s="4" customFormat="1" ht="13.5" customHeight="1" x14ac:dyDescent="0.25">
      <c r="A1" s="1"/>
      <c r="B1" s="2" t="s">
        <v>0</v>
      </c>
      <c r="C1" s="2" t="s">
        <v>1</v>
      </c>
      <c r="D1" s="15" t="s">
        <v>95</v>
      </c>
      <c r="E1" s="15" t="s">
        <v>1</v>
      </c>
      <c r="F1" s="15" t="s">
        <v>34</v>
      </c>
      <c r="G1" s="15" t="s">
        <v>95</v>
      </c>
      <c r="H1" s="15" t="s">
        <v>1</v>
      </c>
      <c r="I1" s="3" t="s">
        <v>2</v>
      </c>
      <c r="J1" s="15" t="s">
        <v>95</v>
      </c>
      <c r="K1" s="16" t="s">
        <v>1</v>
      </c>
      <c r="L1" s="1" t="s">
        <v>3</v>
      </c>
      <c r="M1" s="15" t="s">
        <v>95</v>
      </c>
      <c r="N1" s="2" t="s">
        <v>1</v>
      </c>
      <c r="O1" s="3" t="s">
        <v>4</v>
      </c>
      <c r="P1" s="15" t="s">
        <v>95</v>
      </c>
      <c r="Q1" s="17" t="s">
        <v>1</v>
      </c>
      <c r="R1" s="1" t="s">
        <v>1</v>
      </c>
      <c r="S1" s="15" t="s">
        <v>95</v>
      </c>
      <c r="T1" s="2" t="s">
        <v>1</v>
      </c>
      <c r="U1" s="2" t="s">
        <v>1</v>
      </c>
      <c r="V1" s="15" t="s">
        <v>95</v>
      </c>
      <c r="W1" s="2" t="s">
        <v>1</v>
      </c>
      <c r="X1" s="2" t="s">
        <v>1</v>
      </c>
      <c r="Y1" s="15" t="s">
        <v>95</v>
      </c>
      <c r="Z1" s="15" t="s">
        <v>1</v>
      </c>
      <c r="AA1" s="14" t="s">
        <v>5</v>
      </c>
      <c r="AB1" s="15" t="s">
        <v>95</v>
      </c>
      <c r="AC1" s="18" t="s">
        <v>1</v>
      </c>
      <c r="AD1" s="18" t="s">
        <v>1</v>
      </c>
      <c r="AE1" s="15" t="s">
        <v>95</v>
      </c>
      <c r="AF1" s="18" t="s">
        <v>1</v>
      </c>
      <c r="AG1" s="18" t="s">
        <v>6</v>
      </c>
      <c r="AH1" s="15" t="s">
        <v>95</v>
      </c>
      <c r="AI1" s="18" t="s">
        <v>1</v>
      </c>
      <c r="AJ1" s="18" t="s">
        <v>7</v>
      </c>
      <c r="AK1" s="15" t="s">
        <v>95</v>
      </c>
      <c r="AL1" s="18" t="s">
        <v>1</v>
      </c>
      <c r="AM1" s="18" t="s">
        <v>8</v>
      </c>
      <c r="AN1" s="15" t="s">
        <v>95</v>
      </c>
      <c r="AO1" s="18" t="s">
        <v>1</v>
      </c>
      <c r="AP1" s="18" t="s">
        <v>9</v>
      </c>
      <c r="AQ1" s="15" t="s">
        <v>95</v>
      </c>
      <c r="AR1" s="18" t="s">
        <v>1</v>
      </c>
      <c r="AS1" s="18" t="s">
        <v>1</v>
      </c>
      <c r="AT1" s="15" t="s">
        <v>95</v>
      </c>
      <c r="AU1" s="18" t="s">
        <v>1</v>
      </c>
      <c r="AV1" s="18" t="s">
        <v>1</v>
      </c>
      <c r="AW1" s="15" t="s">
        <v>95</v>
      </c>
      <c r="AX1" s="18" t="s">
        <v>1</v>
      </c>
      <c r="AY1" s="18" t="s">
        <v>1</v>
      </c>
      <c r="AZ1" s="15" t="s">
        <v>95</v>
      </c>
      <c r="BA1" s="18" t="s">
        <v>1</v>
      </c>
      <c r="BB1" s="18" t="s">
        <v>1</v>
      </c>
      <c r="BC1" s="15" t="s">
        <v>95</v>
      </c>
      <c r="BD1" s="18" t="s">
        <v>1</v>
      </c>
      <c r="BE1" s="18" t="s">
        <v>1</v>
      </c>
      <c r="BF1" s="15" t="s">
        <v>95</v>
      </c>
      <c r="BG1" s="18" t="s">
        <v>1</v>
      </c>
      <c r="BH1" s="19" t="s">
        <v>10</v>
      </c>
      <c r="BI1" s="15" t="s">
        <v>95</v>
      </c>
      <c r="BJ1" s="2" t="s">
        <v>1</v>
      </c>
      <c r="BK1" s="19" t="s">
        <v>12</v>
      </c>
    </row>
    <row r="2" spans="1:63" s="3" customFormat="1" ht="14.1" customHeight="1" x14ac:dyDescent="0.25">
      <c r="A2" s="15"/>
      <c r="B2" s="15" t="s">
        <v>0</v>
      </c>
      <c r="C2" s="15" t="s">
        <v>11</v>
      </c>
      <c r="D2" s="15" t="s">
        <v>12</v>
      </c>
      <c r="E2" s="15" t="s">
        <v>1</v>
      </c>
      <c r="F2" s="1" t="s">
        <v>13</v>
      </c>
      <c r="G2" s="15" t="s">
        <v>12</v>
      </c>
      <c r="H2" s="15" t="s">
        <v>1</v>
      </c>
      <c r="I2" s="15" t="s">
        <v>14</v>
      </c>
      <c r="J2" s="18" t="s">
        <v>12</v>
      </c>
      <c r="K2" s="15" t="s">
        <v>1</v>
      </c>
      <c r="L2" s="15" t="s">
        <v>15</v>
      </c>
      <c r="M2" s="18" t="s">
        <v>12</v>
      </c>
      <c r="N2" s="15" t="s">
        <v>1</v>
      </c>
      <c r="O2" s="15" t="s">
        <v>16</v>
      </c>
      <c r="P2" s="18" t="s">
        <v>12</v>
      </c>
      <c r="Q2" s="17" t="s">
        <v>1</v>
      </c>
      <c r="R2" s="15" t="s">
        <v>17</v>
      </c>
      <c r="S2" s="15" t="s">
        <v>12</v>
      </c>
      <c r="T2" s="15" t="s">
        <v>1</v>
      </c>
      <c r="U2" s="19" t="s">
        <v>10</v>
      </c>
      <c r="V2" s="18" t="s">
        <v>12</v>
      </c>
      <c r="W2" s="15" t="s">
        <v>1</v>
      </c>
      <c r="X2" s="15" t="s">
        <v>18</v>
      </c>
      <c r="Y2" s="15" t="s">
        <v>12</v>
      </c>
      <c r="Z2" s="15" t="s">
        <v>1</v>
      </c>
      <c r="AA2" s="19" t="s">
        <v>35</v>
      </c>
      <c r="AB2" s="15" t="s">
        <v>12</v>
      </c>
      <c r="AC2" s="18" t="s">
        <v>1</v>
      </c>
      <c r="AD2" s="18" t="s">
        <v>1</v>
      </c>
      <c r="AE2" s="15" t="s">
        <v>12</v>
      </c>
      <c r="AF2" s="18" t="s">
        <v>1</v>
      </c>
      <c r="AG2" s="18" t="s">
        <v>19</v>
      </c>
      <c r="AH2" s="15" t="s">
        <v>12</v>
      </c>
      <c r="AI2" s="18" t="s">
        <v>1</v>
      </c>
      <c r="AJ2" s="18" t="s">
        <v>20</v>
      </c>
      <c r="AK2" s="15" t="s">
        <v>12</v>
      </c>
      <c r="AL2" s="18" t="s">
        <v>1</v>
      </c>
      <c r="AM2" s="18" t="s">
        <v>37</v>
      </c>
      <c r="AN2" s="15" t="s">
        <v>12</v>
      </c>
      <c r="AO2" s="18" t="s">
        <v>1</v>
      </c>
      <c r="AP2" s="18" t="s">
        <v>37</v>
      </c>
      <c r="AQ2" s="15" t="s">
        <v>12</v>
      </c>
      <c r="AR2" s="18" t="s">
        <v>1</v>
      </c>
      <c r="AS2" s="18" t="s">
        <v>1</v>
      </c>
      <c r="AT2" s="15" t="s">
        <v>12</v>
      </c>
      <c r="AU2" s="18" t="s">
        <v>1</v>
      </c>
      <c r="AV2" s="18" t="s">
        <v>1</v>
      </c>
      <c r="AW2" s="15" t="s">
        <v>12</v>
      </c>
      <c r="AX2" s="18" t="s">
        <v>1</v>
      </c>
      <c r="AY2" s="18" t="s">
        <v>1</v>
      </c>
      <c r="AZ2" s="15" t="s">
        <v>12</v>
      </c>
      <c r="BA2" s="18" t="s">
        <v>1</v>
      </c>
      <c r="BB2" s="18"/>
      <c r="BC2" s="15" t="s">
        <v>12</v>
      </c>
      <c r="BD2" s="18" t="s">
        <v>1</v>
      </c>
      <c r="BE2" s="18" t="s">
        <v>1</v>
      </c>
      <c r="BF2" s="15" t="s">
        <v>12</v>
      </c>
      <c r="BG2" s="18" t="s">
        <v>1</v>
      </c>
      <c r="BH2" s="19" t="s">
        <v>21</v>
      </c>
      <c r="BI2" s="15" t="s">
        <v>12</v>
      </c>
      <c r="BJ2" s="15" t="s">
        <v>1</v>
      </c>
      <c r="BK2" s="19" t="s">
        <v>10</v>
      </c>
    </row>
    <row r="3" spans="1:63" s="3" customFormat="1" ht="13.8" x14ac:dyDescent="0.25">
      <c r="A3" s="20"/>
      <c r="B3" s="20" t="s">
        <v>0</v>
      </c>
      <c r="C3" s="20" t="s">
        <v>22</v>
      </c>
      <c r="D3" s="20" t="s">
        <v>10</v>
      </c>
      <c r="E3" s="20" t="s">
        <v>1</v>
      </c>
      <c r="F3" s="20" t="s">
        <v>22</v>
      </c>
      <c r="G3" s="20" t="s">
        <v>10</v>
      </c>
      <c r="H3" s="20" t="s">
        <v>1</v>
      </c>
      <c r="I3" s="21" t="s">
        <v>22</v>
      </c>
      <c r="J3" s="22" t="s">
        <v>10</v>
      </c>
      <c r="K3" s="20" t="s">
        <v>1</v>
      </c>
      <c r="L3" s="21" t="s">
        <v>22</v>
      </c>
      <c r="M3" s="22" t="s">
        <v>10</v>
      </c>
      <c r="N3" s="20" t="s">
        <v>1</v>
      </c>
      <c r="O3" s="21" t="s">
        <v>22</v>
      </c>
      <c r="P3" s="22" t="s">
        <v>10</v>
      </c>
      <c r="Q3" s="23" t="s">
        <v>1</v>
      </c>
      <c r="R3" s="20" t="s">
        <v>22</v>
      </c>
      <c r="S3" s="20" t="s">
        <v>10</v>
      </c>
      <c r="T3" s="20" t="s">
        <v>1</v>
      </c>
      <c r="U3" s="24" t="s">
        <v>22</v>
      </c>
      <c r="V3" s="22" t="s">
        <v>10</v>
      </c>
      <c r="W3" s="20" t="s">
        <v>1</v>
      </c>
      <c r="X3" s="20" t="s">
        <v>23</v>
      </c>
      <c r="Y3" s="20" t="s">
        <v>10</v>
      </c>
      <c r="Z3" s="20" t="s">
        <v>1</v>
      </c>
      <c r="AA3" s="24" t="s">
        <v>23</v>
      </c>
      <c r="AB3" s="20" t="s">
        <v>10</v>
      </c>
      <c r="AC3" s="22" t="s">
        <v>1</v>
      </c>
      <c r="AD3" s="22" t="s">
        <v>24</v>
      </c>
      <c r="AE3" s="20" t="s">
        <v>10</v>
      </c>
      <c r="AF3" s="22" t="s">
        <v>1</v>
      </c>
      <c r="AG3" s="22" t="s">
        <v>25</v>
      </c>
      <c r="AH3" s="20" t="s">
        <v>10</v>
      </c>
      <c r="AI3" s="22" t="s">
        <v>1</v>
      </c>
      <c r="AJ3" s="22" t="s">
        <v>36</v>
      </c>
      <c r="AK3" s="20" t="s">
        <v>10</v>
      </c>
      <c r="AL3" s="22" t="s">
        <v>1</v>
      </c>
      <c r="AM3" s="22" t="s">
        <v>26</v>
      </c>
      <c r="AN3" s="20" t="s">
        <v>10</v>
      </c>
      <c r="AO3" s="22" t="s">
        <v>1</v>
      </c>
      <c r="AP3" s="22" t="s">
        <v>27</v>
      </c>
      <c r="AQ3" s="20" t="s">
        <v>10</v>
      </c>
      <c r="AR3" s="22" t="s">
        <v>1</v>
      </c>
      <c r="AS3" s="22" t="s">
        <v>28</v>
      </c>
      <c r="AT3" s="20" t="s">
        <v>10</v>
      </c>
      <c r="AU3" s="22" t="s">
        <v>1</v>
      </c>
      <c r="AV3" s="22" t="s">
        <v>29</v>
      </c>
      <c r="AW3" s="20" t="s">
        <v>10</v>
      </c>
      <c r="AX3" s="22" t="s">
        <v>1</v>
      </c>
      <c r="AY3" s="22" t="s">
        <v>30</v>
      </c>
      <c r="AZ3" s="20" t="s">
        <v>10</v>
      </c>
      <c r="BA3" s="22" t="s">
        <v>1</v>
      </c>
      <c r="BB3" s="22" t="s">
        <v>31</v>
      </c>
      <c r="BC3" s="20" t="s">
        <v>10</v>
      </c>
      <c r="BD3" s="22" t="s">
        <v>1</v>
      </c>
      <c r="BE3" s="22" t="s">
        <v>33</v>
      </c>
      <c r="BF3" s="20" t="s">
        <v>10</v>
      </c>
      <c r="BG3" s="22" t="s">
        <v>1</v>
      </c>
      <c r="BH3" s="24" t="s">
        <v>30</v>
      </c>
      <c r="BI3" s="20" t="s">
        <v>10</v>
      </c>
      <c r="BJ3" s="20" t="s">
        <v>1</v>
      </c>
      <c r="BK3" s="24" t="s">
        <v>32</v>
      </c>
    </row>
    <row r="4" spans="1:63" s="7" customFormat="1" ht="17.25" customHeight="1" x14ac:dyDescent="0.25">
      <c r="A4" s="25">
        <v>5</v>
      </c>
      <c r="B4" s="26" t="s">
        <v>38</v>
      </c>
      <c r="C4" s="27">
        <v>32284830</v>
      </c>
      <c r="D4" s="28">
        <f t="shared" ref="D4:D35" si="0">C4/$BK4</f>
        <v>0.37518806277198374</v>
      </c>
      <c r="E4" s="29"/>
      <c r="F4" s="27">
        <v>5120081</v>
      </c>
      <c r="G4" s="28">
        <f t="shared" ref="G4:G35" si="1">F4/$BK4</f>
        <v>5.9501421306094572E-2</v>
      </c>
      <c r="H4" s="29"/>
      <c r="I4" s="27">
        <v>8907170</v>
      </c>
      <c r="J4" s="28">
        <f t="shared" ref="J4:J35" si="2">I4/$BK4</f>
        <v>0.10351189264681679</v>
      </c>
      <c r="K4" s="5"/>
      <c r="L4" s="27">
        <v>7101859</v>
      </c>
      <c r="M4" s="30">
        <f t="shared" ref="M4:M35" si="3">L4/$BK4</f>
        <v>8.2532035023563002E-2</v>
      </c>
      <c r="N4" s="5"/>
      <c r="O4" s="27">
        <v>3270921</v>
      </c>
      <c r="P4" s="28">
        <f t="shared" ref="P4:P35" si="4">O4/$BK4</f>
        <v>3.8011986232239718E-2</v>
      </c>
      <c r="Q4" s="31"/>
      <c r="R4" s="27">
        <v>2479638</v>
      </c>
      <c r="S4" s="28">
        <f t="shared" ref="S4:S35" si="5">R4/$BK4</f>
        <v>2.8816338125237029E-2</v>
      </c>
      <c r="T4" s="5"/>
      <c r="U4" s="32">
        <f>C4+F4+I4+L4+O4+R4</f>
        <v>59164499</v>
      </c>
      <c r="V4" s="28">
        <f t="shared" ref="V4:V35" si="6">U4/$BK4</f>
        <v>0.68756173610593485</v>
      </c>
      <c r="W4" s="5"/>
      <c r="X4" s="27">
        <v>14842143</v>
      </c>
      <c r="Y4" s="28">
        <f t="shared" ref="Y4:Y35" si="7">X4/$BK4</f>
        <v>0.17248332667555502</v>
      </c>
      <c r="Z4" s="29"/>
      <c r="AA4" s="32">
        <f t="shared" ref="AA4:AA35" si="8">U4+X4</f>
        <v>74006642</v>
      </c>
      <c r="AB4" s="28">
        <f t="shared" ref="AB4:AB35" si="9">AA4/$BK4</f>
        <v>0.86004506278148984</v>
      </c>
      <c r="AC4" s="6"/>
      <c r="AD4" s="27">
        <v>2753793</v>
      </c>
      <c r="AE4" s="28">
        <f t="shared" ref="AE4:AE35" si="10">AD4/$BK4</f>
        <v>3.2002344783759101E-2</v>
      </c>
      <c r="AF4" s="6"/>
      <c r="AG4" s="27">
        <v>145312</v>
      </c>
      <c r="AH4" s="28">
        <f t="shared" ref="AH4:AH35" si="11">AG4/$BK4</f>
        <v>1.6886979977135546E-3</v>
      </c>
      <c r="AI4" s="6"/>
      <c r="AJ4" s="27">
        <v>1221093</v>
      </c>
      <c r="AK4" s="28">
        <f t="shared" ref="AK4:AK35" si="12">AJ4/$BK4</f>
        <v>1.4190550705530427E-2</v>
      </c>
      <c r="AL4" s="6"/>
      <c r="AM4" s="27">
        <v>272327</v>
      </c>
      <c r="AN4" s="28">
        <f t="shared" ref="AN4:AN35" si="13">AM4/$BK4</f>
        <v>3.1647631277756769E-3</v>
      </c>
      <c r="AO4" s="6"/>
      <c r="AP4" s="27">
        <v>88300</v>
      </c>
      <c r="AQ4" s="28">
        <f t="shared" ref="AQ4:AQ35" si="14">AP4/$BK4</f>
        <v>1.0261508560759391E-3</v>
      </c>
      <c r="AR4" s="6"/>
      <c r="AS4" s="27">
        <v>247800</v>
      </c>
      <c r="AT4" s="28">
        <f t="shared" ref="AT4:AT35" si="15">AS4/$BK4</f>
        <v>2.8797302620115258E-3</v>
      </c>
      <c r="AU4" s="6"/>
      <c r="AV4" s="27">
        <v>0</v>
      </c>
      <c r="AW4" s="28">
        <f t="shared" ref="AW4:AW35" si="16">AV4/$BK4</f>
        <v>0</v>
      </c>
      <c r="AX4" s="6"/>
      <c r="AY4" s="27">
        <v>6049459</v>
      </c>
      <c r="AZ4" s="28">
        <f t="shared" ref="AZ4:AZ35" si="17">AY4/$BK4</f>
        <v>7.0301897300637545E-2</v>
      </c>
      <c r="BA4" s="6"/>
      <c r="BB4" s="27">
        <v>1265000</v>
      </c>
      <c r="BC4" s="28">
        <f t="shared" ref="BC4:BC64" si="18">BB4/$BK4</f>
        <v>1.4700802185006377E-2</v>
      </c>
      <c r="BD4" s="6"/>
      <c r="BE4" s="27">
        <v>0</v>
      </c>
      <c r="BF4" s="28">
        <f t="shared" ref="BF4:BF35" si="19">BE4/$BK4</f>
        <v>0</v>
      </c>
      <c r="BG4" s="6"/>
      <c r="BH4" s="32">
        <f>AD4+AG4+AJ4+AM4+AP4+AS4+AV4+AY4+BB4+BE4</f>
        <v>12043084</v>
      </c>
      <c r="BI4" s="28">
        <f t="shared" ref="BI4:BI35" si="20">BH4/$BK4</f>
        <v>0.13995493721851016</v>
      </c>
      <c r="BJ4" s="5"/>
      <c r="BK4" s="32">
        <f t="shared" ref="BK4:BK35" si="21">AA4+BH4</f>
        <v>86049726</v>
      </c>
    </row>
    <row r="5" spans="1:63" s="7" customFormat="1" ht="14.1" customHeight="1" x14ac:dyDescent="0.25">
      <c r="A5" s="25">
        <v>6</v>
      </c>
      <c r="B5" s="26" t="s">
        <v>39</v>
      </c>
      <c r="C5" s="27">
        <v>17005162</v>
      </c>
      <c r="D5" s="28">
        <f t="shared" si="0"/>
        <v>0.31177115478220585</v>
      </c>
      <c r="E5" s="29"/>
      <c r="F5" s="27">
        <v>3748180</v>
      </c>
      <c r="G5" s="28">
        <f t="shared" si="1"/>
        <v>6.871880473303156E-2</v>
      </c>
      <c r="H5" s="29"/>
      <c r="I5" s="27">
        <v>3557287</v>
      </c>
      <c r="J5" s="28">
        <f t="shared" si="2"/>
        <v>6.5218989144691986E-2</v>
      </c>
      <c r="K5" s="5"/>
      <c r="L5" s="27">
        <v>4959092</v>
      </c>
      <c r="M5" s="30">
        <f t="shared" si="3"/>
        <v>9.0919559573216582E-2</v>
      </c>
      <c r="N5" s="5"/>
      <c r="O5" s="27">
        <v>4540376</v>
      </c>
      <c r="P5" s="28">
        <f t="shared" si="4"/>
        <v>8.3242857002209847E-2</v>
      </c>
      <c r="Q5" s="31"/>
      <c r="R5" s="27">
        <v>1934869</v>
      </c>
      <c r="S5" s="28">
        <f t="shared" si="5"/>
        <v>3.5473719243738572E-2</v>
      </c>
      <c r="T5" s="5"/>
      <c r="U5" s="32">
        <f t="shared" ref="U5:U63" si="22">C5+F5+I5+L5+O5+R5</f>
        <v>35744966</v>
      </c>
      <c r="V5" s="28">
        <f t="shared" si="6"/>
        <v>0.65534508447909445</v>
      </c>
      <c r="W5" s="5"/>
      <c r="X5" s="27">
        <v>8920878</v>
      </c>
      <c r="Y5" s="28">
        <f t="shared" si="7"/>
        <v>0.16355459805270747</v>
      </c>
      <c r="Z5" s="29"/>
      <c r="AA5" s="32">
        <f t="shared" si="8"/>
        <v>44665844</v>
      </c>
      <c r="AB5" s="28">
        <f t="shared" si="9"/>
        <v>0.8188996825318019</v>
      </c>
      <c r="AC5" s="6"/>
      <c r="AD5" s="27">
        <v>2100065</v>
      </c>
      <c r="AE5" s="28">
        <f t="shared" si="10"/>
        <v>3.8502408278597591E-2</v>
      </c>
      <c r="AF5" s="6"/>
      <c r="AG5" s="27">
        <v>341350</v>
      </c>
      <c r="AH5" s="28">
        <f t="shared" si="11"/>
        <v>6.2582810845851376E-3</v>
      </c>
      <c r="AI5" s="6"/>
      <c r="AJ5" s="27">
        <v>799448</v>
      </c>
      <c r="AK5" s="28">
        <f t="shared" si="12"/>
        <v>1.4657009803748115E-2</v>
      </c>
      <c r="AL5" s="6"/>
      <c r="AM5" s="27">
        <v>34500</v>
      </c>
      <c r="AN5" s="28">
        <f t="shared" si="13"/>
        <v>6.325199865773759E-4</v>
      </c>
      <c r="AO5" s="6"/>
      <c r="AP5" s="27">
        <v>2869429</v>
      </c>
      <c r="AQ5" s="28">
        <f t="shared" si="14"/>
        <v>5.2607860654050237E-2</v>
      </c>
      <c r="AR5" s="6"/>
      <c r="AS5" s="27">
        <v>166500</v>
      </c>
      <c r="AT5" s="28">
        <f t="shared" si="15"/>
        <v>3.0525964569603791E-3</v>
      </c>
      <c r="AU5" s="6"/>
      <c r="AV5" s="27">
        <v>0</v>
      </c>
      <c r="AW5" s="28">
        <f t="shared" si="16"/>
        <v>0</v>
      </c>
      <c r="AX5" s="6"/>
      <c r="AY5" s="27">
        <v>2561095</v>
      </c>
      <c r="AZ5" s="28">
        <f t="shared" si="17"/>
        <v>4.6954892029663318E-2</v>
      </c>
      <c r="BA5" s="6"/>
      <c r="BB5" s="27">
        <v>1005500</v>
      </c>
      <c r="BC5" s="28">
        <f t="shared" si="18"/>
        <v>1.8434749174015982E-2</v>
      </c>
      <c r="BD5" s="6"/>
      <c r="BE5" s="27">
        <v>0</v>
      </c>
      <c r="BF5" s="28">
        <f t="shared" si="19"/>
        <v>0</v>
      </c>
      <c r="BG5" s="6"/>
      <c r="BH5" s="32">
        <f t="shared" ref="BH5:BH63" si="23">AD5+AG5+AJ5+AM5+AP5+AS5+AV5+AY5+BB5+BE5</f>
        <v>9877887</v>
      </c>
      <c r="BI5" s="28">
        <f t="shared" si="20"/>
        <v>0.18110031746819813</v>
      </c>
      <c r="BJ5" s="5"/>
      <c r="BK5" s="32">
        <f t="shared" si="21"/>
        <v>54543731</v>
      </c>
    </row>
    <row r="6" spans="1:63" s="7" customFormat="1" ht="14.1" customHeight="1" x14ac:dyDescent="0.25">
      <c r="A6" s="25">
        <v>8</v>
      </c>
      <c r="B6" s="26" t="s">
        <v>40</v>
      </c>
      <c r="C6" s="27">
        <v>22909014</v>
      </c>
      <c r="D6" s="28">
        <f t="shared" si="0"/>
        <v>0.34479953250937295</v>
      </c>
      <c r="E6" s="29"/>
      <c r="F6" s="27">
        <v>4490707</v>
      </c>
      <c r="G6" s="28">
        <f t="shared" si="1"/>
        <v>6.7588839669684986E-2</v>
      </c>
      <c r="H6" s="29"/>
      <c r="I6" s="27">
        <v>3960775</v>
      </c>
      <c r="J6" s="28">
        <f t="shared" si="2"/>
        <v>5.9612926526423693E-2</v>
      </c>
      <c r="K6" s="5"/>
      <c r="L6" s="27">
        <v>8090643</v>
      </c>
      <c r="M6" s="30">
        <f t="shared" si="3"/>
        <v>0.12177084199696377</v>
      </c>
      <c r="N6" s="5"/>
      <c r="O6" s="27">
        <v>2542039</v>
      </c>
      <c r="P6" s="28">
        <f t="shared" si="4"/>
        <v>3.8259781011116149E-2</v>
      </c>
      <c r="Q6" s="31"/>
      <c r="R6" s="27">
        <v>3457716</v>
      </c>
      <c r="S6" s="28">
        <f t="shared" si="5"/>
        <v>5.2041474170393329E-2</v>
      </c>
      <c r="T6" s="5"/>
      <c r="U6" s="32">
        <f t="shared" si="22"/>
        <v>45450894</v>
      </c>
      <c r="V6" s="28">
        <f t="shared" si="6"/>
        <v>0.68407339588395488</v>
      </c>
      <c r="W6" s="5"/>
      <c r="X6" s="27">
        <v>11731154</v>
      </c>
      <c r="Y6" s="28">
        <f t="shared" si="7"/>
        <v>0.17656353149880047</v>
      </c>
      <c r="Z6" s="29"/>
      <c r="AA6" s="32">
        <f t="shared" si="8"/>
        <v>57182048</v>
      </c>
      <c r="AB6" s="28">
        <f t="shared" si="9"/>
        <v>0.86063692738275532</v>
      </c>
      <c r="AC6" s="6"/>
      <c r="AD6" s="27">
        <v>2282180</v>
      </c>
      <c r="AE6" s="28">
        <f t="shared" si="10"/>
        <v>3.434868899649024E-2</v>
      </c>
      <c r="AF6" s="6"/>
      <c r="AG6" s="27">
        <v>331660</v>
      </c>
      <c r="AH6" s="28">
        <f t="shared" si="11"/>
        <v>4.9917562122952404E-3</v>
      </c>
      <c r="AI6" s="6"/>
      <c r="AJ6" s="27">
        <v>730634</v>
      </c>
      <c r="AK6" s="28">
        <f t="shared" si="12"/>
        <v>1.0996643575993852E-2</v>
      </c>
      <c r="AL6" s="6"/>
      <c r="AM6" s="27">
        <v>122644</v>
      </c>
      <c r="AN6" s="28">
        <f t="shared" si="13"/>
        <v>1.845893230720429E-3</v>
      </c>
      <c r="AO6" s="6"/>
      <c r="AP6" s="27">
        <v>117588</v>
      </c>
      <c r="AQ6" s="28">
        <f t="shared" si="14"/>
        <v>1.7697962657280731E-3</v>
      </c>
      <c r="AR6" s="6"/>
      <c r="AS6" s="27">
        <v>212800</v>
      </c>
      <c r="AT6" s="28">
        <f t="shared" si="15"/>
        <v>3.2028152987289009E-3</v>
      </c>
      <c r="AU6" s="6"/>
      <c r="AV6" s="27">
        <v>0</v>
      </c>
      <c r="AW6" s="28">
        <f t="shared" si="16"/>
        <v>0</v>
      </c>
      <c r="AX6" s="6"/>
      <c r="AY6" s="27">
        <v>3751476</v>
      </c>
      <c r="AZ6" s="28">
        <f t="shared" si="17"/>
        <v>5.6462804161721343E-2</v>
      </c>
      <c r="BA6" s="6"/>
      <c r="BB6" s="27">
        <v>1710516</v>
      </c>
      <c r="BC6" s="28">
        <f t="shared" si="18"/>
        <v>2.5744674875566562E-2</v>
      </c>
      <c r="BD6" s="6"/>
      <c r="BE6" s="27">
        <v>0</v>
      </c>
      <c r="BF6" s="28">
        <f t="shared" si="19"/>
        <v>0</v>
      </c>
      <c r="BG6" s="6"/>
      <c r="BH6" s="32">
        <f t="shared" si="23"/>
        <v>9259498</v>
      </c>
      <c r="BI6" s="28">
        <f t="shared" si="20"/>
        <v>0.13936307261724465</v>
      </c>
      <c r="BJ6" s="5"/>
      <c r="BK6" s="32">
        <f t="shared" si="21"/>
        <v>66441546</v>
      </c>
    </row>
    <row r="7" spans="1:63" s="7" customFormat="1" ht="14.1" customHeight="1" x14ac:dyDescent="0.25">
      <c r="A7" s="25">
        <v>10</v>
      </c>
      <c r="B7" s="26" t="s">
        <v>41</v>
      </c>
      <c r="C7" s="27">
        <v>3972456</v>
      </c>
      <c r="D7" s="28">
        <f t="shared" si="0"/>
        <v>0.32454363838812483</v>
      </c>
      <c r="E7" s="29"/>
      <c r="F7" s="27">
        <v>922521</v>
      </c>
      <c r="G7" s="28">
        <f t="shared" si="1"/>
        <v>7.5368568419499501E-2</v>
      </c>
      <c r="H7" s="29"/>
      <c r="I7" s="27">
        <v>1099053</v>
      </c>
      <c r="J7" s="28">
        <f t="shared" si="2"/>
        <v>8.979096543835445E-2</v>
      </c>
      <c r="K7" s="5"/>
      <c r="L7" s="27">
        <v>944122</v>
      </c>
      <c r="M7" s="30">
        <f t="shared" si="3"/>
        <v>7.7133337401917898E-2</v>
      </c>
      <c r="N7" s="5"/>
      <c r="O7" s="27">
        <v>894774</v>
      </c>
      <c r="P7" s="28">
        <f t="shared" si="4"/>
        <v>7.3101680546013847E-2</v>
      </c>
      <c r="Q7" s="31"/>
      <c r="R7" s="27">
        <v>433589</v>
      </c>
      <c r="S7" s="28">
        <f t="shared" si="5"/>
        <v>3.542356457190933E-2</v>
      </c>
      <c r="T7" s="5"/>
      <c r="U7" s="32">
        <f t="shared" si="22"/>
        <v>8266515</v>
      </c>
      <c r="V7" s="28">
        <f t="shared" si="6"/>
        <v>0.67536175476581983</v>
      </c>
      <c r="W7" s="5"/>
      <c r="X7" s="27">
        <v>1931283</v>
      </c>
      <c r="Y7" s="28">
        <f t="shared" si="7"/>
        <v>0.15778289591555775</v>
      </c>
      <c r="Z7" s="29"/>
      <c r="AA7" s="32">
        <f t="shared" si="8"/>
        <v>10197798</v>
      </c>
      <c r="AB7" s="28">
        <f t="shared" si="9"/>
        <v>0.83314465068137766</v>
      </c>
      <c r="AC7" s="6"/>
      <c r="AD7" s="27">
        <v>480550</v>
      </c>
      <c r="AE7" s="28">
        <f t="shared" si="10"/>
        <v>3.9260207143241709E-2</v>
      </c>
      <c r="AF7" s="6"/>
      <c r="AG7" s="27">
        <v>67000</v>
      </c>
      <c r="AH7" s="28">
        <f t="shared" si="11"/>
        <v>5.4737985196071058E-3</v>
      </c>
      <c r="AI7" s="6"/>
      <c r="AJ7" s="27">
        <v>116200</v>
      </c>
      <c r="AK7" s="28">
        <f t="shared" si="12"/>
        <v>9.4933639996768009E-3</v>
      </c>
      <c r="AL7" s="6"/>
      <c r="AM7" s="27">
        <v>0</v>
      </c>
      <c r="AN7" s="28">
        <f t="shared" si="13"/>
        <v>0</v>
      </c>
      <c r="AO7" s="6"/>
      <c r="AP7" s="27">
        <v>27000</v>
      </c>
      <c r="AQ7" s="28">
        <f t="shared" si="14"/>
        <v>2.2058591049162963E-3</v>
      </c>
      <c r="AR7" s="6"/>
      <c r="AS7" s="27">
        <v>49500</v>
      </c>
      <c r="AT7" s="28">
        <f t="shared" si="15"/>
        <v>4.044075025679876E-3</v>
      </c>
      <c r="AU7" s="6"/>
      <c r="AV7" s="27">
        <v>0</v>
      </c>
      <c r="AW7" s="28">
        <f t="shared" si="16"/>
        <v>0</v>
      </c>
      <c r="AX7" s="6"/>
      <c r="AY7" s="27">
        <v>957081</v>
      </c>
      <c r="AZ7" s="28">
        <f t="shared" si="17"/>
        <v>7.8192068073792365E-2</v>
      </c>
      <c r="BA7" s="6"/>
      <c r="BB7" s="27">
        <v>345000</v>
      </c>
      <c r="BC7" s="28">
        <f t="shared" si="18"/>
        <v>2.8185977451708231E-2</v>
      </c>
      <c r="BD7" s="6"/>
      <c r="BE7" s="27">
        <v>0</v>
      </c>
      <c r="BF7" s="28">
        <f t="shared" si="19"/>
        <v>0</v>
      </c>
      <c r="BG7" s="6"/>
      <c r="BH7" s="32">
        <f t="shared" si="23"/>
        <v>2042331</v>
      </c>
      <c r="BI7" s="28">
        <f t="shared" si="20"/>
        <v>0.16685534931862236</v>
      </c>
      <c r="BJ7" s="5"/>
      <c r="BK7" s="32">
        <f t="shared" si="21"/>
        <v>12240129</v>
      </c>
    </row>
    <row r="8" spans="1:63" s="7" customFormat="1" ht="14.1" customHeight="1" x14ac:dyDescent="0.25">
      <c r="A8" s="25">
        <v>19</v>
      </c>
      <c r="B8" s="26" t="s">
        <v>42</v>
      </c>
      <c r="C8" s="27">
        <v>6986945</v>
      </c>
      <c r="D8" s="28">
        <f t="shared" si="0"/>
        <v>0.39726050140276081</v>
      </c>
      <c r="E8" s="29"/>
      <c r="F8" s="27">
        <v>1012342</v>
      </c>
      <c r="G8" s="28">
        <f t="shared" si="1"/>
        <v>5.7559275264235467E-2</v>
      </c>
      <c r="H8" s="29"/>
      <c r="I8" s="27">
        <v>1162396</v>
      </c>
      <c r="J8" s="28">
        <f t="shared" si="2"/>
        <v>6.6090976498106621E-2</v>
      </c>
      <c r="K8" s="5"/>
      <c r="L8" s="27">
        <v>1203839</v>
      </c>
      <c r="M8" s="30">
        <f t="shared" si="3"/>
        <v>6.8447323508085176E-2</v>
      </c>
      <c r="N8" s="5"/>
      <c r="O8" s="27">
        <v>745508</v>
      </c>
      <c r="P8" s="28">
        <f t="shared" si="4"/>
        <v>4.2387750566201594E-2</v>
      </c>
      <c r="Q8" s="31"/>
      <c r="R8" s="27">
        <v>592500</v>
      </c>
      <c r="S8" s="28">
        <f t="shared" si="5"/>
        <v>3.3688092160613227E-2</v>
      </c>
      <c r="T8" s="5"/>
      <c r="U8" s="32">
        <f t="shared" si="22"/>
        <v>11703530</v>
      </c>
      <c r="V8" s="28">
        <f t="shared" si="6"/>
        <v>0.66543391940000285</v>
      </c>
      <c r="W8" s="5"/>
      <c r="X8" s="27">
        <v>3405059</v>
      </c>
      <c r="Y8" s="28">
        <f t="shared" si="7"/>
        <v>0.19360327663177301</v>
      </c>
      <c r="Z8" s="29"/>
      <c r="AA8" s="32">
        <f t="shared" si="8"/>
        <v>15108589</v>
      </c>
      <c r="AB8" s="28">
        <f t="shared" si="9"/>
        <v>0.85903719603177586</v>
      </c>
      <c r="AC8" s="6"/>
      <c r="AD8" s="27">
        <v>831866</v>
      </c>
      <c r="AE8" s="28">
        <f t="shared" si="10"/>
        <v>4.729785396334292E-2</v>
      </c>
      <c r="AF8" s="6"/>
      <c r="AG8" s="27">
        <v>60720</v>
      </c>
      <c r="AH8" s="28">
        <f t="shared" si="11"/>
        <v>3.4523897991433502E-3</v>
      </c>
      <c r="AI8" s="6"/>
      <c r="AJ8" s="27">
        <v>185921</v>
      </c>
      <c r="AK8" s="28">
        <f t="shared" si="12"/>
        <v>1.0571010603533116E-2</v>
      </c>
      <c r="AL8" s="6"/>
      <c r="AM8" s="27">
        <v>2400</v>
      </c>
      <c r="AN8" s="28">
        <f t="shared" si="13"/>
        <v>1.364580948278004E-4</v>
      </c>
      <c r="AO8" s="6"/>
      <c r="AP8" s="27">
        <v>70587</v>
      </c>
      <c r="AQ8" s="28">
        <f t="shared" si="14"/>
        <v>4.0134031415041448E-3</v>
      </c>
      <c r="AR8" s="6"/>
      <c r="AS8" s="27">
        <v>78646</v>
      </c>
      <c r="AT8" s="28">
        <f t="shared" si="15"/>
        <v>4.4716180524279961E-3</v>
      </c>
      <c r="AU8" s="6"/>
      <c r="AV8" s="27">
        <v>0</v>
      </c>
      <c r="AW8" s="28">
        <f t="shared" si="16"/>
        <v>0</v>
      </c>
      <c r="AX8" s="6"/>
      <c r="AY8" s="27">
        <v>753948</v>
      </c>
      <c r="AZ8" s="28">
        <f t="shared" si="17"/>
        <v>4.2867628199679354E-2</v>
      </c>
      <c r="BA8" s="6"/>
      <c r="BB8" s="27">
        <v>495140</v>
      </c>
      <c r="BC8" s="28">
        <f t="shared" si="18"/>
        <v>2.8152442113765455E-2</v>
      </c>
      <c r="BD8" s="6"/>
      <c r="BE8" s="27">
        <v>0</v>
      </c>
      <c r="BF8" s="28">
        <f t="shared" si="19"/>
        <v>0</v>
      </c>
      <c r="BG8" s="6"/>
      <c r="BH8" s="32">
        <f t="shared" si="23"/>
        <v>2479228</v>
      </c>
      <c r="BI8" s="28">
        <f t="shared" si="20"/>
        <v>0.14096280396822414</v>
      </c>
      <c r="BJ8" s="5"/>
      <c r="BK8" s="32">
        <f t="shared" si="21"/>
        <v>17587817</v>
      </c>
    </row>
    <row r="9" spans="1:63" s="7" customFormat="1" ht="14.1" customHeight="1" x14ac:dyDescent="0.25">
      <c r="A9" s="25">
        <v>20</v>
      </c>
      <c r="B9" s="26" t="s">
        <v>43</v>
      </c>
      <c r="C9" s="27">
        <v>21700028</v>
      </c>
      <c r="D9" s="28">
        <f t="shared" si="0"/>
        <v>0.38889873679580722</v>
      </c>
      <c r="E9" s="29"/>
      <c r="F9" s="27">
        <v>2962888</v>
      </c>
      <c r="G9" s="28">
        <f t="shared" si="1"/>
        <v>5.3099627358428096E-2</v>
      </c>
      <c r="H9" s="29"/>
      <c r="I9" s="27">
        <v>4685693</v>
      </c>
      <c r="J9" s="28">
        <f t="shared" si="2"/>
        <v>8.397501094067511E-2</v>
      </c>
      <c r="K9" s="5"/>
      <c r="L9" s="27">
        <v>4995000</v>
      </c>
      <c r="M9" s="30">
        <f t="shared" si="3"/>
        <v>8.9518280358673138E-2</v>
      </c>
      <c r="N9" s="5"/>
      <c r="O9" s="27">
        <v>2267409</v>
      </c>
      <c r="P9" s="28">
        <f t="shared" si="4"/>
        <v>4.0635546456412153E-2</v>
      </c>
      <c r="Q9" s="31"/>
      <c r="R9" s="27">
        <v>2658234</v>
      </c>
      <c r="S9" s="28">
        <f t="shared" si="5"/>
        <v>4.7639747041232659E-2</v>
      </c>
      <c r="T9" s="5"/>
      <c r="U9" s="32">
        <f t="shared" si="22"/>
        <v>39269252</v>
      </c>
      <c r="V9" s="28">
        <f t="shared" si="6"/>
        <v>0.70376694895122838</v>
      </c>
      <c r="W9" s="5"/>
      <c r="X9" s="27">
        <v>10119317</v>
      </c>
      <c r="Y9" s="28">
        <f t="shared" si="7"/>
        <v>0.18135412537423165</v>
      </c>
      <c r="Z9" s="29"/>
      <c r="AA9" s="32">
        <f t="shared" si="8"/>
        <v>49388569</v>
      </c>
      <c r="AB9" s="28">
        <f t="shared" si="9"/>
        <v>0.88512107432546006</v>
      </c>
      <c r="AC9" s="6"/>
      <c r="AD9" s="27">
        <v>1376717</v>
      </c>
      <c r="AE9" s="28">
        <f t="shared" si="10"/>
        <v>2.4672940616727007E-2</v>
      </c>
      <c r="AF9" s="6"/>
      <c r="AG9" s="27">
        <v>83405</v>
      </c>
      <c r="AH9" s="28">
        <f t="shared" si="11"/>
        <v>1.4947491838468733E-3</v>
      </c>
      <c r="AI9" s="6"/>
      <c r="AJ9" s="27">
        <v>1176752</v>
      </c>
      <c r="AK9" s="28">
        <f t="shared" si="12"/>
        <v>2.1089252342067932E-2</v>
      </c>
      <c r="AL9" s="6"/>
      <c r="AM9" s="27">
        <v>6025</v>
      </c>
      <c r="AN9" s="28">
        <f t="shared" si="13"/>
        <v>1.0797750533753867E-4</v>
      </c>
      <c r="AO9" s="6"/>
      <c r="AP9" s="27">
        <v>59149</v>
      </c>
      <c r="AQ9" s="28">
        <f t="shared" si="14"/>
        <v>1.0600433963834149E-3</v>
      </c>
      <c r="AR9" s="6"/>
      <c r="AS9" s="27">
        <v>118500</v>
      </c>
      <c r="AT9" s="28">
        <f t="shared" si="15"/>
        <v>2.1237069514520052E-3</v>
      </c>
      <c r="AU9" s="6"/>
      <c r="AV9" s="27">
        <v>0</v>
      </c>
      <c r="AW9" s="28">
        <f t="shared" si="16"/>
        <v>0</v>
      </c>
      <c r="AX9" s="6"/>
      <c r="AY9" s="27">
        <v>2356802</v>
      </c>
      <c r="AZ9" s="28">
        <f t="shared" si="17"/>
        <v>4.2237610047223539E-2</v>
      </c>
      <c r="BA9" s="6"/>
      <c r="BB9" s="27">
        <v>1105000</v>
      </c>
      <c r="BC9" s="28">
        <f t="shared" si="18"/>
        <v>1.9803343302569332E-2</v>
      </c>
      <c r="BD9" s="6"/>
      <c r="BE9" s="27">
        <v>127740</v>
      </c>
      <c r="BF9" s="28">
        <f t="shared" si="19"/>
        <v>2.2893023289323137E-3</v>
      </c>
      <c r="BG9" s="6"/>
      <c r="BH9" s="32">
        <f t="shared" si="23"/>
        <v>6410090</v>
      </c>
      <c r="BI9" s="28">
        <f t="shared" si="20"/>
        <v>0.11487892567453996</v>
      </c>
      <c r="BJ9" s="5"/>
      <c r="BK9" s="32">
        <f t="shared" si="21"/>
        <v>55798659</v>
      </c>
    </row>
    <row r="10" spans="1:63" s="7" customFormat="1" ht="14.1" customHeight="1" x14ac:dyDescent="0.25">
      <c r="A10" s="25">
        <v>22</v>
      </c>
      <c r="B10" s="26" t="s">
        <v>44</v>
      </c>
      <c r="C10" s="27">
        <v>50451206</v>
      </c>
      <c r="D10" s="28">
        <f t="shared" si="0"/>
        <v>0.41430588920388434</v>
      </c>
      <c r="E10" s="29"/>
      <c r="F10" s="27">
        <v>6315916</v>
      </c>
      <c r="G10" s="28">
        <f t="shared" si="1"/>
        <v>5.1866375493918621E-2</v>
      </c>
      <c r="H10" s="29"/>
      <c r="I10" s="27">
        <v>8254082</v>
      </c>
      <c r="J10" s="28">
        <f t="shared" si="2"/>
        <v>6.7782617180088336E-2</v>
      </c>
      <c r="K10" s="5"/>
      <c r="L10" s="27">
        <v>10498206</v>
      </c>
      <c r="M10" s="30">
        <f t="shared" si="3"/>
        <v>8.6211389513177417E-2</v>
      </c>
      <c r="N10" s="5"/>
      <c r="O10" s="27">
        <v>3807188</v>
      </c>
      <c r="P10" s="28">
        <f t="shared" si="4"/>
        <v>3.1264672041860765E-2</v>
      </c>
      <c r="Q10" s="31"/>
      <c r="R10" s="27">
        <v>5318137</v>
      </c>
      <c r="S10" s="28">
        <f t="shared" si="5"/>
        <v>4.3672602765790727E-2</v>
      </c>
      <c r="T10" s="5"/>
      <c r="U10" s="32">
        <f t="shared" si="22"/>
        <v>84644735</v>
      </c>
      <c r="V10" s="28">
        <f t="shared" si="6"/>
        <v>0.69510354619872017</v>
      </c>
      <c r="W10" s="5"/>
      <c r="X10" s="27">
        <v>22916221</v>
      </c>
      <c r="Y10" s="28">
        <f t="shared" si="7"/>
        <v>0.18818827281547496</v>
      </c>
      <c r="Z10" s="29"/>
      <c r="AA10" s="32">
        <f t="shared" si="8"/>
        <v>107560956</v>
      </c>
      <c r="AB10" s="28">
        <f t="shared" si="9"/>
        <v>0.88329181901419518</v>
      </c>
      <c r="AC10" s="6"/>
      <c r="AD10" s="27">
        <v>6542975</v>
      </c>
      <c r="AE10" s="28">
        <f t="shared" si="10"/>
        <v>5.3730986637143721E-2</v>
      </c>
      <c r="AF10" s="6"/>
      <c r="AG10" s="27">
        <v>7800</v>
      </c>
      <c r="AH10" s="28">
        <f t="shared" si="11"/>
        <v>6.4053690526055964E-5</v>
      </c>
      <c r="AI10" s="6"/>
      <c r="AJ10" s="27">
        <v>904152</v>
      </c>
      <c r="AK10" s="28">
        <f t="shared" si="12"/>
        <v>7.4249067175018654E-3</v>
      </c>
      <c r="AL10" s="6"/>
      <c r="AM10" s="27">
        <v>11050</v>
      </c>
      <c r="AN10" s="28">
        <f t="shared" si="13"/>
        <v>9.0742728245245946E-5</v>
      </c>
      <c r="AO10" s="6"/>
      <c r="AP10" s="27">
        <v>102085</v>
      </c>
      <c r="AQ10" s="28">
        <f t="shared" si="14"/>
        <v>8.3832320478877218E-4</v>
      </c>
      <c r="AR10" s="6"/>
      <c r="AS10" s="27">
        <v>571869</v>
      </c>
      <c r="AT10" s="28">
        <f t="shared" si="15"/>
        <v>4.6961948650570641E-3</v>
      </c>
      <c r="AU10" s="6"/>
      <c r="AV10" s="27">
        <v>0</v>
      </c>
      <c r="AW10" s="28">
        <f t="shared" si="16"/>
        <v>0</v>
      </c>
      <c r="AX10" s="6"/>
      <c r="AY10" s="27">
        <v>3604760</v>
      </c>
      <c r="AZ10" s="28">
        <f t="shared" si="17"/>
        <v>2.9602330956500705E-2</v>
      </c>
      <c r="BA10" s="6"/>
      <c r="BB10" s="27">
        <v>2467196</v>
      </c>
      <c r="BC10" s="28">
        <f t="shared" si="18"/>
        <v>2.0260642186041431E-2</v>
      </c>
      <c r="BD10" s="6"/>
      <c r="BE10" s="27">
        <v>0</v>
      </c>
      <c r="BF10" s="28">
        <f t="shared" si="19"/>
        <v>0</v>
      </c>
      <c r="BG10" s="6"/>
      <c r="BH10" s="32">
        <f t="shared" si="23"/>
        <v>14211887</v>
      </c>
      <c r="BI10" s="28">
        <f t="shared" si="20"/>
        <v>0.11670818098580486</v>
      </c>
      <c r="BJ10" s="5"/>
      <c r="BK10" s="32">
        <f t="shared" si="21"/>
        <v>121772843</v>
      </c>
    </row>
    <row r="11" spans="1:63" s="7" customFormat="1" ht="14.1" customHeight="1" x14ac:dyDescent="0.25">
      <c r="A11" s="25">
        <v>23</v>
      </c>
      <c r="B11" s="26" t="s">
        <v>45</v>
      </c>
      <c r="C11" s="27">
        <v>128129667</v>
      </c>
      <c r="D11" s="28">
        <f t="shared" si="0"/>
        <v>0.42060086046828415</v>
      </c>
      <c r="E11" s="29"/>
      <c r="F11" s="27">
        <v>16331221</v>
      </c>
      <c r="G11" s="28">
        <f t="shared" si="1"/>
        <v>5.3609173940159481E-2</v>
      </c>
      <c r="H11" s="29"/>
      <c r="I11" s="27">
        <v>26805459</v>
      </c>
      <c r="J11" s="28">
        <f t="shared" si="2"/>
        <v>8.7992105065311008E-2</v>
      </c>
      <c r="K11" s="5"/>
      <c r="L11" s="27">
        <v>28968625</v>
      </c>
      <c r="M11" s="30">
        <f t="shared" si="3"/>
        <v>9.5092954558159026E-2</v>
      </c>
      <c r="N11" s="5"/>
      <c r="O11" s="27">
        <v>4663840</v>
      </c>
      <c r="P11" s="28">
        <f t="shared" si="4"/>
        <v>1.5309609109390743E-2</v>
      </c>
      <c r="Q11" s="31"/>
      <c r="R11" s="27">
        <v>10740213</v>
      </c>
      <c r="S11" s="28">
        <f t="shared" si="5"/>
        <v>3.5256025674465008E-2</v>
      </c>
      <c r="T11" s="5"/>
      <c r="U11" s="32">
        <f t="shared" si="22"/>
        <v>215639025</v>
      </c>
      <c r="V11" s="28">
        <f t="shared" si="6"/>
        <v>0.70786072881576945</v>
      </c>
      <c r="W11" s="5"/>
      <c r="X11" s="27">
        <v>58874435</v>
      </c>
      <c r="Y11" s="28">
        <f t="shared" si="7"/>
        <v>0.19326233026566803</v>
      </c>
      <c r="Z11" s="29"/>
      <c r="AA11" s="32">
        <f t="shared" si="8"/>
        <v>274513460</v>
      </c>
      <c r="AB11" s="28">
        <f t="shared" si="9"/>
        <v>0.90112305908143742</v>
      </c>
      <c r="AC11" s="6"/>
      <c r="AD11" s="27">
        <v>8024460</v>
      </c>
      <c r="AE11" s="28">
        <f t="shared" si="10"/>
        <v>2.6341243677729432E-2</v>
      </c>
      <c r="AF11" s="6"/>
      <c r="AG11" s="27">
        <v>596400</v>
      </c>
      <c r="AH11" s="28">
        <f t="shared" si="11"/>
        <v>1.9577538836753916E-3</v>
      </c>
      <c r="AI11" s="6"/>
      <c r="AJ11" s="27">
        <v>2541730</v>
      </c>
      <c r="AK11" s="28">
        <f t="shared" si="12"/>
        <v>8.3435308161540125E-3</v>
      </c>
      <c r="AL11" s="6"/>
      <c r="AM11" s="27">
        <v>256000</v>
      </c>
      <c r="AN11" s="28">
        <f t="shared" si="13"/>
        <v>8.4035042625905476E-4</v>
      </c>
      <c r="AO11" s="6"/>
      <c r="AP11" s="27">
        <v>610000</v>
      </c>
      <c r="AQ11" s="28">
        <f t="shared" si="14"/>
        <v>2.0023975000704039E-3</v>
      </c>
      <c r="AR11" s="6"/>
      <c r="AS11" s="27">
        <v>1136100</v>
      </c>
      <c r="AT11" s="28">
        <f t="shared" si="15"/>
        <v>3.7293832784098132E-3</v>
      </c>
      <c r="AU11" s="6"/>
      <c r="AV11" s="27">
        <v>0</v>
      </c>
      <c r="AW11" s="28">
        <f t="shared" si="16"/>
        <v>0</v>
      </c>
      <c r="AX11" s="6"/>
      <c r="AY11" s="27">
        <v>11897669</v>
      </c>
      <c r="AZ11" s="28">
        <f t="shared" si="17"/>
        <v>3.9055512561090397E-2</v>
      </c>
      <c r="BA11" s="6"/>
      <c r="BB11" s="27">
        <v>5059000</v>
      </c>
      <c r="BC11" s="28">
        <f t="shared" si="18"/>
        <v>1.6606768775174054E-2</v>
      </c>
      <c r="BD11" s="6"/>
      <c r="BE11" s="27">
        <v>0</v>
      </c>
      <c r="BF11" s="28">
        <f t="shared" si="19"/>
        <v>0</v>
      </c>
      <c r="BG11" s="6"/>
      <c r="BH11" s="32">
        <f t="shared" si="23"/>
        <v>30121359</v>
      </c>
      <c r="BI11" s="28">
        <f t="shared" si="20"/>
        <v>9.8876940918562556E-2</v>
      </c>
      <c r="BJ11" s="5"/>
      <c r="BK11" s="32">
        <f t="shared" si="21"/>
        <v>304634819</v>
      </c>
    </row>
    <row r="12" spans="1:63" s="7" customFormat="1" ht="14.1" customHeight="1" x14ac:dyDescent="0.25">
      <c r="A12" s="25">
        <v>27</v>
      </c>
      <c r="B12" s="26" t="s">
        <v>46</v>
      </c>
      <c r="C12" s="27">
        <v>19935903</v>
      </c>
      <c r="D12" s="28">
        <f t="shared" si="0"/>
        <v>0.3113958988885599</v>
      </c>
      <c r="E12" s="29"/>
      <c r="F12" s="27">
        <v>5116063</v>
      </c>
      <c r="G12" s="28">
        <f t="shared" si="1"/>
        <v>7.9912158313345652E-2</v>
      </c>
      <c r="H12" s="29"/>
      <c r="I12" s="27">
        <v>4337871</v>
      </c>
      <c r="J12" s="28">
        <f t="shared" si="2"/>
        <v>6.7756912707070058E-2</v>
      </c>
      <c r="K12" s="5"/>
      <c r="L12" s="27">
        <v>9493493</v>
      </c>
      <c r="M12" s="30">
        <f t="shared" si="3"/>
        <v>0.14828697683406922</v>
      </c>
      <c r="N12" s="5"/>
      <c r="O12" s="27">
        <v>2808607</v>
      </c>
      <c r="P12" s="28">
        <f t="shared" si="4"/>
        <v>4.3870031941352319E-2</v>
      </c>
      <c r="Q12" s="31"/>
      <c r="R12" s="27">
        <v>1855801</v>
      </c>
      <c r="S12" s="28">
        <f t="shared" si="5"/>
        <v>2.8987341107813796E-2</v>
      </c>
      <c r="T12" s="5"/>
      <c r="U12" s="32">
        <f t="shared" si="22"/>
        <v>43547738</v>
      </c>
      <c r="V12" s="28">
        <f t="shared" si="6"/>
        <v>0.680209319792211</v>
      </c>
      <c r="W12" s="5"/>
      <c r="X12" s="27">
        <v>10638564</v>
      </c>
      <c r="Y12" s="28">
        <f t="shared" si="7"/>
        <v>0.16617281894195982</v>
      </c>
      <c r="Z12" s="29"/>
      <c r="AA12" s="32">
        <f t="shared" si="8"/>
        <v>54186302</v>
      </c>
      <c r="AB12" s="28">
        <f t="shared" si="9"/>
        <v>0.84638213873417079</v>
      </c>
      <c r="AC12" s="6"/>
      <c r="AD12" s="27">
        <v>2509568</v>
      </c>
      <c r="AE12" s="28">
        <f t="shared" si="10"/>
        <v>3.9199086350990245E-2</v>
      </c>
      <c r="AF12" s="6"/>
      <c r="AG12" s="27">
        <v>241391</v>
      </c>
      <c r="AH12" s="28">
        <f t="shared" si="11"/>
        <v>3.770492233464838E-3</v>
      </c>
      <c r="AI12" s="6"/>
      <c r="AJ12" s="27">
        <v>653516</v>
      </c>
      <c r="AK12" s="28">
        <f t="shared" si="12"/>
        <v>1.0207824659763649E-2</v>
      </c>
      <c r="AL12" s="6"/>
      <c r="AM12" s="27">
        <v>204000</v>
      </c>
      <c r="AN12" s="28">
        <f t="shared" si="13"/>
        <v>3.1864502637912223E-3</v>
      </c>
      <c r="AO12" s="6"/>
      <c r="AP12" s="27">
        <v>569200</v>
      </c>
      <c r="AQ12" s="28">
        <f t="shared" si="14"/>
        <v>8.8908210301468817E-3</v>
      </c>
      <c r="AR12" s="6"/>
      <c r="AS12" s="27">
        <v>240000</v>
      </c>
      <c r="AT12" s="28">
        <f t="shared" si="15"/>
        <v>3.7487650162249674E-3</v>
      </c>
      <c r="AU12" s="6"/>
      <c r="AV12" s="27">
        <v>0</v>
      </c>
      <c r="AW12" s="28">
        <f t="shared" si="16"/>
        <v>0</v>
      </c>
      <c r="AX12" s="6"/>
      <c r="AY12" s="27">
        <v>4041957</v>
      </c>
      <c r="AZ12" s="28">
        <f t="shared" si="17"/>
        <v>6.3134779161190091E-2</v>
      </c>
      <c r="BA12" s="6"/>
      <c r="BB12" s="27">
        <v>1375150</v>
      </c>
      <c r="BC12" s="28">
        <f t="shared" si="18"/>
        <v>2.147964255025735E-2</v>
      </c>
      <c r="BD12" s="6"/>
      <c r="BE12" s="27">
        <v>0</v>
      </c>
      <c r="BF12" s="28">
        <f t="shared" si="19"/>
        <v>0</v>
      </c>
      <c r="BG12" s="6"/>
      <c r="BH12" s="32">
        <f t="shared" si="23"/>
        <v>9834782</v>
      </c>
      <c r="BI12" s="28">
        <f t="shared" si="20"/>
        <v>0.15361786126582924</v>
      </c>
      <c r="BJ12" s="5"/>
      <c r="BK12" s="32">
        <f t="shared" si="21"/>
        <v>64021084</v>
      </c>
    </row>
    <row r="13" spans="1:63" s="7" customFormat="1" ht="14.1" customHeight="1" x14ac:dyDescent="0.25">
      <c r="A13" s="25">
        <v>28</v>
      </c>
      <c r="B13" s="26" t="s">
        <v>47</v>
      </c>
      <c r="C13" s="27">
        <v>16602100</v>
      </c>
      <c r="D13" s="28">
        <f t="shared" si="0"/>
        <v>0.38280136975751816</v>
      </c>
      <c r="E13" s="29"/>
      <c r="F13" s="27">
        <v>3331213</v>
      </c>
      <c r="G13" s="28">
        <f t="shared" si="1"/>
        <v>7.6809132540705774E-2</v>
      </c>
      <c r="H13" s="29"/>
      <c r="I13" s="27">
        <v>3525000</v>
      </c>
      <c r="J13" s="28">
        <f t="shared" si="2"/>
        <v>8.1277358189340593E-2</v>
      </c>
      <c r="K13" s="5"/>
      <c r="L13" s="27">
        <v>4573000</v>
      </c>
      <c r="M13" s="30">
        <f t="shared" si="3"/>
        <v>0.10544152028364669</v>
      </c>
      <c r="N13" s="5"/>
      <c r="O13" s="27">
        <v>1397800</v>
      </c>
      <c r="P13" s="28">
        <f t="shared" si="4"/>
        <v>3.2229642915478099E-2</v>
      </c>
      <c r="Q13" s="31"/>
      <c r="R13" s="27">
        <v>1961500</v>
      </c>
      <c r="S13" s="28">
        <f t="shared" si="5"/>
        <v>4.5227103003799028E-2</v>
      </c>
      <c r="T13" s="5"/>
      <c r="U13" s="32">
        <f t="shared" si="22"/>
        <v>31390613</v>
      </c>
      <c r="V13" s="28">
        <f t="shared" si="6"/>
        <v>0.72378612669048836</v>
      </c>
      <c r="W13" s="5"/>
      <c r="X13" s="27">
        <v>7396510</v>
      </c>
      <c r="Y13" s="28">
        <f t="shared" si="7"/>
        <v>0.17054433833220983</v>
      </c>
      <c r="Z13" s="29"/>
      <c r="AA13" s="32">
        <f t="shared" si="8"/>
        <v>38787123</v>
      </c>
      <c r="AB13" s="28">
        <f t="shared" si="9"/>
        <v>0.8943304650226982</v>
      </c>
      <c r="AC13" s="6"/>
      <c r="AD13" s="27">
        <v>525230</v>
      </c>
      <c r="AE13" s="28">
        <f t="shared" si="10"/>
        <v>1.2110441657244642E-2</v>
      </c>
      <c r="AF13" s="6"/>
      <c r="AG13" s="27">
        <v>10000</v>
      </c>
      <c r="AH13" s="28">
        <f t="shared" si="11"/>
        <v>2.305740657853634E-4</v>
      </c>
      <c r="AI13" s="6"/>
      <c r="AJ13" s="27">
        <v>432500</v>
      </c>
      <c r="AK13" s="28">
        <f t="shared" si="12"/>
        <v>9.9723283452169669E-3</v>
      </c>
      <c r="AL13" s="6"/>
      <c r="AM13" s="27">
        <v>0</v>
      </c>
      <c r="AN13" s="28">
        <f t="shared" si="13"/>
        <v>0</v>
      </c>
      <c r="AO13" s="6"/>
      <c r="AP13" s="27">
        <v>96000</v>
      </c>
      <c r="AQ13" s="28">
        <f t="shared" si="14"/>
        <v>2.2135110315394885E-3</v>
      </c>
      <c r="AR13" s="6"/>
      <c r="AS13" s="27">
        <v>119800</v>
      </c>
      <c r="AT13" s="28">
        <f t="shared" si="15"/>
        <v>2.7622773081086537E-3</v>
      </c>
      <c r="AU13" s="6"/>
      <c r="AV13" s="27">
        <v>0</v>
      </c>
      <c r="AW13" s="28">
        <f t="shared" si="16"/>
        <v>0</v>
      </c>
      <c r="AX13" s="6"/>
      <c r="AY13" s="27">
        <v>2433829</v>
      </c>
      <c r="AZ13" s="28">
        <f t="shared" si="17"/>
        <v>5.6117784795632522E-2</v>
      </c>
      <c r="BA13" s="6"/>
      <c r="BB13" s="27">
        <v>965530</v>
      </c>
      <c r="BC13" s="28">
        <f t="shared" si="18"/>
        <v>2.2262617773774192E-2</v>
      </c>
      <c r="BD13" s="6"/>
      <c r="BE13" s="27">
        <v>0</v>
      </c>
      <c r="BF13" s="28">
        <f t="shared" si="19"/>
        <v>0</v>
      </c>
      <c r="BG13" s="6"/>
      <c r="BH13" s="32">
        <f t="shared" si="23"/>
        <v>4582889</v>
      </c>
      <c r="BI13" s="28">
        <f t="shared" si="20"/>
        <v>0.10566953497730183</v>
      </c>
      <c r="BJ13" s="5"/>
      <c r="BK13" s="32">
        <f t="shared" si="21"/>
        <v>43370012</v>
      </c>
    </row>
    <row r="14" spans="1:63" s="7" customFormat="1" ht="14.1" customHeight="1" x14ac:dyDescent="0.25">
      <c r="A14" s="25">
        <v>33</v>
      </c>
      <c r="B14" s="26" t="s">
        <v>48</v>
      </c>
      <c r="C14" s="27">
        <v>81214769</v>
      </c>
      <c r="D14" s="28">
        <f t="shared" si="0"/>
        <v>0.39813535839659614</v>
      </c>
      <c r="E14" s="29"/>
      <c r="F14" s="27">
        <v>10337555</v>
      </c>
      <c r="G14" s="28">
        <f t="shared" si="1"/>
        <v>5.067731171986125E-2</v>
      </c>
      <c r="H14" s="29"/>
      <c r="I14" s="27">
        <v>20520507</v>
      </c>
      <c r="J14" s="28">
        <f t="shared" si="2"/>
        <v>0.10059672039361289</v>
      </c>
      <c r="K14" s="5"/>
      <c r="L14" s="27">
        <v>18377864</v>
      </c>
      <c r="M14" s="30">
        <f t="shared" si="3"/>
        <v>9.0092941964827866E-2</v>
      </c>
      <c r="N14" s="5"/>
      <c r="O14" s="27">
        <v>5370142</v>
      </c>
      <c r="P14" s="28">
        <f t="shared" si="4"/>
        <v>2.632579561742783E-2</v>
      </c>
      <c r="Q14" s="31"/>
      <c r="R14" s="27">
        <v>8780555</v>
      </c>
      <c r="S14" s="28">
        <f t="shared" si="5"/>
        <v>4.3044503541542108E-2</v>
      </c>
      <c r="T14" s="5"/>
      <c r="U14" s="32">
        <f t="shared" si="22"/>
        <v>144601392</v>
      </c>
      <c r="V14" s="28">
        <f t="shared" si="6"/>
        <v>0.70887263163386804</v>
      </c>
      <c r="W14" s="5"/>
      <c r="X14" s="27">
        <v>38914584</v>
      </c>
      <c r="Y14" s="28">
        <f t="shared" si="7"/>
        <v>0.19076914258900921</v>
      </c>
      <c r="Z14" s="29"/>
      <c r="AA14" s="32">
        <f t="shared" si="8"/>
        <v>183515976</v>
      </c>
      <c r="AB14" s="28">
        <f t="shared" si="9"/>
        <v>0.89964177422287728</v>
      </c>
      <c r="AC14" s="6"/>
      <c r="AD14" s="27">
        <v>5516772</v>
      </c>
      <c r="AE14" s="28">
        <f t="shared" si="10"/>
        <v>2.7044612999050782E-2</v>
      </c>
      <c r="AF14" s="6"/>
      <c r="AG14" s="27">
        <v>45500</v>
      </c>
      <c r="AH14" s="28">
        <f t="shared" si="11"/>
        <v>2.230525190196025E-4</v>
      </c>
      <c r="AI14" s="6"/>
      <c r="AJ14" s="27">
        <v>1333286</v>
      </c>
      <c r="AK14" s="28">
        <f t="shared" si="12"/>
        <v>6.5361055137048299E-3</v>
      </c>
      <c r="AL14" s="6"/>
      <c r="AM14" s="27">
        <v>163200</v>
      </c>
      <c r="AN14" s="28">
        <f t="shared" si="13"/>
        <v>8.0004771657140943E-4</v>
      </c>
      <c r="AO14" s="6"/>
      <c r="AP14" s="27">
        <v>363799</v>
      </c>
      <c r="AQ14" s="28">
        <f t="shared" si="14"/>
        <v>1.7834347992706015E-3</v>
      </c>
      <c r="AR14" s="6"/>
      <c r="AS14" s="27">
        <v>415908</v>
      </c>
      <c r="AT14" s="28">
        <f t="shared" si="15"/>
        <v>2.038886309459447E-3</v>
      </c>
      <c r="AU14" s="6"/>
      <c r="AV14" s="27">
        <v>0</v>
      </c>
      <c r="AW14" s="28">
        <f t="shared" si="16"/>
        <v>0</v>
      </c>
      <c r="AX14" s="6"/>
      <c r="AY14" s="27">
        <v>10128892</v>
      </c>
      <c r="AZ14" s="28">
        <f t="shared" si="17"/>
        <v>4.9654392867637356E-2</v>
      </c>
      <c r="BA14" s="6"/>
      <c r="BB14" s="27">
        <v>2504500</v>
      </c>
      <c r="BC14" s="28">
        <f t="shared" si="18"/>
        <v>1.227769305240867E-2</v>
      </c>
      <c r="BD14" s="6"/>
      <c r="BE14" s="27">
        <v>0</v>
      </c>
      <c r="BF14" s="28">
        <f t="shared" si="19"/>
        <v>0</v>
      </c>
      <c r="BG14" s="6"/>
      <c r="BH14" s="32">
        <f t="shared" si="23"/>
        <v>20471857</v>
      </c>
      <c r="BI14" s="28">
        <f t="shared" si="20"/>
        <v>0.10035822577712269</v>
      </c>
      <c r="BJ14" s="5"/>
      <c r="BK14" s="32">
        <f t="shared" si="21"/>
        <v>203987833</v>
      </c>
    </row>
    <row r="15" spans="1:63" s="7" customFormat="1" ht="14.1" customHeight="1" x14ac:dyDescent="0.25">
      <c r="A15" s="25">
        <v>34</v>
      </c>
      <c r="B15" s="26" t="s">
        <v>49</v>
      </c>
      <c r="C15" s="27">
        <v>103699025</v>
      </c>
      <c r="D15" s="28">
        <f t="shared" si="0"/>
        <v>0.41552298932405218</v>
      </c>
      <c r="E15" s="29"/>
      <c r="F15" s="27">
        <v>14152680</v>
      </c>
      <c r="G15" s="28">
        <f t="shared" si="1"/>
        <v>5.670992471285749E-2</v>
      </c>
      <c r="H15" s="29"/>
      <c r="I15" s="27">
        <v>22749323</v>
      </c>
      <c r="J15" s="28">
        <f t="shared" si="2"/>
        <v>9.1156755794554623E-2</v>
      </c>
      <c r="K15" s="5"/>
      <c r="L15" s="27">
        <v>20319469</v>
      </c>
      <c r="M15" s="30">
        <f t="shared" si="3"/>
        <v>8.1420307474997081E-2</v>
      </c>
      <c r="N15" s="5"/>
      <c r="O15" s="27">
        <v>7178993</v>
      </c>
      <c r="P15" s="28">
        <f t="shared" si="4"/>
        <v>2.8766293913529518E-2</v>
      </c>
      <c r="Q15" s="31"/>
      <c r="R15" s="27">
        <v>8827170</v>
      </c>
      <c r="S15" s="28">
        <f t="shared" si="5"/>
        <v>3.5370554985175544E-2</v>
      </c>
      <c r="T15" s="5"/>
      <c r="U15" s="32">
        <f t="shared" si="22"/>
        <v>176926660</v>
      </c>
      <c r="V15" s="28">
        <f t="shared" si="6"/>
        <v>0.70894682620516647</v>
      </c>
      <c r="W15" s="5"/>
      <c r="X15" s="27">
        <v>46697803</v>
      </c>
      <c r="Y15" s="28">
        <f t="shared" si="7"/>
        <v>0.18711854520739893</v>
      </c>
      <c r="Z15" s="29"/>
      <c r="AA15" s="32">
        <f t="shared" si="8"/>
        <v>223624463</v>
      </c>
      <c r="AB15" s="28">
        <f t="shared" si="9"/>
        <v>0.89606537141256537</v>
      </c>
      <c r="AC15" s="6"/>
      <c r="AD15" s="27">
        <v>8709339</v>
      </c>
      <c r="AE15" s="28">
        <f t="shared" si="10"/>
        <v>3.4898405036272534E-2</v>
      </c>
      <c r="AF15" s="6"/>
      <c r="AG15" s="27">
        <v>173345</v>
      </c>
      <c r="AH15" s="28">
        <f t="shared" si="11"/>
        <v>6.9459508017918035E-4</v>
      </c>
      <c r="AI15" s="6"/>
      <c r="AJ15" s="27">
        <v>2374123</v>
      </c>
      <c r="AK15" s="28">
        <f t="shared" si="12"/>
        <v>9.5131336671968394E-3</v>
      </c>
      <c r="AL15" s="6"/>
      <c r="AM15" s="27">
        <v>916000</v>
      </c>
      <c r="AN15" s="28">
        <f t="shared" si="13"/>
        <v>3.6704207992392579E-3</v>
      </c>
      <c r="AO15" s="6"/>
      <c r="AP15" s="27">
        <v>595830</v>
      </c>
      <c r="AQ15" s="28">
        <f t="shared" si="14"/>
        <v>2.387496533636165E-3</v>
      </c>
      <c r="AR15" s="6"/>
      <c r="AS15" s="27">
        <v>571100</v>
      </c>
      <c r="AT15" s="28">
        <f t="shared" si="15"/>
        <v>2.2884031860759173E-3</v>
      </c>
      <c r="AU15" s="6"/>
      <c r="AV15" s="27">
        <v>0</v>
      </c>
      <c r="AW15" s="28">
        <f t="shared" si="16"/>
        <v>0</v>
      </c>
      <c r="AX15" s="6"/>
      <c r="AY15" s="27">
        <v>10272998</v>
      </c>
      <c r="AZ15" s="28">
        <f t="shared" si="17"/>
        <v>4.1164001670025437E-2</v>
      </c>
      <c r="BA15" s="6"/>
      <c r="BB15" s="27">
        <v>2325468</v>
      </c>
      <c r="BC15" s="28">
        <f t="shared" si="18"/>
        <v>9.3181726148093003E-3</v>
      </c>
      <c r="BD15" s="6"/>
      <c r="BE15" s="27">
        <v>0</v>
      </c>
      <c r="BF15" s="28">
        <f t="shared" si="19"/>
        <v>0</v>
      </c>
      <c r="BG15" s="6"/>
      <c r="BH15" s="32">
        <f t="shared" si="23"/>
        <v>25938203</v>
      </c>
      <c r="BI15" s="28">
        <f t="shared" si="20"/>
        <v>0.10393462858743463</v>
      </c>
      <c r="BJ15" s="5"/>
      <c r="BK15" s="32">
        <f t="shared" si="21"/>
        <v>249562666</v>
      </c>
    </row>
    <row r="16" spans="1:63" s="7" customFormat="1" ht="14.1" customHeight="1" x14ac:dyDescent="0.25">
      <c r="A16" s="25">
        <v>35</v>
      </c>
      <c r="B16" s="26" t="s">
        <v>50</v>
      </c>
      <c r="C16" s="27">
        <v>140341171</v>
      </c>
      <c r="D16" s="28">
        <f t="shared" si="0"/>
        <v>0.43452499948006984</v>
      </c>
      <c r="E16" s="29"/>
      <c r="F16" s="27">
        <v>15971653</v>
      </c>
      <c r="G16" s="28">
        <f t="shared" si="1"/>
        <v>4.9451507793966287E-2</v>
      </c>
      <c r="H16" s="29"/>
      <c r="I16" s="27">
        <v>33723060</v>
      </c>
      <c r="J16" s="28">
        <f t="shared" si="2"/>
        <v>0.10441349836653681</v>
      </c>
      <c r="K16" s="5"/>
      <c r="L16" s="27">
        <v>21853523</v>
      </c>
      <c r="M16" s="30">
        <f t="shared" si="3"/>
        <v>6.7662981593709898E-2</v>
      </c>
      <c r="N16" s="5"/>
      <c r="O16" s="27">
        <v>8080272</v>
      </c>
      <c r="P16" s="28">
        <f t="shared" si="4"/>
        <v>2.5018176502167155E-2</v>
      </c>
      <c r="Q16" s="31"/>
      <c r="R16" s="27">
        <v>13491705</v>
      </c>
      <c r="S16" s="28">
        <f t="shared" si="5"/>
        <v>4.1773081030585496E-2</v>
      </c>
      <c r="T16" s="5"/>
      <c r="U16" s="32">
        <f t="shared" si="22"/>
        <v>233461384</v>
      </c>
      <c r="V16" s="28">
        <f t="shared" si="6"/>
        <v>0.72284424476703546</v>
      </c>
      <c r="W16" s="5"/>
      <c r="X16" s="27">
        <v>60137369</v>
      </c>
      <c r="Y16" s="28">
        <f t="shared" si="7"/>
        <v>0.1861976072114844</v>
      </c>
      <c r="Z16" s="29"/>
      <c r="AA16" s="32">
        <f t="shared" si="8"/>
        <v>293598753</v>
      </c>
      <c r="AB16" s="28">
        <f t="shared" si="9"/>
        <v>0.90904185197851983</v>
      </c>
      <c r="AC16" s="6"/>
      <c r="AD16" s="27">
        <v>10049829</v>
      </c>
      <c r="AE16" s="28">
        <f t="shared" si="10"/>
        <v>3.1116328229866277E-2</v>
      </c>
      <c r="AF16" s="6"/>
      <c r="AG16" s="27">
        <v>217900</v>
      </c>
      <c r="AH16" s="28">
        <f t="shared" si="11"/>
        <v>6.746630137973355E-4</v>
      </c>
      <c r="AI16" s="6"/>
      <c r="AJ16" s="27">
        <v>2700012</v>
      </c>
      <c r="AK16" s="28">
        <f t="shared" si="12"/>
        <v>8.359789964244935E-3</v>
      </c>
      <c r="AL16" s="6"/>
      <c r="AM16" s="27">
        <v>51875</v>
      </c>
      <c r="AN16" s="28">
        <f t="shared" si="13"/>
        <v>1.6061562111398245E-4</v>
      </c>
      <c r="AO16" s="6"/>
      <c r="AP16" s="27">
        <v>1727335</v>
      </c>
      <c r="AQ16" s="28">
        <f t="shared" si="14"/>
        <v>5.3481828221093181E-3</v>
      </c>
      <c r="AR16" s="6"/>
      <c r="AS16" s="27">
        <v>720893</v>
      </c>
      <c r="AT16" s="28">
        <f t="shared" si="15"/>
        <v>2.2320323267801859E-3</v>
      </c>
      <c r="AU16" s="6"/>
      <c r="AV16" s="27">
        <v>0</v>
      </c>
      <c r="AW16" s="28">
        <f t="shared" si="16"/>
        <v>0</v>
      </c>
      <c r="AX16" s="6"/>
      <c r="AY16" s="27">
        <v>10371460</v>
      </c>
      <c r="AZ16" s="28">
        <f t="shared" si="17"/>
        <v>3.2112163658001437E-2</v>
      </c>
      <c r="BA16" s="6"/>
      <c r="BB16" s="27">
        <v>3536000</v>
      </c>
      <c r="BC16" s="28">
        <f t="shared" si="18"/>
        <v>1.0948179976077917E-2</v>
      </c>
      <c r="BD16" s="6"/>
      <c r="BE16" s="27">
        <v>2000</v>
      </c>
      <c r="BF16" s="28">
        <f t="shared" si="19"/>
        <v>6.1924094887318533E-6</v>
      </c>
      <c r="BG16" s="6"/>
      <c r="BH16" s="32">
        <f t="shared" si="23"/>
        <v>29377304</v>
      </c>
      <c r="BI16" s="28">
        <f t="shared" si="20"/>
        <v>9.0958148021480112E-2</v>
      </c>
      <c r="BJ16" s="5"/>
      <c r="BK16" s="32">
        <f t="shared" si="21"/>
        <v>322976057</v>
      </c>
    </row>
    <row r="17" spans="1:63" s="7" customFormat="1" ht="14.1" customHeight="1" x14ac:dyDescent="0.25">
      <c r="A17" s="25">
        <v>36</v>
      </c>
      <c r="B17" s="26" t="s">
        <v>51</v>
      </c>
      <c r="C17" s="27">
        <v>428912011</v>
      </c>
      <c r="D17" s="28">
        <f t="shared" si="0"/>
        <v>0.45006097195278838</v>
      </c>
      <c r="E17" s="29"/>
      <c r="F17" s="27">
        <v>41930568</v>
      </c>
      <c r="G17" s="28">
        <f t="shared" si="1"/>
        <v>4.3998096823202479E-2</v>
      </c>
      <c r="H17" s="29"/>
      <c r="I17" s="27">
        <v>88739299</v>
      </c>
      <c r="J17" s="28">
        <f t="shared" si="2"/>
        <v>9.3114891012807524E-2</v>
      </c>
      <c r="K17" s="5"/>
      <c r="L17" s="27">
        <v>73400037</v>
      </c>
      <c r="M17" s="30">
        <f t="shared" si="3"/>
        <v>7.7019274691262102E-2</v>
      </c>
      <c r="N17" s="5"/>
      <c r="O17" s="27">
        <v>18933459</v>
      </c>
      <c r="P17" s="28">
        <f t="shared" si="4"/>
        <v>1.9867037390958651E-2</v>
      </c>
      <c r="Q17" s="31"/>
      <c r="R17" s="27">
        <v>41505873</v>
      </c>
      <c r="S17" s="28">
        <f t="shared" si="5"/>
        <v>4.3552460796275061E-2</v>
      </c>
      <c r="T17" s="5"/>
      <c r="U17" s="32">
        <f t="shared" si="22"/>
        <v>693421247</v>
      </c>
      <c r="V17" s="28">
        <f t="shared" si="6"/>
        <v>0.7276127326672942</v>
      </c>
      <c r="W17" s="5"/>
      <c r="X17" s="27">
        <v>183972724</v>
      </c>
      <c r="Y17" s="28">
        <f t="shared" si="7"/>
        <v>0.19304412292674658</v>
      </c>
      <c r="Z17" s="29"/>
      <c r="AA17" s="32">
        <f t="shared" si="8"/>
        <v>877393971</v>
      </c>
      <c r="AB17" s="28">
        <f t="shared" si="9"/>
        <v>0.92065685559404076</v>
      </c>
      <c r="AC17" s="6"/>
      <c r="AD17" s="27">
        <v>26854954</v>
      </c>
      <c r="AE17" s="28">
        <f t="shared" si="10"/>
        <v>2.8179128560210504E-2</v>
      </c>
      <c r="AF17" s="6"/>
      <c r="AG17" s="27">
        <v>3671473</v>
      </c>
      <c r="AH17" s="28">
        <f t="shared" si="11"/>
        <v>3.8525074246018721E-3</v>
      </c>
      <c r="AI17" s="6"/>
      <c r="AJ17" s="27">
        <v>3459165</v>
      </c>
      <c r="AK17" s="28">
        <f t="shared" si="12"/>
        <v>3.6297308588195895E-3</v>
      </c>
      <c r="AL17" s="6"/>
      <c r="AM17" s="27">
        <v>785724</v>
      </c>
      <c r="AN17" s="28">
        <f t="shared" si="13"/>
        <v>8.2446678586166409E-4</v>
      </c>
      <c r="AO17" s="6"/>
      <c r="AP17" s="27">
        <v>1549705</v>
      </c>
      <c r="AQ17" s="28">
        <f t="shared" si="14"/>
        <v>1.6261184593874569E-3</v>
      </c>
      <c r="AR17" s="6"/>
      <c r="AS17" s="27">
        <v>2455603</v>
      </c>
      <c r="AT17" s="28">
        <f t="shared" si="15"/>
        <v>2.5766848317758653E-3</v>
      </c>
      <c r="AU17" s="6"/>
      <c r="AV17" s="27">
        <v>0</v>
      </c>
      <c r="AW17" s="28">
        <f t="shared" si="16"/>
        <v>0</v>
      </c>
      <c r="AX17" s="6"/>
      <c r="AY17" s="27">
        <v>24328518</v>
      </c>
      <c r="AZ17" s="28">
        <f t="shared" si="17"/>
        <v>2.5528118067206347E-2</v>
      </c>
      <c r="BA17" s="6"/>
      <c r="BB17" s="27">
        <v>12509563</v>
      </c>
      <c r="BC17" s="28">
        <f t="shared" si="18"/>
        <v>1.3126389418095916E-2</v>
      </c>
      <c r="BD17" s="6"/>
      <c r="BE17" s="27">
        <v>0</v>
      </c>
      <c r="BF17" s="28">
        <f t="shared" si="19"/>
        <v>0</v>
      </c>
      <c r="BG17" s="6"/>
      <c r="BH17" s="32">
        <f t="shared" si="23"/>
        <v>75614705</v>
      </c>
      <c r="BI17" s="28">
        <f t="shared" si="20"/>
        <v>7.9343144405959215E-2</v>
      </c>
      <c r="BJ17" s="5"/>
      <c r="BK17" s="32">
        <f t="shared" si="21"/>
        <v>953008676</v>
      </c>
    </row>
    <row r="18" spans="1:63" s="7" customFormat="1" ht="14.1" customHeight="1" x14ac:dyDescent="0.25">
      <c r="A18" s="25">
        <v>37</v>
      </c>
      <c r="B18" s="26" t="s">
        <v>52</v>
      </c>
      <c r="C18" s="27">
        <v>92420882</v>
      </c>
      <c r="D18" s="28">
        <f t="shared" si="0"/>
        <v>0.44836699888733567</v>
      </c>
      <c r="E18" s="29"/>
      <c r="F18" s="27">
        <v>11097819</v>
      </c>
      <c r="G18" s="28">
        <f t="shared" si="1"/>
        <v>5.383951864065583E-2</v>
      </c>
      <c r="H18" s="29"/>
      <c r="I18" s="27">
        <v>15119112</v>
      </c>
      <c r="J18" s="28">
        <f t="shared" si="2"/>
        <v>7.3348259901712509E-2</v>
      </c>
      <c r="K18" s="5"/>
      <c r="L18" s="27">
        <v>14632460</v>
      </c>
      <c r="M18" s="30">
        <f t="shared" si="3"/>
        <v>7.0987335703407192E-2</v>
      </c>
      <c r="N18" s="5"/>
      <c r="O18" s="27">
        <v>6541020</v>
      </c>
      <c r="P18" s="28">
        <f t="shared" si="4"/>
        <v>3.1732844824636494E-2</v>
      </c>
      <c r="Q18" s="31"/>
      <c r="R18" s="27">
        <v>5999029</v>
      </c>
      <c r="S18" s="28">
        <f t="shared" si="5"/>
        <v>2.910345119805386E-2</v>
      </c>
      <c r="T18" s="5"/>
      <c r="U18" s="32">
        <f t="shared" si="22"/>
        <v>145810322</v>
      </c>
      <c r="V18" s="28">
        <f t="shared" si="6"/>
        <v>0.70737840915580152</v>
      </c>
      <c r="W18" s="5"/>
      <c r="X18" s="27">
        <v>39643409</v>
      </c>
      <c r="Y18" s="28">
        <f t="shared" si="7"/>
        <v>0.19232446103460896</v>
      </c>
      <c r="Z18" s="29"/>
      <c r="AA18" s="32">
        <f t="shared" si="8"/>
        <v>185453731</v>
      </c>
      <c r="AB18" s="28">
        <f t="shared" si="9"/>
        <v>0.89970287019041051</v>
      </c>
      <c r="AC18" s="6"/>
      <c r="AD18" s="27">
        <v>5293648</v>
      </c>
      <c r="AE18" s="28">
        <f t="shared" si="10"/>
        <v>2.5681393810177516E-2</v>
      </c>
      <c r="AF18" s="6"/>
      <c r="AG18" s="27">
        <v>1490329</v>
      </c>
      <c r="AH18" s="28">
        <f t="shared" si="11"/>
        <v>7.2301229616566964E-3</v>
      </c>
      <c r="AI18" s="6"/>
      <c r="AJ18" s="27">
        <v>845791</v>
      </c>
      <c r="AK18" s="28">
        <f t="shared" si="12"/>
        <v>4.1032368892120995E-3</v>
      </c>
      <c r="AL18" s="6"/>
      <c r="AM18" s="27">
        <v>217754</v>
      </c>
      <c r="AN18" s="28">
        <f t="shared" si="13"/>
        <v>1.0564031132673337E-3</v>
      </c>
      <c r="AO18" s="6"/>
      <c r="AP18" s="27">
        <v>202128</v>
      </c>
      <c r="AQ18" s="28">
        <f t="shared" si="14"/>
        <v>9.8059575704005273E-4</v>
      </c>
      <c r="AR18" s="6"/>
      <c r="AS18" s="27">
        <v>458027</v>
      </c>
      <c r="AT18" s="28">
        <f t="shared" si="15"/>
        <v>2.2220540093890219E-3</v>
      </c>
      <c r="AU18" s="6"/>
      <c r="AV18" s="27">
        <v>0</v>
      </c>
      <c r="AW18" s="28">
        <f t="shared" si="16"/>
        <v>0</v>
      </c>
      <c r="AX18" s="6"/>
      <c r="AY18" s="27">
        <v>9181797</v>
      </c>
      <c r="AZ18" s="28">
        <f t="shared" si="17"/>
        <v>4.4544205553921697E-2</v>
      </c>
      <c r="BA18" s="6"/>
      <c r="BB18" s="27">
        <v>2984548</v>
      </c>
      <c r="BC18" s="28">
        <f t="shared" si="18"/>
        <v>1.4479117714925074E-2</v>
      </c>
      <c r="BD18" s="6"/>
      <c r="BE18" s="27">
        <v>0</v>
      </c>
      <c r="BF18" s="28">
        <f t="shared" si="19"/>
        <v>0</v>
      </c>
      <c r="BG18" s="6"/>
      <c r="BH18" s="32">
        <f t="shared" si="23"/>
        <v>20674022</v>
      </c>
      <c r="BI18" s="28">
        <f t="shared" si="20"/>
        <v>0.10029712980958949</v>
      </c>
      <c r="BJ18" s="5"/>
      <c r="BK18" s="32">
        <f t="shared" si="21"/>
        <v>206127753</v>
      </c>
    </row>
    <row r="19" spans="1:63" s="7" customFormat="1" ht="14.1" customHeight="1" x14ac:dyDescent="0.25">
      <c r="A19" s="25">
        <v>38</v>
      </c>
      <c r="B19" s="26" t="s">
        <v>53</v>
      </c>
      <c r="C19" s="27">
        <v>114688750</v>
      </c>
      <c r="D19" s="28">
        <f t="shared" si="0"/>
        <v>0.41492083599330493</v>
      </c>
      <c r="E19" s="29"/>
      <c r="F19" s="27">
        <v>15023415</v>
      </c>
      <c r="G19" s="28">
        <f t="shared" si="1"/>
        <v>5.4351694575748337E-2</v>
      </c>
      <c r="H19" s="29"/>
      <c r="I19" s="27">
        <v>23120493</v>
      </c>
      <c r="J19" s="28">
        <f t="shared" si="2"/>
        <v>8.3645294626869288E-2</v>
      </c>
      <c r="K19" s="5"/>
      <c r="L19" s="27">
        <v>25913723</v>
      </c>
      <c r="M19" s="30">
        <f t="shared" si="3"/>
        <v>9.3750639106790629E-2</v>
      </c>
      <c r="N19" s="5"/>
      <c r="O19" s="27">
        <v>7759236</v>
      </c>
      <c r="P19" s="28">
        <f t="shared" si="4"/>
        <v>2.8071355628074657E-2</v>
      </c>
      <c r="Q19" s="31"/>
      <c r="R19" s="27">
        <v>12508810</v>
      </c>
      <c r="S19" s="28">
        <f t="shared" si="5"/>
        <v>4.5254359320172313E-2</v>
      </c>
      <c r="T19" s="5"/>
      <c r="U19" s="32">
        <f t="shared" si="22"/>
        <v>199014427</v>
      </c>
      <c r="V19" s="28">
        <f t="shared" si="6"/>
        <v>0.7199941792509601</v>
      </c>
      <c r="W19" s="5"/>
      <c r="X19" s="27">
        <v>54582113</v>
      </c>
      <c r="Y19" s="28">
        <f t="shared" si="7"/>
        <v>0.1974671095137146</v>
      </c>
      <c r="Z19" s="29"/>
      <c r="AA19" s="32">
        <f t="shared" si="8"/>
        <v>253596540</v>
      </c>
      <c r="AB19" s="28">
        <f t="shared" si="9"/>
        <v>0.9174612887646747</v>
      </c>
      <c r="AC19" s="6"/>
      <c r="AD19" s="27">
        <v>7007342</v>
      </c>
      <c r="AE19" s="28">
        <f t="shared" si="10"/>
        <v>2.5351154326217675E-2</v>
      </c>
      <c r="AF19" s="6"/>
      <c r="AG19" s="27">
        <v>11260</v>
      </c>
      <c r="AH19" s="28">
        <f t="shared" si="11"/>
        <v>4.0736415849720338E-5</v>
      </c>
      <c r="AI19" s="6"/>
      <c r="AJ19" s="27">
        <v>1450795</v>
      </c>
      <c r="AK19" s="28">
        <f t="shared" si="12"/>
        <v>5.2486845854968931E-3</v>
      </c>
      <c r="AL19" s="6"/>
      <c r="AM19" s="27">
        <v>317812</v>
      </c>
      <c r="AN19" s="28">
        <f t="shared" si="13"/>
        <v>1.149779910659975E-3</v>
      </c>
      <c r="AO19" s="6"/>
      <c r="AP19" s="27">
        <v>163173</v>
      </c>
      <c r="AQ19" s="28">
        <f t="shared" si="14"/>
        <v>5.9032710332561431E-4</v>
      </c>
      <c r="AR19" s="6"/>
      <c r="AS19" s="27">
        <v>897848</v>
      </c>
      <c r="AT19" s="28">
        <f t="shared" si="15"/>
        <v>3.248233525563029E-3</v>
      </c>
      <c r="AU19" s="6"/>
      <c r="AV19" s="27">
        <v>0</v>
      </c>
      <c r="AW19" s="28">
        <f t="shared" si="16"/>
        <v>0</v>
      </c>
      <c r="AX19" s="6"/>
      <c r="AY19" s="27">
        <v>8636054</v>
      </c>
      <c r="AZ19" s="28">
        <f t="shared" si="17"/>
        <v>3.1243506842330435E-2</v>
      </c>
      <c r="BA19" s="6"/>
      <c r="BB19" s="27">
        <v>4330337</v>
      </c>
      <c r="BC19" s="28">
        <f t="shared" si="18"/>
        <v>1.5666288525881918E-2</v>
      </c>
      <c r="BD19" s="6"/>
      <c r="BE19" s="27">
        <v>0</v>
      </c>
      <c r="BF19" s="28">
        <f t="shared" si="19"/>
        <v>0</v>
      </c>
      <c r="BG19" s="6"/>
      <c r="BH19" s="32">
        <f t="shared" si="23"/>
        <v>22814621</v>
      </c>
      <c r="BI19" s="28">
        <f t="shared" si="20"/>
        <v>8.253871123532526E-2</v>
      </c>
      <c r="BJ19" s="5"/>
      <c r="BK19" s="32">
        <f t="shared" si="21"/>
        <v>276411161</v>
      </c>
    </row>
    <row r="20" spans="1:63" s="7" customFormat="1" ht="14.1" customHeight="1" x14ac:dyDescent="0.25">
      <c r="A20" s="25">
        <v>39</v>
      </c>
      <c r="B20" s="26" t="s">
        <v>54</v>
      </c>
      <c r="C20" s="27">
        <v>267469281</v>
      </c>
      <c r="D20" s="28">
        <f t="shared" si="0"/>
        <v>0.40713184730514868</v>
      </c>
      <c r="E20" s="29"/>
      <c r="F20" s="27">
        <v>30405012</v>
      </c>
      <c r="G20" s="28">
        <f t="shared" si="1"/>
        <v>4.6281384750479861E-2</v>
      </c>
      <c r="H20" s="29"/>
      <c r="I20" s="27">
        <v>60783577</v>
      </c>
      <c r="J20" s="28">
        <f t="shared" si="2"/>
        <v>9.2522512855690325E-2</v>
      </c>
      <c r="K20" s="33"/>
      <c r="L20" s="27">
        <v>67921050</v>
      </c>
      <c r="M20" s="34">
        <f t="shared" si="3"/>
        <v>0.10338691028000845</v>
      </c>
      <c r="N20" s="33"/>
      <c r="O20" s="27">
        <v>14169164</v>
      </c>
      <c r="P20" s="28">
        <f t="shared" si="4"/>
        <v>2.1567777400536736E-2</v>
      </c>
      <c r="Q20" s="31"/>
      <c r="R20" s="27">
        <v>18359165</v>
      </c>
      <c r="S20" s="28">
        <f t="shared" si="5"/>
        <v>2.7945641957403063E-2</v>
      </c>
      <c r="T20" s="33"/>
      <c r="U20" s="32">
        <f t="shared" si="22"/>
        <v>459107249</v>
      </c>
      <c r="V20" s="28">
        <f t="shared" si="6"/>
        <v>0.69883607454926711</v>
      </c>
      <c r="W20" s="33"/>
      <c r="X20" s="27">
        <v>131790124</v>
      </c>
      <c r="Y20" s="28">
        <f t="shared" si="7"/>
        <v>0.20060605255335701</v>
      </c>
      <c r="Z20" s="29"/>
      <c r="AA20" s="32">
        <f t="shared" si="8"/>
        <v>590897373</v>
      </c>
      <c r="AB20" s="28">
        <f t="shared" si="9"/>
        <v>0.89944212710262406</v>
      </c>
      <c r="AC20" s="35"/>
      <c r="AD20" s="27">
        <v>15991703</v>
      </c>
      <c r="AE20" s="28">
        <f t="shared" si="10"/>
        <v>2.4341978860537961E-2</v>
      </c>
      <c r="AF20" s="35"/>
      <c r="AG20" s="27">
        <v>3903893</v>
      </c>
      <c r="AH20" s="28">
        <f t="shared" si="11"/>
        <v>5.942361540844157E-3</v>
      </c>
      <c r="AI20" s="35"/>
      <c r="AJ20" s="27">
        <v>1613768</v>
      </c>
      <c r="AK20" s="28">
        <f t="shared" si="12"/>
        <v>2.4564179651043183E-3</v>
      </c>
      <c r="AL20" s="35"/>
      <c r="AM20" s="27">
        <v>871620</v>
      </c>
      <c r="AN20" s="28">
        <f t="shared" si="13"/>
        <v>1.3267477275198331E-3</v>
      </c>
      <c r="AO20" s="35"/>
      <c r="AP20" s="27">
        <v>1241483</v>
      </c>
      <c r="AQ20" s="28">
        <f t="shared" si="14"/>
        <v>1.8897395069003753E-3</v>
      </c>
      <c r="AR20" s="35"/>
      <c r="AS20" s="27">
        <v>1824730</v>
      </c>
      <c r="AT20" s="28">
        <f t="shared" si="15"/>
        <v>2.7775365191680607E-3</v>
      </c>
      <c r="AU20" s="35"/>
      <c r="AV20" s="27">
        <v>0</v>
      </c>
      <c r="AW20" s="28">
        <f t="shared" si="16"/>
        <v>0</v>
      </c>
      <c r="AX20" s="35"/>
      <c r="AY20" s="27">
        <v>29350118</v>
      </c>
      <c r="AZ20" s="28">
        <f t="shared" si="17"/>
        <v>4.467566411846785E-2</v>
      </c>
      <c r="BA20" s="35"/>
      <c r="BB20" s="27">
        <v>11265171</v>
      </c>
      <c r="BC20" s="28">
        <f t="shared" si="18"/>
        <v>1.7147426658833353E-2</v>
      </c>
      <c r="BD20" s="35"/>
      <c r="BE20" s="27">
        <v>0</v>
      </c>
      <c r="BF20" s="28">
        <f t="shared" si="19"/>
        <v>0</v>
      </c>
      <c r="BG20" s="35"/>
      <c r="BH20" s="32">
        <f t="shared" si="23"/>
        <v>66062486</v>
      </c>
      <c r="BI20" s="28">
        <f t="shared" si="20"/>
        <v>0.10055787289737592</v>
      </c>
      <c r="BJ20" s="33"/>
      <c r="BK20" s="32">
        <f t="shared" si="21"/>
        <v>656959859</v>
      </c>
    </row>
    <row r="21" spans="1:63" s="7" customFormat="1" ht="14.1" customHeight="1" x14ac:dyDescent="0.25">
      <c r="A21" s="25">
        <v>40</v>
      </c>
      <c r="B21" s="26" t="s">
        <v>55</v>
      </c>
      <c r="C21" s="27">
        <v>42086840</v>
      </c>
      <c r="D21" s="28">
        <f t="shared" si="0"/>
        <v>0.43570238437682729</v>
      </c>
      <c r="E21" s="29"/>
      <c r="F21" s="27">
        <v>5276555</v>
      </c>
      <c r="G21" s="28">
        <f t="shared" si="1"/>
        <v>5.462533169027349E-2</v>
      </c>
      <c r="H21" s="29"/>
      <c r="I21" s="27">
        <v>9472037</v>
      </c>
      <c r="J21" s="28">
        <f t="shared" si="2"/>
        <v>9.8058896933234468E-2</v>
      </c>
      <c r="K21" s="5"/>
      <c r="L21" s="27">
        <v>6939516</v>
      </c>
      <c r="M21" s="30">
        <f t="shared" si="3"/>
        <v>7.1841071166691126E-2</v>
      </c>
      <c r="N21" s="5"/>
      <c r="O21" s="27">
        <v>3105719</v>
      </c>
      <c r="P21" s="28">
        <f t="shared" si="4"/>
        <v>3.2151835906530771E-2</v>
      </c>
      <c r="Q21" s="31"/>
      <c r="R21" s="27">
        <v>3784458</v>
      </c>
      <c r="S21" s="28">
        <f t="shared" si="5"/>
        <v>3.9178455169691026E-2</v>
      </c>
      <c r="T21" s="5"/>
      <c r="U21" s="32">
        <f t="shared" si="22"/>
        <v>70665125</v>
      </c>
      <c r="V21" s="28">
        <f t="shared" si="6"/>
        <v>0.73155797524324817</v>
      </c>
      <c r="W21" s="5"/>
      <c r="X21" s="27">
        <v>18634561</v>
      </c>
      <c r="Y21" s="28">
        <f t="shared" si="7"/>
        <v>0.1929135724971377</v>
      </c>
      <c r="Z21" s="29"/>
      <c r="AA21" s="32">
        <f t="shared" si="8"/>
        <v>89299686</v>
      </c>
      <c r="AB21" s="28">
        <f t="shared" si="9"/>
        <v>0.92447154774038587</v>
      </c>
      <c r="AC21" s="6"/>
      <c r="AD21" s="27">
        <v>2768162</v>
      </c>
      <c r="AE21" s="28">
        <f t="shared" si="10"/>
        <v>2.8657290111144647E-2</v>
      </c>
      <c r="AF21" s="6"/>
      <c r="AG21" s="27">
        <v>179150</v>
      </c>
      <c r="AH21" s="28">
        <f t="shared" si="11"/>
        <v>1.8546434505681256E-3</v>
      </c>
      <c r="AI21" s="6"/>
      <c r="AJ21" s="27">
        <v>556271</v>
      </c>
      <c r="AK21" s="28">
        <f t="shared" si="12"/>
        <v>5.7587740267428505E-3</v>
      </c>
      <c r="AL21" s="6"/>
      <c r="AM21" s="27">
        <v>290373</v>
      </c>
      <c r="AN21" s="28">
        <f t="shared" si="13"/>
        <v>3.0060752591226252E-3</v>
      </c>
      <c r="AO21" s="6"/>
      <c r="AP21" s="27">
        <v>107088</v>
      </c>
      <c r="AQ21" s="28">
        <f t="shared" si="14"/>
        <v>1.1086243808788134E-3</v>
      </c>
      <c r="AR21" s="6"/>
      <c r="AS21" s="27">
        <v>184830</v>
      </c>
      <c r="AT21" s="28">
        <f t="shared" si="15"/>
        <v>1.9134454310271093E-3</v>
      </c>
      <c r="AU21" s="6"/>
      <c r="AV21" s="27">
        <v>0</v>
      </c>
      <c r="AW21" s="28">
        <f t="shared" si="16"/>
        <v>0</v>
      </c>
      <c r="AX21" s="6"/>
      <c r="AY21" s="27">
        <v>1972779</v>
      </c>
      <c r="AZ21" s="28">
        <f t="shared" si="17"/>
        <v>2.0423118346460149E-2</v>
      </c>
      <c r="BA21" s="6"/>
      <c r="BB21" s="27">
        <v>1237047</v>
      </c>
      <c r="BC21" s="28">
        <f t="shared" si="18"/>
        <v>1.2806481253669818E-2</v>
      </c>
      <c r="BD21" s="6"/>
      <c r="BE21" s="27">
        <v>0</v>
      </c>
      <c r="BF21" s="28">
        <f t="shared" si="19"/>
        <v>0</v>
      </c>
      <c r="BG21" s="6"/>
      <c r="BH21" s="32">
        <f t="shared" si="23"/>
        <v>7295700</v>
      </c>
      <c r="BI21" s="28">
        <f t="shared" si="20"/>
        <v>7.5528452259614146E-2</v>
      </c>
      <c r="BJ21" s="5"/>
      <c r="BK21" s="32">
        <f t="shared" si="21"/>
        <v>96595386</v>
      </c>
    </row>
    <row r="22" spans="1:63" s="7" customFormat="1" ht="14.1" customHeight="1" x14ac:dyDescent="0.25">
      <c r="A22" s="25">
        <v>41</v>
      </c>
      <c r="B22" s="26" t="s">
        <v>56</v>
      </c>
      <c r="C22" s="27">
        <v>155315215</v>
      </c>
      <c r="D22" s="28">
        <f t="shared" si="0"/>
        <v>0.45721975413159877</v>
      </c>
      <c r="E22" s="29"/>
      <c r="F22" s="27">
        <v>14417669</v>
      </c>
      <c r="G22" s="28">
        <f t="shared" si="1"/>
        <v>4.2442996169633304E-2</v>
      </c>
      <c r="H22" s="29"/>
      <c r="I22" s="27">
        <v>33548951</v>
      </c>
      <c r="J22" s="28">
        <f t="shared" si="2"/>
        <v>9.8762011999874291E-2</v>
      </c>
      <c r="K22" s="5"/>
      <c r="L22" s="27">
        <v>24214001</v>
      </c>
      <c r="M22" s="30">
        <f t="shared" si="3"/>
        <v>7.1281616445383583E-2</v>
      </c>
      <c r="N22" s="5"/>
      <c r="O22" s="27">
        <v>6516475</v>
      </c>
      <c r="P22" s="28">
        <f t="shared" si="4"/>
        <v>1.918331759901765E-2</v>
      </c>
      <c r="Q22" s="31"/>
      <c r="R22" s="27">
        <v>12698307</v>
      </c>
      <c r="S22" s="28">
        <f t="shared" si="5"/>
        <v>3.7381507049567289E-2</v>
      </c>
      <c r="T22" s="5"/>
      <c r="U22" s="32">
        <f t="shared" si="22"/>
        <v>246710618</v>
      </c>
      <c r="V22" s="28">
        <f t="shared" si="6"/>
        <v>0.72627120339507489</v>
      </c>
      <c r="W22" s="5"/>
      <c r="X22" s="27">
        <v>63984560</v>
      </c>
      <c r="Y22" s="28">
        <f t="shared" si="7"/>
        <v>0.18835891120788475</v>
      </c>
      <c r="Z22" s="29"/>
      <c r="AA22" s="32">
        <f t="shared" si="8"/>
        <v>310695178</v>
      </c>
      <c r="AB22" s="28">
        <f t="shared" si="9"/>
        <v>0.91463011460295962</v>
      </c>
      <c r="AC22" s="6"/>
      <c r="AD22" s="27">
        <v>7802476</v>
      </c>
      <c r="AE22" s="28">
        <f t="shared" si="10"/>
        <v>2.2969070727151233E-2</v>
      </c>
      <c r="AF22" s="6"/>
      <c r="AG22" s="27">
        <v>866192</v>
      </c>
      <c r="AH22" s="28">
        <f t="shared" si="11"/>
        <v>2.5499117602274693E-3</v>
      </c>
      <c r="AI22" s="6"/>
      <c r="AJ22" s="27">
        <v>834614</v>
      </c>
      <c r="AK22" s="28">
        <f t="shared" si="12"/>
        <v>2.4569518696206947E-3</v>
      </c>
      <c r="AL22" s="6"/>
      <c r="AM22" s="27">
        <v>233741</v>
      </c>
      <c r="AN22" s="28">
        <f t="shared" si="13"/>
        <v>6.8809100609025346E-4</v>
      </c>
      <c r="AO22" s="6"/>
      <c r="AP22" s="27">
        <v>87329</v>
      </c>
      <c r="AQ22" s="28">
        <f t="shared" si="14"/>
        <v>2.5708069816957979E-4</v>
      </c>
      <c r="AR22" s="6"/>
      <c r="AS22" s="27">
        <v>804549</v>
      </c>
      <c r="AT22" s="28">
        <f t="shared" si="15"/>
        <v>2.3684459759259493E-3</v>
      </c>
      <c r="AU22" s="6"/>
      <c r="AV22" s="27">
        <v>0</v>
      </c>
      <c r="AW22" s="28">
        <f t="shared" si="16"/>
        <v>0</v>
      </c>
      <c r="AX22" s="6"/>
      <c r="AY22" s="27">
        <v>13594347</v>
      </c>
      <c r="AZ22" s="28">
        <f t="shared" si="17"/>
        <v>4.0019285894943628E-2</v>
      </c>
      <c r="BA22" s="6"/>
      <c r="BB22" s="27">
        <v>4776466</v>
      </c>
      <c r="BC22" s="28">
        <f t="shared" si="18"/>
        <v>1.4061047464911542E-2</v>
      </c>
      <c r="BD22" s="6"/>
      <c r="BE22" s="27">
        <v>0</v>
      </c>
      <c r="BF22" s="28">
        <f t="shared" si="19"/>
        <v>0</v>
      </c>
      <c r="BG22" s="6"/>
      <c r="BH22" s="32">
        <f t="shared" si="23"/>
        <v>28999714</v>
      </c>
      <c r="BI22" s="28">
        <f t="shared" si="20"/>
        <v>8.5369885397040352E-2</v>
      </c>
      <c r="BJ22" s="5"/>
      <c r="BK22" s="32">
        <f t="shared" si="21"/>
        <v>339694892</v>
      </c>
    </row>
    <row r="23" spans="1:63" s="7" customFormat="1" ht="14.1" customHeight="1" x14ac:dyDescent="0.25">
      <c r="A23" s="25">
        <v>42</v>
      </c>
      <c r="B23" s="26" t="s">
        <v>57</v>
      </c>
      <c r="C23" s="27">
        <v>90329132</v>
      </c>
      <c r="D23" s="28">
        <f t="shared" si="0"/>
        <v>0.41440364189843026</v>
      </c>
      <c r="E23" s="29"/>
      <c r="F23" s="27">
        <v>9682315</v>
      </c>
      <c r="G23" s="28">
        <f t="shared" si="1"/>
        <v>4.4419629738142508E-2</v>
      </c>
      <c r="H23" s="29"/>
      <c r="I23" s="27">
        <v>26897824</v>
      </c>
      <c r="J23" s="28">
        <f t="shared" si="2"/>
        <v>0.12339935055218956</v>
      </c>
      <c r="K23" s="5"/>
      <c r="L23" s="27">
        <v>15389249</v>
      </c>
      <c r="M23" s="30">
        <f t="shared" si="3"/>
        <v>7.0601374002816464E-2</v>
      </c>
      <c r="N23" s="5"/>
      <c r="O23" s="27">
        <v>7757800</v>
      </c>
      <c r="P23" s="28">
        <f t="shared" si="4"/>
        <v>3.5590517720458584E-2</v>
      </c>
      <c r="Q23" s="31"/>
      <c r="R23" s="27">
        <v>7017656</v>
      </c>
      <c r="S23" s="28">
        <f t="shared" si="5"/>
        <v>3.2194953495073668E-2</v>
      </c>
      <c r="T23" s="5"/>
      <c r="U23" s="32">
        <f t="shared" si="22"/>
        <v>157073976</v>
      </c>
      <c r="V23" s="28">
        <f t="shared" si="6"/>
        <v>0.72060946740711107</v>
      </c>
      <c r="W23" s="5"/>
      <c r="X23" s="27">
        <v>42274228</v>
      </c>
      <c r="Y23" s="28">
        <f t="shared" si="7"/>
        <v>0.1939417954513788</v>
      </c>
      <c r="Z23" s="29"/>
      <c r="AA23" s="32">
        <f t="shared" si="8"/>
        <v>199348204</v>
      </c>
      <c r="AB23" s="28">
        <f t="shared" si="9"/>
        <v>0.91455126285848987</v>
      </c>
      <c r="AC23" s="6"/>
      <c r="AD23" s="27">
        <v>7918433</v>
      </c>
      <c r="AE23" s="28">
        <f t="shared" si="10"/>
        <v>3.6327454949181985E-2</v>
      </c>
      <c r="AF23" s="6"/>
      <c r="AG23" s="27">
        <v>742604</v>
      </c>
      <c r="AH23" s="28">
        <f t="shared" si="11"/>
        <v>3.406849985986159E-3</v>
      </c>
      <c r="AI23" s="6"/>
      <c r="AJ23" s="27">
        <v>1470676</v>
      </c>
      <c r="AK23" s="28">
        <f t="shared" si="12"/>
        <v>6.7470314056888737E-3</v>
      </c>
      <c r="AL23" s="6"/>
      <c r="AM23" s="27">
        <v>9407</v>
      </c>
      <c r="AN23" s="28">
        <f t="shared" si="13"/>
        <v>4.3156565030853321E-5</v>
      </c>
      <c r="AO23" s="6"/>
      <c r="AP23" s="27">
        <v>177543</v>
      </c>
      <c r="AQ23" s="28">
        <f t="shared" si="14"/>
        <v>8.1451536358805054E-4</v>
      </c>
      <c r="AR23" s="6"/>
      <c r="AS23" s="27">
        <v>1082166</v>
      </c>
      <c r="AT23" s="28">
        <f t="shared" si="15"/>
        <v>4.9646611409778262E-3</v>
      </c>
      <c r="AU23" s="6"/>
      <c r="AV23" s="27">
        <v>0</v>
      </c>
      <c r="AW23" s="28">
        <f t="shared" si="16"/>
        <v>0</v>
      </c>
      <c r="AX23" s="6"/>
      <c r="AY23" s="27">
        <v>4581049</v>
      </c>
      <c r="AZ23" s="28">
        <f t="shared" si="17"/>
        <v>2.1016513136815729E-2</v>
      </c>
      <c r="BA23" s="6"/>
      <c r="BB23" s="27">
        <v>2643707</v>
      </c>
      <c r="BC23" s="28">
        <f t="shared" si="18"/>
        <v>1.2128554594240686E-2</v>
      </c>
      <c r="BD23" s="6"/>
      <c r="BE23" s="27">
        <v>0</v>
      </c>
      <c r="BF23" s="28">
        <f t="shared" si="19"/>
        <v>0</v>
      </c>
      <c r="BG23" s="6"/>
      <c r="BH23" s="32">
        <f t="shared" si="23"/>
        <v>18625585</v>
      </c>
      <c r="BI23" s="28">
        <f t="shared" si="20"/>
        <v>8.5448737141510162E-2</v>
      </c>
      <c r="BJ23" s="5"/>
      <c r="BK23" s="32">
        <f t="shared" si="21"/>
        <v>217973789</v>
      </c>
    </row>
    <row r="24" spans="1:63" s="7" customFormat="1" ht="14.1" customHeight="1" x14ac:dyDescent="0.25">
      <c r="A24" s="25">
        <v>43</v>
      </c>
      <c r="B24" s="26" t="s">
        <v>58</v>
      </c>
      <c r="C24" s="27">
        <v>178129489</v>
      </c>
      <c r="D24" s="28">
        <f t="shared" si="0"/>
        <v>0.43345607867452124</v>
      </c>
      <c r="E24" s="29"/>
      <c r="F24" s="27">
        <v>20659932</v>
      </c>
      <c r="G24" s="28">
        <f t="shared" si="1"/>
        <v>5.0273389098434221E-2</v>
      </c>
      <c r="H24" s="29"/>
      <c r="I24" s="27">
        <v>31819241</v>
      </c>
      <c r="J24" s="28">
        <f t="shared" si="2"/>
        <v>7.742818725685309E-2</v>
      </c>
      <c r="K24" s="5"/>
      <c r="L24" s="27">
        <v>33216031</v>
      </c>
      <c r="M24" s="30">
        <f t="shared" si="3"/>
        <v>8.0827102953129434E-2</v>
      </c>
      <c r="N24" s="5"/>
      <c r="O24" s="27">
        <v>9119167</v>
      </c>
      <c r="P24" s="28">
        <f t="shared" si="4"/>
        <v>2.2190364946244795E-2</v>
      </c>
      <c r="Q24" s="31"/>
      <c r="R24" s="27">
        <v>17527550</v>
      </c>
      <c r="S24" s="28">
        <f t="shared" si="5"/>
        <v>4.2651124945244777E-2</v>
      </c>
      <c r="T24" s="5"/>
      <c r="U24" s="32">
        <f t="shared" si="22"/>
        <v>290471410</v>
      </c>
      <c r="V24" s="28">
        <f t="shared" si="6"/>
        <v>0.70682624787442749</v>
      </c>
      <c r="W24" s="5"/>
      <c r="X24" s="27">
        <v>84378782</v>
      </c>
      <c r="Y24" s="28">
        <f t="shared" si="7"/>
        <v>0.2053253291994358</v>
      </c>
      <c r="Z24" s="29"/>
      <c r="AA24" s="32">
        <f t="shared" si="8"/>
        <v>374850192</v>
      </c>
      <c r="AB24" s="28">
        <f t="shared" si="9"/>
        <v>0.9121515770738633</v>
      </c>
      <c r="AC24" s="6"/>
      <c r="AD24" s="27">
        <v>9685256</v>
      </c>
      <c r="AE24" s="28">
        <f t="shared" si="10"/>
        <v>2.3567872508290184E-2</v>
      </c>
      <c r="AF24" s="6"/>
      <c r="AG24" s="27">
        <v>694200</v>
      </c>
      <c r="AH24" s="28">
        <f t="shared" si="11"/>
        <v>1.6892498345170274E-3</v>
      </c>
      <c r="AI24" s="6"/>
      <c r="AJ24" s="27">
        <v>2392182</v>
      </c>
      <c r="AK24" s="28">
        <f t="shared" si="12"/>
        <v>5.8210790084047993E-3</v>
      </c>
      <c r="AL24" s="6"/>
      <c r="AM24" s="27">
        <v>533573</v>
      </c>
      <c r="AN24" s="28">
        <f t="shared" si="13"/>
        <v>1.2983838979440418E-3</v>
      </c>
      <c r="AO24" s="6"/>
      <c r="AP24" s="27">
        <v>1892088</v>
      </c>
      <c r="AQ24" s="28">
        <f t="shared" si="14"/>
        <v>4.604162115948795E-3</v>
      </c>
      <c r="AR24" s="6"/>
      <c r="AS24" s="27">
        <v>2000149</v>
      </c>
      <c r="AT24" s="28">
        <f t="shared" si="15"/>
        <v>4.8671151934016098E-3</v>
      </c>
      <c r="AU24" s="6"/>
      <c r="AV24" s="27">
        <v>0</v>
      </c>
      <c r="AW24" s="28">
        <f t="shared" si="16"/>
        <v>0</v>
      </c>
      <c r="AX24" s="6"/>
      <c r="AY24" s="27">
        <v>12091422</v>
      </c>
      <c r="AZ24" s="28">
        <f t="shared" si="17"/>
        <v>2.9422979851016339E-2</v>
      </c>
      <c r="BA24" s="6"/>
      <c r="BB24" s="27">
        <v>6812584</v>
      </c>
      <c r="BC24" s="28">
        <f t="shared" si="18"/>
        <v>1.6577580516613868E-2</v>
      </c>
      <c r="BD24" s="6"/>
      <c r="BE24" s="27">
        <v>0</v>
      </c>
      <c r="BF24" s="28">
        <f t="shared" si="19"/>
        <v>0</v>
      </c>
      <c r="BG24" s="6"/>
      <c r="BH24" s="32">
        <f t="shared" si="23"/>
        <v>36101454</v>
      </c>
      <c r="BI24" s="28">
        <f t="shared" si="20"/>
        <v>8.7848422926136663E-2</v>
      </c>
      <c r="BJ24" s="5"/>
      <c r="BK24" s="32">
        <f t="shared" si="21"/>
        <v>410951646</v>
      </c>
    </row>
    <row r="25" spans="1:63" s="7" customFormat="1" ht="14.1" customHeight="1" x14ac:dyDescent="0.25">
      <c r="A25" s="25">
        <v>44</v>
      </c>
      <c r="B25" s="26" t="s">
        <v>59</v>
      </c>
      <c r="C25" s="27">
        <v>87762069</v>
      </c>
      <c r="D25" s="28">
        <f t="shared" si="0"/>
        <v>0.42164836476766454</v>
      </c>
      <c r="E25" s="29"/>
      <c r="F25" s="27">
        <v>12365379</v>
      </c>
      <c r="G25" s="28">
        <f t="shared" si="1"/>
        <v>5.9408829970524275E-2</v>
      </c>
      <c r="H25" s="29"/>
      <c r="I25" s="27">
        <v>19690427</v>
      </c>
      <c r="J25" s="28">
        <f t="shared" si="2"/>
        <v>9.4601647850019024E-2</v>
      </c>
      <c r="K25" s="5"/>
      <c r="L25" s="27">
        <v>13320043</v>
      </c>
      <c r="M25" s="30">
        <f t="shared" si="3"/>
        <v>6.3995464254437501E-2</v>
      </c>
      <c r="N25" s="5"/>
      <c r="O25" s="27">
        <v>6208028</v>
      </c>
      <c r="P25" s="28">
        <f t="shared" si="4"/>
        <v>2.9826152510509695E-2</v>
      </c>
      <c r="Q25" s="31"/>
      <c r="R25" s="27">
        <v>10057333</v>
      </c>
      <c r="S25" s="28">
        <f t="shared" si="5"/>
        <v>4.8319941196621863E-2</v>
      </c>
      <c r="T25" s="5"/>
      <c r="U25" s="32">
        <f t="shared" si="22"/>
        <v>149403279</v>
      </c>
      <c r="V25" s="28">
        <f t="shared" si="6"/>
        <v>0.7178004005497769</v>
      </c>
      <c r="W25" s="5"/>
      <c r="X25" s="27">
        <v>39049599</v>
      </c>
      <c r="Y25" s="28">
        <f t="shared" si="7"/>
        <v>0.18761179802156933</v>
      </c>
      <c r="Z25" s="29"/>
      <c r="AA25" s="32">
        <f t="shared" si="8"/>
        <v>188452878</v>
      </c>
      <c r="AB25" s="28">
        <f t="shared" si="9"/>
        <v>0.90541219857134625</v>
      </c>
      <c r="AC25" s="6"/>
      <c r="AD25" s="27">
        <v>10630746</v>
      </c>
      <c r="AE25" s="28">
        <f t="shared" si="10"/>
        <v>5.1074874581185987E-2</v>
      </c>
      <c r="AF25" s="6"/>
      <c r="AG25" s="27">
        <v>115924</v>
      </c>
      <c r="AH25" s="28">
        <f t="shared" si="11"/>
        <v>5.5695091962026043E-4</v>
      </c>
      <c r="AI25" s="6"/>
      <c r="AJ25" s="27">
        <v>1180356</v>
      </c>
      <c r="AK25" s="28">
        <f t="shared" si="12"/>
        <v>5.6709599365040208E-3</v>
      </c>
      <c r="AL25" s="6"/>
      <c r="AM25" s="27">
        <v>46241</v>
      </c>
      <c r="AN25" s="28">
        <f t="shared" si="13"/>
        <v>2.2216251573583089E-4</v>
      </c>
      <c r="AO25" s="6"/>
      <c r="AP25" s="27">
        <v>60339</v>
      </c>
      <c r="AQ25" s="28">
        <f t="shared" si="14"/>
        <v>2.8989563454476117E-4</v>
      </c>
      <c r="AR25" s="6"/>
      <c r="AS25" s="27">
        <v>499820</v>
      </c>
      <c r="AT25" s="28">
        <f t="shared" si="15"/>
        <v>2.4013595859752818E-3</v>
      </c>
      <c r="AU25" s="6"/>
      <c r="AV25" s="27">
        <v>0</v>
      </c>
      <c r="AW25" s="28">
        <f t="shared" si="16"/>
        <v>0</v>
      </c>
      <c r="AX25" s="6"/>
      <c r="AY25" s="27">
        <v>3958317</v>
      </c>
      <c r="AZ25" s="28">
        <f t="shared" si="17"/>
        <v>1.901753125580993E-2</v>
      </c>
      <c r="BA25" s="6"/>
      <c r="BB25" s="27">
        <v>3195802</v>
      </c>
      <c r="BC25" s="28">
        <f t="shared" si="18"/>
        <v>1.5354066999277695E-2</v>
      </c>
      <c r="BD25" s="6"/>
      <c r="BE25" s="27">
        <v>0</v>
      </c>
      <c r="BF25" s="28">
        <f t="shared" si="19"/>
        <v>0</v>
      </c>
      <c r="BG25" s="6"/>
      <c r="BH25" s="32">
        <f t="shared" si="23"/>
        <v>19687545</v>
      </c>
      <c r="BI25" s="28">
        <f t="shared" si="20"/>
        <v>9.4587801428653764E-2</v>
      </c>
      <c r="BJ25" s="5"/>
      <c r="BK25" s="32">
        <f t="shared" si="21"/>
        <v>208140423</v>
      </c>
    </row>
    <row r="26" spans="1:63" s="7" customFormat="1" ht="14.1" customHeight="1" x14ac:dyDescent="0.25">
      <c r="A26" s="25">
        <v>45</v>
      </c>
      <c r="B26" s="26" t="s">
        <v>60</v>
      </c>
      <c r="C26" s="27">
        <v>39521861</v>
      </c>
      <c r="D26" s="28">
        <f t="shared" si="0"/>
        <v>0.41900261907773068</v>
      </c>
      <c r="E26" s="29"/>
      <c r="F26" s="27">
        <v>5651022</v>
      </c>
      <c r="G26" s="28">
        <f t="shared" si="1"/>
        <v>5.9910969740667723E-2</v>
      </c>
      <c r="H26" s="29"/>
      <c r="I26" s="27">
        <v>7574310</v>
      </c>
      <c r="J26" s="28">
        <f t="shared" si="2"/>
        <v>8.0301272445309352E-2</v>
      </c>
      <c r="K26" s="5"/>
      <c r="L26" s="27">
        <v>5988620</v>
      </c>
      <c r="M26" s="30">
        <f t="shared" si="3"/>
        <v>6.3490114108272364E-2</v>
      </c>
      <c r="N26" s="5"/>
      <c r="O26" s="27">
        <v>3162390</v>
      </c>
      <c r="P26" s="28">
        <f t="shared" si="4"/>
        <v>3.3527006548229717E-2</v>
      </c>
      <c r="Q26" s="31"/>
      <c r="R26" s="27">
        <v>3294386</v>
      </c>
      <c r="S26" s="28">
        <f t="shared" si="5"/>
        <v>3.4926400916520828E-2</v>
      </c>
      <c r="T26" s="5"/>
      <c r="U26" s="32">
        <f t="shared" si="22"/>
        <v>65192589</v>
      </c>
      <c r="V26" s="28">
        <f t="shared" si="6"/>
        <v>0.6911583828367307</v>
      </c>
      <c r="W26" s="5"/>
      <c r="X26" s="27">
        <v>17498306</v>
      </c>
      <c r="Y26" s="28">
        <f t="shared" si="7"/>
        <v>0.18551343124817854</v>
      </c>
      <c r="Z26" s="29"/>
      <c r="AA26" s="32">
        <f t="shared" si="8"/>
        <v>82690895</v>
      </c>
      <c r="AB26" s="28">
        <f t="shared" si="9"/>
        <v>0.87667181408490924</v>
      </c>
      <c r="AC26" s="6"/>
      <c r="AD26" s="27">
        <v>6377964</v>
      </c>
      <c r="AE26" s="28">
        <f t="shared" si="10"/>
        <v>6.7617858895447247E-2</v>
      </c>
      <c r="AF26" s="6"/>
      <c r="AG26" s="27">
        <v>649921</v>
      </c>
      <c r="AH26" s="28">
        <f t="shared" si="11"/>
        <v>6.8903283980887896E-3</v>
      </c>
      <c r="AI26" s="6"/>
      <c r="AJ26" s="27">
        <v>903996</v>
      </c>
      <c r="AK26" s="28">
        <f t="shared" si="12"/>
        <v>9.5839791460172446E-3</v>
      </c>
      <c r="AL26" s="6"/>
      <c r="AM26" s="27">
        <v>100000</v>
      </c>
      <c r="AN26" s="28">
        <f t="shared" si="13"/>
        <v>1.0601793753531258E-3</v>
      </c>
      <c r="AO26" s="6"/>
      <c r="AP26" s="27">
        <v>296877</v>
      </c>
      <c r="AQ26" s="28">
        <f t="shared" si="14"/>
        <v>3.1474287241670994E-3</v>
      </c>
      <c r="AR26" s="6"/>
      <c r="AS26" s="27">
        <v>210849</v>
      </c>
      <c r="AT26" s="28">
        <f t="shared" si="15"/>
        <v>2.2353776111383125E-3</v>
      </c>
      <c r="AU26" s="6"/>
      <c r="AV26" s="27">
        <v>0</v>
      </c>
      <c r="AW26" s="28">
        <f t="shared" si="16"/>
        <v>0</v>
      </c>
      <c r="AX26" s="6"/>
      <c r="AY26" s="27">
        <v>1367348</v>
      </c>
      <c r="AZ26" s="28">
        <f t="shared" si="17"/>
        <v>1.449634148530346E-2</v>
      </c>
      <c r="BA26" s="6"/>
      <c r="BB26" s="27">
        <v>1725811</v>
      </c>
      <c r="BC26" s="28">
        <f t="shared" si="18"/>
        <v>1.8296692279575536E-2</v>
      </c>
      <c r="BD26" s="6"/>
      <c r="BE26" s="27">
        <v>0</v>
      </c>
      <c r="BF26" s="28">
        <f t="shared" si="19"/>
        <v>0</v>
      </c>
      <c r="BG26" s="6"/>
      <c r="BH26" s="32">
        <f t="shared" si="23"/>
        <v>11632766</v>
      </c>
      <c r="BI26" s="28">
        <f t="shared" si="20"/>
        <v>0.1233281859150908</v>
      </c>
      <c r="BJ26" s="5"/>
      <c r="BK26" s="32">
        <f t="shared" si="21"/>
        <v>94323661</v>
      </c>
    </row>
    <row r="27" spans="1:63" s="7" customFormat="1" ht="14.1" customHeight="1" x14ac:dyDescent="0.25">
      <c r="A27" s="25">
        <v>46</v>
      </c>
      <c r="B27" s="26" t="s">
        <v>61</v>
      </c>
      <c r="C27" s="27">
        <v>19566848</v>
      </c>
      <c r="D27" s="28">
        <f t="shared" si="0"/>
        <v>0.34276243619641483</v>
      </c>
      <c r="E27" s="29"/>
      <c r="F27" s="27">
        <v>2865004</v>
      </c>
      <c r="G27" s="28">
        <f t="shared" si="1"/>
        <v>5.0187733392341644E-2</v>
      </c>
      <c r="H27" s="29"/>
      <c r="I27" s="27">
        <v>4620691</v>
      </c>
      <c r="J27" s="28">
        <f t="shared" si="2"/>
        <v>8.0942996238885706E-2</v>
      </c>
      <c r="K27" s="5"/>
      <c r="L27" s="27">
        <v>5985826</v>
      </c>
      <c r="M27" s="30">
        <f t="shared" si="3"/>
        <v>0.10485676090537634</v>
      </c>
      <c r="N27" s="5"/>
      <c r="O27" s="27">
        <v>2221575</v>
      </c>
      <c r="P27" s="28">
        <f t="shared" si="4"/>
        <v>3.8916460085602463E-2</v>
      </c>
      <c r="Q27" s="31"/>
      <c r="R27" s="27">
        <v>3588393</v>
      </c>
      <c r="S27" s="28">
        <f t="shared" si="5"/>
        <v>6.2859706719762001E-2</v>
      </c>
      <c r="T27" s="5"/>
      <c r="U27" s="32">
        <f t="shared" si="22"/>
        <v>38848337</v>
      </c>
      <c r="V27" s="28">
        <f t="shared" si="6"/>
        <v>0.680526093538383</v>
      </c>
      <c r="W27" s="5"/>
      <c r="X27" s="27">
        <v>9388834</v>
      </c>
      <c r="Y27" s="28">
        <f t="shared" si="7"/>
        <v>0.1644689842167594</v>
      </c>
      <c r="Z27" s="29"/>
      <c r="AA27" s="32">
        <f t="shared" si="8"/>
        <v>48237171</v>
      </c>
      <c r="AB27" s="28">
        <f t="shared" si="9"/>
        <v>0.84499507775514238</v>
      </c>
      <c r="AC27" s="6"/>
      <c r="AD27" s="27">
        <v>1112540</v>
      </c>
      <c r="AE27" s="28">
        <f t="shared" si="10"/>
        <v>1.948892947734655E-2</v>
      </c>
      <c r="AF27" s="6"/>
      <c r="AG27" s="27">
        <v>1897343</v>
      </c>
      <c r="AH27" s="28">
        <f t="shared" si="11"/>
        <v>3.3236723103292586E-2</v>
      </c>
      <c r="AI27" s="6"/>
      <c r="AJ27" s="27">
        <v>200050</v>
      </c>
      <c r="AK27" s="28">
        <f t="shared" si="12"/>
        <v>3.5043776780548808E-3</v>
      </c>
      <c r="AL27" s="6"/>
      <c r="AM27" s="27">
        <v>10000</v>
      </c>
      <c r="AN27" s="28">
        <f t="shared" si="13"/>
        <v>1.751750901302115E-4</v>
      </c>
      <c r="AO27" s="6"/>
      <c r="AP27" s="27">
        <v>68500</v>
      </c>
      <c r="AQ27" s="28">
        <f t="shared" si="14"/>
        <v>1.1999493673919487E-3</v>
      </c>
      <c r="AR27" s="6"/>
      <c r="AS27" s="27">
        <v>121000</v>
      </c>
      <c r="AT27" s="28">
        <f t="shared" si="15"/>
        <v>2.1196185905755591E-3</v>
      </c>
      <c r="AU27" s="6"/>
      <c r="AV27" s="27">
        <v>0</v>
      </c>
      <c r="AW27" s="28">
        <f t="shared" si="16"/>
        <v>0</v>
      </c>
      <c r="AX27" s="6"/>
      <c r="AY27" s="27">
        <v>4635953</v>
      </c>
      <c r="AZ27" s="28">
        <f t="shared" si="17"/>
        <v>8.1210348461442441E-2</v>
      </c>
      <c r="BA27" s="6"/>
      <c r="BB27" s="27">
        <v>803185</v>
      </c>
      <c r="BC27" s="28">
        <f t="shared" si="18"/>
        <v>1.4069800476623392E-2</v>
      </c>
      <c r="BD27" s="6"/>
      <c r="BE27" s="27">
        <v>0</v>
      </c>
      <c r="BF27" s="28">
        <f t="shared" si="19"/>
        <v>0</v>
      </c>
      <c r="BG27" s="6"/>
      <c r="BH27" s="32">
        <f t="shared" si="23"/>
        <v>8848571</v>
      </c>
      <c r="BI27" s="28">
        <f t="shared" si="20"/>
        <v>0.15500492224485757</v>
      </c>
      <c r="BJ27" s="5"/>
      <c r="BK27" s="32">
        <f t="shared" si="21"/>
        <v>57085742</v>
      </c>
    </row>
    <row r="28" spans="1:63" s="7" customFormat="1" ht="14.1" customHeight="1" x14ac:dyDescent="0.25">
      <c r="A28" s="25">
        <v>47</v>
      </c>
      <c r="B28" s="26" t="s">
        <v>98</v>
      </c>
      <c r="C28" s="27">
        <v>14697255</v>
      </c>
      <c r="D28" s="28">
        <f t="shared" si="0"/>
        <v>0.32437879184382362</v>
      </c>
      <c r="E28" s="29"/>
      <c r="F28" s="27">
        <v>2788416</v>
      </c>
      <c r="G28" s="28">
        <f t="shared" si="1"/>
        <v>6.1542309311363744E-2</v>
      </c>
      <c r="H28" s="29"/>
      <c r="I28" s="27">
        <v>4400491</v>
      </c>
      <c r="J28" s="28">
        <f t="shared" si="2"/>
        <v>9.7121942437524506E-2</v>
      </c>
      <c r="K28" s="5"/>
      <c r="L28" s="27">
        <v>3876165</v>
      </c>
      <c r="M28" s="30">
        <f t="shared" si="3"/>
        <v>8.5549697524286997E-2</v>
      </c>
      <c r="N28" s="5"/>
      <c r="O28" s="27">
        <v>2135574</v>
      </c>
      <c r="P28" s="28">
        <f t="shared" si="4"/>
        <v>4.7133625565663917E-2</v>
      </c>
      <c r="Q28" s="31"/>
      <c r="R28" s="27">
        <v>1354892</v>
      </c>
      <c r="S28" s="28">
        <f t="shared" si="5"/>
        <v>2.9903422784653452E-2</v>
      </c>
      <c r="T28" s="5"/>
      <c r="U28" s="32">
        <f t="shared" si="22"/>
        <v>29252793</v>
      </c>
      <c r="V28" s="28">
        <f t="shared" si="6"/>
        <v>0.6456297894673162</v>
      </c>
      <c r="W28" s="5"/>
      <c r="X28" s="27">
        <v>7189972</v>
      </c>
      <c r="Y28" s="28">
        <f t="shared" si="7"/>
        <v>0.15868775705061389</v>
      </c>
      <c r="Z28" s="29"/>
      <c r="AA28" s="32">
        <f t="shared" si="8"/>
        <v>36442765</v>
      </c>
      <c r="AB28" s="28">
        <f t="shared" si="9"/>
        <v>0.80431754651793008</v>
      </c>
      <c r="AC28" s="6"/>
      <c r="AD28" s="27">
        <v>3927661</v>
      </c>
      <c r="AE28" s="28">
        <f t="shared" si="10"/>
        <v>8.6686250592515682E-2</v>
      </c>
      <c r="AF28" s="6"/>
      <c r="AG28" s="27">
        <v>8000</v>
      </c>
      <c r="AH28" s="28">
        <f t="shared" si="11"/>
        <v>1.7656564676537143E-4</v>
      </c>
      <c r="AI28" s="6"/>
      <c r="AJ28" s="27">
        <v>418997</v>
      </c>
      <c r="AK28" s="28">
        <f t="shared" si="12"/>
        <v>9.247559537218791E-3</v>
      </c>
      <c r="AL28" s="6"/>
      <c r="AM28" s="27">
        <v>263000</v>
      </c>
      <c r="AN28" s="28">
        <f t="shared" si="13"/>
        <v>5.8045956374115854E-3</v>
      </c>
      <c r="AO28" s="6"/>
      <c r="AP28" s="27">
        <v>347740</v>
      </c>
      <c r="AQ28" s="28">
        <f t="shared" si="14"/>
        <v>7.6748672507737821E-3</v>
      </c>
      <c r="AR28" s="6"/>
      <c r="AS28" s="27">
        <v>117000</v>
      </c>
      <c r="AT28" s="28">
        <f t="shared" si="15"/>
        <v>2.5822725839435572E-3</v>
      </c>
      <c r="AU28" s="6"/>
      <c r="AV28" s="27">
        <v>0</v>
      </c>
      <c r="AW28" s="28">
        <f t="shared" si="16"/>
        <v>0</v>
      </c>
      <c r="AX28" s="6"/>
      <c r="AY28" s="27">
        <v>3187764</v>
      </c>
      <c r="AZ28" s="28">
        <f t="shared" si="17"/>
        <v>7.0356201549420933E-2</v>
      </c>
      <c r="BA28" s="6"/>
      <c r="BB28" s="27">
        <v>596000</v>
      </c>
      <c r="BC28" s="28">
        <f t="shared" si="18"/>
        <v>1.315414068402017E-2</v>
      </c>
      <c r="BD28" s="6"/>
      <c r="BE28" s="27">
        <v>0</v>
      </c>
      <c r="BF28" s="28">
        <f t="shared" si="19"/>
        <v>0</v>
      </c>
      <c r="BG28" s="6"/>
      <c r="BH28" s="32">
        <f t="shared" si="23"/>
        <v>8866162</v>
      </c>
      <c r="BI28" s="28">
        <f t="shared" si="20"/>
        <v>0.19568245348206989</v>
      </c>
      <c r="BJ28" s="5"/>
      <c r="BK28" s="32">
        <f t="shared" si="21"/>
        <v>45308927</v>
      </c>
    </row>
    <row r="29" spans="1:63" s="7" customFormat="1" ht="14.1" customHeight="1" x14ac:dyDescent="0.25">
      <c r="A29" s="25">
        <v>48</v>
      </c>
      <c r="B29" s="26" t="s">
        <v>62</v>
      </c>
      <c r="C29" s="27">
        <v>27681257</v>
      </c>
      <c r="D29" s="28">
        <f t="shared" si="0"/>
        <v>0.36530287795844446</v>
      </c>
      <c r="E29" s="29"/>
      <c r="F29" s="27">
        <v>3906917</v>
      </c>
      <c r="G29" s="28">
        <f t="shared" si="1"/>
        <v>5.1558642154320232E-2</v>
      </c>
      <c r="H29" s="29"/>
      <c r="I29" s="27">
        <v>4891367</v>
      </c>
      <c r="J29" s="28">
        <f t="shared" si="2"/>
        <v>6.4550191570092452E-2</v>
      </c>
      <c r="K29" s="5"/>
      <c r="L29" s="27">
        <v>6254508</v>
      </c>
      <c r="M29" s="30">
        <f t="shared" si="3"/>
        <v>8.2539234855343258E-2</v>
      </c>
      <c r="N29" s="5"/>
      <c r="O29" s="27">
        <v>3298999</v>
      </c>
      <c r="P29" s="28">
        <f t="shared" si="4"/>
        <v>4.3536094805305639E-2</v>
      </c>
      <c r="Q29" s="31"/>
      <c r="R29" s="27">
        <v>2562342</v>
      </c>
      <c r="S29" s="28">
        <f t="shared" si="5"/>
        <v>3.3814609897007082E-2</v>
      </c>
      <c r="T29" s="5"/>
      <c r="U29" s="32">
        <f t="shared" si="22"/>
        <v>48595390</v>
      </c>
      <c r="V29" s="28">
        <f t="shared" si="6"/>
        <v>0.64130165124051319</v>
      </c>
      <c r="W29" s="5"/>
      <c r="X29" s="27">
        <v>15395875</v>
      </c>
      <c r="Y29" s="28">
        <f t="shared" si="7"/>
        <v>0.20317565225410344</v>
      </c>
      <c r="Z29" s="29"/>
      <c r="AA29" s="32">
        <f t="shared" si="8"/>
        <v>63991265</v>
      </c>
      <c r="AB29" s="28">
        <f t="shared" si="9"/>
        <v>0.84447730349461658</v>
      </c>
      <c r="AC29" s="6"/>
      <c r="AD29" s="27">
        <v>4151130</v>
      </c>
      <c r="AE29" s="28">
        <f t="shared" si="10"/>
        <v>5.4781462264507627E-2</v>
      </c>
      <c r="AF29" s="6"/>
      <c r="AG29" s="27">
        <v>192317</v>
      </c>
      <c r="AH29" s="28">
        <f t="shared" si="11"/>
        <v>2.5379611041627973E-3</v>
      </c>
      <c r="AI29" s="6"/>
      <c r="AJ29" s="27">
        <v>306497</v>
      </c>
      <c r="AK29" s="28">
        <f t="shared" si="12"/>
        <v>4.0447670488962754E-3</v>
      </c>
      <c r="AL29" s="6"/>
      <c r="AM29" s="27">
        <v>139185</v>
      </c>
      <c r="AN29" s="28">
        <f t="shared" si="13"/>
        <v>1.8367909039913215E-3</v>
      </c>
      <c r="AO29" s="6"/>
      <c r="AP29" s="27">
        <v>289602</v>
      </c>
      <c r="AQ29" s="28">
        <f t="shared" si="14"/>
        <v>3.8218078052785478E-3</v>
      </c>
      <c r="AR29" s="6"/>
      <c r="AS29" s="27">
        <v>291061</v>
      </c>
      <c r="AT29" s="28">
        <f t="shared" si="15"/>
        <v>3.8410618766865539E-3</v>
      </c>
      <c r="AU29" s="6"/>
      <c r="AV29" s="27">
        <v>0</v>
      </c>
      <c r="AW29" s="28">
        <f t="shared" si="16"/>
        <v>0</v>
      </c>
      <c r="AX29" s="6"/>
      <c r="AY29" s="27">
        <v>4189651</v>
      </c>
      <c r="AZ29" s="28">
        <f t="shared" si="17"/>
        <v>5.5289814618659658E-2</v>
      </c>
      <c r="BA29" s="6"/>
      <c r="BB29" s="27">
        <v>2225473</v>
      </c>
      <c r="BC29" s="28">
        <f t="shared" si="18"/>
        <v>2.9369030883200621E-2</v>
      </c>
      <c r="BD29" s="6"/>
      <c r="BE29" s="27">
        <v>0</v>
      </c>
      <c r="BF29" s="28">
        <f t="shared" si="19"/>
        <v>0</v>
      </c>
      <c r="BG29" s="6"/>
      <c r="BH29" s="32">
        <f t="shared" si="23"/>
        <v>11784916</v>
      </c>
      <c r="BI29" s="28">
        <f t="shared" si="20"/>
        <v>0.15552269650538339</v>
      </c>
      <c r="BJ29" s="5"/>
      <c r="BK29" s="32">
        <f t="shared" si="21"/>
        <v>75776181</v>
      </c>
    </row>
    <row r="30" spans="1:63" s="7" customFormat="1" ht="14.1" customHeight="1" x14ac:dyDescent="0.25">
      <c r="A30" s="25">
        <v>49</v>
      </c>
      <c r="B30" s="26" t="s">
        <v>63</v>
      </c>
      <c r="C30" s="27">
        <v>1584116</v>
      </c>
      <c r="D30" s="28">
        <f t="shared" si="0"/>
        <v>0.19944941387696105</v>
      </c>
      <c r="E30" s="29"/>
      <c r="F30" s="27">
        <v>271733</v>
      </c>
      <c r="G30" s="28">
        <f t="shared" si="1"/>
        <v>3.4212764457292433E-2</v>
      </c>
      <c r="H30" s="29"/>
      <c r="I30" s="27">
        <v>1087738</v>
      </c>
      <c r="J30" s="28">
        <f t="shared" si="2"/>
        <v>0.13695253791496195</v>
      </c>
      <c r="K30" s="5"/>
      <c r="L30" s="27">
        <v>805153</v>
      </c>
      <c r="M30" s="30">
        <f t="shared" si="3"/>
        <v>0.10137344356807003</v>
      </c>
      <c r="N30" s="5"/>
      <c r="O30" s="27">
        <v>779802</v>
      </c>
      <c r="P30" s="28">
        <f t="shared" si="4"/>
        <v>9.8181605286533302E-2</v>
      </c>
      <c r="Q30" s="31"/>
      <c r="R30" s="27">
        <v>309720</v>
      </c>
      <c r="S30" s="28">
        <f t="shared" si="5"/>
        <v>3.8995548599958831E-2</v>
      </c>
      <c r="T30" s="5"/>
      <c r="U30" s="32">
        <f t="shared" si="22"/>
        <v>4838262</v>
      </c>
      <c r="V30" s="28">
        <f t="shared" si="6"/>
        <v>0.60916531370377758</v>
      </c>
      <c r="W30" s="5"/>
      <c r="X30" s="27">
        <v>999684</v>
      </c>
      <c r="Y30" s="28">
        <f t="shared" si="7"/>
        <v>0.12586602740088224</v>
      </c>
      <c r="Z30" s="29"/>
      <c r="AA30" s="32">
        <f t="shared" si="8"/>
        <v>5837946</v>
      </c>
      <c r="AB30" s="28">
        <f t="shared" si="9"/>
        <v>0.73503134110465984</v>
      </c>
      <c r="AC30" s="6"/>
      <c r="AD30" s="27">
        <v>668608</v>
      </c>
      <c r="AE30" s="28">
        <f t="shared" si="10"/>
        <v>8.4181634244870435E-2</v>
      </c>
      <c r="AF30" s="6"/>
      <c r="AG30" s="27">
        <v>122664</v>
      </c>
      <c r="AH30" s="28">
        <f t="shared" si="11"/>
        <v>1.544411072409063E-2</v>
      </c>
      <c r="AI30" s="6"/>
      <c r="AJ30" s="27">
        <v>295204</v>
      </c>
      <c r="AK30" s="28">
        <f t="shared" si="12"/>
        <v>3.716789980918974E-2</v>
      </c>
      <c r="AL30" s="6"/>
      <c r="AM30" s="27">
        <v>15000</v>
      </c>
      <c r="AN30" s="28">
        <f t="shared" si="13"/>
        <v>1.8885872045698775E-3</v>
      </c>
      <c r="AO30" s="6"/>
      <c r="AP30" s="27">
        <v>2000</v>
      </c>
      <c r="AQ30" s="28">
        <f t="shared" si="14"/>
        <v>2.5181162727598366E-4</v>
      </c>
      <c r="AR30" s="6"/>
      <c r="AS30" s="27">
        <v>22000</v>
      </c>
      <c r="AT30" s="28">
        <f t="shared" si="15"/>
        <v>2.7699279000358203E-3</v>
      </c>
      <c r="AU30" s="6"/>
      <c r="AV30" s="27">
        <v>0</v>
      </c>
      <c r="AW30" s="28">
        <f t="shared" si="16"/>
        <v>0</v>
      </c>
      <c r="AX30" s="6"/>
      <c r="AY30" s="27">
        <v>562533</v>
      </c>
      <c r="AZ30" s="28">
        <f t="shared" si="17"/>
        <v>7.0826175063220462E-2</v>
      </c>
      <c r="BA30" s="6"/>
      <c r="BB30" s="27">
        <v>416490</v>
      </c>
      <c r="BC30" s="28">
        <f t="shared" si="18"/>
        <v>5.2438512322087218E-2</v>
      </c>
      <c r="BD30" s="6"/>
      <c r="BE30" s="27">
        <v>0</v>
      </c>
      <c r="BF30" s="28">
        <f t="shared" si="19"/>
        <v>0</v>
      </c>
      <c r="BG30" s="6"/>
      <c r="BH30" s="32">
        <f t="shared" si="23"/>
        <v>2104499</v>
      </c>
      <c r="BI30" s="28">
        <f t="shared" si="20"/>
        <v>0.26496865889534016</v>
      </c>
      <c r="BJ30" s="5"/>
      <c r="BK30" s="32">
        <f t="shared" si="21"/>
        <v>7942445</v>
      </c>
    </row>
    <row r="31" spans="1:63" s="7" customFormat="1" ht="14.1" customHeight="1" x14ac:dyDescent="0.25">
      <c r="A31" s="25">
        <v>50</v>
      </c>
      <c r="B31" s="26" t="s">
        <v>64</v>
      </c>
      <c r="C31" s="27">
        <v>3405166</v>
      </c>
      <c r="D31" s="28">
        <f t="shared" si="0"/>
        <v>0.24916728766420823</v>
      </c>
      <c r="E31" s="29"/>
      <c r="F31" s="27">
        <v>1061714</v>
      </c>
      <c r="G31" s="28">
        <f t="shared" si="1"/>
        <v>7.7689133996732371E-2</v>
      </c>
      <c r="H31" s="29"/>
      <c r="I31" s="27">
        <v>837031</v>
      </c>
      <c r="J31" s="28">
        <f t="shared" si="2"/>
        <v>6.1248333843595258E-2</v>
      </c>
      <c r="K31" s="5"/>
      <c r="L31" s="27">
        <v>1691043</v>
      </c>
      <c r="M31" s="30">
        <f t="shared" si="3"/>
        <v>0.12373922376575641</v>
      </c>
      <c r="N31" s="5"/>
      <c r="O31" s="27">
        <v>1012926</v>
      </c>
      <c r="P31" s="28">
        <f t="shared" si="4"/>
        <v>7.4119154256960099E-2</v>
      </c>
      <c r="Q31" s="31"/>
      <c r="R31" s="27">
        <v>535262</v>
      </c>
      <c r="S31" s="28">
        <f t="shared" si="5"/>
        <v>3.9166895455234614E-2</v>
      </c>
      <c r="T31" s="5"/>
      <c r="U31" s="32">
        <f t="shared" si="22"/>
        <v>8543142</v>
      </c>
      <c r="V31" s="28">
        <f t="shared" si="6"/>
        <v>0.62513002898248704</v>
      </c>
      <c r="W31" s="5"/>
      <c r="X31" s="27">
        <v>1914361</v>
      </c>
      <c r="Y31" s="28">
        <f t="shared" si="7"/>
        <v>0.14008014234258809</v>
      </c>
      <c r="Z31" s="29"/>
      <c r="AA31" s="32">
        <f t="shared" si="8"/>
        <v>10457503</v>
      </c>
      <c r="AB31" s="28">
        <f t="shared" si="9"/>
        <v>0.76521017132507507</v>
      </c>
      <c r="AC31" s="6"/>
      <c r="AD31" s="27">
        <v>895770</v>
      </c>
      <c r="AE31" s="28">
        <f t="shared" si="10"/>
        <v>6.5546461250631488E-2</v>
      </c>
      <c r="AF31" s="6"/>
      <c r="AG31" s="27">
        <v>210000</v>
      </c>
      <c r="AH31" s="28">
        <f t="shared" si="11"/>
        <v>1.5366396354681015E-2</v>
      </c>
      <c r="AI31" s="6"/>
      <c r="AJ31" s="27">
        <v>382618</v>
      </c>
      <c r="AK31" s="28">
        <f t="shared" si="12"/>
        <v>2.7997427811596858E-2</v>
      </c>
      <c r="AL31" s="6"/>
      <c r="AM31" s="27">
        <v>30623</v>
      </c>
      <c r="AN31" s="28">
        <f t="shared" si="13"/>
        <v>2.2407864550923651E-3</v>
      </c>
      <c r="AO31" s="6"/>
      <c r="AP31" s="27">
        <v>26053</v>
      </c>
      <c r="AQ31" s="28">
        <f t="shared" si="14"/>
        <v>1.9063844010881164E-3</v>
      </c>
      <c r="AR31" s="6"/>
      <c r="AS31" s="27">
        <v>63402</v>
      </c>
      <c r="AT31" s="28">
        <f t="shared" si="15"/>
        <v>4.6393345794261218E-3</v>
      </c>
      <c r="AU31" s="6"/>
      <c r="AV31" s="27">
        <v>0</v>
      </c>
      <c r="AW31" s="28">
        <f t="shared" si="16"/>
        <v>0</v>
      </c>
      <c r="AX31" s="6"/>
      <c r="AY31" s="27">
        <v>884215</v>
      </c>
      <c r="AZ31" s="28">
        <f t="shared" si="17"/>
        <v>6.470094358454416E-2</v>
      </c>
      <c r="BA31" s="6"/>
      <c r="BB31" s="27">
        <v>716000</v>
      </c>
      <c r="BC31" s="28">
        <f t="shared" si="18"/>
        <v>5.2392094237864791E-2</v>
      </c>
      <c r="BD31" s="6"/>
      <c r="BE31" s="27">
        <v>0</v>
      </c>
      <c r="BF31" s="28">
        <f t="shared" si="19"/>
        <v>0</v>
      </c>
      <c r="BG31" s="6"/>
      <c r="BH31" s="32">
        <f t="shared" si="23"/>
        <v>3208681</v>
      </c>
      <c r="BI31" s="28">
        <f t="shared" si="20"/>
        <v>0.2347898286749249</v>
      </c>
      <c r="BJ31" s="5"/>
      <c r="BK31" s="32">
        <f t="shared" si="21"/>
        <v>13666184</v>
      </c>
    </row>
    <row r="32" spans="1:63" s="7" customFormat="1" ht="14.1" customHeight="1" x14ac:dyDescent="0.25">
      <c r="A32" s="25">
        <v>51</v>
      </c>
      <c r="B32" s="26" t="s">
        <v>65</v>
      </c>
      <c r="C32" s="27">
        <v>7240773</v>
      </c>
      <c r="D32" s="28">
        <f t="shared" si="0"/>
        <v>0.33756213755279496</v>
      </c>
      <c r="E32" s="29"/>
      <c r="F32" s="27">
        <v>1493529</v>
      </c>
      <c r="G32" s="28">
        <f t="shared" si="1"/>
        <v>6.9627765120808011E-2</v>
      </c>
      <c r="H32" s="29"/>
      <c r="I32" s="27">
        <v>1498010</v>
      </c>
      <c r="J32" s="28">
        <f t="shared" si="2"/>
        <v>6.9836667670076444E-2</v>
      </c>
      <c r="K32" s="5"/>
      <c r="L32" s="27">
        <v>2793866</v>
      </c>
      <c r="M32" s="30">
        <f t="shared" si="3"/>
        <v>0.13024899123285277</v>
      </c>
      <c r="N32" s="5"/>
      <c r="O32" s="27">
        <v>988913</v>
      </c>
      <c r="P32" s="28">
        <f t="shared" si="4"/>
        <v>4.610275534583768E-2</v>
      </c>
      <c r="Q32" s="31"/>
      <c r="R32" s="27">
        <v>837834</v>
      </c>
      <c r="S32" s="28">
        <f t="shared" si="5"/>
        <v>3.9059508695329689E-2</v>
      </c>
      <c r="T32" s="5"/>
      <c r="U32" s="32">
        <f t="shared" si="22"/>
        <v>14852925</v>
      </c>
      <c r="V32" s="28">
        <f t="shared" si="6"/>
        <v>0.69243782561769962</v>
      </c>
      <c r="W32" s="5"/>
      <c r="X32" s="27">
        <v>3874068</v>
      </c>
      <c r="Y32" s="28">
        <f t="shared" si="7"/>
        <v>0.18060760572177603</v>
      </c>
      <c r="Z32" s="29"/>
      <c r="AA32" s="32">
        <f t="shared" si="8"/>
        <v>18726993</v>
      </c>
      <c r="AB32" s="28">
        <f t="shared" si="9"/>
        <v>0.87304543133947554</v>
      </c>
      <c r="AC32" s="6"/>
      <c r="AD32" s="27">
        <v>829980</v>
      </c>
      <c r="AE32" s="28">
        <f t="shared" si="10"/>
        <v>3.869335814367731E-2</v>
      </c>
      <c r="AF32" s="6"/>
      <c r="AG32" s="27">
        <v>133545</v>
      </c>
      <c r="AH32" s="28">
        <f t="shared" si="11"/>
        <v>6.2258181080235503E-3</v>
      </c>
      <c r="AI32" s="6"/>
      <c r="AJ32" s="27">
        <v>237817</v>
      </c>
      <c r="AK32" s="28">
        <f t="shared" si="12"/>
        <v>1.1086939870424476E-2</v>
      </c>
      <c r="AL32" s="6"/>
      <c r="AM32" s="27">
        <v>0</v>
      </c>
      <c r="AN32" s="28">
        <f t="shared" si="13"/>
        <v>0</v>
      </c>
      <c r="AO32" s="6"/>
      <c r="AP32" s="27">
        <v>44210</v>
      </c>
      <c r="AQ32" s="28">
        <f t="shared" si="14"/>
        <v>2.0610537163931347E-3</v>
      </c>
      <c r="AR32" s="6"/>
      <c r="AS32" s="27">
        <v>73705</v>
      </c>
      <c r="AT32" s="28">
        <f t="shared" si="15"/>
        <v>3.4360996192435191E-3</v>
      </c>
      <c r="AU32" s="6"/>
      <c r="AV32" s="27">
        <v>0</v>
      </c>
      <c r="AW32" s="28">
        <f t="shared" si="16"/>
        <v>0</v>
      </c>
      <c r="AX32" s="6"/>
      <c r="AY32" s="27">
        <v>888943</v>
      </c>
      <c r="AZ32" s="28">
        <f t="shared" si="17"/>
        <v>4.1442191219444972E-2</v>
      </c>
      <c r="BA32" s="6"/>
      <c r="BB32" s="27">
        <v>515000</v>
      </c>
      <c r="BC32" s="28">
        <f t="shared" si="18"/>
        <v>2.4009107983317447E-2</v>
      </c>
      <c r="BD32" s="6"/>
      <c r="BE32" s="27">
        <v>0</v>
      </c>
      <c r="BF32" s="28">
        <f t="shared" si="19"/>
        <v>0</v>
      </c>
      <c r="BG32" s="6"/>
      <c r="BH32" s="32">
        <f t="shared" si="23"/>
        <v>2723200</v>
      </c>
      <c r="BI32" s="28">
        <f t="shared" si="20"/>
        <v>0.1269545686605244</v>
      </c>
      <c r="BJ32" s="5"/>
      <c r="BK32" s="32">
        <f t="shared" si="21"/>
        <v>21450193</v>
      </c>
    </row>
    <row r="33" spans="1:63" s="7" customFormat="1" ht="14.1" customHeight="1" x14ac:dyDescent="0.25">
      <c r="A33" s="25">
        <v>52</v>
      </c>
      <c r="B33" s="26" t="s">
        <v>66</v>
      </c>
      <c r="C33" s="27">
        <v>11147728</v>
      </c>
      <c r="D33" s="28">
        <f t="shared" si="0"/>
        <v>0.37701645141347417</v>
      </c>
      <c r="E33" s="29"/>
      <c r="F33" s="27">
        <v>1942233</v>
      </c>
      <c r="G33" s="28">
        <f t="shared" si="1"/>
        <v>6.5686370664779961E-2</v>
      </c>
      <c r="H33" s="29"/>
      <c r="I33" s="27">
        <v>2453543</v>
      </c>
      <c r="J33" s="28">
        <f t="shared" si="2"/>
        <v>8.2978888186935454E-2</v>
      </c>
      <c r="K33" s="5"/>
      <c r="L33" s="27">
        <v>2335537</v>
      </c>
      <c r="M33" s="30">
        <f t="shared" si="3"/>
        <v>7.8987922192295251E-2</v>
      </c>
      <c r="N33" s="5"/>
      <c r="O33" s="27">
        <v>2005182</v>
      </c>
      <c r="P33" s="28">
        <f t="shared" si="4"/>
        <v>6.7815307484912893E-2</v>
      </c>
      <c r="Q33" s="31"/>
      <c r="R33" s="27">
        <v>1139210</v>
      </c>
      <c r="S33" s="28">
        <f t="shared" si="5"/>
        <v>3.8528111882057396E-2</v>
      </c>
      <c r="T33" s="5"/>
      <c r="U33" s="32">
        <f t="shared" si="22"/>
        <v>21023433</v>
      </c>
      <c r="V33" s="28">
        <f t="shared" si="6"/>
        <v>0.71101305182445518</v>
      </c>
      <c r="W33" s="5"/>
      <c r="X33" s="27">
        <v>5035112</v>
      </c>
      <c r="Y33" s="28">
        <f t="shared" si="7"/>
        <v>0.1702876190295817</v>
      </c>
      <c r="Z33" s="29"/>
      <c r="AA33" s="32">
        <f t="shared" si="8"/>
        <v>26058545</v>
      </c>
      <c r="AB33" s="28">
        <f t="shared" si="9"/>
        <v>0.88130067085403685</v>
      </c>
      <c r="AC33" s="6"/>
      <c r="AD33" s="27">
        <v>1075920</v>
      </c>
      <c r="AE33" s="28">
        <f t="shared" si="10"/>
        <v>3.6387642433039734E-2</v>
      </c>
      <c r="AF33" s="6"/>
      <c r="AG33" s="27">
        <v>36704</v>
      </c>
      <c r="AH33" s="28">
        <f t="shared" si="11"/>
        <v>1.241330236320814E-3</v>
      </c>
      <c r="AI33" s="6"/>
      <c r="AJ33" s="27">
        <v>496937</v>
      </c>
      <c r="AK33" s="28">
        <f t="shared" si="12"/>
        <v>1.6806422287667731E-2</v>
      </c>
      <c r="AL33" s="6"/>
      <c r="AM33" s="27">
        <v>199629</v>
      </c>
      <c r="AN33" s="28">
        <f t="shared" si="13"/>
        <v>6.751457981323229E-3</v>
      </c>
      <c r="AO33" s="6"/>
      <c r="AP33" s="27">
        <v>58321</v>
      </c>
      <c r="AQ33" s="28">
        <f t="shared" si="14"/>
        <v>1.9724177395506266E-3</v>
      </c>
      <c r="AR33" s="6"/>
      <c r="AS33" s="27">
        <v>115877</v>
      </c>
      <c r="AT33" s="28">
        <f t="shared" si="15"/>
        <v>3.9189631591692179E-3</v>
      </c>
      <c r="AU33" s="6"/>
      <c r="AV33" s="27">
        <v>0</v>
      </c>
      <c r="AW33" s="28">
        <f t="shared" si="16"/>
        <v>0</v>
      </c>
      <c r="AX33" s="6"/>
      <c r="AY33" s="27">
        <v>884677</v>
      </c>
      <c r="AZ33" s="28">
        <f t="shared" si="17"/>
        <v>2.9919799190213297E-2</v>
      </c>
      <c r="BA33" s="6"/>
      <c r="BB33" s="27">
        <v>641670</v>
      </c>
      <c r="BC33" s="28">
        <f t="shared" si="18"/>
        <v>2.1701296118678531E-2</v>
      </c>
      <c r="BD33" s="6"/>
      <c r="BE33" s="27">
        <v>0</v>
      </c>
      <c r="BF33" s="28">
        <f t="shared" si="19"/>
        <v>0</v>
      </c>
      <c r="BG33" s="6"/>
      <c r="BH33" s="32">
        <f t="shared" si="23"/>
        <v>3509735</v>
      </c>
      <c r="BI33" s="28">
        <f t="shared" si="20"/>
        <v>0.11869932914596318</v>
      </c>
      <c r="BJ33" s="5"/>
      <c r="BK33" s="32">
        <f t="shared" si="21"/>
        <v>29568280</v>
      </c>
    </row>
    <row r="34" spans="1:63" s="7" customFormat="1" ht="14.1" customHeight="1" x14ac:dyDescent="0.25">
      <c r="A34" s="25">
        <v>53</v>
      </c>
      <c r="B34" s="26" t="s">
        <v>67</v>
      </c>
      <c r="C34" s="27">
        <v>13491641</v>
      </c>
      <c r="D34" s="28">
        <f t="shared" si="0"/>
        <v>0.37248181224677801</v>
      </c>
      <c r="E34" s="29"/>
      <c r="F34" s="27">
        <v>2152250</v>
      </c>
      <c r="G34" s="28">
        <f t="shared" si="1"/>
        <v>5.9420049822562576E-2</v>
      </c>
      <c r="H34" s="29"/>
      <c r="I34" s="27">
        <v>4357012</v>
      </c>
      <c r="J34" s="28">
        <f t="shared" si="2"/>
        <v>0.12028986879660961</v>
      </c>
      <c r="K34" s="5"/>
      <c r="L34" s="27">
        <v>3111848</v>
      </c>
      <c r="M34" s="30">
        <f t="shared" si="3"/>
        <v>8.5912957695547312E-2</v>
      </c>
      <c r="N34" s="5"/>
      <c r="O34" s="27">
        <v>1752026</v>
      </c>
      <c r="P34" s="28">
        <f t="shared" si="4"/>
        <v>4.8370529543698464E-2</v>
      </c>
      <c r="Q34" s="31"/>
      <c r="R34" s="27">
        <v>1115793</v>
      </c>
      <c r="S34" s="28">
        <f t="shared" si="5"/>
        <v>3.0805192543462222E-2</v>
      </c>
      <c r="T34" s="5"/>
      <c r="U34" s="32">
        <f t="shared" si="22"/>
        <v>25980570</v>
      </c>
      <c r="V34" s="28">
        <f t="shared" si="6"/>
        <v>0.71728041064865822</v>
      </c>
      <c r="W34" s="5"/>
      <c r="X34" s="27">
        <v>6119621</v>
      </c>
      <c r="Y34" s="28">
        <f t="shared" si="7"/>
        <v>0.16895257740281111</v>
      </c>
      <c r="Z34" s="29"/>
      <c r="AA34" s="32">
        <f t="shared" si="8"/>
        <v>32100191</v>
      </c>
      <c r="AB34" s="28">
        <f t="shared" si="9"/>
        <v>0.88623298805146933</v>
      </c>
      <c r="AC34" s="6"/>
      <c r="AD34" s="27">
        <v>1485273</v>
      </c>
      <c r="AE34" s="28">
        <f t="shared" si="10"/>
        <v>4.1005922016544079E-2</v>
      </c>
      <c r="AF34" s="6"/>
      <c r="AG34" s="27">
        <v>205605</v>
      </c>
      <c r="AH34" s="28">
        <f t="shared" si="11"/>
        <v>5.6764127511989681E-3</v>
      </c>
      <c r="AI34" s="6"/>
      <c r="AJ34" s="27">
        <v>175540</v>
      </c>
      <c r="AK34" s="28">
        <f t="shared" si="12"/>
        <v>4.8463680082948702E-3</v>
      </c>
      <c r="AL34" s="6"/>
      <c r="AM34" s="27">
        <v>0</v>
      </c>
      <c r="AN34" s="28">
        <f t="shared" si="13"/>
        <v>0</v>
      </c>
      <c r="AO34" s="6"/>
      <c r="AP34" s="27">
        <v>95126</v>
      </c>
      <c r="AQ34" s="28">
        <f t="shared" si="14"/>
        <v>2.6262709533841737E-3</v>
      </c>
      <c r="AR34" s="6"/>
      <c r="AS34" s="27">
        <v>117950</v>
      </c>
      <c r="AT34" s="28">
        <f t="shared" si="15"/>
        <v>3.2564037061546085E-3</v>
      </c>
      <c r="AU34" s="6"/>
      <c r="AV34" s="27">
        <v>0</v>
      </c>
      <c r="AW34" s="28">
        <f t="shared" si="16"/>
        <v>0</v>
      </c>
      <c r="AX34" s="6"/>
      <c r="AY34" s="27">
        <v>1217005</v>
      </c>
      <c r="AZ34" s="28">
        <f t="shared" si="17"/>
        <v>3.3599487854249169E-2</v>
      </c>
      <c r="BA34" s="6"/>
      <c r="BB34" s="27">
        <v>824249</v>
      </c>
      <c r="BC34" s="28">
        <f t="shared" si="18"/>
        <v>2.275614665870479E-2</v>
      </c>
      <c r="BD34" s="6"/>
      <c r="BE34" s="27">
        <v>0</v>
      </c>
      <c r="BF34" s="28">
        <f t="shared" si="19"/>
        <v>0</v>
      </c>
      <c r="BG34" s="6"/>
      <c r="BH34" s="32">
        <f t="shared" si="23"/>
        <v>4120748</v>
      </c>
      <c r="BI34" s="28">
        <f t="shared" si="20"/>
        <v>0.11376701194853066</v>
      </c>
      <c r="BJ34" s="5"/>
      <c r="BK34" s="32">
        <f t="shared" si="21"/>
        <v>36220939</v>
      </c>
    </row>
    <row r="35" spans="1:63" s="7" customFormat="1" ht="14.1" customHeight="1" x14ac:dyDescent="0.25">
      <c r="A35" s="25">
        <v>54</v>
      </c>
      <c r="B35" s="26" t="s">
        <v>68</v>
      </c>
      <c r="C35" s="27">
        <v>8734342</v>
      </c>
      <c r="D35" s="28">
        <f t="shared" si="0"/>
        <v>0.32212657765861946</v>
      </c>
      <c r="E35" s="29"/>
      <c r="F35" s="27">
        <v>2075281</v>
      </c>
      <c r="G35" s="28">
        <f t="shared" si="1"/>
        <v>7.6537324301012885E-2</v>
      </c>
      <c r="H35" s="29"/>
      <c r="I35" s="27">
        <v>2823621</v>
      </c>
      <c r="J35" s="28">
        <f t="shared" si="2"/>
        <v>0.10413645004225948</v>
      </c>
      <c r="K35" s="5"/>
      <c r="L35" s="27">
        <v>3036131</v>
      </c>
      <c r="M35" s="30">
        <f t="shared" si="3"/>
        <v>0.11197391725137874</v>
      </c>
      <c r="N35" s="5"/>
      <c r="O35" s="27">
        <v>1658047</v>
      </c>
      <c r="P35" s="28">
        <f t="shared" si="4"/>
        <v>6.1149541168314801E-2</v>
      </c>
      <c r="Q35" s="31"/>
      <c r="R35" s="27">
        <v>1005409</v>
      </c>
      <c r="S35" s="28">
        <f t="shared" si="5"/>
        <v>3.707994950474517E-2</v>
      </c>
      <c r="T35" s="5"/>
      <c r="U35" s="32">
        <f t="shared" si="22"/>
        <v>19332831</v>
      </c>
      <c r="V35" s="28">
        <f t="shared" si="6"/>
        <v>0.71300375992633058</v>
      </c>
      <c r="W35" s="5"/>
      <c r="X35" s="27">
        <v>4196620</v>
      </c>
      <c r="Y35" s="28">
        <f t="shared" si="7"/>
        <v>0.15477328897056192</v>
      </c>
      <c r="Z35" s="29"/>
      <c r="AA35" s="32">
        <f t="shared" si="8"/>
        <v>23529451</v>
      </c>
      <c r="AB35" s="28">
        <f t="shared" si="9"/>
        <v>0.86777704889689244</v>
      </c>
      <c r="AC35" s="6"/>
      <c r="AD35" s="27">
        <v>775583</v>
      </c>
      <c r="AE35" s="28">
        <f t="shared" si="10"/>
        <v>2.8603860196933558E-2</v>
      </c>
      <c r="AF35" s="6"/>
      <c r="AG35" s="27">
        <v>0</v>
      </c>
      <c r="AH35" s="28">
        <f t="shared" si="11"/>
        <v>0</v>
      </c>
      <c r="AI35" s="6"/>
      <c r="AJ35" s="27">
        <v>263000</v>
      </c>
      <c r="AK35" s="28">
        <f t="shared" si="12"/>
        <v>9.6995617900257312E-3</v>
      </c>
      <c r="AL35" s="6"/>
      <c r="AM35" s="27">
        <v>0</v>
      </c>
      <c r="AN35" s="28">
        <f t="shared" si="13"/>
        <v>0</v>
      </c>
      <c r="AO35" s="6"/>
      <c r="AP35" s="27">
        <v>148250</v>
      </c>
      <c r="AQ35" s="28">
        <f t="shared" si="14"/>
        <v>5.4675286516019566E-3</v>
      </c>
      <c r="AR35" s="6"/>
      <c r="AS35" s="27">
        <v>54250</v>
      </c>
      <c r="AT35" s="28">
        <f t="shared" si="15"/>
        <v>2.0007651220870564E-3</v>
      </c>
      <c r="AU35" s="6"/>
      <c r="AV35" s="27">
        <v>0</v>
      </c>
      <c r="AW35" s="28">
        <f t="shared" si="16"/>
        <v>0</v>
      </c>
      <c r="AX35" s="6"/>
      <c r="AY35" s="27">
        <v>1784193</v>
      </c>
      <c r="AZ35" s="28">
        <f t="shared" si="17"/>
        <v>6.5801864063997628E-2</v>
      </c>
      <c r="BA35" s="6"/>
      <c r="BB35" s="27">
        <v>559900</v>
      </c>
      <c r="BC35" s="28">
        <f t="shared" si="18"/>
        <v>2.0649371278461622E-2</v>
      </c>
      <c r="BD35" s="6"/>
      <c r="BE35" s="27">
        <v>0</v>
      </c>
      <c r="BF35" s="28">
        <f t="shared" si="19"/>
        <v>0</v>
      </c>
      <c r="BG35" s="6"/>
      <c r="BH35" s="32">
        <f t="shared" si="23"/>
        <v>3585176</v>
      </c>
      <c r="BI35" s="28">
        <f t="shared" si="20"/>
        <v>0.13222295110310756</v>
      </c>
      <c r="BJ35" s="5"/>
      <c r="BK35" s="32">
        <f t="shared" si="21"/>
        <v>27114627</v>
      </c>
    </row>
    <row r="36" spans="1:63" s="7" customFormat="1" ht="14.1" customHeight="1" x14ac:dyDescent="0.25">
      <c r="A36" s="25">
        <v>57</v>
      </c>
      <c r="B36" s="26" t="s">
        <v>69</v>
      </c>
      <c r="C36" s="27">
        <v>66091904</v>
      </c>
      <c r="D36" s="28">
        <f t="shared" ref="D36:D64" si="24">C36/$BK36</f>
        <v>0.36504257685570807</v>
      </c>
      <c r="E36" s="29"/>
      <c r="F36" s="27">
        <v>10730641</v>
      </c>
      <c r="G36" s="28">
        <f t="shared" ref="G36:G64" si="25">F36/$BK36</f>
        <v>5.9268088901683204E-2</v>
      </c>
      <c r="H36" s="29"/>
      <c r="I36" s="27">
        <v>21945006</v>
      </c>
      <c r="J36" s="28">
        <f t="shared" ref="J36:J64" si="26">I36/$BK36</f>
        <v>0.12120790981228162</v>
      </c>
      <c r="K36" s="5"/>
      <c r="L36" s="27">
        <v>13546511</v>
      </c>
      <c r="M36" s="30">
        <f t="shared" ref="M36:M64" si="27">L36/$BK36</f>
        <v>7.4820862822233034E-2</v>
      </c>
      <c r="N36" s="5"/>
      <c r="O36" s="27">
        <v>9286255</v>
      </c>
      <c r="P36" s="28">
        <f t="shared" ref="P36:P64" si="28">O36/$BK36</f>
        <v>5.1290373697498608E-2</v>
      </c>
      <c r="Q36" s="31"/>
      <c r="R36" s="27">
        <v>5064471</v>
      </c>
      <c r="S36" s="28">
        <f t="shared" ref="S36:S64" si="29">R36/$BK36</f>
        <v>2.7972375319237356E-2</v>
      </c>
      <c r="T36" s="5"/>
      <c r="U36" s="32">
        <f t="shared" si="22"/>
        <v>126664788</v>
      </c>
      <c r="V36" s="28">
        <f t="shared" ref="V36:V64" si="30">U36/$BK36</f>
        <v>0.69960218740864188</v>
      </c>
      <c r="W36" s="5"/>
      <c r="X36" s="27">
        <v>30582505</v>
      </c>
      <c r="Y36" s="28">
        <f t="shared" ref="Y36:Y64" si="31">X36/$BK36</f>
        <v>0.16891503733804636</v>
      </c>
      <c r="Z36" s="29"/>
      <c r="AA36" s="32">
        <f t="shared" ref="AA36:AA63" si="32">U36+X36</f>
        <v>157247293</v>
      </c>
      <c r="AB36" s="28">
        <f t="shared" ref="AB36:AB64" si="33">AA36/$BK36</f>
        <v>0.86851722474668824</v>
      </c>
      <c r="AC36" s="6"/>
      <c r="AD36" s="27">
        <v>6527081</v>
      </c>
      <c r="AE36" s="28">
        <f t="shared" ref="AE36:AE64" si="34">AD36/$BK36</f>
        <v>3.6050746360491173E-2</v>
      </c>
      <c r="AF36" s="6"/>
      <c r="AG36" s="27">
        <v>5083468</v>
      </c>
      <c r="AH36" s="28">
        <f t="shared" ref="AH36:AH64" si="35">AG36/$BK36</f>
        <v>2.8077300634031251E-2</v>
      </c>
      <c r="AI36" s="6"/>
      <c r="AJ36" s="27">
        <v>1502461</v>
      </c>
      <c r="AK36" s="28">
        <f t="shared" ref="AK36:AK64" si="36">AJ36/$BK36</f>
        <v>8.2984783592435774E-3</v>
      </c>
      <c r="AL36" s="6"/>
      <c r="AM36" s="27">
        <v>1051541</v>
      </c>
      <c r="AN36" s="28">
        <f t="shared" ref="AN36:AN64" si="37">AM36/$BK36</f>
        <v>5.8079312756586362E-3</v>
      </c>
      <c r="AO36" s="6"/>
      <c r="AP36" s="27">
        <v>117295</v>
      </c>
      <c r="AQ36" s="28">
        <f t="shared" ref="AQ36:AQ64" si="38">AP36/$BK36</f>
        <v>6.4785043947728112E-4</v>
      </c>
      <c r="AR36" s="6"/>
      <c r="AS36" s="27">
        <v>439956</v>
      </c>
      <c r="AT36" s="28">
        <f t="shared" ref="AT36:AT64" si="39">AS36/$BK36</f>
        <v>2.4299900929337713E-3</v>
      </c>
      <c r="AU36" s="6"/>
      <c r="AV36" s="27">
        <v>0</v>
      </c>
      <c r="AW36" s="28">
        <f t="shared" ref="AW36:AW64" si="40">AV36/$BK36</f>
        <v>0</v>
      </c>
      <c r="AX36" s="6"/>
      <c r="AY36" s="27">
        <v>5785908</v>
      </c>
      <c r="AZ36" s="28">
        <f t="shared" ref="AZ36:AZ64" si="41">AY36/$BK36</f>
        <v>3.195705733897538E-2</v>
      </c>
      <c r="BA36" s="6"/>
      <c r="BB36" s="27">
        <v>3297587</v>
      </c>
      <c r="BC36" s="28">
        <f t="shared" si="18"/>
        <v>1.8213420752500695E-2</v>
      </c>
      <c r="BD36" s="6"/>
      <c r="BE36" s="27">
        <v>0</v>
      </c>
      <c r="BF36" s="28">
        <f t="shared" ref="BF36:BF64" si="42">BE36/$BK36</f>
        <v>0</v>
      </c>
      <c r="BG36" s="6"/>
      <c r="BH36" s="32">
        <f t="shared" si="23"/>
        <v>23805297</v>
      </c>
      <c r="BI36" s="28">
        <f t="shared" ref="BI36:BI64" si="43">BH36/$BK36</f>
        <v>0.13148277525331176</v>
      </c>
      <c r="BJ36" s="5"/>
      <c r="BK36" s="32">
        <f t="shared" ref="BK36:BK63" si="44">AA36+BH36</f>
        <v>181052590</v>
      </c>
    </row>
    <row r="37" spans="1:63" s="7" customFormat="1" ht="14.1" customHeight="1" x14ac:dyDescent="0.25">
      <c r="A37" s="25">
        <v>58</v>
      </c>
      <c r="B37" s="26" t="s">
        <v>70</v>
      </c>
      <c r="C37" s="27">
        <v>9456861</v>
      </c>
      <c r="D37" s="28">
        <f t="shared" si="24"/>
        <v>0.30852330589033056</v>
      </c>
      <c r="E37" s="29"/>
      <c r="F37" s="27">
        <v>2049514</v>
      </c>
      <c r="G37" s="28">
        <f t="shared" si="25"/>
        <v>6.6863923954102206E-2</v>
      </c>
      <c r="H37" s="29"/>
      <c r="I37" s="27">
        <v>3104648</v>
      </c>
      <c r="J37" s="28">
        <f t="shared" si="26"/>
        <v>0.10128691376407065</v>
      </c>
      <c r="K37" s="5"/>
      <c r="L37" s="27">
        <v>3403634</v>
      </c>
      <c r="M37" s="30">
        <f t="shared" si="27"/>
        <v>0.11104111752522632</v>
      </c>
      <c r="N37" s="5"/>
      <c r="O37" s="27">
        <v>1553224</v>
      </c>
      <c r="P37" s="28">
        <f t="shared" si="28"/>
        <v>5.0672818736386502E-2</v>
      </c>
      <c r="Q37" s="31"/>
      <c r="R37" s="27">
        <v>1244800</v>
      </c>
      <c r="S37" s="28">
        <f t="shared" si="29"/>
        <v>4.0610706995934852E-2</v>
      </c>
      <c r="T37" s="5"/>
      <c r="U37" s="32">
        <f t="shared" si="22"/>
        <v>20812681</v>
      </c>
      <c r="V37" s="28">
        <f t="shared" si="30"/>
        <v>0.67899878686605109</v>
      </c>
      <c r="W37" s="5"/>
      <c r="X37" s="27">
        <v>4767561</v>
      </c>
      <c r="Y37" s="28">
        <f t="shared" si="31"/>
        <v>0.15553825743593039</v>
      </c>
      <c r="Z37" s="29"/>
      <c r="AA37" s="32">
        <f t="shared" si="32"/>
        <v>25580242</v>
      </c>
      <c r="AB37" s="28">
        <f t="shared" si="33"/>
        <v>0.8345370443019815</v>
      </c>
      <c r="AC37" s="6"/>
      <c r="AD37" s="27">
        <v>1703317</v>
      </c>
      <c r="AE37" s="28">
        <f t="shared" si="34"/>
        <v>5.556949518653178E-2</v>
      </c>
      <c r="AF37" s="6"/>
      <c r="AG37" s="27">
        <v>318056</v>
      </c>
      <c r="AH37" s="28">
        <f t="shared" si="35"/>
        <v>1.0376348830574434E-2</v>
      </c>
      <c r="AI37" s="6"/>
      <c r="AJ37" s="27">
        <v>341532</v>
      </c>
      <c r="AK37" s="28">
        <f t="shared" si="36"/>
        <v>1.1142236489183501E-2</v>
      </c>
      <c r="AL37" s="6"/>
      <c r="AM37" s="27">
        <v>43091</v>
      </c>
      <c r="AN37" s="28">
        <f t="shared" si="37"/>
        <v>1.4058129620515977E-3</v>
      </c>
      <c r="AO37" s="6"/>
      <c r="AP37" s="27">
        <v>118302</v>
      </c>
      <c r="AQ37" s="28">
        <f t="shared" si="38"/>
        <v>3.8595178816139821E-3</v>
      </c>
      <c r="AR37" s="6"/>
      <c r="AS37" s="27">
        <v>93387</v>
      </c>
      <c r="AT37" s="28">
        <f t="shared" si="39"/>
        <v>3.0466838803256489E-3</v>
      </c>
      <c r="AU37" s="6"/>
      <c r="AV37" s="27">
        <v>0</v>
      </c>
      <c r="AW37" s="28">
        <f t="shared" si="40"/>
        <v>0</v>
      </c>
      <c r="AX37" s="6"/>
      <c r="AY37" s="27">
        <v>1569585</v>
      </c>
      <c r="AZ37" s="28">
        <f t="shared" si="41"/>
        <v>5.1206584624208226E-2</v>
      </c>
      <c r="BA37" s="6"/>
      <c r="BB37" s="27">
        <v>884503</v>
      </c>
      <c r="BC37" s="28">
        <f t="shared" si="18"/>
        <v>2.8856275843529372E-2</v>
      </c>
      <c r="BD37" s="6"/>
      <c r="BE37" s="27">
        <v>0</v>
      </c>
      <c r="BF37" s="28">
        <f t="shared" si="42"/>
        <v>0</v>
      </c>
      <c r="BG37" s="6"/>
      <c r="BH37" s="32">
        <f t="shared" si="23"/>
        <v>5071773</v>
      </c>
      <c r="BI37" s="28">
        <f t="shared" si="43"/>
        <v>0.16546295569801855</v>
      </c>
      <c r="BJ37" s="5"/>
      <c r="BK37" s="32">
        <f t="shared" si="44"/>
        <v>30652015</v>
      </c>
    </row>
    <row r="38" spans="1:63" s="7" customFormat="1" ht="14.1" customHeight="1" x14ac:dyDescent="0.25">
      <c r="A38" s="25">
        <v>59</v>
      </c>
      <c r="B38" s="26" t="s">
        <v>71</v>
      </c>
      <c r="C38" s="27">
        <v>18220724</v>
      </c>
      <c r="D38" s="28">
        <f t="shared" si="24"/>
        <v>0.31087359174057727</v>
      </c>
      <c r="E38" s="29"/>
      <c r="F38" s="27">
        <v>4434476</v>
      </c>
      <c r="G38" s="28">
        <f t="shared" si="25"/>
        <v>7.5658984879381747E-2</v>
      </c>
      <c r="H38" s="29"/>
      <c r="I38" s="27">
        <v>6130925</v>
      </c>
      <c r="J38" s="28">
        <f t="shared" si="26"/>
        <v>0.1046030155246355</v>
      </c>
      <c r="K38" s="5"/>
      <c r="L38" s="27">
        <v>6295559</v>
      </c>
      <c r="M38" s="30">
        <f t="shared" si="27"/>
        <v>0.10741192492376904</v>
      </c>
      <c r="N38" s="5"/>
      <c r="O38" s="27">
        <v>2721160</v>
      </c>
      <c r="P38" s="28">
        <f t="shared" si="28"/>
        <v>4.6427177257105108E-2</v>
      </c>
      <c r="Q38" s="31"/>
      <c r="R38" s="27">
        <v>2077627</v>
      </c>
      <c r="S38" s="28">
        <f t="shared" si="29"/>
        <v>3.5447513929040379E-2</v>
      </c>
      <c r="T38" s="5"/>
      <c r="U38" s="32">
        <f t="shared" si="22"/>
        <v>39880471</v>
      </c>
      <c r="V38" s="28">
        <f t="shared" si="30"/>
        <v>0.68042220825450905</v>
      </c>
      <c r="W38" s="5"/>
      <c r="X38" s="27">
        <v>9094983</v>
      </c>
      <c r="Y38" s="28">
        <f t="shared" si="31"/>
        <v>0.15517440646318392</v>
      </c>
      <c r="Z38" s="29"/>
      <c r="AA38" s="32">
        <f t="shared" si="32"/>
        <v>48975454</v>
      </c>
      <c r="AB38" s="28">
        <f t="shared" si="33"/>
        <v>0.83559661471769298</v>
      </c>
      <c r="AC38" s="6"/>
      <c r="AD38" s="27">
        <v>1873283</v>
      </c>
      <c r="AE38" s="28">
        <f t="shared" si="34"/>
        <v>3.1961090819254148E-2</v>
      </c>
      <c r="AF38" s="6"/>
      <c r="AG38" s="27">
        <v>1209183</v>
      </c>
      <c r="AH38" s="28">
        <f t="shared" si="35"/>
        <v>2.063052282014954E-2</v>
      </c>
      <c r="AI38" s="6"/>
      <c r="AJ38" s="27">
        <v>670743</v>
      </c>
      <c r="AK38" s="28">
        <f t="shared" si="36"/>
        <v>1.1443907802173504E-2</v>
      </c>
      <c r="AL38" s="6"/>
      <c r="AM38" s="27">
        <v>36938</v>
      </c>
      <c r="AN38" s="28">
        <f t="shared" si="37"/>
        <v>6.3021912475670248E-4</v>
      </c>
      <c r="AO38" s="6"/>
      <c r="AP38" s="27">
        <v>606668</v>
      </c>
      <c r="AQ38" s="28">
        <f t="shared" si="38"/>
        <v>1.0350689695649444E-2</v>
      </c>
      <c r="AR38" s="6"/>
      <c r="AS38" s="27">
        <v>238764</v>
      </c>
      <c r="AT38" s="28">
        <f t="shared" si="39"/>
        <v>4.0736812795335239E-3</v>
      </c>
      <c r="AU38" s="6"/>
      <c r="AV38" s="27">
        <v>0</v>
      </c>
      <c r="AW38" s="28">
        <f t="shared" si="40"/>
        <v>0</v>
      </c>
      <c r="AX38" s="6"/>
      <c r="AY38" s="27">
        <v>3043526</v>
      </c>
      <c r="AZ38" s="28">
        <f t="shared" si="41"/>
        <v>5.1927237313722119E-2</v>
      </c>
      <c r="BA38" s="6"/>
      <c r="BB38" s="27">
        <v>1956801</v>
      </c>
      <c r="BC38" s="28">
        <f t="shared" si="18"/>
        <v>3.3386036427068062E-2</v>
      </c>
      <c r="BD38" s="6"/>
      <c r="BE38" s="27">
        <v>0</v>
      </c>
      <c r="BF38" s="28">
        <f t="shared" si="42"/>
        <v>0</v>
      </c>
      <c r="BG38" s="6"/>
      <c r="BH38" s="32">
        <f t="shared" si="23"/>
        <v>9635906</v>
      </c>
      <c r="BI38" s="28">
        <f t="shared" si="43"/>
        <v>0.16440338528230705</v>
      </c>
      <c r="BJ38" s="5"/>
      <c r="BK38" s="32">
        <f t="shared" si="44"/>
        <v>58611360</v>
      </c>
    </row>
    <row r="39" spans="1:63" s="7" customFormat="1" ht="14.1" customHeight="1" x14ac:dyDescent="0.25">
      <c r="A39" s="25">
        <v>60</v>
      </c>
      <c r="B39" s="26" t="s">
        <v>72</v>
      </c>
      <c r="C39" s="27">
        <v>32341173</v>
      </c>
      <c r="D39" s="28">
        <f t="shared" si="24"/>
        <v>0.37073497009369749</v>
      </c>
      <c r="E39" s="29"/>
      <c r="F39" s="27">
        <v>5852419</v>
      </c>
      <c r="G39" s="28">
        <f t="shared" si="25"/>
        <v>6.7087745485941E-2</v>
      </c>
      <c r="H39" s="29"/>
      <c r="I39" s="27">
        <v>6855286</v>
      </c>
      <c r="J39" s="28">
        <f t="shared" si="26"/>
        <v>7.8583861203603944E-2</v>
      </c>
      <c r="K39" s="5"/>
      <c r="L39" s="27">
        <v>9782345</v>
      </c>
      <c r="M39" s="30">
        <f t="shared" si="27"/>
        <v>0.11213747197794068</v>
      </c>
      <c r="N39" s="5"/>
      <c r="O39" s="27">
        <v>2387936</v>
      </c>
      <c r="P39" s="28">
        <f t="shared" si="28"/>
        <v>2.7373508732836119E-2</v>
      </c>
      <c r="Q39" s="31"/>
      <c r="R39" s="27">
        <v>2314536</v>
      </c>
      <c r="S39" s="28">
        <f t="shared" si="29"/>
        <v>2.6532106140392194E-2</v>
      </c>
      <c r="T39" s="5"/>
      <c r="U39" s="32">
        <f t="shared" si="22"/>
        <v>59533695</v>
      </c>
      <c r="V39" s="28">
        <f t="shared" si="30"/>
        <v>0.6824496636344114</v>
      </c>
      <c r="W39" s="5"/>
      <c r="X39" s="27">
        <v>14610467</v>
      </c>
      <c r="Y39" s="28">
        <f t="shared" si="31"/>
        <v>0.16748344428632672</v>
      </c>
      <c r="Z39" s="29"/>
      <c r="AA39" s="32">
        <f t="shared" si="32"/>
        <v>74144162</v>
      </c>
      <c r="AB39" s="28">
        <f t="shared" si="33"/>
        <v>0.84993310792073817</v>
      </c>
      <c r="AC39" s="6"/>
      <c r="AD39" s="27">
        <v>2928213</v>
      </c>
      <c r="AE39" s="28">
        <f t="shared" si="34"/>
        <v>3.3566839365504038E-2</v>
      </c>
      <c r="AF39" s="6"/>
      <c r="AG39" s="27">
        <v>1264810</v>
      </c>
      <c r="AH39" s="28">
        <f t="shared" si="35"/>
        <v>1.4498833963882804E-2</v>
      </c>
      <c r="AI39" s="6"/>
      <c r="AJ39" s="27">
        <v>993787</v>
      </c>
      <c r="AK39" s="28">
        <f t="shared" si="36"/>
        <v>1.1392029402412379E-2</v>
      </c>
      <c r="AL39" s="6"/>
      <c r="AM39" s="27">
        <v>60500</v>
      </c>
      <c r="AN39" s="28">
        <f t="shared" si="37"/>
        <v>6.935266599844322E-4</v>
      </c>
      <c r="AO39" s="6"/>
      <c r="AP39" s="27">
        <v>46901</v>
      </c>
      <c r="AQ39" s="28">
        <f t="shared" si="38"/>
        <v>5.3763791537074143E-4</v>
      </c>
      <c r="AR39" s="6"/>
      <c r="AS39" s="27">
        <v>363606</v>
      </c>
      <c r="AT39" s="28">
        <f t="shared" si="39"/>
        <v>4.1681066897570158E-3</v>
      </c>
      <c r="AU39" s="6"/>
      <c r="AV39" s="27">
        <v>10779</v>
      </c>
      <c r="AW39" s="28">
        <f t="shared" si="40"/>
        <v>1.2356237798301147E-4</v>
      </c>
      <c r="AX39" s="6"/>
      <c r="AY39" s="27">
        <v>5727782</v>
      </c>
      <c r="AZ39" s="28">
        <f t="shared" si="41"/>
        <v>6.5659000323619029E-2</v>
      </c>
      <c r="BA39" s="6"/>
      <c r="BB39" s="27">
        <v>1694751</v>
      </c>
      <c r="BC39" s="28">
        <f t="shared" si="18"/>
        <v>1.9427355380748371E-2</v>
      </c>
      <c r="BD39" s="6"/>
      <c r="BE39" s="27">
        <v>0</v>
      </c>
      <c r="BF39" s="28">
        <f t="shared" si="42"/>
        <v>0</v>
      </c>
      <c r="BG39" s="6"/>
      <c r="BH39" s="32">
        <f t="shared" si="23"/>
        <v>13091129</v>
      </c>
      <c r="BI39" s="28">
        <f t="shared" si="43"/>
        <v>0.15006689207926183</v>
      </c>
      <c r="BJ39" s="5"/>
      <c r="BK39" s="32">
        <f t="shared" si="44"/>
        <v>87235291</v>
      </c>
    </row>
    <row r="40" spans="1:63" s="7" customFormat="1" ht="14.1" customHeight="1" x14ac:dyDescent="0.25">
      <c r="A40" s="25">
        <v>61</v>
      </c>
      <c r="B40" s="26" t="s">
        <v>73</v>
      </c>
      <c r="C40" s="27">
        <v>112005548</v>
      </c>
      <c r="D40" s="28">
        <f t="shared" si="24"/>
        <v>0.41798720008954038</v>
      </c>
      <c r="E40" s="29"/>
      <c r="F40" s="27">
        <v>15359850</v>
      </c>
      <c r="G40" s="28">
        <f t="shared" si="25"/>
        <v>5.7320559650271309E-2</v>
      </c>
      <c r="H40" s="29"/>
      <c r="I40" s="27">
        <v>27046588</v>
      </c>
      <c r="J40" s="28">
        <f t="shared" si="26"/>
        <v>0.100933639377358</v>
      </c>
      <c r="K40" s="5"/>
      <c r="L40" s="27">
        <v>22428863</v>
      </c>
      <c r="M40" s="30">
        <f t="shared" si="27"/>
        <v>8.3701011369203687E-2</v>
      </c>
      <c r="N40" s="5"/>
      <c r="O40" s="27">
        <v>5686743</v>
      </c>
      <c r="P40" s="28">
        <f t="shared" si="28"/>
        <v>2.122203611020048E-2</v>
      </c>
      <c r="Q40" s="31"/>
      <c r="R40" s="27">
        <v>13886180</v>
      </c>
      <c r="S40" s="28">
        <f t="shared" si="29"/>
        <v>5.1821053526200089E-2</v>
      </c>
      <c r="T40" s="5"/>
      <c r="U40" s="32">
        <f t="shared" si="22"/>
        <v>196413772</v>
      </c>
      <c r="V40" s="28">
        <f t="shared" si="30"/>
        <v>0.73298550012277397</v>
      </c>
      <c r="W40" s="5"/>
      <c r="X40" s="27">
        <v>48981720</v>
      </c>
      <c r="Y40" s="28">
        <f t="shared" si="31"/>
        <v>0.18279212381845444</v>
      </c>
      <c r="Z40" s="29"/>
      <c r="AA40" s="32">
        <f t="shared" si="32"/>
        <v>245395492</v>
      </c>
      <c r="AB40" s="28">
        <f t="shared" si="33"/>
        <v>0.9157776239412283</v>
      </c>
      <c r="AC40" s="6"/>
      <c r="AD40" s="27">
        <v>9224985</v>
      </c>
      <c r="AE40" s="28">
        <f t="shared" si="34"/>
        <v>3.4426202271855395E-2</v>
      </c>
      <c r="AF40" s="6"/>
      <c r="AG40" s="27">
        <v>1309942</v>
      </c>
      <c r="AH40" s="28">
        <f t="shared" si="35"/>
        <v>4.8884988166808729E-3</v>
      </c>
      <c r="AI40" s="6"/>
      <c r="AJ40" s="27">
        <v>808410</v>
      </c>
      <c r="AK40" s="28">
        <f t="shared" si="36"/>
        <v>3.0168597757709763E-3</v>
      </c>
      <c r="AL40" s="6"/>
      <c r="AM40" s="27">
        <v>34894</v>
      </c>
      <c r="AN40" s="28">
        <f t="shared" si="37"/>
        <v>1.3021895451039998E-4</v>
      </c>
      <c r="AO40" s="6"/>
      <c r="AP40" s="27">
        <v>149385</v>
      </c>
      <c r="AQ40" s="28">
        <f t="shared" si="38"/>
        <v>5.5748147301931856E-4</v>
      </c>
      <c r="AR40" s="6"/>
      <c r="AS40" s="27">
        <v>724048</v>
      </c>
      <c r="AT40" s="28">
        <f t="shared" si="39"/>
        <v>2.702033976481518E-3</v>
      </c>
      <c r="AU40" s="6"/>
      <c r="AV40" s="27">
        <v>0</v>
      </c>
      <c r="AW40" s="28">
        <f t="shared" si="40"/>
        <v>0</v>
      </c>
      <c r="AX40" s="6"/>
      <c r="AY40" s="27">
        <v>6318266</v>
      </c>
      <c r="AZ40" s="28">
        <f t="shared" si="41"/>
        <v>2.3578781247165899E-2</v>
      </c>
      <c r="BA40" s="6"/>
      <c r="BB40" s="27">
        <v>3998640</v>
      </c>
      <c r="BC40" s="28">
        <f t="shared" si="18"/>
        <v>1.4922299543287264E-2</v>
      </c>
      <c r="BD40" s="6"/>
      <c r="BE40" s="27">
        <v>0</v>
      </c>
      <c r="BF40" s="28">
        <f t="shared" si="42"/>
        <v>0</v>
      </c>
      <c r="BG40" s="6"/>
      <c r="BH40" s="32">
        <f t="shared" si="23"/>
        <v>22568570</v>
      </c>
      <c r="BI40" s="28">
        <f t="shared" si="43"/>
        <v>8.4222376058771642E-2</v>
      </c>
      <c r="BJ40" s="5"/>
      <c r="BK40" s="32">
        <f t="shared" si="44"/>
        <v>267964062</v>
      </c>
    </row>
    <row r="41" spans="1:63" s="7" customFormat="1" ht="14.1" customHeight="1" x14ac:dyDescent="0.25">
      <c r="A41" s="25">
        <v>62</v>
      </c>
      <c r="B41" s="26" t="s">
        <v>74</v>
      </c>
      <c r="C41" s="27">
        <v>67197647</v>
      </c>
      <c r="D41" s="28">
        <f t="shared" si="24"/>
        <v>0.35811464752293526</v>
      </c>
      <c r="E41" s="29"/>
      <c r="F41" s="27">
        <v>11510769</v>
      </c>
      <c r="G41" s="28">
        <f t="shared" si="25"/>
        <v>6.1344037584425089E-2</v>
      </c>
      <c r="H41" s="29"/>
      <c r="I41" s="27">
        <v>21984311</v>
      </c>
      <c r="J41" s="28">
        <f t="shared" si="26"/>
        <v>0.11716040867918467</v>
      </c>
      <c r="K41" s="8"/>
      <c r="L41" s="27">
        <v>16791318</v>
      </c>
      <c r="M41" s="30">
        <f t="shared" si="27"/>
        <v>8.9485528072367149E-2</v>
      </c>
      <c r="N41" s="8"/>
      <c r="O41" s="27">
        <v>6926937</v>
      </c>
      <c r="P41" s="28">
        <f t="shared" si="28"/>
        <v>3.6915542625600838E-2</v>
      </c>
      <c r="Q41" s="31"/>
      <c r="R41" s="27">
        <v>7212657</v>
      </c>
      <c r="S41" s="28">
        <f t="shared" si="29"/>
        <v>3.843822268447631E-2</v>
      </c>
      <c r="T41" s="8"/>
      <c r="U41" s="32">
        <f t="shared" si="22"/>
        <v>131623639</v>
      </c>
      <c r="V41" s="28">
        <f t="shared" si="30"/>
        <v>0.70145838716898934</v>
      </c>
      <c r="W41" s="8"/>
      <c r="X41" s="27">
        <v>35639587</v>
      </c>
      <c r="Y41" s="28">
        <f t="shared" si="31"/>
        <v>0.18993311084788408</v>
      </c>
      <c r="Z41" s="29"/>
      <c r="AA41" s="32">
        <f t="shared" si="32"/>
        <v>167263226</v>
      </c>
      <c r="AB41" s="28">
        <f t="shared" si="33"/>
        <v>0.89139149801687334</v>
      </c>
      <c r="AC41" s="6"/>
      <c r="AD41" s="27">
        <v>9650459</v>
      </c>
      <c r="AE41" s="28">
        <f t="shared" si="34"/>
        <v>5.1429936575302079E-2</v>
      </c>
      <c r="AF41" s="6"/>
      <c r="AG41" s="27">
        <v>0</v>
      </c>
      <c r="AH41" s="28">
        <f t="shared" si="35"/>
        <v>0</v>
      </c>
      <c r="AI41" s="6"/>
      <c r="AJ41" s="27">
        <v>1270035</v>
      </c>
      <c r="AK41" s="28">
        <f t="shared" si="36"/>
        <v>6.7683640227282219E-3</v>
      </c>
      <c r="AL41" s="6"/>
      <c r="AM41" s="27">
        <v>394114</v>
      </c>
      <c r="AN41" s="28">
        <f t="shared" si="37"/>
        <v>2.1003413437058905E-3</v>
      </c>
      <c r="AO41" s="6"/>
      <c r="AP41" s="27">
        <v>188596</v>
      </c>
      <c r="AQ41" s="28">
        <f t="shared" si="38"/>
        <v>1.0050796877491186E-3</v>
      </c>
      <c r="AR41" s="6"/>
      <c r="AS41" s="27">
        <v>740451</v>
      </c>
      <c r="AT41" s="28">
        <f t="shared" si="39"/>
        <v>3.9460659816407699E-3</v>
      </c>
      <c r="AU41" s="6"/>
      <c r="AV41" s="27">
        <v>0</v>
      </c>
      <c r="AW41" s="28">
        <f t="shared" si="40"/>
        <v>0</v>
      </c>
      <c r="AX41" s="6"/>
      <c r="AY41" s="27">
        <v>5763808</v>
      </c>
      <c r="AZ41" s="28">
        <f t="shared" si="41"/>
        <v>3.0716909928555598E-2</v>
      </c>
      <c r="BA41" s="6"/>
      <c r="BB41" s="27">
        <v>2346344</v>
      </c>
      <c r="BC41" s="28">
        <f t="shared" si="18"/>
        <v>1.2504309184033691E-2</v>
      </c>
      <c r="BD41" s="6"/>
      <c r="BE41" s="27">
        <v>25800</v>
      </c>
      <c r="BF41" s="28">
        <f t="shared" si="42"/>
        <v>1.3749525941126673E-4</v>
      </c>
      <c r="BG41" s="6"/>
      <c r="BH41" s="32">
        <f t="shared" si="23"/>
        <v>20379607</v>
      </c>
      <c r="BI41" s="28">
        <f t="shared" si="43"/>
        <v>0.10860850198312663</v>
      </c>
      <c r="BJ41" s="8"/>
      <c r="BK41" s="32">
        <f t="shared" si="44"/>
        <v>187642833</v>
      </c>
    </row>
    <row r="42" spans="1:63" s="7" customFormat="1" ht="14.1" customHeight="1" x14ac:dyDescent="0.25">
      <c r="A42" s="25">
        <v>63</v>
      </c>
      <c r="B42" s="26" t="s">
        <v>75</v>
      </c>
      <c r="C42" s="27">
        <v>39740536</v>
      </c>
      <c r="D42" s="28">
        <f t="shared" si="24"/>
        <v>0.37603714333904464</v>
      </c>
      <c r="E42" s="29"/>
      <c r="F42" s="27">
        <v>5453224</v>
      </c>
      <c r="G42" s="28">
        <f t="shared" si="25"/>
        <v>5.1600078442523227E-2</v>
      </c>
      <c r="H42" s="29"/>
      <c r="I42" s="27">
        <v>7724149</v>
      </c>
      <c r="J42" s="28">
        <f t="shared" si="26"/>
        <v>7.3088267472918286E-2</v>
      </c>
      <c r="K42" s="5"/>
      <c r="L42" s="27">
        <v>10322556</v>
      </c>
      <c r="M42" s="30">
        <f t="shared" si="27"/>
        <v>9.7675191653109936E-2</v>
      </c>
      <c r="N42" s="5"/>
      <c r="O42" s="27">
        <v>4620681</v>
      </c>
      <c r="P42" s="28">
        <f t="shared" si="28"/>
        <v>4.3722301166773392E-2</v>
      </c>
      <c r="Q42" s="31"/>
      <c r="R42" s="27">
        <v>4430932</v>
      </c>
      <c r="S42" s="28">
        <f t="shared" si="29"/>
        <v>4.1926837917071871E-2</v>
      </c>
      <c r="T42" s="5"/>
      <c r="U42" s="32">
        <f t="shared" si="22"/>
        <v>72292078</v>
      </c>
      <c r="V42" s="28">
        <f t="shared" si="30"/>
        <v>0.68404981999144132</v>
      </c>
      <c r="W42" s="5"/>
      <c r="X42" s="27">
        <v>19560602</v>
      </c>
      <c r="Y42" s="28">
        <f t="shared" si="31"/>
        <v>0.18508841697736544</v>
      </c>
      <c r="Z42" s="29"/>
      <c r="AA42" s="32">
        <f t="shared" si="32"/>
        <v>91852680</v>
      </c>
      <c r="AB42" s="28">
        <f t="shared" si="33"/>
        <v>0.86913823696880677</v>
      </c>
      <c r="AC42" s="6"/>
      <c r="AD42" s="27">
        <v>5358415</v>
      </c>
      <c r="AE42" s="28">
        <f t="shared" si="34"/>
        <v>5.0702966598766733E-2</v>
      </c>
      <c r="AF42" s="6"/>
      <c r="AG42" s="27">
        <v>0</v>
      </c>
      <c r="AH42" s="28">
        <f t="shared" si="35"/>
        <v>0</v>
      </c>
      <c r="AI42" s="6"/>
      <c r="AJ42" s="27">
        <v>764891</v>
      </c>
      <c r="AK42" s="28">
        <f t="shared" si="36"/>
        <v>7.2376332972898302E-3</v>
      </c>
      <c r="AL42" s="6"/>
      <c r="AM42" s="27">
        <v>172000</v>
      </c>
      <c r="AN42" s="28">
        <f t="shared" si="37"/>
        <v>1.6275167666162248E-3</v>
      </c>
      <c r="AO42" s="6"/>
      <c r="AP42" s="27">
        <v>714842</v>
      </c>
      <c r="AQ42" s="28">
        <f t="shared" si="38"/>
        <v>6.7640543051248562E-3</v>
      </c>
      <c r="AR42" s="6"/>
      <c r="AS42" s="27">
        <v>282000</v>
      </c>
      <c r="AT42" s="28">
        <f t="shared" si="39"/>
        <v>2.6683705127079965E-3</v>
      </c>
      <c r="AU42" s="6"/>
      <c r="AV42" s="27">
        <v>0</v>
      </c>
      <c r="AW42" s="28">
        <f t="shared" si="40"/>
        <v>0</v>
      </c>
      <c r="AX42" s="6"/>
      <c r="AY42" s="27">
        <v>5031624</v>
      </c>
      <c r="AZ42" s="28">
        <f t="shared" si="41"/>
        <v>4.7610769902956949E-2</v>
      </c>
      <c r="BA42" s="6"/>
      <c r="BB42" s="27">
        <v>1506023</v>
      </c>
      <c r="BC42" s="28">
        <f t="shared" si="18"/>
        <v>1.425045164773062E-2</v>
      </c>
      <c r="BD42" s="6"/>
      <c r="BE42" s="27">
        <v>0</v>
      </c>
      <c r="BF42" s="28">
        <f t="shared" si="42"/>
        <v>0</v>
      </c>
      <c r="BG42" s="6"/>
      <c r="BH42" s="32">
        <f t="shared" si="23"/>
        <v>13829795</v>
      </c>
      <c r="BI42" s="28">
        <f t="shared" si="43"/>
        <v>0.13086176303119321</v>
      </c>
      <c r="BJ42" s="5"/>
      <c r="BK42" s="32">
        <f t="shared" si="44"/>
        <v>105682475</v>
      </c>
    </row>
    <row r="43" spans="1:63" s="7" customFormat="1" ht="14.1" customHeight="1" x14ac:dyDescent="0.25">
      <c r="A43" s="25">
        <v>64</v>
      </c>
      <c r="B43" s="26" t="s">
        <v>76</v>
      </c>
      <c r="C43" s="27">
        <v>6725800</v>
      </c>
      <c r="D43" s="28">
        <f t="shared" si="24"/>
        <v>0.28520386937240433</v>
      </c>
      <c r="E43" s="29"/>
      <c r="F43" s="27">
        <v>2357182</v>
      </c>
      <c r="G43" s="28">
        <f t="shared" si="25"/>
        <v>9.9955013115909305E-2</v>
      </c>
      <c r="H43" s="29"/>
      <c r="I43" s="27">
        <v>1505683</v>
      </c>
      <c r="J43" s="28">
        <f t="shared" si="26"/>
        <v>6.3847663868721927E-2</v>
      </c>
      <c r="K43" s="5"/>
      <c r="L43" s="27">
        <v>2633588</v>
      </c>
      <c r="M43" s="30">
        <f t="shared" si="27"/>
        <v>0.11167585832655322</v>
      </c>
      <c r="N43" s="5"/>
      <c r="O43" s="27">
        <v>1686769</v>
      </c>
      <c r="P43" s="28">
        <f t="shared" si="28"/>
        <v>7.152651662812172E-2</v>
      </c>
      <c r="Q43" s="31"/>
      <c r="R43" s="27">
        <v>858300</v>
      </c>
      <c r="S43" s="28">
        <f t="shared" si="29"/>
        <v>3.6395741931418514E-2</v>
      </c>
      <c r="T43" s="5"/>
      <c r="U43" s="32">
        <f t="shared" si="22"/>
        <v>15767322</v>
      </c>
      <c r="V43" s="28">
        <f t="shared" si="30"/>
        <v>0.66860466324312906</v>
      </c>
      <c r="W43" s="5"/>
      <c r="X43" s="27">
        <v>3828257</v>
      </c>
      <c r="Y43" s="28">
        <f t="shared" si="31"/>
        <v>0.16233514367837173</v>
      </c>
      <c r="Z43" s="29"/>
      <c r="AA43" s="32">
        <f t="shared" si="32"/>
        <v>19595579</v>
      </c>
      <c r="AB43" s="28">
        <f t="shared" si="33"/>
        <v>0.83093980692150071</v>
      </c>
      <c r="AC43" s="6"/>
      <c r="AD43" s="27">
        <v>976632</v>
      </c>
      <c r="AE43" s="28">
        <f t="shared" si="34"/>
        <v>4.1413545652994439E-2</v>
      </c>
      <c r="AF43" s="6"/>
      <c r="AG43" s="27">
        <v>1173845</v>
      </c>
      <c r="AH43" s="28">
        <f t="shared" si="35"/>
        <v>4.9776255024450621E-2</v>
      </c>
      <c r="AI43" s="6"/>
      <c r="AJ43" s="27">
        <v>556197</v>
      </c>
      <c r="AK43" s="28">
        <f t="shared" si="36"/>
        <v>2.3585229494383297E-2</v>
      </c>
      <c r="AL43" s="6"/>
      <c r="AM43" s="27">
        <v>0</v>
      </c>
      <c r="AN43" s="28">
        <f t="shared" si="37"/>
        <v>0</v>
      </c>
      <c r="AO43" s="6"/>
      <c r="AP43" s="27">
        <v>33200</v>
      </c>
      <c r="AQ43" s="28">
        <f t="shared" si="38"/>
        <v>1.4078278365642488E-3</v>
      </c>
      <c r="AR43" s="6"/>
      <c r="AS43" s="27">
        <v>88000</v>
      </c>
      <c r="AT43" s="28">
        <f t="shared" si="39"/>
        <v>3.7315918559534303E-3</v>
      </c>
      <c r="AU43" s="6"/>
      <c r="AV43" s="27">
        <v>0</v>
      </c>
      <c r="AW43" s="28">
        <f t="shared" si="40"/>
        <v>0</v>
      </c>
      <c r="AX43" s="6"/>
      <c r="AY43" s="27">
        <v>633976</v>
      </c>
      <c r="AZ43" s="28">
        <f t="shared" si="41"/>
        <v>2.6883405437158319E-2</v>
      </c>
      <c r="BA43" s="6"/>
      <c r="BB43" s="27">
        <v>525000</v>
      </c>
      <c r="BC43" s="28">
        <f t="shared" si="18"/>
        <v>2.2262337776994899E-2</v>
      </c>
      <c r="BD43" s="6"/>
      <c r="BE43" s="27">
        <v>0</v>
      </c>
      <c r="BF43" s="28">
        <f t="shared" si="42"/>
        <v>0</v>
      </c>
      <c r="BG43" s="6"/>
      <c r="BH43" s="32">
        <f t="shared" si="23"/>
        <v>3986850</v>
      </c>
      <c r="BI43" s="28">
        <f t="shared" si="43"/>
        <v>0.16906019307849926</v>
      </c>
      <c r="BJ43" s="5"/>
      <c r="BK43" s="32">
        <f t="shared" si="44"/>
        <v>23582429</v>
      </c>
    </row>
    <row r="44" spans="1:63" s="7" customFormat="1" ht="14.1" customHeight="1" x14ac:dyDescent="0.25">
      <c r="A44" s="25">
        <v>67</v>
      </c>
      <c r="B44" s="26" t="s">
        <v>77</v>
      </c>
      <c r="C44" s="27">
        <v>32218956</v>
      </c>
      <c r="D44" s="28">
        <f t="shared" si="24"/>
        <v>0.41103324501743183</v>
      </c>
      <c r="E44" s="29"/>
      <c r="F44" s="27">
        <v>4338839</v>
      </c>
      <c r="G44" s="28">
        <f t="shared" si="25"/>
        <v>5.5352726940568434E-2</v>
      </c>
      <c r="H44" s="29"/>
      <c r="I44" s="27">
        <v>6616410</v>
      </c>
      <c r="J44" s="28">
        <f t="shared" si="26"/>
        <v>8.4408832882908624E-2</v>
      </c>
      <c r="K44" s="5"/>
      <c r="L44" s="27">
        <v>5185442</v>
      </c>
      <c r="M44" s="30">
        <f t="shared" si="27"/>
        <v>6.615326244927619E-2</v>
      </c>
      <c r="N44" s="5"/>
      <c r="O44" s="27">
        <v>2808943</v>
      </c>
      <c r="P44" s="28">
        <f t="shared" si="28"/>
        <v>3.5835082811466641E-2</v>
      </c>
      <c r="Q44" s="31"/>
      <c r="R44" s="27">
        <v>2695674</v>
      </c>
      <c r="S44" s="28">
        <f t="shared" si="29"/>
        <v>3.4390053846844716E-2</v>
      </c>
      <c r="T44" s="5"/>
      <c r="U44" s="32">
        <f t="shared" si="22"/>
        <v>53864264</v>
      </c>
      <c r="V44" s="28">
        <f t="shared" si="30"/>
        <v>0.68717320394849646</v>
      </c>
      <c r="W44" s="5"/>
      <c r="X44" s="27">
        <v>15181371</v>
      </c>
      <c r="Y44" s="28">
        <f t="shared" si="31"/>
        <v>0.19367629993794752</v>
      </c>
      <c r="Z44" s="29"/>
      <c r="AA44" s="32">
        <f t="shared" si="32"/>
        <v>69045635</v>
      </c>
      <c r="AB44" s="28">
        <f t="shared" si="33"/>
        <v>0.88084950388644401</v>
      </c>
      <c r="AC44" s="6"/>
      <c r="AD44" s="27">
        <v>2326692</v>
      </c>
      <c r="AE44" s="28">
        <f t="shared" si="34"/>
        <v>2.9682766968492043E-2</v>
      </c>
      <c r="AF44" s="6"/>
      <c r="AG44" s="27">
        <v>467100</v>
      </c>
      <c r="AH44" s="28">
        <f t="shared" si="35"/>
        <v>5.9590270009879402E-3</v>
      </c>
      <c r="AI44" s="6"/>
      <c r="AJ44" s="27">
        <v>475084</v>
      </c>
      <c r="AK44" s="28">
        <f t="shared" si="36"/>
        <v>6.060882859638953E-3</v>
      </c>
      <c r="AL44" s="6"/>
      <c r="AM44" s="27">
        <v>0</v>
      </c>
      <c r="AN44" s="28">
        <f t="shared" si="37"/>
        <v>0</v>
      </c>
      <c r="AO44" s="6"/>
      <c r="AP44" s="27">
        <v>137585</v>
      </c>
      <c r="AQ44" s="28">
        <f t="shared" si="38"/>
        <v>1.7552402696016395E-3</v>
      </c>
      <c r="AR44" s="6"/>
      <c r="AS44" s="27">
        <v>226256</v>
      </c>
      <c r="AT44" s="28">
        <f t="shared" si="39"/>
        <v>2.8864603149979179E-3</v>
      </c>
      <c r="AU44" s="6"/>
      <c r="AV44" s="27">
        <v>0</v>
      </c>
      <c r="AW44" s="28">
        <f t="shared" si="40"/>
        <v>0</v>
      </c>
      <c r="AX44" s="6"/>
      <c r="AY44" s="27">
        <v>3745928</v>
      </c>
      <c r="AZ44" s="28">
        <f t="shared" si="41"/>
        <v>4.7788666443495512E-2</v>
      </c>
      <c r="BA44" s="6"/>
      <c r="BB44" s="27">
        <v>1961000</v>
      </c>
      <c r="BC44" s="28">
        <f t="shared" si="18"/>
        <v>2.5017452256342006E-2</v>
      </c>
      <c r="BD44" s="6"/>
      <c r="BE44" s="27">
        <v>0</v>
      </c>
      <c r="BF44" s="28">
        <f t="shared" si="42"/>
        <v>0</v>
      </c>
      <c r="BG44" s="6"/>
      <c r="BH44" s="32">
        <f t="shared" si="23"/>
        <v>9339645</v>
      </c>
      <c r="BI44" s="28">
        <f t="shared" si="43"/>
        <v>0.11915049611355602</v>
      </c>
      <c r="BJ44" s="5"/>
      <c r="BK44" s="32">
        <f t="shared" si="44"/>
        <v>78385280</v>
      </c>
    </row>
    <row r="45" spans="1:63" s="7" customFormat="1" ht="14.1" customHeight="1" x14ac:dyDescent="0.25">
      <c r="A45" s="25">
        <v>68</v>
      </c>
      <c r="B45" s="26" t="s">
        <v>78</v>
      </c>
      <c r="C45" s="27">
        <v>80725277</v>
      </c>
      <c r="D45" s="28">
        <f t="shared" si="24"/>
        <v>0.41859143265826548</v>
      </c>
      <c r="E45" s="29"/>
      <c r="F45" s="27">
        <v>11222173</v>
      </c>
      <c r="G45" s="28">
        <f t="shared" si="25"/>
        <v>5.8191258651350372E-2</v>
      </c>
      <c r="H45" s="29"/>
      <c r="I45" s="27">
        <v>15685982</v>
      </c>
      <c r="J45" s="28">
        <f t="shared" si="26"/>
        <v>8.1337815391228266E-2</v>
      </c>
      <c r="K45" s="5"/>
      <c r="L45" s="27">
        <v>14469629</v>
      </c>
      <c r="M45" s="30">
        <f t="shared" si="27"/>
        <v>7.5030559921690776E-2</v>
      </c>
      <c r="N45" s="5"/>
      <c r="O45" s="27">
        <v>6492977</v>
      </c>
      <c r="P45" s="28">
        <f t="shared" si="28"/>
        <v>3.3668568825687237E-2</v>
      </c>
      <c r="Q45" s="31"/>
      <c r="R45" s="27">
        <v>8355404</v>
      </c>
      <c r="S45" s="28">
        <f t="shared" si="29"/>
        <v>4.3325965060468014E-2</v>
      </c>
      <c r="T45" s="5"/>
      <c r="U45" s="32">
        <f t="shared" si="22"/>
        <v>136951442</v>
      </c>
      <c r="V45" s="28">
        <f t="shared" si="30"/>
        <v>0.71014560050869013</v>
      </c>
      <c r="W45" s="5"/>
      <c r="X45" s="27">
        <v>35545715</v>
      </c>
      <c r="Y45" s="28">
        <f t="shared" si="31"/>
        <v>0.18431812586672694</v>
      </c>
      <c r="Z45" s="29"/>
      <c r="AA45" s="32">
        <f t="shared" si="32"/>
        <v>172497157</v>
      </c>
      <c r="AB45" s="28">
        <f t="shared" si="33"/>
        <v>0.89446372637541716</v>
      </c>
      <c r="AC45" s="6"/>
      <c r="AD45" s="27">
        <v>6252435</v>
      </c>
      <c r="AE45" s="28">
        <f t="shared" si="34"/>
        <v>3.2421266566266253E-2</v>
      </c>
      <c r="AF45" s="6"/>
      <c r="AG45" s="27">
        <v>143314</v>
      </c>
      <c r="AH45" s="28">
        <f t="shared" si="35"/>
        <v>7.4313789694381181E-4</v>
      </c>
      <c r="AI45" s="6"/>
      <c r="AJ45" s="27">
        <v>1261513</v>
      </c>
      <c r="AK45" s="28">
        <f t="shared" si="36"/>
        <v>6.5414273398780223E-3</v>
      </c>
      <c r="AL45" s="6"/>
      <c r="AM45" s="27">
        <v>81395</v>
      </c>
      <c r="AN45" s="28">
        <f t="shared" si="37"/>
        <v>4.2206420253249201E-4</v>
      </c>
      <c r="AO45" s="6"/>
      <c r="AP45" s="27">
        <v>828288</v>
      </c>
      <c r="AQ45" s="28">
        <f t="shared" si="38"/>
        <v>4.2949900385433103E-3</v>
      </c>
      <c r="AR45" s="6"/>
      <c r="AS45" s="27">
        <v>480000</v>
      </c>
      <c r="AT45" s="28">
        <f t="shared" si="39"/>
        <v>2.4889835642925998E-3</v>
      </c>
      <c r="AU45" s="6"/>
      <c r="AV45" s="27">
        <v>0</v>
      </c>
      <c r="AW45" s="28">
        <f t="shared" si="40"/>
        <v>0</v>
      </c>
      <c r="AX45" s="6"/>
      <c r="AY45" s="27">
        <v>8465705</v>
      </c>
      <c r="AZ45" s="28">
        <f t="shared" si="41"/>
        <v>4.3897917927395176E-2</v>
      </c>
      <c r="BA45" s="6"/>
      <c r="BB45" s="27">
        <v>2840000</v>
      </c>
      <c r="BC45" s="28">
        <f t="shared" si="18"/>
        <v>1.4726486088731217E-2</v>
      </c>
      <c r="BD45" s="6"/>
      <c r="BE45" s="27">
        <v>0</v>
      </c>
      <c r="BF45" s="28">
        <f t="shared" si="42"/>
        <v>0</v>
      </c>
      <c r="BG45" s="6"/>
      <c r="BH45" s="32">
        <f t="shared" si="23"/>
        <v>20352650</v>
      </c>
      <c r="BI45" s="28">
        <f t="shared" si="43"/>
        <v>0.10553627362458289</v>
      </c>
      <c r="BJ45" s="5"/>
      <c r="BK45" s="32">
        <f t="shared" si="44"/>
        <v>192849807</v>
      </c>
    </row>
    <row r="46" spans="1:63" s="7" customFormat="1" ht="14.1" customHeight="1" x14ac:dyDescent="0.25">
      <c r="A46" s="25">
        <v>69</v>
      </c>
      <c r="B46" s="26" t="s">
        <v>79</v>
      </c>
      <c r="C46" s="27">
        <v>21827299</v>
      </c>
      <c r="D46" s="28">
        <f t="shared" si="24"/>
        <v>0.36385586044289353</v>
      </c>
      <c r="E46" s="29"/>
      <c r="F46" s="27">
        <v>4032447</v>
      </c>
      <c r="G46" s="28">
        <f t="shared" si="25"/>
        <v>6.7219928259349207E-2</v>
      </c>
      <c r="H46" s="29"/>
      <c r="I46" s="27">
        <v>3399289</v>
      </c>
      <c r="J46" s="28">
        <f t="shared" si="26"/>
        <v>5.6665335641806307E-2</v>
      </c>
      <c r="K46" s="5"/>
      <c r="L46" s="27">
        <v>6298546</v>
      </c>
      <c r="M46" s="30">
        <f t="shared" si="27"/>
        <v>0.10499525728626091</v>
      </c>
      <c r="N46" s="5"/>
      <c r="O46" s="27">
        <v>2144587</v>
      </c>
      <c r="P46" s="28">
        <f t="shared" si="28"/>
        <v>3.5749753012484217E-2</v>
      </c>
      <c r="Q46" s="31"/>
      <c r="R46" s="27">
        <v>2611196</v>
      </c>
      <c r="S46" s="28">
        <f t="shared" si="29"/>
        <v>4.3528013583588231E-2</v>
      </c>
      <c r="T46" s="5"/>
      <c r="U46" s="32">
        <f t="shared" si="22"/>
        <v>40313364</v>
      </c>
      <c r="V46" s="28">
        <f t="shared" si="30"/>
        <v>0.67201414822638239</v>
      </c>
      <c r="W46" s="5"/>
      <c r="X46" s="27">
        <v>11255280</v>
      </c>
      <c r="Y46" s="28">
        <f t="shared" si="31"/>
        <v>0.1876228290511662</v>
      </c>
      <c r="Z46" s="29"/>
      <c r="AA46" s="32">
        <f t="shared" si="32"/>
        <v>51568644</v>
      </c>
      <c r="AB46" s="28">
        <f t="shared" si="33"/>
        <v>0.85963697727754862</v>
      </c>
      <c r="AC46" s="6"/>
      <c r="AD46" s="27">
        <v>3876008</v>
      </c>
      <c r="AE46" s="28">
        <f t="shared" si="34"/>
        <v>6.4612127497934532E-2</v>
      </c>
      <c r="AF46" s="6"/>
      <c r="AG46" s="27">
        <v>0</v>
      </c>
      <c r="AH46" s="28">
        <f t="shared" si="35"/>
        <v>0</v>
      </c>
      <c r="AI46" s="6"/>
      <c r="AJ46" s="27">
        <v>391500</v>
      </c>
      <c r="AK46" s="28">
        <f t="shared" si="36"/>
        <v>6.5262114823915144E-3</v>
      </c>
      <c r="AL46" s="6"/>
      <c r="AM46" s="27">
        <v>30000</v>
      </c>
      <c r="AN46" s="28">
        <f t="shared" si="37"/>
        <v>5.0009283389973295E-4</v>
      </c>
      <c r="AO46" s="6"/>
      <c r="AP46" s="27">
        <v>68000</v>
      </c>
      <c r="AQ46" s="28">
        <f t="shared" si="38"/>
        <v>1.1335437568393946E-3</v>
      </c>
      <c r="AR46" s="6"/>
      <c r="AS46" s="27">
        <v>205000</v>
      </c>
      <c r="AT46" s="28">
        <f t="shared" si="39"/>
        <v>3.4173010316481752E-3</v>
      </c>
      <c r="AU46" s="6"/>
      <c r="AV46" s="27">
        <v>2754710</v>
      </c>
      <c r="AW46" s="28">
        <f t="shared" si="40"/>
        <v>4.5920357682397779E-2</v>
      </c>
      <c r="AX46" s="6"/>
      <c r="AY46" s="27">
        <v>1095000</v>
      </c>
      <c r="AZ46" s="28">
        <f t="shared" si="41"/>
        <v>1.8253388437340253E-2</v>
      </c>
      <c r="BA46" s="6"/>
      <c r="BB46" s="27">
        <v>0</v>
      </c>
      <c r="BC46" s="28">
        <f t="shared" si="18"/>
        <v>0</v>
      </c>
      <c r="BD46" s="6"/>
      <c r="BE46" s="27">
        <v>0</v>
      </c>
      <c r="BF46" s="28">
        <f t="shared" si="42"/>
        <v>0</v>
      </c>
      <c r="BG46" s="6"/>
      <c r="BH46" s="32">
        <f t="shared" si="23"/>
        <v>8420218</v>
      </c>
      <c r="BI46" s="28">
        <f t="shared" si="43"/>
        <v>0.14036302272245138</v>
      </c>
      <c r="BJ46" s="5"/>
      <c r="BK46" s="32">
        <f t="shared" si="44"/>
        <v>59988862</v>
      </c>
    </row>
    <row r="47" spans="1:63" s="7" customFormat="1" ht="14.1" customHeight="1" x14ac:dyDescent="0.25">
      <c r="A47" s="25">
        <v>70</v>
      </c>
      <c r="B47" s="26" t="s">
        <v>97</v>
      </c>
      <c r="C47" s="27">
        <v>19147533</v>
      </c>
      <c r="D47" s="28">
        <f t="shared" si="24"/>
        <v>0.37113972466335371</v>
      </c>
      <c r="E47" s="29"/>
      <c r="F47" s="27">
        <v>4251562</v>
      </c>
      <c r="G47" s="28">
        <f t="shared" si="25"/>
        <v>8.2408712917177246E-2</v>
      </c>
      <c r="H47" s="29"/>
      <c r="I47" s="27">
        <v>4599155</v>
      </c>
      <c r="J47" s="28">
        <f t="shared" si="26"/>
        <v>8.9146164176037018E-2</v>
      </c>
      <c r="K47" s="5"/>
      <c r="L47" s="27">
        <v>5759631</v>
      </c>
      <c r="M47" s="30">
        <f t="shared" si="27"/>
        <v>0.11163985791289754</v>
      </c>
      <c r="N47" s="5"/>
      <c r="O47" s="27">
        <v>1822441</v>
      </c>
      <c r="P47" s="28">
        <f t="shared" si="28"/>
        <v>3.5324668246045431E-2</v>
      </c>
      <c r="Q47" s="31"/>
      <c r="R47" s="27">
        <v>1928874</v>
      </c>
      <c r="S47" s="28">
        <f t="shared" si="29"/>
        <v>3.7387676275074277E-2</v>
      </c>
      <c r="T47" s="5"/>
      <c r="U47" s="32">
        <f t="shared" si="22"/>
        <v>37509196</v>
      </c>
      <c r="V47" s="28">
        <f t="shared" si="30"/>
        <v>0.72704680419058521</v>
      </c>
      <c r="W47" s="5"/>
      <c r="X47" s="27">
        <v>8849392</v>
      </c>
      <c r="Y47" s="28">
        <f t="shared" si="31"/>
        <v>0.17152919440421308</v>
      </c>
      <c r="Z47" s="29"/>
      <c r="AA47" s="32">
        <f t="shared" si="32"/>
        <v>46358588</v>
      </c>
      <c r="AB47" s="28">
        <f t="shared" si="33"/>
        <v>0.89857599859479831</v>
      </c>
      <c r="AC47" s="6"/>
      <c r="AD47" s="27">
        <v>1772514</v>
      </c>
      <c r="AE47" s="28">
        <f t="shared" si="34"/>
        <v>3.4356925141319238E-2</v>
      </c>
      <c r="AF47" s="6"/>
      <c r="AG47" s="27">
        <v>210972</v>
      </c>
      <c r="AH47" s="28">
        <f t="shared" si="35"/>
        <v>4.0893043501571231E-3</v>
      </c>
      <c r="AI47" s="6"/>
      <c r="AJ47" s="27">
        <v>371395</v>
      </c>
      <c r="AK47" s="28">
        <f t="shared" si="36"/>
        <v>7.198809269128627E-3</v>
      </c>
      <c r="AL47" s="6"/>
      <c r="AM47" s="27">
        <v>11160</v>
      </c>
      <c r="AN47" s="28">
        <f t="shared" si="37"/>
        <v>2.1631608245527127E-4</v>
      </c>
      <c r="AO47" s="6"/>
      <c r="AP47" s="27">
        <v>124801</v>
      </c>
      <c r="AQ47" s="28">
        <f t="shared" si="38"/>
        <v>2.4190379396505654E-3</v>
      </c>
      <c r="AR47" s="6"/>
      <c r="AS47" s="27">
        <v>144533</v>
      </c>
      <c r="AT47" s="28">
        <f t="shared" si="39"/>
        <v>2.8015064825723766E-3</v>
      </c>
      <c r="AU47" s="6"/>
      <c r="AV47" s="27">
        <v>0</v>
      </c>
      <c r="AW47" s="28">
        <f t="shared" si="40"/>
        <v>0</v>
      </c>
      <c r="AX47" s="6"/>
      <c r="AY47" s="27">
        <v>1649842</v>
      </c>
      <c r="AZ47" s="28">
        <f t="shared" si="41"/>
        <v>3.1979153952524167E-2</v>
      </c>
      <c r="BA47" s="6"/>
      <c r="BB47" s="27">
        <v>947366</v>
      </c>
      <c r="BC47" s="28">
        <f t="shared" si="18"/>
        <v>1.8362948187394312E-2</v>
      </c>
      <c r="BD47" s="6"/>
      <c r="BE47" s="27">
        <v>0</v>
      </c>
      <c r="BF47" s="28">
        <f t="shared" si="42"/>
        <v>0</v>
      </c>
      <c r="BG47" s="6"/>
      <c r="BH47" s="32">
        <f t="shared" si="23"/>
        <v>5232583</v>
      </c>
      <c r="BI47" s="28">
        <f t="shared" si="43"/>
        <v>0.10142400140520168</v>
      </c>
      <c r="BJ47" s="5"/>
      <c r="BK47" s="32">
        <f t="shared" si="44"/>
        <v>51591171</v>
      </c>
    </row>
    <row r="48" spans="1:63" s="7" customFormat="1" ht="14.1" customHeight="1" x14ac:dyDescent="0.25">
      <c r="A48" s="25">
        <v>71</v>
      </c>
      <c r="B48" s="26" t="s">
        <v>80</v>
      </c>
      <c r="C48" s="27">
        <v>55593754</v>
      </c>
      <c r="D48" s="28">
        <f t="shared" si="24"/>
        <v>0.39841484740770672</v>
      </c>
      <c r="E48" s="29"/>
      <c r="F48" s="27">
        <v>7208209</v>
      </c>
      <c r="G48" s="28">
        <f t="shared" si="25"/>
        <v>5.1657916261921406E-2</v>
      </c>
      <c r="H48" s="29"/>
      <c r="I48" s="27">
        <v>9524821</v>
      </c>
      <c r="J48" s="28">
        <f t="shared" si="26"/>
        <v>6.8260008225037666E-2</v>
      </c>
      <c r="K48" s="5"/>
      <c r="L48" s="27">
        <v>12356551</v>
      </c>
      <c r="M48" s="30">
        <f t="shared" si="27"/>
        <v>8.855371380660039E-2</v>
      </c>
      <c r="N48" s="5"/>
      <c r="O48" s="27">
        <v>5292233</v>
      </c>
      <c r="P48" s="28">
        <f t="shared" si="28"/>
        <v>3.7926998114590889E-2</v>
      </c>
      <c r="Q48" s="31"/>
      <c r="R48" s="27">
        <v>5434850</v>
      </c>
      <c r="S48" s="28">
        <f t="shared" si="29"/>
        <v>3.8949068512872415E-2</v>
      </c>
      <c r="T48" s="5"/>
      <c r="U48" s="32">
        <f t="shared" si="22"/>
        <v>95410418</v>
      </c>
      <c r="V48" s="28">
        <f t="shared" si="30"/>
        <v>0.68376255232872951</v>
      </c>
      <c r="W48" s="5"/>
      <c r="X48" s="27">
        <v>24631537</v>
      </c>
      <c r="Y48" s="28">
        <f t="shared" si="31"/>
        <v>0.17652288879920364</v>
      </c>
      <c r="Z48" s="29"/>
      <c r="AA48" s="32">
        <f t="shared" si="32"/>
        <v>120041955</v>
      </c>
      <c r="AB48" s="28">
        <f t="shared" si="33"/>
        <v>0.86028544112793304</v>
      </c>
      <c r="AC48" s="6"/>
      <c r="AD48" s="27">
        <v>5348860</v>
      </c>
      <c r="AE48" s="28">
        <f t="shared" si="34"/>
        <v>3.833281776052011E-2</v>
      </c>
      <c r="AF48" s="6"/>
      <c r="AG48" s="27">
        <v>3190158</v>
      </c>
      <c r="AH48" s="28">
        <f t="shared" si="35"/>
        <v>2.2862394087948709E-2</v>
      </c>
      <c r="AI48" s="6"/>
      <c r="AJ48" s="27">
        <v>1140634</v>
      </c>
      <c r="AK48" s="28">
        <f t="shared" si="36"/>
        <v>8.1743988912503038E-3</v>
      </c>
      <c r="AL48" s="6"/>
      <c r="AM48" s="27">
        <v>276000</v>
      </c>
      <c r="AN48" s="28">
        <f t="shared" si="37"/>
        <v>1.9779649685921019E-3</v>
      </c>
      <c r="AO48" s="6"/>
      <c r="AP48" s="27">
        <v>110000</v>
      </c>
      <c r="AQ48" s="28">
        <f t="shared" si="38"/>
        <v>7.8831937154033051E-4</v>
      </c>
      <c r="AR48" s="6"/>
      <c r="AS48" s="27">
        <v>270300</v>
      </c>
      <c r="AT48" s="28">
        <f t="shared" si="39"/>
        <v>1.9371156920668304E-3</v>
      </c>
      <c r="AU48" s="6"/>
      <c r="AV48" s="27">
        <v>0</v>
      </c>
      <c r="AW48" s="28">
        <f t="shared" si="40"/>
        <v>0</v>
      </c>
      <c r="AX48" s="6"/>
      <c r="AY48" s="27">
        <v>6760448</v>
      </c>
      <c r="AZ48" s="28">
        <f t="shared" si="41"/>
        <v>4.8449019260828043E-2</v>
      </c>
      <c r="BA48" s="6"/>
      <c r="BB48" s="27">
        <v>2399000</v>
      </c>
      <c r="BC48" s="28">
        <f t="shared" si="18"/>
        <v>1.7192528839320483E-2</v>
      </c>
      <c r="BD48" s="6"/>
      <c r="BE48" s="27">
        <v>0</v>
      </c>
      <c r="BF48" s="28">
        <f t="shared" si="42"/>
        <v>0</v>
      </c>
      <c r="BG48" s="6"/>
      <c r="BH48" s="32">
        <f t="shared" si="23"/>
        <v>19495400</v>
      </c>
      <c r="BI48" s="28">
        <f t="shared" si="43"/>
        <v>0.13971455887206691</v>
      </c>
      <c r="BJ48" s="5"/>
      <c r="BK48" s="32">
        <f t="shared" si="44"/>
        <v>139537355</v>
      </c>
    </row>
    <row r="49" spans="1:63" s="7" customFormat="1" ht="14.1" customHeight="1" x14ac:dyDescent="0.25">
      <c r="A49" s="25">
        <v>72</v>
      </c>
      <c r="B49" s="26" t="s">
        <v>81</v>
      </c>
      <c r="C49" s="27">
        <v>31620436</v>
      </c>
      <c r="D49" s="28">
        <f t="shared" si="24"/>
        <v>0.41417935657429933</v>
      </c>
      <c r="E49" s="29"/>
      <c r="F49" s="27">
        <v>4784496</v>
      </c>
      <c r="G49" s="28">
        <f t="shared" si="25"/>
        <v>6.2669580989089105E-2</v>
      </c>
      <c r="H49" s="29"/>
      <c r="I49" s="27">
        <v>7243719</v>
      </c>
      <c r="J49" s="28">
        <f t="shared" si="26"/>
        <v>9.4881641563229133E-2</v>
      </c>
      <c r="K49" s="5"/>
      <c r="L49" s="27">
        <v>7594141</v>
      </c>
      <c r="M49" s="30">
        <f t="shared" si="27"/>
        <v>9.9471633886215424E-2</v>
      </c>
      <c r="N49" s="5"/>
      <c r="O49" s="27">
        <v>2304881</v>
      </c>
      <c r="P49" s="28">
        <f t="shared" si="28"/>
        <v>3.0190416399075826E-2</v>
      </c>
      <c r="Q49" s="31"/>
      <c r="R49" s="27">
        <v>1690738</v>
      </c>
      <c r="S49" s="28">
        <f t="shared" si="29"/>
        <v>2.2146082267041404E-2</v>
      </c>
      <c r="T49" s="5"/>
      <c r="U49" s="32">
        <f t="shared" si="22"/>
        <v>55238411</v>
      </c>
      <c r="V49" s="28">
        <f t="shared" si="30"/>
        <v>0.72353871167895023</v>
      </c>
      <c r="W49" s="5"/>
      <c r="X49" s="27">
        <v>13313844</v>
      </c>
      <c r="Y49" s="28">
        <f t="shared" si="31"/>
        <v>0.1743909964255583</v>
      </c>
      <c r="Z49" s="29"/>
      <c r="AA49" s="32">
        <f t="shared" si="32"/>
        <v>68552255</v>
      </c>
      <c r="AB49" s="28">
        <f t="shared" si="33"/>
        <v>0.89792970810450856</v>
      </c>
      <c r="AC49" s="6"/>
      <c r="AD49" s="27">
        <v>2280665</v>
      </c>
      <c r="AE49" s="28">
        <f t="shared" si="34"/>
        <v>2.9873223830990954E-2</v>
      </c>
      <c r="AF49" s="6"/>
      <c r="AG49" s="27">
        <v>46860</v>
      </c>
      <c r="AH49" s="28">
        <f t="shared" si="35"/>
        <v>6.1379434012458483E-4</v>
      </c>
      <c r="AI49" s="6"/>
      <c r="AJ49" s="27">
        <v>860524</v>
      </c>
      <c r="AK49" s="28">
        <f t="shared" si="36"/>
        <v>1.1271548457989078E-2</v>
      </c>
      <c r="AL49" s="6"/>
      <c r="AM49" s="27">
        <v>70000</v>
      </c>
      <c r="AN49" s="28">
        <f t="shared" si="37"/>
        <v>9.1689295366455259E-4</v>
      </c>
      <c r="AO49" s="6"/>
      <c r="AP49" s="27">
        <v>92300</v>
      </c>
      <c r="AQ49" s="28">
        <f t="shared" si="38"/>
        <v>1.2089888517605458E-3</v>
      </c>
      <c r="AR49" s="6"/>
      <c r="AS49" s="27">
        <v>203024</v>
      </c>
      <c r="AT49" s="28">
        <f t="shared" si="39"/>
        <v>2.6593039289256018E-3</v>
      </c>
      <c r="AU49" s="6"/>
      <c r="AV49" s="27">
        <v>0</v>
      </c>
      <c r="AW49" s="28">
        <f t="shared" si="40"/>
        <v>0</v>
      </c>
      <c r="AX49" s="6"/>
      <c r="AY49" s="27">
        <v>2667162</v>
      </c>
      <c r="AZ49" s="28">
        <f t="shared" si="41"/>
        <v>3.493574348688365E-2</v>
      </c>
      <c r="BA49" s="6"/>
      <c r="BB49" s="27">
        <v>1572000</v>
      </c>
      <c r="BC49" s="28">
        <f t="shared" si="18"/>
        <v>2.0590796045152526E-2</v>
      </c>
      <c r="BD49" s="6"/>
      <c r="BE49" s="27">
        <v>0</v>
      </c>
      <c r="BF49" s="28">
        <f t="shared" si="42"/>
        <v>0</v>
      </c>
      <c r="BG49" s="6"/>
      <c r="BH49" s="32">
        <f t="shared" si="23"/>
        <v>7792535</v>
      </c>
      <c r="BI49" s="28">
        <f t="shared" si="43"/>
        <v>0.10207029189549149</v>
      </c>
      <c r="BJ49" s="5"/>
      <c r="BK49" s="32">
        <f t="shared" si="44"/>
        <v>76344790</v>
      </c>
    </row>
    <row r="50" spans="1:63" s="7" customFormat="1" ht="14.1" customHeight="1" x14ac:dyDescent="0.25">
      <c r="A50" s="25">
        <v>73</v>
      </c>
      <c r="B50" s="26" t="s">
        <v>96</v>
      </c>
      <c r="C50" s="27">
        <v>81477000</v>
      </c>
      <c r="D50" s="28">
        <f t="shared" si="24"/>
        <v>0.38344896524265759</v>
      </c>
      <c r="E50" s="29"/>
      <c r="F50" s="27">
        <v>13025000</v>
      </c>
      <c r="G50" s="28">
        <f t="shared" si="25"/>
        <v>6.1298559989759256E-2</v>
      </c>
      <c r="H50" s="29"/>
      <c r="I50" s="27">
        <v>12300000</v>
      </c>
      <c r="J50" s="28">
        <f t="shared" si="26"/>
        <v>5.7886548013361912E-2</v>
      </c>
      <c r="K50" s="5"/>
      <c r="L50" s="27">
        <v>22363100</v>
      </c>
      <c r="M50" s="30">
        <f t="shared" si="27"/>
        <v>0.10524574486809868</v>
      </c>
      <c r="N50" s="5"/>
      <c r="O50" s="27">
        <v>5940000</v>
      </c>
      <c r="P50" s="28">
        <f t="shared" si="28"/>
        <v>2.7954967089379654E-2</v>
      </c>
      <c r="Q50" s="31"/>
      <c r="R50" s="27">
        <v>12800000</v>
      </c>
      <c r="S50" s="28">
        <f t="shared" si="29"/>
        <v>6.0239659721222152E-2</v>
      </c>
      <c r="T50" s="5"/>
      <c r="U50" s="32">
        <f t="shared" si="22"/>
        <v>147905100</v>
      </c>
      <c r="V50" s="28">
        <f t="shared" si="30"/>
        <v>0.69607444492447923</v>
      </c>
      <c r="W50" s="5"/>
      <c r="X50" s="27">
        <v>36300000</v>
      </c>
      <c r="Y50" s="28">
        <f t="shared" si="31"/>
        <v>0.17083590999065343</v>
      </c>
      <c r="Z50" s="29"/>
      <c r="AA50" s="32">
        <f t="shared" si="32"/>
        <v>184205100</v>
      </c>
      <c r="AB50" s="28">
        <f t="shared" si="33"/>
        <v>0.86691035491513269</v>
      </c>
      <c r="AC50" s="6"/>
      <c r="AD50" s="27">
        <v>5725800</v>
      </c>
      <c r="AE50" s="28">
        <f t="shared" si="34"/>
        <v>2.6946894033732328E-2</v>
      </c>
      <c r="AF50" s="6"/>
      <c r="AG50" s="27">
        <v>393100</v>
      </c>
      <c r="AH50" s="28">
        <f t="shared" si="35"/>
        <v>1.8500164247197209E-3</v>
      </c>
      <c r="AI50" s="6"/>
      <c r="AJ50" s="27">
        <v>1398900</v>
      </c>
      <c r="AK50" s="28">
        <f t="shared" si="36"/>
        <v>6.58353593625138E-3</v>
      </c>
      <c r="AL50" s="6"/>
      <c r="AM50" s="27">
        <v>0</v>
      </c>
      <c r="AN50" s="28">
        <f t="shared" si="37"/>
        <v>0</v>
      </c>
      <c r="AO50" s="6"/>
      <c r="AP50" s="27">
        <v>107750</v>
      </c>
      <c r="AQ50" s="28">
        <f t="shared" si="38"/>
        <v>5.0709557304388182E-4</v>
      </c>
      <c r="AR50" s="6"/>
      <c r="AS50" s="27">
        <v>695000</v>
      </c>
      <c r="AT50" s="28">
        <f t="shared" si="39"/>
        <v>3.2708252739257339E-3</v>
      </c>
      <c r="AU50" s="6"/>
      <c r="AV50" s="27">
        <v>0</v>
      </c>
      <c r="AW50" s="28">
        <f t="shared" si="40"/>
        <v>0</v>
      </c>
      <c r="AX50" s="6"/>
      <c r="AY50" s="27">
        <v>15848950</v>
      </c>
      <c r="AZ50" s="28">
        <f t="shared" si="41"/>
        <v>7.4588699604583114E-2</v>
      </c>
      <c r="BA50" s="6"/>
      <c r="BB50" s="27">
        <v>4110000</v>
      </c>
      <c r="BC50" s="28">
        <f t="shared" si="18"/>
        <v>1.9342578238611175E-2</v>
      </c>
      <c r="BD50" s="6"/>
      <c r="BE50" s="27">
        <v>0</v>
      </c>
      <c r="BF50" s="28">
        <f t="shared" si="42"/>
        <v>0</v>
      </c>
      <c r="BG50" s="6"/>
      <c r="BH50" s="32">
        <f t="shared" si="23"/>
        <v>28279500</v>
      </c>
      <c r="BI50" s="28">
        <f t="shared" si="43"/>
        <v>0.13308964508486731</v>
      </c>
      <c r="BJ50" s="5"/>
      <c r="BK50" s="32">
        <f t="shared" si="44"/>
        <v>212484600</v>
      </c>
    </row>
    <row r="51" spans="1:63" s="7" customFormat="1" ht="14.1" customHeight="1" x14ac:dyDescent="0.25">
      <c r="A51" s="25">
        <v>74</v>
      </c>
      <c r="B51" s="26" t="s">
        <v>82</v>
      </c>
      <c r="C51" s="27">
        <v>6188558</v>
      </c>
      <c r="D51" s="28">
        <f t="shared" si="24"/>
        <v>0.26695420465862968</v>
      </c>
      <c r="E51" s="29"/>
      <c r="F51" s="27">
        <v>1867022</v>
      </c>
      <c r="G51" s="28">
        <f t="shared" si="25"/>
        <v>8.0537238738033007E-2</v>
      </c>
      <c r="H51" s="29"/>
      <c r="I51" s="27">
        <v>1932837</v>
      </c>
      <c r="J51" s="28">
        <f t="shared" si="26"/>
        <v>8.3376283145406696E-2</v>
      </c>
      <c r="K51" s="5"/>
      <c r="L51" s="27">
        <v>2963680</v>
      </c>
      <c r="M51" s="30">
        <f t="shared" si="27"/>
        <v>0.12784348749138127</v>
      </c>
      <c r="N51" s="5"/>
      <c r="O51" s="27">
        <v>1406255</v>
      </c>
      <c r="P51" s="28">
        <f t="shared" si="28"/>
        <v>6.0661253408665031E-2</v>
      </c>
      <c r="Q51" s="31"/>
      <c r="R51" s="27">
        <v>827185</v>
      </c>
      <c r="S51" s="28">
        <f t="shared" si="29"/>
        <v>3.5682062571046211E-2</v>
      </c>
      <c r="T51" s="5"/>
      <c r="U51" s="32">
        <f t="shared" si="22"/>
        <v>15185537</v>
      </c>
      <c r="V51" s="28">
        <f t="shared" si="30"/>
        <v>0.65505453001316183</v>
      </c>
      <c r="W51" s="5"/>
      <c r="X51" s="27">
        <v>3469097</v>
      </c>
      <c r="Y51" s="28">
        <f t="shared" si="31"/>
        <v>0.14964552816967025</v>
      </c>
      <c r="Z51" s="29"/>
      <c r="AA51" s="32">
        <f t="shared" si="32"/>
        <v>18654634</v>
      </c>
      <c r="AB51" s="28">
        <f t="shared" si="33"/>
        <v>0.80470005818283208</v>
      </c>
      <c r="AC51" s="6"/>
      <c r="AD51" s="27">
        <v>1757115</v>
      </c>
      <c r="AE51" s="28">
        <f t="shared" si="34"/>
        <v>7.5796209281507584E-2</v>
      </c>
      <c r="AF51" s="6"/>
      <c r="AG51" s="27">
        <v>62156</v>
      </c>
      <c r="AH51" s="28">
        <f t="shared" si="35"/>
        <v>2.6812070832594255E-3</v>
      </c>
      <c r="AI51" s="6"/>
      <c r="AJ51" s="27">
        <v>174270</v>
      </c>
      <c r="AK51" s="28">
        <f t="shared" si="36"/>
        <v>7.5174393204134778E-3</v>
      </c>
      <c r="AL51" s="6"/>
      <c r="AM51" s="27">
        <v>11668</v>
      </c>
      <c r="AN51" s="28">
        <f t="shared" si="37"/>
        <v>5.0331945825778655E-4</v>
      </c>
      <c r="AO51" s="6"/>
      <c r="AP51" s="27">
        <v>202441</v>
      </c>
      <c r="AQ51" s="28">
        <f t="shared" si="38"/>
        <v>8.7326443648581224E-3</v>
      </c>
      <c r="AR51" s="6"/>
      <c r="AS51" s="27">
        <v>141745</v>
      </c>
      <c r="AT51" s="28">
        <f t="shared" si="39"/>
        <v>6.1144169189878261E-3</v>
      </c>
      <c r="AU51" s="6"/>
      <c r="AV51" s="27">
        <v>35277</v>
      </c>
      <c r="AW51" s="28">
        <f t="shared" si="40"/>
        <v>1.5217347042303681E-3</v>
      </c>
      <c r="AX51" s="6"/>
      <c r="AY51" s="27">
        <v>1703753</v>
      </c>
      <c r="AZ51" s="28">
        <f t="shared" si="41"/>
        <v>7.3494346671672831E-2</v>
      </c>
      <c r="BA51" s="6"/>
      <c r="BB51" s="27">
        <v>439037</v>
      </c>
      <c r="BC51" s="28">
        <f t="shared" si="18"/>
        <v>1.8938624013980443E-2</v>
      </c>
      <c r="BD51" s="6"/>
      <c r="BE51" s="27">
        <v>0</v>
      </c>
      <c r="BF51" s="28">
        <f t="shared" si="42"/>
        <v>0</v>
      </c>
      <c r="BG51" s="6"/>
      <c r="BH51" s="32">
        <f t="shared" si="23"/>
        <v>4527462</v>
      </c>
      <c r="BI51" s="28">
        <f t="shared" si="43"/>
        <v>0.19529994181716787</v>
      </c>
      <c r="BJ51" s="5"/>
      <c r="BK51" s="32">
        <f t="shared" si="44"/>
        <v>23182096</v>
      </c>
    </row>
    <row r="52" spans="1:63" s="7" customFormat="1" ht="14.1" customHeight="1" x14ac:dyDescent="0.25">
      <c r="A52" s="25">
        <v>75</v>
      </c>
      <c r="B52" s="26" t="s">
        <v>83</v>
      </c>
      <c r="C52" s="27">
        <v>33462924</v>
      </c>
      <c r="D52" s="28">
        <f t="shared" si="24"/>
        <v>0.37283409809825208</v>
      </c>
      <c r="E52" s="29"/>
      <c r="F52" s="27">
        <v>4945200</v>
      </c>
      <c r="G52" s="28">
        <f t="shared" si="25"/>
        <v>5.5097969977622882E-2</v>
      </c>
      <c r="H52" s="29"/>
      <c r="I52" s="27">
        <v>9995000</v>
      </c>
      <c r="J52" s="28">
        <f t="shared" si="26"/>
        <v>0.11136136251847058</v>
      </c>
      <c r="K52" s="5"/>
      <c r="L52" s="27">
        <v>9299450</v>
      </c>
      <c r="M52" s="30">
        <f t="shared" si="27"/>
        <v>0.10361174814130979</v>
      </c>
      <c r="N52" s="5"/>
      <c r="O52" s="27">
        <v>3159364</v>
      </c>
      <c r="P52" s="28">
        <f t="shared" si="28"/>
        <v>3.5200708327344205E-2</v>
      </c>
      <c r="Q52" s="31"/>
      <c r="R52" s="27">
        <v>4402400</v>
      </c>
      <c r="S52" s="28">
        <f t="shared" si="29"/>
        <v>4.9050251360811897E-2</v>
      </c>
      <c r="T52" s="5"/>
      <c r="U52" s="32">
        <f t="shared" si="22"/>
        <v>65264338</v>
      </c>
      <c r="V52" s="28">
        <f t="shared" si="30"/>
        <v>0.72715613842381144</v>
      </c>
      <c r="W52" s="5"/>
      <c r="X52" s="27">
        <v>16712592</v>
      </c>
      <c r="Y52" s="28">
        <f t="shared" si="31"/>
        <v>0.18620680503604717</v>
      </c>
      <c r="Z52" s="29"/>
      <c r="AA52" s="32">
        <f t="shared" si="32"/>
        <v>81976930</v>
      </c>
      <c r="AB52" s="28">
        <f t="shared" si="33"/>
        <v>0.91336294345985858</v>
      </c>
      <c r="AC52" s="6"/>
      <c r="AD52" s="27">
        <v>2739918</v>
      </c>
      <c r="AE52" s="28">
        <f t="shared" si="34"/>
        <v>3.0527363848812696E-2</v>
      </c>
      <c r="AF52" s="6"/>
      <c r="AG52" s="27">
        <v>19000</v>
      </c>
      <c r="AH52" s="28">
        <f t="shared" si="35"/>
        <v>2.1169243500259539E-4</v>
      </c>
      <c r="AI52" s="6"/>
      <c r="AJ52" s="27">
        <v>655188</v>
      </c>
      <c r="AK52" s="28">
        <f t="shared" si="36"/>
        <v>7.2999127949726567E-3</v>
      </c>
      <c r="AL52" s="6"/>
      <c r="AM52" s="27">
        <v>0</v>
      </c>
      <c r="AN52" s="28">
        <f t="shared" si="37"/>
        <v>0</v>
      </c>
      <c r="AO52" s="6"/>
      <c r="AP52" s="27">
        <v>99000</v>
      </c>
      <c r="AQ52" s="28">
        <f t="shared" si="38"/>
        <v>1.1030290034345761E-3</v>
      </c>
      <c r="AR52" s="6"/>
      <c r="AS52" s="27">
        <v>215000</v>
      </c>
      <c r="AT52" s="28">
        <f t="shared" si="39"/>
        <v>2.3954670276609478E-3</v>
      </c>
      <c r="AU52" s="6"/>
      <c r="AV52" s="27">
        <v>0</v>
      </c>
      <c r="AW52" s="28">
        <f t="shared" si="40"/>
        <v>0</v>
      </c>
      <c r="AX52" s="6"/>
      <c r="AY52" s="27">
        <v>2747663</v>
      </c>
      <c r="AZ52" s="28">
        <f t="shared" si="41"/>
        <v>3.0613656370344015E-2</v>
      </c>
      <c r="BA52" s="6"/>
      <c r="BB52" s="27">
        <v>1300154</v>
      </c>
      <c r="BC52" s="28">
        <f t="shared" si="18"/>
        <v>1.4485935059913918E-2</v>
      </c>
      <c r="BD52" s="6"/>
      <c r="BE52" s="27">
        <v>0</v>
      </c>
      <c r="BF52" s="28">
        <f t="shared" si="42"/>
        <v>0</v>
      </c>
      <c r="BG52" s="6"/>
      <c r="BH52" s="32">
        <f t="shared" si="23"/>
        <v>7775923</v>
      </c>
      <c r="BI52" s="28">
        <f t="shared" si="43"/>
        <v>8.6637056540141408E-2</v>
      </c>
      <c r="BJ52" s="5"/>
      <c r="BK52" s="32">
        <f t="shared" si="44"/>
        <v>89752853</v>
      </c>
    </row>
    <row r="53" spans="1:63" s="7" customFormat="1" ht="14.1" customHeight="1" x14ac:dyDescent="0.25">
      <c r="A53" s="25">
        <v>78</v>
      </c>
      <c r="B53" s="26" t="s">
        <v>84</v>
      </c>
      <c r="C53" s="27">
        <v>9888025</v>
      </c>
      <c r="D53" s="28">
        <f t="shared" si="24"/>
        <v>0.32367900721404963</v>
      </c>
      <c r="E53" s="29"/>
      <c r="F53" s="27">
        <v>2283886</v>
      </c>
      <c r="G53" s="28">
        <f t="shared" si="25"/>
        <v>7.4761739889418463E-2</v>
      </c>
      <c r="H53" s="29"/>
      <c r="I53" s="27">
        <v>3332696</v>
      </c>
      <c r="J53" s="28">
        <f t="shared" si="26"/>
        <v>0.10909395279909126</v>
      </c>
      <c r="K53" s="5"/>
      <c r="L53" s="27">
        <v>2505538</v>
      </c>
      <c r="M53" s="30">
        <f t="shared" si="27"/>
        <v>8.2017395018426378E-2</v>
      </c>
      <c r="N53" s="5"/>
      <c r="O53" s="27">
        <v>1402782</v>
      </c>
      <c r="P53" s="28">
        <f t="shared" si="28"/>
        <v>4.5919289756825958E-2</v>
      </c>
      <c r="Q53" s="31"/>
      <c r="R53" s="27">
        <v>1533926</v>
      </c>
      <c r="S53" s="28">
        <f t="shared" si="29"/>
        <v>5.0212215768044507E-2</v>
      </c>
      <c r="T53" s="5"/>
      <c r="U53" s="32">
        <f t="shared" si="22"/>
        <v>20946853</v>
      </c>
      <c r="V53" s="28">
        <f t="shared" si="30"/>
        <v>0.68568360044585619</v>
      </c>
      <c r="W53" s="5"/>
      <c r="X53" s="27">
        <v>4986444</v>
      </c>
      <c r="Y53" s="28">
        <f t="shared" si="31"/>
        <v>0.16322847519585101</v>
      </c>
      <c r="Z53" s="29"/>
      <c r="AA53" s="32">
        <f t="shared" si="32"/>
        <v>25933297</v>
      </c>
      <c r="AB53" s="28">
        <f t="shared" si="33"/>
        <v>0.84891207564170723</v>
      </c>
      <c r="AC53" s="6"/>
      <c r="AD53" s="27">
        <v>1494358</v>
      </c>
      <c r="AE53" s="28">
        <f t="shared" si="34"/>
        <v>4.8916979261518133E-2</v>
      </c>
      <c r="AF53" s="6"/>
      <c r="AG53" s="27">
        <v>135672</v>
      </c>
      <c r="AH53" s="28">
        <f t="shared" si="35"/>
        <v>4.4411475766641516E-3</v>
      </c>
      <c r="AI53" s="6"/>
      <c r="AJ53" s="27">
        <v>469584</v>
      </c>
      <c r="AK53" s="28">
        <f t="shared" si="36"/>
        <v>1.5371571463826426E-2</v>
      </c>
      <c r="AL53" s="6"/>
      <c r="AM53" s="27">
        <v>41500</v>
      </c>
      <c r="AN53" s="28">
        <f t="shared" si="37"/>
        <v>1.3584794536202185E-3</v>
      </c>
      <c r="AO53" s="6"/>
      <c r="AP53" s="27">
        <v>187450</v>
      </c>
      <c r="AQ53" s="28">
        <f t="shared" si="38"/>
        <v>6.1360716525568661E-3</v>
      </c>
      <c r="AR53" s="6"/>
      <c r="AS53" s="27">
        <v>92000</v>
      </c>
      <c r="AT53" s="28">
        <f t="shared" si="39"/>
        <v>3.0115689092303638E-3</v>
      </c>
      <c r="AU53" s="6"/>
      <c r="AV53" s="27">
        <v>0</v>
      </c>
      <c r="AW53" s="28">
        <f t="shared" si="40"/>
        <v>0</v>
      </c>
      <c r="AX53" s="6"/>
      <c r="AY53" s="27">
        <v>1725000</v>
      </c>
      <c r="AZ53" s="28">
        <f t="shared" si="41"/>
        <v>5.6466917048069318E-2</v>
      </c>
      <c r="BA53" s="6"/>
      <c r="BB53" s="27">
        <v>470000</v>
      </c>
      <c r="BC53" s="28">
        <f t="shared" si="18"/>
        <v>1.5385188992807294E-2</v>
      </c>
      <c r="BD53" s="6"/>
      <c r="BE53" s="27">
        <v>0</v>
      </c>
      <c r="BF53" s="28">
        <f t="shared" si="42"/>
        <v>0</v>
      </c>
      <c r="BG53" s="6"/>
      <c r="BH53" s="32">
        <f t="shared" si="23"/>
        <v>4615564</v>
      </c>
      <c r="BI53" s="28">
        <f t="shared" si="43"/>
        <v>0.15108792435829277</v>
      </c>
      <c r="BJ53" s="5"/>
      <c r="BK53" s="32">
        <f t="shared" si="44"/>
        <v>30548861</v>
      </c>
    </row>
    <row r="54" spans="1:63" s="7" customFormat="1" ht="14.1" customHeight="1" x14ac:dyDescent="0.25">
      <c r="A54" s="25">
        <v>79</v>
      </c>
      <c r="B54" s="26" t="s">
        <v>85</v>
      </c>
      <c r="C54" s="27">
        <v>42990230</v>
      </c>
      <c r="D54" s="28">
        <f t="shared" si="24"/>
        <v>0.38610661993008299</v>
      </c>
      <c r="E54" s="29"/>
      <c r="F54" s="27">
        <v>6845654</v>
      </c>
      <c r="G54" s="28">
        <f t="shared" si="25"/>
        <v>6.1482628196007617E-2</v>
      </c>
      <c r="H54" s="29"/>
      <c r="I54" s="27">
        <v>9625773</v>
      </c>
      <c r="J54" s="28">
        <f t="shared" si="26"/>
        <v>8.6451611848651536E-2</v>
      </c>
      <c r="K54" s="5"/>
      <c r="L54" s="27">
        <v>10955853</v>
      </c>
      <c r="M54" s="30">
        <f t="shared" si="27"/>
        <v>9.839741193012598E-2</v>
      </c>
      <c r="N54" s="5"/>
      <c r="O54" s="27">
        <v>3003387</v>
      </c>
      <c r="P54" s="28">
        <f t="shared" si="28"/>
        <v>2.697421258067129E-2</v>
      </c>
      <c r="Q54" s="31"/>
      <c r="R54" s="27">
        <v>5614656</v>
      </c>
      <c r="S54" s="28">
        <f t="shared" si="29"/>
        <v>5.0426709748474484E-2</v>
      </c>
      <c r="T54" s="5"/>
      <c r="U54" s="32">
        <f t="shared" si="22"/>
        <v>79035553</v>
      </c>
      <c r="V54" s="28">
        <f t="shared" si="30"/>
        <v>0.70983919423401387</v>
      </c>
      <c r="W54" s="5"/>
      <c r="X54" s="27">
        <v>20726942</v>
      </c>
      <c r="Y54" s="28">
        <f t="shared" si="31"/>
        <v>0.18615414518849688</v>
      </c>
      <c r="Z54" s="29"/>
      <c r="AA54" s="32">
        <f t="shared" si="32"/>
        <v>99762495</v>
      </c>
      <c r="AB54" s="28">
        <f t="shared" si="33"/>
        <v>0.8959933394225108</v>
      </c>
      <c r="AC54" s="6"/>
      <c r="AD54" s="27">
        <v>3687991</v>
      </c>
      <c r="AE54" s="28">
        <f t="shared" si="34"/>
        <v>3.3122822077075807E-2</v>
      </c>
      <c r="AF54" s="6"/>
      <c r="AG54" s="27">
        <v>341525</v>
      </c>
      <c r="AH54" s="28">
        <f t="shared" si="35"/>
        <v>3.0673263058053329E-3</v>
      </c>
      <c r="AI54" s="6"/>
      <c r="AJ54" s="27">
        <v>700402</v>
      </c>
      <c r="AK54" s="28">
        <f t="shared" si="36"/>
        <v>6.2904955105443725E-3</v>
      </c>
      <c r="AL54" s="6"/>
      <c r="AM54" s="27">
        <v>48100</v>
      </c>
      <c r="AN54" s="28">
        <f t="shared" si="37"/>
        <v>4.3199881504790721E-4</v>
      </c>
      <c r="AO54" s="6"/>
      <c r="AP54" s="27">
        <v>149651</v>
      </c>
      <c r="AQ54" s="28">
        <f t="shared" si="38"/>
        <v>1.3440551906597582E-3</v>
      </c>
      <c r="AR54" s="6"/>
      <c r="AS54" s="27">
        <v>335034</v>
      </c>
      <c r="AT54" s="28">
        <f t="shared" si="39"/>
        <v>3.0090289189347308E-3</v>
      </c>
      <c r="AU54" s="6"/>
      <c r="AV54" s="27">
        <v>0</v>
      </c>
      <c r="AW54" s="28">
        <f t="shared" si="40"/>
        <v>0</v>
      </c>
      <c r="AX54" s="6"/>
      <c r="AY54" s="27">
        <v>4674800</v>
      </c>
      <c r="AZ54" s="28">
        <f t="shared" si="41"/>
        <v>4.1985614565196602E-2</v>
      </c>
      <c r="BA54" s="6"/>
      <c r="BB54" s="27">
        <v>1642900</v>
      </c>
      <c r="BC54" s="28">
        <f t="shared" si="18"/>
        <v>1.4755319194224674E-2</v>
      </c>
      <c r="BD54" s="6"/>
      <c r="BE54" s="27">
        <v>0</v>
      </c>
      <c r="BF54" s="28">
        <f t="shared" si="42"/>
        <v>0</v>
      </c>
      <c r="BG54" s="6"/>
      <c r="BH54" s="32">
        <f t="shared" si="23"/>
        <v>11580403</v>
      </c>
      <c r="BI54" s="28">
        <f t="shared" si="43"/>
        <v>0.1040066605774892</v>
      </c>
      <c r="BJ54" s="5"/>
      <c r="BK54" s="32">
        <f t="shared" si="44"/>
        <v>111342898</v>
      </c>
    </row>
    <row r="55" spans="1:63" s="7" customFormat="1" ht="14.1" customHeight="1" x14ac:dyDescent="0.25">
      <c r="A55" s="25">
        <v>81</v>
      </c>
      <c r="B55" s="26" t="s">
        <v>86</v>
      </c>
      <c r="C55" s="27">
        <v>3196514</v>
      </c>
      <c r="D55" s="28">
        <f t="shared" si="24"/>
        <v>0.27517284635686179</v>
      </c>
      <c r="E55" s="29"/>
      <c r="F55" s="27">
        <v>632278</v>
      </c>
      <c r="G55" s="28">
        <f t="shared" si="25"/>
        <v>5.4429837300516704E-2</v>
      </c>
      <c r="H55" s="29"/>
      <c r="I55" s="27">
        <v>1475954</v>
      </c>
      <c r="J55" s="28">
        <f t="shared" si="26"/>
        <v>0.12705793350875222</v>
      </c>
      <c r="K55" s="5"/>
      <c r="L55" s="27">
        <v>788109</v>
      </c>
      <c r="M55" s="30">
        <f t="shared" si="27"/>
        <v>6.7844594695802979E-2</v>
      </c>
      <c r="N55" s="5"/>
      <c r="O55" s="27">
        <v>889618</v>
      </c>
      <c r="P55" s="28">
        <f t="shared" si="28"/>
        <v>7.6583026769255089E-2</v>
      </c>
      <c r="Q55" s="31"/>
      <c r="R55" s="27">
        <v>273200</v>
      </c>
      <c r="S55" s="28">
        <f t="shared" si="29"/>
        <v>2.351850222607961E-2</v>
      </c>
      <c r="T55" s="5"/>
      <c r="U55" s="32">
        <f t="shared" si="22"/>
        <v>7255673</v>
      </c>
      <c r="V55" s="28">
        <f t="shared" si="30"/>
        <v>0.62460674085726831</v>
      </c>
      <c r="W55" s="5"/>
      <c r="X55" s="27">
        <v>2129129</v>
      </c>
      <c r="Y55" s="28">
        <f t="shared" si="31"/>
        <v>0.18328669519074176</v>
      </c>
      <c r="Z55" s="29"/>
      <c r="AA55" s="32">
        <f t="shared" si="32"/>
        <v>9384802</v>
      </c>
      <c r="AB55" s="28">
        <f t="shared" si="33"/>
        <v>0.80789343604801012</v>
      </c>
      <c r="AC55" s="6"/>
      <c r="AD55" s="27">
        <v>949191</v>
      </c>
      <c r="AE55" s="28">
        <f t="shared" si="34"/>
        <v>8.1711385968062697E-2</v>
      </c>
      <c r="AF55" s="6"/>
      <c r="AG55" s="27">
        <v>389205</v>
      </c>
      <c r="AH55" s="28">
        <f t="shared" si="35"/>
        <v>3.3504826716329844E-2</v>
      </c>
      <c r="AI55" s="6"/>
      <c r="AJ55" s="27">
        <v>156573</v>
      </c>
      <c r="AK55" s="28">
        <f t="shared" si="36"/>
        <v>1.3478632683177023E-2</v>
      </c>
      <c r="AL55" s="6"/>
      <c r="AM55" s="27">
        <v>28803</v>
      </c>
      <c r="AN55" s="28">
        <f t="shared" si="37"/>
        <v>2.4795147130957942E-3</v>
      </c>
      <c r="AO55" s="6"/>
      <c r="AP55" s="27">
        <v>21300</v>
      </c>
      <c r="AQ55" s="28">
        <f t="shared" si="38"/>
        <v>1.8336167548151378E-3</v>
      </c>
      <c r="AR55" s="6"/>
      <c r="AS55" s="27">
        <v>54176</v>
      </c>
      <c r="AT55" s="28">
        <f t="shared" si="39"/>
        <v>4.6637568689607937E-3</v>
      </c>
      <c r="AU55" s="6"/>
      <c r="AV55" s="27">
        <v>0</v>
      </c>
      <c r="AW55" s="28">
        <f t="shared" si="40"/>
        <v>0</v>
      </c>
      <c r="AX55" s="6"/>
      <c r="AY55" s="27">
        <v>343952</v>
      </c>
      <c r="AZ55" s="28">
        <f t="shared" si="41"/>
        <v>2.9609208922637385E-2</v>
      </c>
      <c r="BA55" s="6"/>
      <c r="BB55" s="27">
        <v>288384</v>
      </c>
      <c r="BC55" s="28">
        <f t="shared" si="18"/>
        <v>2.4825621324911208E-2</v>
      </c>
      <c r="BD55" s="6"/>
      <c r="BE55" s="27">
        <v>0</v>
      </c>
      <c r="BF55" s="28">
        <f t="shared" si="42"/>
        <v>0</v>
      </c>
      <c r="BG55" s="6"/>
      <c r="BH55" s="32">
        <f t="shared" si="23"/>
        <v>2231584</v>
      </c>
      <c r="BI55" s="28">
        <f t="shared" si="43"/>
        <v>0.19210656395198988</v>
      </c>
      <c r="BJ55" s="5"/>
      <c r="BK55" s="32">
        <f t="shared" si="44"/>
        <v>11616386</v>
      </c>
    </row>
    <row r="56" spans="1:63" s="7" customFormat="1" ht="14.1" customHeight="1" x14ac:dyDescent="0.25">
      <c r="A56" s="25">
        <v>82</v>
      </c>
      <c r="B56" s="26" t="s">
        <v>87</v>
      </c>
      <c r="C56" s="27">
        <v>21965507</v>
      </c>
      <c r="D56" s="28">
        <f t="shared" si="24"/>
        <v>0.33032044132860133</v>
      </c>
      <c r="E56" s="29"/>
      <c r="F56" s="27">
        <v>5281220</v>
      </c>
      <c r="G56" s="28">
        <f t="shared" si="25"/>
        <v>7.9419743015876468E-2</v>
      </c>
      <c r="H56" s="29"/>
      <c r="I56" s="27">
        <v>6052235</v>
      </c>
      <c r="J56" s="28">
        <f t="shared" si="26"/>
        <v>9.1014377051456513E-2</v>
      </c>
      <c r="K56" s="5"/>
      <c r="L56" s="27">
        <v>6206885</v>
      </c>
      <c r="M56" s="30">
        <f t="shared" si="27"/>
        <v>9.3340025908615523E-2</v>
      </c>
      <c r="N56" s="5"/>
      <c r="O56" s="27">
        <v>2733246</v>
      </c>
      <c r="P56" s="28">
        <f t="shared" si="28"/>
        <v>4.1102944948169608E-2</v>
      </c>
      <c r="Q56" s="31"/>
      <c r="R56" s="27">
        <v>2245461</v>
      </c>
      <c r="S56" s="28">
        <f t="shared" si="29"/>
        <v>3.3767564231782239E-2</v>
      </c>
      <c r="T56" s="5"/>
      <c r="U56" s="32">
        <f t="shared" si="22"/>
        <v>44484554</v>
      </c>
      <c r="V56" s="28">
        <f t="shared" si="30"/>
        <v>0.66896509648450164</v>
      </c>
      <c r="W56" s="5"/>
      <c r="X56" s="27">
        <v>10191342</v>
      </c>
      <c r="Y56" s="28">
        <f t="shared" si="31"/>
        <v>0.15325886113945425</v>
      </c>
      <c r="Z56" s="29"/>
      <c r="AA56" s="32">
        <f t="shared" si="32"/>
        <v>54675896</v>
      </c>
      <c r="AB56" s="28">
        <f t="shared" si="33"/>
        <v>0.82222395762395595</v>
      </c>
      <c r="AC56" s="6"/>
      <c r="AD56" s="27">
        <v>2598381</v>
      </c>
      <c r="AE56" s="28">
        <f t="shared" si="34"/>
        <v>3.9074825755665572E-2</v>
      </c>
      <c r="AF56" s="6"/>
      <c r="AG56" s="27">
        <v>2700590</v>
      </c>
      <c r="AH56" s="28">
        <f t="shared" si="35"/>
        <v>4.0611859341448731E-2</v>
      </c>
      <c r="AI56" s="6"/>
      <c r="AJ56" s="27">
        <v>996605</v>
      </c>
      <c r="AK56" s="28">
        <f t="shared" si="36"/>
        <v>1.4987088776520874E-2</v>
      </c>
      <c r="AL56" s="6"/>
      <c r="AM56" s="27">
        <v>1500</v>
      </c>
      <c r="AN56" s="28">
        <f t="shared" si="37"/>
        <v>2.2557214909398719E-5</v>
      </c>
      <c r="AO56" s="6"/>
      <c r="AP56" s="27">
        <v>98150</v>
      </c>
      <c r="AQ56" s="28">
        <f t="shared" si="38"/>
        <v>1.4759937622383229E-3</v>
      </c>
      <c r="AR56" s="6"/>
      <c r="AS56" s="27">
        <v>273880</v>
      </c>
      <c r="AT56" s="28">
        <f t="shared" si="39"/>
        <v>4.1186466795907475E-3</v>
      </c>
      <c r="AU56" s="6"/>
      <c r="AV56" s="27">
        <v>0</v>
      </c>
      <c r="AW56" s="28">
        <f t="shared" si="40"/>
        <v>0</v>
      </c>
      <c r="AX56" s="6"/>
      <c r="AY56" s="27">
        <v>3510569</v>
      </c>
      <c r="AZ56" s="28">
        <f t="shared" si="41"/>
        <v>5.2792439591515306E-2</v>
      </c>
      <c r="BA56" s="6"/>
      <c r="BB56" s="27">
        <v>1642000</v>
      </c>
      <c r="BC56" s="28">
        <f t="shared" si="18"/>
        <v>2.4692631254155134E-2</v>
      </c>
      <c r="BD56" s="6"/>
      <c r="BE56" s="27">
        <v>0</v>
      </c>
      <c r="BF56" s="28">
        <f t="shared" si="42"/>
        <v>0</v>
      </c>
      <c r="BG56" s="6"/>
      <c r="BH56" s="32">
        <f t="shared" si="23"/>
        <v>11821675</v>
      </c>
      <c r="BI56" s="28">
        <f t="shared" si="43"/>
        <v>0.17777604237604408</v>
      </c>
      <c r="BJ56" s="5"/>
      <c r="BK56" s="32">
        <f t="shared" si="44"/>
        <v>66497571</v>
      </c>
    </row>
    <row r="57" spans="1:63" s="7" customFormat="1" ht="14.1" customHeight="1" x14ac:dyDescent="0.25">
      <c r="A57" s="25">
        <v>83</v>
      </c>
      <c r="B57" s="26" t="s">
        <v>99</v>
      </c>
      <c r="C57" s="27">
        <v>35628620</v>
      </c>
      <c r="D57" s="28">
        <f t="shared" si="24"/>
        <v>0.38993819792871648</v>
      </c>
      <c r="E57" s="29"/>
      <c r="F57" s="27">
        <v>6009804</v>
      </c>
      <c r="G57" s="28">
        <f t="shared" si="25"/>
        <v>6.5774429143334548E-2</v>
      </c>
      <c r="H57" s="29"/>
      <c r="I57" s="27">
        <v>7272821</v>
      </c>
      <c r="J57" s="28">
        <f t="shared" si="26"/>
        <v>7.9597545866163938E-2</v>
      </c>
      <c r="K57" s="5"/>
      <c r="L57" s="27">
        <v>8575960</v>
      </c>
      <c r="M57" s="30">
        <f t="shared" si="27"/>
        <v>9.3859778680980499E-2</v>
      </c>
      <c r="N57" s="5"/>
      <c r="O57" s="27">
        <v>3268977</v>
      </c>
      <c r="P57" s="28">
        <f t="shared" si="28"/>
        <v>3.5777389089176673E-2</v>
      </c>
      <c r="Q57" s="31"/>
      <c r="R57" s="27">
        <v>4118802</v>
      </c>
      <c r="S57" s="28">
        <f t="shared" si="29"/>
        <v>4.5078317080627685E-2</v>
      </c>
      <c r="T57" s="5"/>
      <c r="U57" s="32">
        <f t="shared" si="22"/>
        <v>64874984</v>
      </c>
      <c r="V57" s="28">
        <f t="shared" si="30"/>
        <v>0.71002565778899984</v>
      </c>
      <c r="W57" s="5"/>
      <c r="X57" s="27">
        <v>16898810</v>
      </c>
      <c r="Y57" s="28">
        <f t="shared" si="31"/>
        <v>0.1849493895227986</v>
      </c>
      <c r="Z57" s="29"/>
      <c r="AA57" s="32">
        <f t="shared" si="32"/>
        <v>81773794</v>
      </c>
      <c r="AB57" s="28">
        <f t="shared" si="33"/>
        <v>0.89497504731179844</v>
      </c>
      <c r="AC57" s="6"/>
      <c r="AD57" s="27">
        <v>2671123</v>
      </c>
      <c r="AE57" s="28">
        <f t="shared" si="34"/>
        <v>2.9234163126889194E-2</v>
      </c>
      <c r="AF57" s="6"/>
      <c r="AG57" s="27">
        <v>1500</v>
      </c>
      <c r="AH57" s="28">
        <f t="shared" si="35"/>
        <v>1.6416782263614891E-5</v>
      </c>
      <c r="AI57" s="6"/>
      <c r="AJ57" s="27">
        <v>759328</v>
      </c>
      <c r="AK57" s="28">
        <f t="shared" si="36"/>
        <v>8.3104816284441108E-3</v>
      </c>
      <c r="AL57" s="6"/>
      <c r="AM57" s="27">
        <v>74000</v>
      </c>
      <c r="AN57" s="28">
        <f t="shared" si="37"/>
        <v>8.0989459167166785E-4</v>
      </c>
      <c r="AO57" s="6"/>
      <c r="AP57" s="27">
        <v>282300</v>
      </c>
      <c r="AQ57" s="28">
        <f t="shared" si="38"/>
        <v>3.0896384220123222E-3</v>
      </c>
      <c r="AR57" s="6"/>
      <c r="AS57" s="27">
        <v>281675</v>
      </c>
      <c r="AT57" s="28">
        <f t="shared" si="39"/>
        <v>3.082798096069149E-3</v>
      </c>
      <c r="AU57" s="6"/>
      <c r="AV57" s="27">
        <v>0</v>
      </c>
      <c r="AW57" s="28">
        <f t="shared" si="40"/>
        <v>0</v>
      </c>
      <c r="AX57" s="6"/>
      <c r="AY57" s="27">
        <v>3688195</v>
      </c>
      <c r="AZ57" s="28">
        <f t="shared" si="41"/>
        <v>4.0365529507168742E-2</v>
      </c>
      <c r="BA57" s="6"/>
      <c r="BB57" s="27">
        <v>1838000</v>
      </c>
      <c r="BC57" s="28">
        <f t="shared" si="18"/>
        <v>2.0116030533682779E-2</v>
      </c>
      <c r="BD57" s="6"/>
      <c r="BE57" s="27">
        <v>0</v>
      </c>
      <c r="BF57" s="28">
        <f t="shared" si="42"/>
        <v>0</v>
      </c>
      <c r="BG57" s="6"/>
      <c r="BH57" s="32">
        <f t="shared" si="23"/>
        <v>9596121</v>
      </c>
      <c r="BI57" s="28">
        <f t="shared" si="43"/>
        <v>0.10502495268820158</v>
      </c>
      <c r="BJ57" s="5"/>
      <c r="BK57" s="32">
        <f t="shared" si="44"/>
        <v>91369915</v>
      </c>
    </row>
    <row r="58" spans="1:63" s="7" customFormat="1" ht="14.1" customHeight="1" x14ac:dyDescent="0.25">
      <c r="A58" s="25">
        <v>84</v>
      </c>
      <c r="B58" s="26" t="s">
        <v>88</v>
      </c>
      <c r="C58" s="27">
        <v>2238606</v>
      </c>
      <c r="D58" s="28">
        <f t="shared" si="24"/>
        <v>0.20460266097907037</v>
      </c>
      <c r="E58" s="29"/>
      <c r="F58" s="27">
        <v>1563036</v>
      </c>
      <c r="G58" s="28">
        <f t="shared" si="25"/>
        <v>0.14285735176537642</v>
      </c>
      <c r="H58" s="29"/>
      <c r="I58" s="27">
        <v>491659</v>
      </c>
      <c r="J58" s="28">
        <f t="shared" si="26"/>
        <v>4.493633077652287E-2</v>
      </c>
      <c r="K58" s="5"/>
      <c r="L58" s="27">
        <v>880745</v>
      </c>
      <c r="M58" s="30">
        <f t="shared" si="27"/>
        <v>8.0497760947666239E-2</v>
      </c>
      <c r="N58" s="5"/>
      <c r="O58" s="27">
        <v>1047679</v>
      </c>
      <c r="P58" s="28">
        <f t="shared" si="28"/>
        <v>9.5755086536840991E-2</v>
      </c>
      <c r="Q58" s="31"/>
      <c r="R58" s="27">
        <v>260332</v>
      </c>
      <c r="S58" s="28">
        <f t="shared" si="29"/>
        <v>2.3793655488283043E-2</v>
      </c>
      <c r="T58" s="5"/>
      <c r="U58" s="32">
        <f t="shared" si="22"/>
        <v>6482057</v>
      </c>
      <c r="V58" s="28">
        <f t="shared" si="30"/>
        <v>0.59244284649375989</v>
      </c>
      <c r="W58" s="5"/>
      <c r="X58" s="27">
        <v>1415042</v>
      </c>
      <c r="Y58" s="28">
        <f t="shared" si="31"/>
        <v>0.12933109202653156</v>
      </c>
      <c r="Z58" s="29"/>
      <c r="AA58" s="32">
        <f t="shared" si="32"/>
        <v>7897099</v>
      </c>
      <c r="AB58" s="28">
        <f t="shared" si="33"/>
        <v>0.72177393852029148</v>
      </c>
      <c r="AC58" s="6"/>
      <c r="AD58" s="27">
        <v>1245884</v>
      </c>
      <c r="AE58" s="28">
        <f t="shared" si="34"/>
        <v>0.11387049872610371</v>
      </c>
      <c r="AF58" s="6"/>
      <c r="AG58" s="27">
        <v>10500</v>
      </c>
      <c r="AH58" s="28">
        <f t="shared" si="35"/>
        <v>9.5967219791255761E-4</v>
      </c>
      <c r="AI58" s="6"/>
      <c r="AJ58" s="27">
        <v>657431</v>
      </c>
      <c r="AK58" s="28">
        <f t="shared" si="36"/>
        <v>6.0087452642461965E-2</v>
      </c>
      <c r="AL58" s="6"/>
      <c r="AM58" s="27">
        <v>0</v>
      </c>
      <c r="AN58" s="28">
        <f t="shared" si="37"/>
        <v>0</v>
      </c>
      <c r="AO58" s="6"/>
      <c r="AP58" s="27">
        <v>46200</v>
      </c>
      <c r="AQ58" s="28">
        <f t="shared" si="38"/>
        <v>4.2225576708152532E-3</v>
      </c>
      <c r="AR58" s="6"/>
      <c r="AS58" s="27">
        <v>58898</v>
      </c>
      <c r="AT58" s="28">
        <f t="shared" si="39"/>
        <v>5.3831212488241733E-3</v>
      </c>
      <c r="AU58" s="6"/>
      <c r="AV58" s="27">
        <v>0</v>
      </c>
      <c r="AW58" s="28">
        <f t="shared" si="40"/>
        <v>0</v>
      </c>
      <c r="AX58" s="6"/>
      <c r="AY58" s="27">
        <v>631724</v>
      </c>
      <c r="AZ58" s="28">
        <f t="shared" si="41"/>
        <v>5.7737900909915478E-2</v>
      </c>
      <c r="BA58" s="6"/>
      <c r="BB58" s="27">
        <v>393500</v>
      </c>
      <c r="BC58" s="28">
        <f t="shared" si="18"/>
        <v>3.5964858083675375E-2</v>
      </c>
      <c r="BD58" s="6"/>
      <c r="BE58" s="27">
        <v>0</v>
      </c>
      <c r="BF58" s="28">
        <f t="shared" si="42"/>
        <v>0</v>
      </c>
      <c r="BG58" s="6"/>
      <c r="BH58" s="32">
        <f t="shared" si="23"/>
        <v>3044137</v>
      </c>
      <c r="BI58" s="28">
        <f t="shared" si="43"/>
        <v>0.27822606147970852</v>
      </c>
      <c r="BJ58" s="5"/>
      <c r="BK58" s="32">
        <f t="shared" si="44"/>
        <v>10941236</v>
      </c>
    </row>
    <row r="59" spans="1:63" s="7" customFormat="1" ht="14.1" customHeight="1" x14ac:dyDescent="0.25">
      <c r="A59" s="25">
        <v>85</v>
      </c>
      <c r="B59" s="26" t="s">
        <v>89</v>
      </c>
      <c r="C59" s="27">
        <v>6869235</v>
      </c>
      <c r="D59" s="28">
        <f t="shared" si="24"/>
        <v>0.29960673871840832</v>
      </c>
      <c r="E59" s="29"/>
      <c r="F59" s="27">
        <v>2027279</v>
      </c>
      <c r="G59" s="28">
        <f t="shared" si="25"/>
        <v>8.8421265200901711E-2</v>
      </c>
      <c r="H59" s="29"/>
      <c r="I59" s="27">
        <v>2214902</v>
      </c>
      <c r="J59" s="28">
        <f t="shared" si="26"/>
        <v>9.6604580393723605E-2</v>
      </c>
      <c r="K59" s="5"/>
      <c r="L59" s="27">
        <v>2524831</v>
      </c>
      <c r="M59" s="30">
        <f t="shared" si="27"/>
        <v>0.11012236176592263</v>
      </c>
      <c r="N59" s="5"/>
      <c r="O59" s="27">
        <v>950543</v>
      </c>
      <c r="P59" s="28">
        <f t="shared" si="28"/>
        <v>4.1458632328288662E-2</v>
      </c>
      <c r="Q59" s="31"/>
      <c r="R59" s="27">
        <v>617957</v>
      </c>
      <c r="S59" s="28">
        <f t="shared" si="29"/>
        <v>2.695264923069475E-2</v>
      </c>
      <c r="T59" s="5"/>
      <c r="U59" s="32">
        <f t="shared" si="22"/>
        <v>15204747</v>
      </c>
      <c r="V59" s="28">
        <f t="shared" si="30"/>
        <v>0.66316622763793964</v>
      </c>
      <c r="W59" s="5"/>
      <c r="X59" s="27">
        <v>4052520</v>
      </c>
      <c r="Y59" s="28">
        <f t="shared" si="31"/>
        <v>0.1767536415322993</v>
      </c>
      <c r="Z59" s="29"/>
      <c r="AA59" s="32">
        <f t="shared" si="32"/>
        <v>19257267</v>
      </c>
      <c r="AB59" s="28">
        <f t="shared" si="33"/>
        <v>0.83991986917023898</v>
      </c>
      <c r="AC59" s="6"/>
      <c r="AD59" s="27">
        <v>1394777</v>
      </c>
      <c r="AE59" s="28">
        <f t="shared" si="34"/>
        <v>6.0834225093397649E-2</v>
      </c>
      <c r="AF59" s="6"/>
      <c r="AG59" s="27">
        <v>77856</v>
      </c>
      <c r="AH59" s="28">
        <f t="shared" si="35"/>
        <v>3.3957467242946844E-3</v>
      </c>
      <c r="AI59" s="6"/>
      <c r="AJ59" s="27">
        <v>325229</v>
      </c>
      <c r="AK59" s="28">
        <f t="shared" si="36"/>
        <v>1.4185102129516491E-2</v>
      </c>
      <c r="AL59" s="6"/>
      <c r="AM59" s="27">
        <v>10300</v>
      </c>
      <c r="AN59" s="28">
        <f t="shared" si="37"/>
        <v>4.4924207845554933E-4</v>
      </c>
      <c r="AO59" s="6"/>
      <c r="AP59" s="27">
        <v>19535</v>
      </c>
      <c r="AQ59" s="28">
        <f t="shared" si="38"/>
        <v>8.520333983135103E-4</v>
      </c>
      <c r="AR59" s="6"/>
      <c r="AS59" s="27">
        <v>100050</v>
      </c>
      <c r="AT59" s="28">
        <f t="shared" si="39"/>
        <v>4.3637543640269623E-3</v>
      </c>
      <c r="AU59" s="6"/>
      <c r="AV59" s="27">
        <v>0</v>
      </c>
      <c r="AW59" s="28">
        <f t="shared" si="40"/>
        <v>0</v>
      </c>
      <c r="AX59" s="6"/>
      <c r="AY59" s="27">
        <v>832191</v>
      </c>
      <c r="AZ59" s="28">
        <f t="shared" si="41"/>
        <v>3.629662276815554E-2</v>
      </c>
      <c r="BA59" s="6"/>
      <c r="BB59" s="27">
        <v>910300</v>
      </c>
      <c r="BC59" s="28">
        <f t="shared" si="18"/>
        <v>3.970340427360064E-2</v>
      </c>
      <c r="BD59" s="6"/>
      <c r="BE59" s="27">
        <v>0</v>
      </c>
      <c r="BF59" s="28">
        <f t="shared" si="42"/>
        <v>0</v>
      </c>
      <c r="BG59" s="6"/>
      <c r="BH59" s="32">
        <f t="shared" si="23"/>
        <v>3670238</v>
      </c>
      <c r="BI59" s="28">
        <f t="shared" si="43"/>
        <v>0.16008013082976102</v>
      </c>
      <c r="BJ59" s="5"/>
      <c r="BK59" s="32">
        <f t="shared" si="44"/>
        <v>22927505</v>
      </c>
    </row>
    <row r="60" spans="1:63" s="7" customFormat="1" ht="14.1" customHeight="1" x14ac:dyDescent="0.25">
      <c r="A60" s="25">
        <v>87</v>
      </c>
      <c r="B60" s="26" t="s">
        <v>90</v>
      </c>
      <c r="C60" s="27">
        <v>1873370</v>
      </c>
      <c r="D60" s="28">
        <f t="shared" si="24"/>
        <v>0.21851319533367594</v>
      </c>
      <c r="E60" s="29"/>
      <c r="F60" s="27">
        <v>980459</v>
      </c>
      <c r="G60" s="28">
        <f t="shared" si="25"/>
        <v>0.11436247456917778</v>
      </c>
      <c r="H60" s="29"/>
      <c r="I60" s="27">
        <v>171287</v>
      </c>
      <c r="J60" s="28">
        <f t="shared" si="26"/>
        <v>1.9979219102002996E-2</v>
      </c>
      <c r="K60" s="5"/>
      <c r="L60" s="27">
        <v>618410</v>
      </c>
      <c r="M60" s="30">
        <f t="shared" si="27"/>
        <v>7.2132437866677987E-2</v>
      </c>
      <c r="N60" s="5"/>
      <c r="O60" s="27">
        <v>836661</v>
      </c>
      <c r="P60" s="28">
        <f t="shared" si="28"/>
        <v>9.7589621121865228E-2</v>
      </c>
      <c r="Q60" s="31"/>
      <c r="R60" s="27">
        <v>259189</v>
      </c>
      <c r="S60" s="28">
        <f t="shared" si="29"/>
        <v>3.023226409376692E-2</v>
      </c>
      <c r="T60" s="5"/>
      <c r="U60" s="32">
        <f t="shared" si="22"/>
        <v>4739376</v>
      </c>
      <c r="V60" s="28">
        <f t="shared" si="30"/>
        <v>0.55280921208716682</v>
      </c>
      <c r="W60" s="5"/>
      <c r="X60" s="27">
        <v>1013435</v>
      </c>
      <c r="Y60" s="28">
        <f t="shared" si="31"/>
        <v>0.11820885362367492</v>
      </c>
      <c r="Z60" s="29"/>
      <c r="AA60" s="32">
        <f t="shared" si="32"/>
        <v>5752811</v>
      </c>
      <c r="AB60" s="28">
        <f t="shared" si="33"/>
        <v>0.67101806571084177</v>
      </c>
      <c r="AC60" s="6"/>
      <c r="AD60" s="27">
        <v>829208</v>
      </c>
      <c r="AE60" s="28">
        <f t="shared" si="34"/>
        <v>9.6720289999437783E-2</v>
      </c>
      <c r="AF60" s="6"/>
      <c r="AG60" s="27">
        <v>654572</v>
      </c>
      <c r="AH60" s="28">
        <f t="shared" si="35"/>
        <v>7.635043760493386E-2</v>
      </c>
      <c r="AI60" s="6"/>
      <c r="AJ60" s="27">
        <v>416401</v>
      </c>
      <c r="AK60" s="28">
        <f t="shared" si="36"/>
        <v>4.8569750262968871E-2</v>
      </c>
      <c r="AL60" s="6"/>
      <c r="AM60" s="27">
        <v>0</v>
      </c>
      <c r="AN60" s="28">
        <f t="shared" si="37"/>
        <v>0</v>
      </c>
      <c r="AO60" s="6"/>
      <c r="AP60" s="27">
        <v>18404</v>
      </c>
      <c r="AQ60" s="28">
        <f t="shared" si="38"/>
        <v>2.1466751612980737E-3</v>
      </c>
      <c r="AR60" s="6"/>
      <c r="AS60" s="27">
        <v>39318</v>
      </c>
      <c r="AT60" s="28">
        <f t="shared" si="39"/>
        <v>4.5861211688718569E-3</v>
      </c>
      <c r="AU60" s="6"/>
      <c r="AV60" s="27">
        <v>0</v>
      </c>
      <c r="AW60" s="28">
        <f t="shared" si="40"/>
        <v>0</v>
      </c>
      <c r="AX60" s="6"/>
      <c r="AY60" s="27">
        <v>495085</v>
      </c>
      <c r="AZ60" s="28">
        <f t="shared" si="41"/>
        <v>5.7747591405740969E-2</v>
      </c>
      <c r="BA60" s="6"/>
      <c r="BB60" s="27">
        <v>367459</v>
      </c>
      <c r="BC60" s="28">
        <f t="shared" si="18"/>
        <v>4.2861068685906806E-2</v>
      </c>
      <c r="BD60" s="6"/>
      <c r="BE60" s="27">
        <v>0</v>
      </c>
      <c r="BF60" s="28">
        <f t="shared" si="42"/>
        <v>0</v>
      </c>
      <c r="BG60" s="6"/>
      <c r="BH60" s="32">
        <f t="shared" si="23"/>
        <v>2820447</v>
      </c>
      <c r="BI60" s="28">
        <f t="shared" si="43"/>
        <v>0.32898193428915823</v>
      </c>
      <c r="BJ60" s="5"/>
      <c r="BK60" s="32">
        <f t="shared" si="44"/>
        <v>8573258</v>
      </c>
    </row>
    <row r="61" spans="1:63" s="7" customFormat="1" ht="14.1" customHeight="1" x14ac:dyDescent="0.25">
      <c r="A61" s="25">
        <v>91</v>
      </c>
      <c r="B61" s="26" t="s">
        <v>91</v>
      </c>
      <c r="C61" s="27">
        <v>22099029</v>
      </c>
      <c r="D61" s="28">
        <f t="shared" si="24"/>
        <v>0.33277113120638463</v>
      </c>
      <c r="E61" s="29"/>
      <c r="F61" s="27">
        <v>4223862</v>
      </c>
      <c r="G61" s="28">
        <f t="shared" si="25"/>
        <v>6.3603669455325945E-2</v>
      </c>
      <c r="H61" s="29"/>
      <c r="I61" s="27">
        <v>5365836</v>
      </c>
      <c r="J61" s="28">
        <f t="shared" si="26"/>
        <v>8.079971819521764E-2</v>
      </c>
      <c r="K61" s="5"/>
      <c r="L61" s="27">
        <v>7589429</v>
      </c>
      <c r="M61" s="30">
        <f t="shared" si="27"/>
        <v>0.11428297929020051</v>
      </c>
      <c r="N61" s="5"/>
      <c r="O61" s="27">
        <v>2824622</v>
      </c>
      <c r="P61" s="28">
        <f t="shared" si="28"/>
        <v>4.2533663274094108E-2</v>
      </c>
      <c r="Q61" s="31"/>
      <c r="R61" s="27">
        <v>1809156</v>
      </c>
      <c r="S61" s="28">
        <f t="shared" si="29"/>
        <v>2.7242594624805373E-2</v>
      </c>
      <c r="T61" s="5"/>
      <c r="U61" s="32">
        <f t="shared" si="22"/>
        <v>43911934</v>
      </c>
      <c r="V61" s="28">
        <f t="shared" si="30"/>
        <v>0.66123375604602819</v>
      </c>
      <c r="W61" s="5"/>
      <c r="X61" s="27">
        <v>10157224</v>
      </c>
      <c r="Y61" s="28">
        <f t="shared" si="31"/>
        <v>0.15294929566347187</v>
      </c>
      <c r="Z61" s="29"/>
      <c r="AA61" s="32">
        <f t="shared" si="32"/>
        <v>54069158</v>
      </c>
      <c r="AB61" s="28">
        <f t="shared" si="33"/>
        <v>0.81418305170950012</v>
      </c>
      <c r="AC61" s="6"/>
      <c r="AD61" s="27">
        <v>2952507</v>
      </c>
      <c r="AE61" s="28">
        <f t="shared" si="34"/>
        <v>4.4459378476980553E-2</v>
      </c>
      <c r="AF61" s="6"/>
      <c r="AG61" s="27">
        <v>106230</v>
      </c>
      <c r="AH61" s="28">
        <f t="shared" si="35"/>
        <v>1.5996303397789215E-3</v>
      </c>
      <c r="AI61" s="6"/>
      <c r="AJ61" s="27">
        <v>1187905</v>
      </c>
      <c r="AK61" s="28">
        <f t="shared" si="36"/>
        <v>1.7887685952886E-2</v>
      </c>
      <c r="AL61" s="6"/>
      <c r="AM61" s="27">
        <v>86450</v>
      </c>
      <c r="AN61" s="28">
        <f t="shared" si="37"/>
        <v>1.3017795620247365E-3</v>
      </c>
      <c r="AO61" s="6"/>
      <c r="AP61" s="27">
        <v>77580</v>
      </c>
      <c r="AQ61" s="28">
        <f t="shared" si="38"/>
        <v>1.168213515579862E-3</v>
      </c>
      <c r="AR61" s="6"/>
      <c r="AS61" s="27">
        <v>265065</v>
      </c>
      <c r="AT61" s="28">
        <f t="shared" si="39"/>
        <v>3.9913961782311949E-3</v>
      </c>
      <c r="AU61" s="6"/>
      <c r="AV61" s="27">
        <v>0</v>
      </c>
      <c r="AW61" s="28">
        <f t="shared" si="40"/>
        <v>0</v>
      </c>
      <c r="AX61" s="6"/>
      <c r="AY61" s="27">
        <v>5903691</v>
      </c>
      <c r="AZ61" s="28">
        <f t="shared" si="41"/>
        <v>8.8898834983335798E-2</v>
      </c>
      <c r="BA61" s="6"/>
      <c r="BB61" s="27">
        <v>1760507</v>
      </c>
      <c r="BC61" s="28">
        <f t="shared" si="18"/>
        <v>2.6510029281682855E-2</v>
      </c>
      <c r="BD61" s="6"/>
      <c r="BE61" s="27">
        <v>0</v>
      </c>
      <c r="BF61" s="28">
        <f t="shared" si="42"/>
        <v>0</v>
      </c>
      <c r="BG61" s="6"/>
      <c r="BH61" s="32">
        <f t="shared" si="23"/>
        <v>12339935</v>
      </c>
      <c r="BI61" s="28">
        <f t="shared" si="43"/>
        <v>0.18581694829049991</v>
      </c>
      <c r="BJ61" s="5"/>
      <c r="BK61" s="32">
        <f t="shared" si="44"/>
        <v>66409093</v>
      </c>
    </row>
    <row r="62" spans="1:63" s="7" customFormat="1" ht="14.1" customHeight="1" x14ac:dyDescent="0.25">
      <c r="A62" s="25">
        <v>92</v>
      </c>
      <c r="B62" s="26" t="s">
        <v>92</v>
      </c>
      <c r="C62" s="27">
        <v>2708248</v>
      </c>
      <c r="D62" s="28">
        <f t="shared" si="24"/>
        <v>0.2343668965092309</v>
      </c>
      <c r="E62" s="29"/>
      <c r="F62" s="27">
        <v>1511884</v>
      </c>
      <c r="G62" s="28">
        <f t="shared" si="25"/>
        <v>0.13083571407122319</v>
      </c>
      <c r="H62" s="29"/>
      <c r="I62" s="27">
        <v>485036</v>
      </c>
      <c r="J62" s="28">
        <f t="shared" si="26"/>
        <v>4.1974140483165251E-2</v>
      </c>
      <c r="K62" s="5"/>
      <c r="L62" s="27">
        <v>1375874</v>
      </c>
      <c r="M62" s="30">
        <f t="shared" si="27"/>
        <v>0.11906565401977276</v>
      </c>
      <c r="N62" s="5"/>
      <c r="O62" s="27">
        <v>1280435</v>
      </c>
      <c r="P62" s="28">
        <f t="shared" si="28"/>
        <v>0.11080653512226246</v>
      </c>
      <c r="Q62" s="31"/>
      <c r="R62" s="27">
        <v>45000</v>
      </c>
      <c r="S62" s="28">
        <f t="shared" si="29"/>
        <v>3.8942188244634134E-3</v>
      </c>
      <c r="T62" s="5"/>
      <c r="U62" s="32">
        <f t="shared" si="22"/>
        <v>7406477</v>
      </c>
      <c r="V62" s="28">
        <f t="shared" si="30"/>
        <v>0.640943159030118</v>
      </c>
      <c r="W62" s="5"/>
      <c r="X62" s="27">
        <v>1704037</v>
      </c>
      <c r="Y62" s="28">
        <f t="shared" si="31"/>
        <v>0.14746428806627027</v>
      </c>
      <c r="Z62" s="29"/>
      <c r="AA62" s="32">
        <f t="shared" si="32"/>
        <v>9110514</v>
      </c>
      <c r="AB62" s="28">
        <f t="shared" si="33"/>
        <v>0.78840744709638821</v>
      </c>
      <c r="AC62" s="6"/>
      <c r="AD62" s="27">
        <v>973838</v>
      </c>
      <c r="AE62" s="28">
        <f t="shared" si="34"/>
        <v>8.4274183812840034E-2</v>
      </c>
      <c r="AF62" s="6"/>
      <c r="AG62" s="27">
        <v>13200</v>
      </c>
      <c r="AH62" s="28">
        <f t="shared" si="35"/>
        <v>1.1423041885092679E-3</v>
      </c>
      <c r="AI62" s="6"/>
      <c r="AJ62" s="27">
        <v>337697</v>
      </c>
      <c r="AK62" s="28">
        <f t="shared" si="36"/>
        <v>2.922368920810714E-2</v>
      </c>
      <c r="AL62" s="6"/>
      <c r="AM62" s="27">
        <v>0</v>
      </c>
      <c r="AN62" s="28">
        <f t="shared" si="37"/>
        <v>0</v>
      </c>
      <c r="AO62" s="6"/>
      <c r="AP62" s="27">
        <v>39500</v>
      </c>
      <c r="AQ62" s="28">
        <f t="shared" si="38"/>
        <v>3.4182587459178852E-3</v>
      </c>
      <c r="AR62" s="6"/>
      <c r="AS62" s="27">
        <v>33500</v>
      </c>
      <c r="AT62" s="28">
        <f t="shared" si="39"/>
        <v>2.8990295693227634E-3</v>
      </c>
      <c r="AU62" s="6"/>
      <c r="AV62" s="27">
        <v>0</v>
      </c>
      <c r="AW62" s="28">
        <f t="shared" si="40"/>
        <v>0</v>
      </c>
      <c r="AX62" s="6"/>
      <c r="AY62" s="27">
        <v>822342</v>
      </c>
      <c r="AZ62" s="28">
        <f t="shared" si="41"/>
        <v>7.1163993256597613E-2</v>
      </c>
      <c r="BA62" s="6"/>
      <c r="BB62" s="27">
        <v>225000</v>
      </c>
      <c r="BC62" s="28">
        <f t="shared" si="18"/>
        <v>1.9471094122317067E-2</v>
      </c>
      <c r="BD62" s="6"/>
      <c r="BE62" s="27">
        <v>0</v>
      </c>
      <c r="BF62" s="28">
        <f t="shared" si="42"/>
        <v>0</v>
      </c>
      <c r="BG62" s="6"/>
      <c r="BH62" s="32">
        <f t="shared" si="23"/>
        <v>2445077</v>
      </c>
      <c r="BI62" s="28">
        <f t="shared" si="43"/>
        <v>0.21159255290361176</v>
      </c>
      <c r="BJ62" s="5"/>
      <c r="BK62" s="32">
        <f t="shared" si="44"/>
        <v>11555591</v>
      </c>
    </row>
    <row r="63" spans="1:63" s="7" customFormat="1" ht="14.1" customHeight="1" x14ac:dyDescent="0.25">
      <c r="A63" s="25">
        <v>93</v>
      </c>
      <c r="B63" s="36" t="s">
        <v>93</v>
      </c>
      <c r="C63" s="27">
        <v>32261648</v>
      </c>
      <c r="D63" s="28">
        <f t="shared" si="24"/>
        <v>0.28799493040550944</v>
      </c>
      <c r="E63" s="29"/>
      <c r="F63" s="27">
        <v>7095522</v>
      </c>
      <c r="G63" s="28">
        <f t="shared" si="25"/>
        <v>6.3340668913775308E-2</v>
      </c>
      <c r="H63" s="29"/>
      <c r="I63" s="27">
        <v>6635135</v>
      </c>
      <c r="J63" s="28">
        <f t="shared" si="26"/>
        <v>5.923086268116743E-2</v>
      </c>
      <c r="K63" s="8"/>
      <c r="L63" s="27">
        <v>6296157</v>
      </c>
      <c r="M63" s="30">
        <f t="shared" si="27"/>
        <v>5.6204856523050566E-2</v>
      </c>
      <c r="N63" s="8"/>
      <c r="O63" s="27">
        <v>4888780</v>
      </c>
      <c r="P63" s="28">
        <f t="shared" si="28"/>
        <v>4.3641411494783108E-2</v>
      </c>
      <c r="Q63" s="31"/>
      <c r="R63" s="27">
        <v>5461545</v>
      </c>
      <c r="S63" s="28">
        <f t="shared" si="29"/>
        <v>4.8754399408906766E-2</v>
      </c>
      <c r="T63" s="8"/>
      <c r="U63" s="32">
        <f t="shared" si="22"/>
        <v>62638787</v>
      </c>
      <c r="V63" s="28">
        <f t="shared" si="30"/>
        <v>0.5591671294271926</v>
      </c>
      <c r="W63" s="8"/>
      <c r="X63" s="27">
        <v>15183230</v>
      </c>
      <c r="Y63" s="28">
        <f t="shared" si="31"/>
        <v>0.13553843458898451</v>
      </c>
      <c r="Z63" s="29"/>
      <c r="AA63" s="32">
        <f t="shared" si="32"/>
        <v>77822017</v>
      </c>
      <c r="AB63" s="28">
        <f t="shared" si="33"/>
        <v>0.69470556401617711</v>
      </c>
      <c r="AC63" s="6"/>
      <c r="AD63" s="27">
        <v>15873984</v>
      </c>
      <c r="AE63" s="28">
        <f t="shared" si="34"/>
        <v>0.14170469274657546</v>
      </c>
      <c r="AF63" s="6"/>
      <c r="AG63" s="27">
        <v>11195769</v>
      </c>
      <c r="AH63" s="28">
        <f t="shared" si="35"/>
        <v>9.9942963669777812E-2</v>
      </c>
      <c r="AI63" s="6"/>
      <c r="AJ63" s="27">
        <v>1351875</v>
      </c>
      <c r="AK63" s="28">
        <f t="shared" si="36"/>
        <v>1.2067986934267836E-2</v>
      </c>
      <c r="AL63" s="6"/>
      <c r="AM63" s="27">
        <v>1019310</v>
      </c>
      <c r="AN63" s="28">
        <f t="shared" si="37"/>
        <v>9.0992286727460368E-3</v>
      </c>
      <c r="AO63" s="6"/>
      <c r="AP63" s="27">
        <v>129450</v>
      </c>
      <c r="AQ63" s="28">
        <f t="shared" si="38"/>
        <v>1.1555808848014582E-3</v>
      </c>
      <c r="AR63" s="6"/>
      <c r="AS63" s="27">
        <v>294185</v>
      </c>
      <c r="AT63" s="28">
        <f t="shared" si="39"/>
        <v>2.626145713366682E-3</v>
      </c>
      <c r="AU63" s="6"/>
      <c r="AV63" s="27">
        <v>70000</v>
      </c>
      <c r="AW63" s="28">
        <f t="shared" si="40"/>
        <v>6.2487958235691058E-4</v>
      </c>
      <c r="AX63" s="6"/>
      <c r="AY63" s="27">
        <v>1594099</v>
      </c>
      <c r="AZ63" s="28">
        <f t="shared" si="41"/>
        <v>1.4230284533650984E-2</v>
      </c>
      <c r="BA63" s="6"/>
      <c r="BB63" s="27">
        <v>2670894</v>
      </c>
      <c r="BC63" s="28">
        <f t="shared" si="18"/>
        <v>2.3842673246279693E-2</v>
      </c>
      <c r="BD63" s="6"/>
      <c r="BE63" s="27">
        <v>0</v>
      </c>
      <c r="BF63" s="28">
        <f t="shared" si="42"/>
        <v>0</v>
      </c>
      <c r="BG63" s="6"/>
      <c r="BH63" s="32">
        <f t="shared" si="23"/>
        <v>34199566</v>
      </c>
      <c r="BI63" s="28">
        <f t="shared" si="43"/>
        <v>0.30529443598382289</v>
      </c>
      <c r="BJ63" s="8"/>
      <c r="BK63" s="32">
        <f t="shared" si="44"/>
        <v>112021583</v>
      </c>
    </row>
    <row r="64" spans="1:63" s="7" customFormat="1" ht="18" customHeight="1" thickBot="1" x14ac:dyDescent="0.3">
      <c r="A64" s="37">
        <v>99</v>
      </c>
      <c r="B64" s="38" t="s">
        <v>94</v>
      </c>
      <c r="C64" s="39">
        <f>SUM(C4:C63)</f>
        <v>3145177894</v>
      </c>
      <c r="D64" s="40">
        <f t="shared" si="24"/>
        <v>0.40386731653125862</v>
      </c>
      <c r="E64" s="41"/>
      <c r="F64" s="39">
        <f>SUM(F4:F63)</f>
        <v>426757690</v>
      </c>
      <c r="G64" s="40">
        <f t="shared" si="25"/>
        <v>5.4799279684044085E-2</v>
      </c>
      <c r="H64" s="41"/>
      <c r="I64" s="39">
        <f>SUM(I4:I63)</f>
        <v>697739594</v>
      </c>
      <c r="J64" s="40">
        <f t="shared" si="26"/>
        <v>8.9595637182864507E-2</v>
      </c>
      <c r="K64" s="42"/>
      <c r="L64" s="39">
        <f>SUM(L4:L63)</f>
        <v>672015877</v>
      </c>
      <c r="M64" s="43">
        <f t="shared" si="27"/>
        <v>8.6292495387350066E-2</v>
      </c>
      <c r="N64" s="42"/>
      <c r="O64" s="39">
        <f>SUM(O4:O63)</f>
        <v>236061487</v>
      </c>
      <c r="P64" s="40">
        <f t="shared" si="28"/>
        <v>3.0312282008894405E-2</v>
      </c>
      <c r="Q64" s="44"/>
      <c r="R64" s="39">
        <f>SUM(R4:R63)</f>
        <v>307808097</v>
      </c>
      <c r="S64" s="40">
        <f t="shared" si="29"/>
        <v>3.9525150669262384E-2</v>
      </c>
      <c r="T64" s="42"/>
      <c r="U64" s="39">
        <f>SUM(U4:U63)</f>
        <v>5485560639</v>
      </c>
      <c r="V64" s="40">
        <f t="shared" si="30"/>
        <v>0.70439216146367412</v>
      </c>
      <c r="W64" s="42"/>
      <c r="X64" s="39">
        <f>SUM(X4:X63)</f>
        <v>1447230538</v>
      </c>
      <c r="Y64" s="40">
        <f t="shared" si="31"/>
        <v>0.18583658332941017</v>
      </c>
      <c r="Z64" s="41"/>
      <c r="AA64" s="39">
        <f>SUM(AA4:AA63)</f>
        <v>6932791177</v>
      </c>
      <c r="AB64" s="40">
        <f t="shared" si="33"/>
        <v>0.89022874479308423</v>
      </c>
      <c r="AC64" s="45"/>
      <c r="AD64" s="39">
        <f>SUM(AD4:AD63)</f>
        <v>271950127</v>
      </c>
      <c r="AE64" s="40">
        <f t="shared" si="34"/>
        <v>3.492068548216274E-2</v>
      </c>
      <c r="AF64" s="45"/>
      <c r="AG64" s="39">
        <f>SUM(AG4:AG63)</f>
        <v>47971490</v>
      </c>
      <c r="AH64" s="40">
        <f t="shared" si="35"/>
        <v>6.159943122220771E-3</v>
      </c>
      <c r="AI64" s="45"/>
      <c r="AJ64" s="39">
        <f>SUM(AJ4:AJ63)</f>
        <v>53649735</v>
      </c>
      <c r="AK64" s="40">
        <f t="shared" si="36"/>
        <v>6.8890775775823721E-3</v>
      </c>
      <c r="AL64" s="45"/>
      <c r="AM64" s="39">
        <f>SUM(AM4:AM63)</f>
        <v>9686967</v>
      </c>
      <c r="AN64" s="40">
        <f t="shared" si="37"/>
        <v>1.2438881040974456E-3</v>
      </c>
      <c r="AO64" s="45"/>
      <c r="AP64" s="39">
        <f>SUM(AP4:AP63)</f>
        <v>18968731</v>
      </c>
      <c r="AQ64" s="40">
        <f t="shared" si="38"/>
        <v>2.4357447321462378E-3</v>
      </c>
      <c r="AR64" s="45"/>
      <c r="AS64" s="39">
        <f>SUM(AS4:AS63)</f>
        <v>23423083</v>
      </c>
      <c r="AT64" s="40">
        <f t="shared" si="39"/>
        <v>3.0077210240302367E-3</v>
      </c>
      <c r="AU64" s="45"/>
      <c r="AV64" s="39">
        <f>SUM(AV4:AV63)</f>
        <v>2870766</v>
      </c>
      <c r="AW64" s="40">
        <f t="shared" si="40"/>
        <v>3.6863051944405385E-4</v>
      </c>
      <c r="AX64" s="45"/>
      <c r="AY64" s="39">
        <f>SUM(AY4:AY63)</f>
        <v>299258683</v>
      </c>
      <c r="AZ64" s="40">
        <f t="shared" si="41"/>
        <v>3.8427333945864429E-2</v>
      </c>
      <c r="BA64" s="45"/>
      <c r="BB64" s="39">
        <f>SUM(BB4:BB63)</f>
        <v>126925153</v>
      </c>
      <c r="BC64" s="40">
        <f t="shared" si="18"/>
        <v>1.6298258054089399E-2</v>
      </c>
      <c r="BD64" s="45"/>
      <c r="BE64" s="39">
        <f>SUM(BE4:BE63)</f>
        <v>155540</v>
      </c>
      <c r="BF64" s="40">
        <f t="shared" si="42"/>
        <v>1.9972645278064507E-5</v>
      </c>
      <c r="BG64" s="45"/>
      <c r="BH64" s="39">
        <f>SUM(BH4:BH63)</f>
        <v>854860275</v>
      </c>
      <c r="BI64" s="40">
        <f t="shared" si="43"/>
        <v>0.10977125520691575</v>
      </c>
      <c r="BJ64" s="42"/>
      <c r="BK64" s="39">
        <f>SUM(BK4:BK63)</f>
        <v>7787651452</v>
      </c>
    </row>
    <row r="65" spans="1:1" ht="13.5" customHeight="1" thickTop="1" x14ac:dyDescent="0.25"/>
    <row r="66" spans="1:1" ht="14.1" customHeight="1" x14ac:dyDescent="0.25">
      <c r="A66" s="13"/>
    </row>
    <row r="67" spans="1:1" ht="14.1" customHeight="1" x14ac:dyDescent="0.25"/>
    <row r="68" spans="1:1" ht="14.1" customHeight="1" x14ac:dyDescent="0.25"/>
    <row r="69" spans="1:1" ht="14.1" customHeight="1" x14ac:dyDescent="0.25"/>
    <row r="70" spans="1:1" ht="14.1" customHeight="1" x14ac:dyDescent="0.25"/>
    <row r="71" spans="1:1" ht="14.1" customHeight="1" x14ac:dyDescent="0.25"/>
    <row r="72" spans="1:1" ht="14.1" customHeight="1" x14ac:dyDescent="0.25"/>
    <row r="73" spans="1:1" ht="14.1" customHeight="1" x14ac:dyDescent="0.25"/>
    <row r="74" spans="1:1" ht="14.1" customHeight="1" x14ac:dyDescent="0.25"/>
    <row r="75" spans="1:1" ht="14.1" customHeight="1" x14ac:dyDescent="0.25"/>
    <row r="76" spans="1:1" ht="14.1" customHeight="1" x14ac:dyDescent="0.25"/>
    <row r="77" spans="1:1" ht="14.1" customHeight="1" x14ac:dyDescent="0.25"/>
    <row r="78" spans="1:1" ht="14.1" customHeight="1" x14ac:dyDescent="0.25"/>
    <row r="79" spans="1:1" ht="14.1" customHeight="1" x14ac:dyDescent="0.25"/>
    <row r="80" spans="1:1" ht="14.1" customHeight="1" x14ac:dyDescent="0.25"/>
    <row r="81" ht="14.1" customHeight="1" x14ac:dyDescent="0.25"/>
    <row r="82" ht="14.1" customHeight="1" x14ac:dyDescent="0.25"/>
    <row r="83" ht="14.1" customHeight="1" x14ac:dyDescent="0.25"/>
    <row r="84" ht="14.1" customHeight="1" x14ac:dyDescent="0.25"/>
    <row r="85" ht="14.1" customHeight="1" x14ac:dyDescent="0.25"/>
    <row r="86" ht="14.1" customHeight="1" x14ac:dyDescent="0.25"/>
    <row r="87" ht="14.1" customHeight="1" x14ac:dyDescent="0.25"/>
    <row r="88" ht="14.1" customHeight="1" x14ac:dyDescent="0.25"/>
    <row r="89" ht="14.1" customHeight="1" x14ac:dyDescent="0.25"/>
    <row r="90" ht="14.1" customHeight="1" x14ac:dyDescent="0.25"/>
    <row r="91" ht="14.1" customHeight="1" x14ac:dyDescent="0.25"/>
    <row r="92" ht="14.1" customHeight="1" x14ac:dyDescent="0.25"/>
    <row r="93" ht="14.1" customHeight="1" x14ac:dyDescent="0.25"/>
    <row r="94" ht="14.1" customHeight="1" x14ac:dyDescent="0.25"/>
    <row r="95" ht="14.1" customHeight="1" x14ac:dyDescent="0.25"/>
    <row r="96" ht="14.1" customHeight="1" x14ac:dyDescent="0.25"/>
    <row r="97" ht="14.1" customHeight="1" x14ac:dyDescent="0.25"/>
    <row r="98" ht="14.1" customHeight="1" x14ac:dyDescent="0.25"/>
    <row r="99" ht="14.1" customHeight="1" x14ac:dyDescent="0.25"/>
    <row r="100" ht="14.1" customHeight="1" x14ac:dyDescent="0.25"/>
    <row r="101" ht="14.1" customHeight="1" x14ac:dyDescent="0.25"/>
    <row r="102" ht="14.1" customHeight="1" x14ac:dyDescent="0.25"/>
    <row r="103" ht="14.1" customHeight="1" x14ac:dyDescent="0.25"/>
    <row r="104" ht="14.1" customHeight="1" x14ac:dyDescent="0.25"/>
    <row r="105" ht="14.1" customHeight="1" x14ac:dyDescent="0.25"/>
    <row r="106" ht="14.1" customHeight="1" x14ac:dyDescent="0.25"/>
    <row r="107" ht="14.1" customHeight="1" x14ac:dyDescent="0.25"/>
    <row r="108" ht="14.1" customHeight="1" x14ac:dyDescent="0.25"/>
    <row r="109" ht="14.1" customHeight="1" x14ac:dyDescent="0.25"/>
    <row r="110" ht="14.1" customHeight="1" x14ac:dyDescent="0.25"/>
    <row r="111" ht="14.1" customHeight="1" x14ac:dyDescent="0.25"/>
    <row r="112" ht="14.1" customHeight="1" x14ac:dyDescent="0.25"/>
    <row r="113" ht="14.1" customHeight="1" x14ac:dyDescent="0.25"/>
    <row r="114" ht="14.1" customHeight="1" x14ac:dyDescent="0.25"/>
    <row r="115" ht="14.1" customHeight="1" x14ac:dyDescent="0.25"/>
    <row r="116" ht="14.1" customHeight="1" x14ac:dyDescent="0.25"/>
    <row r="117" ht="14.1" customHeight="1" x14ac:dyDescent="0.25"/>
    <row r="118" ht="14.1" customHeight="1" x14ac:dyDescent="0.25"/>
    <row r="119" ht="14.1" customHeight="1" x14ac:dyDescent="0.25"/>
    <row r="120" ht="14.1" customHeight="1" x14ac:dyDescent="0.25"/>
    <row r="121" ht="14.1" customHeight="1" x14ac:dyDescent="0.25"/>
    <row r="122" ht="14.1" customHeight="1" x14ac:dyDescent="0.25"/>
    <row r="123" ht="14.1" customHeight="1" x14ac:dyDescent="0.25"/>
    <row r="124" ht="14.1" customHeight="1" x14ac:dyDescent="0.25"/>
  </sheetData>
  <sheetProtection selectLockedCells="1" selectUnlockedCells="1"/>
  <phoneticPr fontId="0" type="noConversion"/>
  <printOptions verticalCentered="1"/>
  <pageMargins left="0.19685039370078741" right="0.19685039370078741" top="0.39370078740157483" bottom="0.39370078740157483" header="0.31496062992125984" footer="0.31496062992125984"/>
  <pageSetup paperSize="5" scale="55" fitToWidth="0" fitToHeight="0" orientation="landscape" r:id="rId1"/>
  <headerFooter>
    <oddHeader>&amp;C&amp;22TABLE 14
2025/26 AMENDED ANNUAL BUDGETED OPERATING EXPENDITURES BY OBJECT</oddHeader>
    <oddFooter>&amp;CPage &amp;P of &amp;N</oddFooter>
  </headerFooter>
  <colBreaks count="1" manualBreakCount="1">
    <brk id="29" max="6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Table 14</vt:lpstr>
      <vt:lpstr>'Table 14'!Print_Area</vt:lpstr>
      <vt:lpstr>'Table 14'!Print_Titles</vt:lpstr>
    </vt:vector>
  </TitlesOfParts>
  <Company>Ministry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14 - Budgeted Operating Expenditures by Object</dc:title>
  <dc:subject>Table 14 - Budgeted Operating Expenditures by Object</dc:subject>
  <dc:creator>Ministry of Education and Child Care</dc:creator>
  <cp:keywords>Table 14 - Budgeted Operating Expenditures by Object</cp:keywords>
  <cp:lastModifiedBy>Ralloff, Richard ECC:EX</cp:lastModifiedBy>
  <cp:lastPrinted>2026-02-11T22:58:12Z</cp:lastPrinted>
  <dcterms:created xsi:type="dcterms:W3CDTF">1998-07-29T23:12:05Z</dcterms:created>
  <dcterms:modified xsi:type="dcterms:W3CDTF">2026-03-20T16:16:44Z</dcterms:modified>
</cp:coreProperties>
</file>