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N:\Secure\Accounting &amp; Reporting Unit\Revenue and Expenditure Tables\2526\Tables 11-18 For Posting on Website - Spring - March 26 AAB\"/>
    </mc:Choice>
  </mc:AlternateContent>
  <xr:revisionPtr revIDLastSave="0" documentId="13_ncr:1_{EC63FF98-78B9-4908-94CF-1E5A17D67039}" xr6:coauthVersionLast="47" xr6:coauthVersionMax="47" xr10:uidLastSave="{00000000-0000-0000-0000-000000000000}"/>
  <bookViews>
    <workbookView xWindow="-25320" yWindow="-4455" windowWidth="25440" windowHeight="15990" xr2:uid="{00000000-000D-0000-FFFF-FFFF00000000}"/>
  </bookViews>
  <sheets>
    <sheet name="Table 13" sheetId="1" r:id="rId1"/>
  </sheets>
  <definedNames>
    <definedName name="_xlnm.Print_Area" localSheetId="0">'Table 13'!$A$1:$X$67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X66" i="1" l="1"/>
  <c r="S66" i="1"/>
  <c r="O66" i="1"/>
  <c r="K66" i="1"/>
  <c r="G66" i="1"/>
  <c r="C66" i="1"/>
  <c r="V7" i="1"/>
  <c r="U7" i="1" s="1"/>
  <c r="V8" i="1"/>
  <c r="Q8" i="1" s="1"/>
  <c r="V9" i="1"/>
  <c r="Q9" i="1" s="1"/>
  <c r="V10" i="1"/>
  <c r="Q10" i="1" s="1"/>
  <c r="V11" i="1"/>
  <c r="Q11" i="1" s="1"/>
  <c r="V12" i="1"/>
  <c r="U12" i="1" s="1"/>
  <c r="V13" i="1"/>
  <c r="E13" i="1" s="1"/>
  <c r="V14" i="1"/>
  <c r="Q14" i="1" s="1"/>
  <c r="V15" i="1"/>
  <c r="M15" i="1" s="1"/>
  <c r="V16" i="1"/>
  <c r="Q16" i="1" s="1"/>
  <c r="V17" i="1"/>
  <c r="E17" i="1" s="1"/>
  <c r="V18" i="1"/>
  <c r="Q18" i="1" s="1"/>
  <c r="V19" i="1"/>
  <c r="Q19" i="1" s="1"/>
  <c r="V20" i="1"/>
  <c r="Q20" i="1" s="1"/>
  <c r="V21" i="1"/>
  <c r="Q21" i="1" s="1"/>
  <c r="V22" i="1"/>
  <c r="Q22" i="1" s="1"/>
  <c r="V23" i="1"/>
  <c r="E23" i="1" s="1"/>
  <c r="V24" i="1"/>
  <c r="I24" i="1" s="1"/>
  <c r="V25" i="1"/>
  <c r="M25" i="1" s="1"/>
  <c r="V26" i="1"/>
  <c r="U26" i="1" s="1"/>
  <c r="V27" i="1"/>
  <c r="M27" i="1" s="1"/>
  <c r="V28" i="1"/>
  <c r="E28" i="1" s="1"/>
  <c r="V29" i="1"/>
  <c r="I29" i="1" s="1"/>
  <c r="V30" i="1"/>
  <c r="Q30" i="1" s="1"/>
  <c r="V31" i="1"/>
  <c r="E31" i="1" s="1"/>
  <c r="V32" i="1"/>
  <c r="Q32" i="1" s="1"/>
  <c r="V33" i="1"/>
  <c r="M33" i="1" s="1"/>
  <c r="V34" i="1"/>
  <c r="Q34" i="1" s="1"/>
  <c r="V35" i="1"/>
  <c r="M35" i="1" s="1"/>
  <c r="V36" i="1"/>
  <c r="Q36" i="1" s="1"/>
  <c r="V37" i="1"/>
  <c r="I37" i="1" s="1"/>
  <c r="V38" i="1"/>
  <c r="Q38" i="1" s="1"/>
  <c r="V39" i="1"/>
  <c r="M39" i="1" s="1"/>
  <c r="V40" i="1"/>
  <c r="U40" i="1" s="1"/>
  <c r="V41" i="1"/>
  <c r="I41" i="1" s="1"/>
  <c r="V42" i="1"/>
  <c r="Q42" i="1" s="1"/>
  <c r="V43" i="1"/>
  <c r="I43" i="1" s="1"/>
  <c r="V44" i="1"/>
  <c r="Q44" i="1" s="1"/>
  <c r="V45" i="1"/>
  <c r="M45" i="1" s="1"/>
  <c r="V46" i="1"/>
  <c r="Q46" i="1" s="1"/>
  <c r="V47" i="1"/>
  <c r="E47" i="1" s="1"/>
  <c r="V48" i="1"/>
  <c r="Q48" i="1" s="1"/>
  <c r="V49" i="1"/>
  <c r="I49" i="1" s="1"/>
  <c r="V50" i="1"/>
  <c r="Q50" i="1" s="1"/>
  <c r="V51" i="1"/>
  <c r="U51" i="1" s="1"/>
  <c r="V52" i="1"/>
  <c r="I52" i="1" s="1"/>
  <c r="V53" i="1"/>
  <c r="E53" i="1" s="1"/>
  <c r="V54" i="1"/>
  <c r="I54" i="1" s="1"/>
  <c r="V55" i="1"/>
  <c r="E55" i="1" s="1"/>
  <c r="V56" i="1"/>
  <c r="Q56" i="1" s="1"/>
  <c r="V57" i="1"/>
  <c r="U57" i="1" s="1"/>
  <c r="V58" i="1"/>
  <c r="Q58" i="1" s="1"/>
  <c r="V59" i="1"/>
  <c r="Q59" i="1" s="1"/>
  <c r="V60" i="1"/>
  <c r="Q60" i="1" s="1"/>
  <c r="V61" i="1"/>
  <c r="U61" i="1" s="1"/>
  <c r="V62" i="1"/>
  <c r="Q62" i="1" s="1"/>
  <c r="V63" i="1"/>
  <c r="Q63" i="1" s="1"/>
  <c r="V64" i="1"/>
  <c r="Q64" i="1" s="1"/>
  <c r="V65" i="1"/>
  <c r="U65" i="1" s="1"/>
  <c r="V6" i="1"/>
  <c r="U6" i="1" s="1"/>
  <c r="E44" i="1" l="1"/>
  <c r="M12" i="1"/>
  <c r="U49" i="1"/>
  <c r="E12" i="1"/>
  <c r="U64" i="1"/>
  <c r="M20" i="1"/>
  <c r="U20" i="1"/>
  <c r="U16" i="1"/>
  <c r="I20" i="1"/>
  <c r="M44" i="1"/>
  <c r="I44" i="1"/>
  <c r="I64" i="1"/>
  <c r="E64" i="1"/>
  <c r="Q7" i="1"/>
  <c r="M23" i="1"/>
  <c r="U13" i="1"/>
  <c r="E19" i="1"/>
  <c r="Q33" i="1"/>
  <c r="E46" i="1"/>
  <c r="U33" i="1"/>
  <c r="I59" i="1"/>
  <c r="E26" i="1"/>
  <c r="Q53" i="1"/>
  <c r="I10" i="1"/>
  <c r="M58" i="1"/>
  <c r="I28" i="1"/>
  <c r="U28" i="1"/>
  <c r="U52" i="1"/>
  <c r="I12" i="1"/>
  <c r="M51" i="1"/>
  <c r="Q65" i="1"/>
  <c r="M8" i="1"/>
  <c r="M65" i="1"/>
  <c r="M61" i="1"/>
  <c r="U24" i="1"/>
  <c r="Q28" i="1"/>
  <c r="M43" i="1"/>
  <c r="E8" i="1"/>
  <c r="U18" i="1"/>
  <c r="I14" i="1"/>
  <c r="E14" i="1"/>
  <c r="M32" i="1"/>
  <c r="U14" i="1"/>
  <c r="Q25" i="1"/>
  <c r="M18" i="1"/>
  <c r="E18" i="1"/>
  <c r="M14" i="1"/>
  <c r="M41" i="1"/>
  <c r="Q12" i="1"/>
  <c r="I8" i="1"/>
  <c r="I18" i="1"/>
  <c r="I36" i="1"/>
  <c r="U8" i="1"/>
  <c r="Q47" i="1"/>
  <c r="U59" i="1"/>
  <c r="E20" i="1"/>
  <c r="I34" i="1"/>
  <c r="M22" i="1"/>
  <c r="I30" i="1"/>
  <c r="U10" i="1"/>
  <c r="E41" i="1"/>
  <c r="U41" i="1"/>
  <c r="Q17" i="1"/>
  <c r="I55" i="1"/>
  <c r="Q41" i="1"/>
  <c r="U30" i="1"/>
  <c r="I22" i="1"/>
  <c r="U54" i="1"/>
  <c r="U62" i="1"/>
  <c r="E30" i="1"/>
  <c r="M10" i="1"/>
  <c r="M47" i="1"/>
  <c r="Q27" i="1"/>
  <c r="E33" i="1"/>
  <c r="I13" i="1"/>
  <c r="M55" i="1"/>
  <c r="U9" i="1"/>
  <c r="M49" i="1"/>
  <c r="I38" i="1"/>
  <c r="M30" i="1"/>
  <c r="I33" i="1"/>
  <c r="I26" i="1"/>
  <c r="U46" i="1"/>
  <c r="M28" i="1"/>
  <c r="I62" i="1"/>
  <c r="M19" i="1"/>
  <c r="I7" i="1"/>
  <c r="E59" i="1"/>
  <c r="U42" i="1"/>
  <c r="M52" i="1"/>
  <c r="U22" i="1"/>
  <c r="E40" i="1"/>
  <c r="E10" i="1"/>
  <c r="U58" i="1"/>
  <c r="M64" i="1"/>
  <c r="Q61" i="1"/>
  <c r="M59" i="1"/>
  <c r="Q43" i="1"/>
  <c r="Q35" i="1"/>
  <c r="Q45" i="1"/>
  <c r="E25" i="1"/>
  <c r="Q51" i="1"/>
  <c r="E22" i="1"/>
  <c r="E43" i="1"/>
  <c r="U25" i="1"/>
  <c r="U63" i="1"/>
  <c r="M57" i="1"/>
  <c r="U43" i="1"/>
  <c r="Q26" i="1"/>
  <c r="M62" i="1"/>
  <c r="M26" i="1"/>
  <c r="E62" i="1"/>
  <c r="I19" i="1"/>
  <c r="E38" i="1"/>
  <c r="Q29" i="1"/>
  <c r="M16" i="1"/>
  <c r="M38" i="1"/>
  <c r="E48" i="1"/>
  <c r="I11" i="1"/>
  <c r="E51" i="1"/>
  <c r="I57" i="1"/>
  <c r="Q37" i="1"/>
  <c r="E35" i="1"/>
  <c r="Q57" i="1"/>
  <c r="E16" i="1"/>
  <c r="M24" i="1"/>
  <c r="E24" i="1"/>
  <c r="I16" i="1"/>
  <c r="E57" i="1"/>
  <c r="U37" i="1"/>
  <c r="I51" i="1"/>
  <c r="I35" i="1"/>
  <c r="I32" i="1"/>
  <c r="U35" i="1"/>
  <c r="Q24" i="1"/>
  <c r="U11" i="1"/>
  <c r="M9" i="1"/>
  <c r="M48" i="1"/>
  <c r="I60" i="1"/>
  <c r="E52" i="1"/>
  <c r="U34" i="1"/>
  <c r="I25" i="1"/>
  <c r="I21" i="1"/>
  <c r="U21" i="1"/>
  <c r="M31" i="1"/>
  <c r="I17" i="1"/>
  <c r="E37" i="1"/>
  <c r="U32" i="1"/>
  <c r="Q55" i="1"/>
  <c r="E36" i="1"/>
  <c r="I50" i="1"/>
  <c r="E34" i="1"/>
  <c r="M34" i="1"/>
  <c r="M42" i="1"/>
  <c r="E6" i="1"/>
  <c r="E32" i="1"/>
  <c r="I47" i="1"/>
  <c r="Q23" i="1"/>
  <c r="E7" i="1"/>
  <c r="E21" i="1"/>
  <c r="M11" i="1"/>
  <c r="E27" i="1"/>
  <c r="I45" i="1"/>
  <c r="Q39" i="1"/>
  <c r="E9" i="1"/>
  <c r="M7" i="1"/>
  <c r="I53" i="1"/>
  <c r="E39" i="1"/>
  <c r="U45" i="1"/>
  <c r="E45" i="1"/>
  <c r="I15" i="1"/>
  <c r="M53" i="1"/>
  <c r="M37" i="1"/>
  <c r="U55" i="1"/>
  <c r="U47" i="1"/>
  <c r="U39" i="1"/>
  <c r="M29" i="1"/>
  <c r="U27" i="1"/>
  <c r="U23" i="1"/>
  <c r="M21" i="1"/>
  <c r="U19" i="1"/>
  <c r="M17" i="1"/>
  <c r="U15" i="1"/>
  <c r="M13" i="1"/>
  <c r="I6" i="1"/>
  <c r="I31" i="1"/>
  <c r="I23" i="1"/>
  <c r="E29" i="1"/>
  <c r="Q6" i="1"/>
  <c r="I58" i="1"/>
  <c r="I40" i="1"/>
  <c r="M50" i="1"/>
  <c r="E56" i="1"/>
  <c r="I42" i="1"/>
  <c r="E42" i="1"/>
  <c r="M36" i="1"/>
  <c r="U44" i="1"/>
  <c r="I56" i="1"/>
  <c r="U60" i="1"/>
  <c r="U48" i="1"/>
  <c r="U56" i="1"/>
  <c r="I48" i="1"/>
  <c r="E54" i="1"/>
  <c r="M54" i="1"/>
  <c r="E50" i="1"/>
  <c r="M56" i="1"/>
  <c r="E63" i="1"/>
  <c r="Q13" i="1"/>
  <c r="Q15" i="1"/>
  <c r="I61" i="1"/>
  <c r="E15" i="1"/>
  <c r="E11" i="1"/>
  <c r="M63" i="1"/>
  <c r="E49" i="1"/>
  <c r="V66" i="1"/>
  <c r="Q49" i="1"/>
  <c r="U53" i="1"/>
  <c r="I39" i="1"/>
  <c r="I63" i="1"/>
  <c r="I65" i="1"/>
  <c r="I9" i="1"/>
  <c r="E65" i="1"/>
  <c r="Q31" i="1"/>
  <c r="E61" i="1"/>
  <c r="I46" i="1"/>
  <c r="M40" i="1"/>
  <c r="U50" i="1"/>
  <c r="U38" i="1"/>
  <c r="M46" i="1"/>
  <c r="U36" i="1"/>
  <c r="Q54" i="1"/>
  <c r="Q52" i="1"/>
  <c r="Q40" i="1"/>
  <c r="U31" i="1"/>
  <c r="M6" i="1"/>
  <c r="E60" i="1"/>
  <c r="E58" i="1"/>
  <c r="M60" i="1"/>
  <c r="U29" i="1"/>
  <c r="I27" i="1"/>
  <c r="U17" i="1"/>
  <c r="U66" i="1" l="1"/>
  <c r="I66" i="1"/>
  <c r="E66" i="1"/>
  <c r="M66" i="1"/>
  <c r="Q66" i="1"/>
</calcChain>
</file>

<file path=xl/sharedStrings.xml><?xml version="1.0" encoding="utf-8"?>
<sst xmlns="http://schemas.openxmlformats.org/spreadsheetml/2006/main" count="112" uniqueCount="80">
  <si>
    <t xml:space="preserve"> </t>
  </si>
  <si>
    <t>(Operating)</t>
  </si>
  <si>
    <t>TABLE 13</t>
  </si>
  <si>
    <t>Southeast Kootenay</t>
  </si>
  <si>
    <t>Rocky Mountain</t>
  </si>
  <si>
    <t>Kootenay Lake</t>
  </si>
  <si>
    <t>Arrow Lakes</t>
  </si>
  <si>
    <t>Revelstoke</t>
  </si>
  <si>
    <t>Kootenay-Columbia</t>
  </si>
  <si>
    <t>Vernon</t>
  </si>
  <si>
    <t>Central Okanagan</t>
  </si>
  <si>
    <t>Cariboo-Chilcotin</t>
  </si>
  <si>
    <t>Quesnel</t>
  </si>
  <si>
    <t>Chilliwack</t>
  </si>
  <si>
    <t>Abbotsford</t>
  </si>
  <si>
    <t>Langley</t>
  </si>
  <si>
    <t>Surrey</t>
  </si>
  <si>
    <t>Delta</t>
  </si>
  <si>
    <t>Richmond</t>
  </si>
  <si>
    <t>Vancouver</t>
  </si>
  <si>
    <t>New Westminster</t>
  </si>
  <si>
    <t>Burnaby</t>
  </si>
  <si>
    <t>Maple Ridge-Pitt Meadows</t>
  </si>
  <si>
    <t>Coquitlam</t>
  </si>
  <si>
    <t>North Vancouver</t>
  </si>
  <si>
    <t>West Vancouver</t>
  </si>
  <si>
    <t>Sunshine Coast</t>
  </si>
  <si>
    <t>Sea To Sky</t>
  </si>
  <si>
    <t>Central Coast</t>
  </si>
  <si>
    <t>Haida Gwaii</t>
  </si>
  <si>
    <t>Boundary</t>
  </si>
  <si>
    <t>Prince Rupert</t>
  </si>
  <si>
    <t>Okanagan Similkameen</t>
  </si>
  <si>
    <t>Bulkley Valley</t>
  </si>
  <si>
    <t>Prince George</t>
  </si>
  <si>
    <t>Nicola-Similkameen</t>
  </si>
  <si>
    <t>Peace River South</t>
  </si>
  <si>
    <t>Peace River North</t>
  </si>
  <si>
    <t>Greater Victoria</t>
  </si>
  <si>
    <t>Sooke</t>
  </si>
  <si>
    <t>Saanich</t>
  </si>
  <si>
    <t>Gulf Islands</t>
  </si>
  <si>
    <t>Okanagan Skaha</t>
  </si>
  <si>
    <t>Nanaimo-Ladysmith</t>
  </si>
  <si>
    <t>Qualicum</t>
  </si>
  <si>
    <t>Comox Valley</t>
  </si>
  <si>
    <t>Campbell River</t>
  </si>
  <si>
    <t>Gold Trail</t>
  </si>
  <si>
    <t>Mission</t>
  </si>
  <si>
    <t>Fraser-Cascade</t>
  </si>
  <si>
    <t>Cowichan Valley</t>
  </si>
  <si>
    <t>Fort Nelson</t>
  </si>
  <si>
    <t>Coast Mountains</t>
  </si>
  <si>
    <t>Vancouver Island West</t>
  </si>
  <si>
    <t>Vancouver Island North</t>
  </si>
  <si>
    <t>Stikine</t>
  </si>
  <si>
    <t>Nechako Lakes</t>
  </si>
  <si>
    <t>Nisga'a</t>
  </si>
  <si>
    <t>Conseil Scolaire Francophone</t>
  </si>
  <si>
    <t>Provincial Summary</t>
  </si>
  <si>
    <t/>
  </si>
  <si>
    <t xml:space="preserve">District </t>
  </si>
  <si>
    <t>Operations &amp;</t>
  </si>
  <si>
    <t>Transportation</t>
  </si>
  <si>
    <t>Debt Services</t>
  </si>
  <si>
    <t>Total</t>
  </si>
  <si>
    <t>District Reported</t>
  </si>
  <si>
    <t>Instruction</t>
  </si>
  <si>
    <t xml:space="preserve"> Administration</t>
  </si>
  <si>
    <t>Maintenance</t>
  </si>
  <si>
    <t>&amp; Housing</t>
  </si>
  <si>
    <t>Budget</t>
  </si>
  <si>
    <r>
      <t xml:space="preserve">FTE Enrolment </t>
    </r>
    <r>
      <rPr>
        <vertAlign val="superscript"/>
        <sz val="10"/>
        <rFont val="Arial"/>
        <family val="2"/>
      </rPr>
      <t>1</t>
    </r>
  </si>
  <si>
    <t xml:space="preserve"> % of</t>
  </si>
  <si>
    <t>Kamloops-Thompson</t>
  </si>
  <si>
    <t>Pacific Rim</t>
  </si>
  <si>
    <t>qathet</t>
  </si>
  <si>
    <t>2025/26 AMENDED ANNUAL BUDGETED OPERATING EXPENDITURES BY FUNCTION</t>
  </si>
  <si>
    <r>
      <t>1</t>
    </r>
    <r>
      <rPr>
        <sz val="10"/>
        <rFont val="Arial"/>
        <family val="2"/>
      </rPr>
      <t xml:space="preserve"> Source: 2025/26 Amended Annual Budget, includes School-Age, Adult and Other FTEs</t>
    </r>
  </si>
  <si>
    <t>K̓wsaltktnéws ne Secwepemcúl’ecw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</si>
</sst>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(* #,##0_);_(* \(#,##0\);_(* &quot;-&quot;_);_(@_)"/>
    <numFmt numFmtId="44" formatCode="_(&quot;$&quot;* #,##0.00_);_(&quot;$&quot;* \(#,##0.00\);_(&quot;$&quot;* &quot;-&quot;??_);_(@_)"/>
    <numFmt numFmtId="164" formatCode="_(* #,##0_);[Red]_(* \(#,##0\);_(* &quot;-&quot;_);_(@_)"/>
    <numFmt numFmtId="165" formatCode="_(* #,##0.0%_);[Red]_(* \(#,##0.0%\);_(* &quot;-&quot;?_);_(@_)"/>
  </numFmts>
  <fonts count="7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sz val="19"/>
      <name val="Arial"/>
      <family val="2"/>
    </font>
    <font>
      <b/>
      <vertAlign val="superscript"/>
      <sz val="11"/>
      <name val="Arial"/>
      <family val="2"/>
    </font>
    <font>
      <vertAlign val="superscript"/>
      <sz val="10"/>
      <name val="Arial"/>
      <family val="2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3">
    <xf numFmtId="0" fontId="0" fillId="0" borderId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3" fillId="0" borderId="0" xfId="0" applyFont="1" applyAlignment="1">
      <alignment vertical="center"/>
    </xf>
    <xf numFmtId="44" fontId="3" fillId="0" borderId="0" xfId="2" applyFont="1" applyAlignment="1" applyProtection="1">
      <alignment vertical="center"/>
    </xf>
    <xf numFmtId="0" fontId="2" fillId="0" borderId="0" xfId="0" applyFont="1"/>
    <xf numFmtId="0" fontId="2" fillId="0" borderId="0" xfId="0" applyFont="1" applyAlignment="1">
      <alignment horizontal="centerContinuous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Continuous" vertical="center"/>
    </xf>
    <xf numFmtId="0" fontId="2" fillId="0" borderId="0" xfId="0" applyFont="1" applyAlignment="1">
      <alignment vertical="center"/>
    </xf>
    <xf numFmtId="3" fontId="2" fillId="0" borderId="0" xfId="0" applyNumberFormat="1" applyFont="1"/>
    <xf numFmtId="3" fontId="2" fillId="0" borderId="0" xfId="0" applyNumberFormat="1" applyFont="1" applyAlignment="1">
      <alignment vertical="center"/>
    </xf>
    <xf numFmtId="0" fontId="4" fillId="0" borderId="0" xfId="0" applyFont="1"/>
    <xf numFmtId="44" fontId="3" fillId="0" borderId="0" xfId="2" applyFont="1" applyAlignment="1" applyProtection="1">
      <alignment horizontal="center" vertical="center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6" fillId="0" borderId="1" xfId="0" applyFont="1" applyBorder="1" applyAlignment="1">
      <alignment horizontal="center" vertical="center"/>
    </xf>
    <xf numFmtId="3" fontId="6" fillId="0" borderId="2" xfId="0" applyNumberFormat="1" applyFont="1" applyBorder="1" applyAlignment="1">
      <alignment vertical="center"/>
    </xf>
    <xf numFmtId="3" fontId="1" fillId="0" borderId="0" xfId="0" applyNumberFormat="1" applyFont="1" applyAlignment="1">
      <alignment vertical="center"/>
    </xf>
    <xf numFmtId="164" fontId="0" fillId="0" borderId="0" xfId="0" applyNumberFormat="1"/>
    <xf numFmtId="3" fontId="1" fillId="0" borderId="0" xfId="0" applyNumberFormat="1" applyFont="1"/>
    <xf numFmtId="165" fontId="1" fillId="0" borderId="0" xfId="0" applyNumberFormat="1" applyFont="1"/>
    <xf numFmtId="3" fontId="1" fillId="0" borderId="0" xfId="1" applyNumberFormat="1" applyFont="1" applyAlignment="1" applyProtection="1"/>
    <xf numFmtId="41" fontId="6" fillId="0" borderId="0" xfId="0" applyNumberFormat="1" applyFont="1" applyAlignment="1">
      <alignment horizontal="right"/>
    </xf>
    <xf numFmtId="41" fontId="1" fillId="0" borderId="0" xfId="0" applyNumberFormat="1" applyFont="1"/>
    <xf numFmtId="38" fontId="0" fillId="0" borderId="0" xfId="0" applyNumberFormat="1" applyAlignment="1">
      <alignment horizontal="right" indent="2"/>
    </xf>
    <xf numFmtId="165" fontId="1" fillId="0" borderId="0" xfId="0" applyNumberFormat="1" applyFont="1" applyAlignment="1">
      <alignment vertical="center"/>
    </xf>
    <xf numFmtId="3" fontId="1" fillId="0" borderId="0" xfId="1" applyNumberFormat="1" applyFont="1" applyAlignment="1" applyProtection="1">
      <alignment vertical="center"/>
    </xf>
    <xf numFmtId="41" fontId="6" fillId="0" borderId="0" xfId="0" applyNumberFormat="1" applyFont="1" applyAlignment="1">
      <alignment horizontal="right" vertical="top"/>
    </xf>
    <xf numFmtId="41" fontId="1" fillId="0" borderId="0" xfId="0" applyNumberFormat="1" applyFont="1" applyAlignment="1">
      <alignment vertical="center"/>
    </xf>
    <xf numFmtId="3" fontId="1" fillId="0" borderId="0" xfId="1" applyNumberFormat="1" applyFont="1" applyBorder="1" applyAlignment="1" applyProtection="1">
      <alignment vertical="center"/>
    </xf>
    <xf numFmtId="164" fontId="6" fillId="0" borderId="2" xfId="0" applyNumberFormat="1" applyFont="1" applyBorder="1" applyAlignment="1">
      <alignment vertical="center"/>
    </xf>
    <xf numFmtId="0" fontId="6" fillId="0" borderId="2" xfId="0" applyFont="1" applyBorder="1" applyAlignment="1">
      <alignment vertical="center"/>
    </xf>
    <xf numFmtId="165" fontId="6" fillId="0" borderId="2" xfId="0" applyNumberFormat="1" applyFont="1" applyBorder="1" applyAlignment="1">
      <alignment vertical="center"/>
    </xf>
    <xf numFmtId="41" fontId="6" fillId="0" borderId="2" xfId="0" applyNumberFormat="1" applyFont="1" applyBorder="1" applyAlignment="1">
      <alignment vertical="center"/>
    </xf>
    <xf numFmtId="38" fontId="6" fillId="0" borderId="2" xfId="0" applyNumberFormat="1" applyFont="1" applyBorder="1" applyAlignment="1">
      <alignment horizontal="right" vertical="center" indent="2"/>
    </xf>
    <xf numFmtId="0" fontId="3" fillId="0" borderId="0" xfId="0" applyFont="1" applyAlignment="1">
      <alignment horizontal="center" vertical="center"/>
    </xf>
    <xf numFmtId="44" fontId="3" fillId="0" borderId="0" xfId="2" applyFont="1" applyAlignment="1" applyProtection="1">
      <alignment horizontal="center" vertical="center"/>
    </xf>
  </cellXfs>
  <cellStyles count="3">
    <cellStyle name="Comma [0]" xfId="1" builtinId="6"/>
    <cellStyle name="Currency" xfId="2" builtinId="4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68"/>
  <sheetViews>
    <sheetView tabSelected="1" zoomScaleNormal="100" workbookViewId="0">
      <pane xSplit="2" ySplit="5" topLeftCell="C6" activePane="bottomRight" state="frozen"/>
      <selection pane="topRight" activeCell="D1" sqref="D1"/>
      <selection pane="bottomLeft" activeCell="A5" sqref="A5"/>
      <selection pane="bottomRight" activeCell="A5" sqref="A5"/>
    </sheetView>
  </sheetViews>
  <sheetFormatPr defaultColWidth="8.6640625" defaultRowHeight="13.2" x14ac:dyDescent="0.25"/>
  <cols>
    <col min="1" max="1" width="3.33203125" style="3" customWidth="1"/>
    <col min="2" max="2" width="30.6640625" style="3" bestFit="1" customWidth="1"/>
    <col min="3" max="3" width="14.88671875" style="3" customWidth="1"/>
    <col min="4" max="4" width="1.33203125" style="3" customWidth="1"/>
    <col min="5" max="5" width="9" style="3" bestFit="1" customWidth="1"/>
    <col min="6" max="6" width="1.33203125" style="3" customWidth="1"/>
    <col min="7" max="7" width="18.109375" style="3" bestFit="1" customWidth="1"/>
    <col min="8" max="8" width="1.33203125" style="3" customWidth="1"/>
    <col min="9" max="9" width="9" style="3" bestFit="1" customWidth="1"/>
    <col min="10" max="10" width="1.33203125" style="3" customWidth="1"/>
    <col min="11" max="11" width="15.44140625" style="3" bestFit="1" customWidth="1"/>
    <col min="12" max="12" width="1.33203125" style="3" customWidth="1"/>
    <col min="13" max="13" width="9" style="3" bestFit="1" customWidth="1"/>
    <col min="14" max="14" width="1.33203125" style="3" customWidth="1"/>
    <col min="15" max="15" width="19" style="3" bestFit="1" customWidth="1"/>
    <col min="16" max="16" width="1.33203125" style="3" customWidth="1"/>
    <col min="17" max="17" width="9" style="3" bestFit="1" customWidth="1"/>
    <col min="18" max="18" width="1.33203125" style="3" customWidth="1"/>
    <col min="19" max="19" width="16" style="3" bestFit="1" customWidth="1"/>
    <col min="20" max="20" width="1.33203125" style="3" customWidth="1"/>
    <col min="21" max="21" width="9" style="3" bestFit="1" customWidth="1"/>
    <col min="22" max="22" width="14.6640625" style="3" customWidth="1"/>
    <col min="23" max="23" width="1.6640625" style="3" bestFit="1" customWidth="1"/>
    <col min="24" max="24" width="15" style="3" bestFit="1" customWidth="1"/>
    <col min="25" max="16384" width="8.6640625" style="3"/>
  </cols>
  <sheetData>
    <row r="1" spans="1:24" s="1" customFormat="1" ht="24" customHeight="1" x14ac:dyDescent="0.25">
      <c r="A1" s="37" t="s">
        <v>2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</row>
    <row r="2" spans="1:24" s="2" customFormat="1" ht="24" customHeight="1" x14ac:dyDescent="0.25">
      <c r="A2" s="38" t="s">
        <v>77</v>
      </c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</row>
    <row r="3" spans="1:24" s="2" customFormat="1" ht="18.75" customHeight="1" x14ac:dyDescent="0.25">
      <c r="A3" s="13"/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</row>
    <row r="4" spans="1:24" x14ac:dyDescent="0.25">
      <c r="B4" s="3" t="s">
        <v>0</v>
      </c>
      <c r="C4" s="4" t="s">
        <v>0</v>
      </c>
      <c r="D4" s="4" t="s">
        <v>60</v>
      </c>
      <c r="E4" s="14" t="s">
        <v>73</v>
      </c>
      <c r="F4" s="4" t="s">
        <v>60</v>
      </c>
      <c r="G4" s="5" t="s">
        <v>61</v>
      </c>
      <c r="H4" s="4" t="s">
        <v>60</v>
      </c>
      <c r="I4" s="14" t="s">
        <v>73</v>
      </c>
      <c r="J4" s="4" t="s">
        <v>60</v>
      </c>
      <c r="K4" s="5" t="s">
        <v>62</v>
      </c>
      <c r="L4" s="4" t="s">
        <v>60</v>
      </c>
      <c r="M4" s="14" t="s">
        <v>73</v>
      </c>
      <c r="N4" s="4" t="s">
        <v>60</v>
      </c>
      <c r="O4" s="5" t="s">
        <v>63</v>
      </c>
      <c r="P4" s="4" t="s">
        <v>60</v>
      </c>
      <c r="Q4" s="14" t="s">
        <v>73</v>
      </c>
      <c r="R4" s="3" t="s">
        <v>60</v>
      </c>
      <c r="S4" s="5" t="s">
        <v>64</v>
      </c>
      <c r="T4" s="4" t="s">
        <v>60</v>
      </c>
      <c r="U4" s="14" t="s">
        <v>73</v>
      </c>
      <c r="V4" s="16" t="s">
        <v>65</v>
      </c>
      <c r="W4" s="4" t="s">
        <v>60</v>
      </c>
      <c r="X4" s="5" t="s">
        <v>66</v>
      </c>
    </row>
    <row r="5" spans="1:24" s="9" customFormat="1" ht="18" customHeight="1" x14ac:dyDescent="0.25">
      <c r="A5" s="6"/>
      <c r="B5" s="6" t="s">
        <v>0</v>
      </c>
      <c r="C5" s="7" t="s">
        <v>67</v>
      </c>
      <c r="D5" s="8" t="s">
        <v>60</v>
      </c>
      <c r="E5" s="7" t="s">
        <v>65</v>
      </c>
      <c r="F5" s="8" t="s">
        <v>60</v>
      </c>
      <c r="G5" s="7" t="s">
        <v>68</v>
      </c>
      <c r="H5" s="6" t="s">
        <v>60</v>
      </c>
      <c r="I5" s="7" t="s">
        <v>65</v>
      </c>
      <c r="J5" s="8" t="s">
        <v>60</v>
      </c>
      <c r="K5" s="7" t="s">
        <v>69</v>
      </c>
      <c r="L5" s="8" t="s">
        <v>60</v>
      </c>
      <c r="M5" s="7" t="s">
        <v>65</v>
      </c>
      <c r="N5" s="8" t="s">
        <v>60</v>
      </c>
      <c r="O5" s="7" t="s">
        <v>70</v>
      </c>
      <c r="P5" s="8" t="s">
        <v>60</v>
      </c>
      <c r="Q5" s="7" t="s">
        <v>65</v>
      </c>
      <c r="R5" s="6" t="s">
        <v>60</v>
      </c>
      <c r="S5" s="7" t="s">
        <v>1</v>
      </c>
      <c r="T5" s="8" t="s">
        <v>60</v>
      </c>
      <c r="U5" s="7" t="s">
        <v>65</v>
      </c>
      <c r="V5" s="17" t="s">
        <v>71</v>
      </c>
      <c r="W5" s="8" t="s">
        <v>60</v>
      </c>
      <c r="X5" s="15" t="s">
        <v>72</v>
      </c>
    </row>
    <row r="6" spans="1:24" s="10" customFormat="1" ht="14.25" customHeight="1" x14ac:dyDescent="0.25">
      <c r="A6" s="10">
        <v>5</v>
      </c>
      <c r="B6" s="10" t="s">
        <v>3</v>
      </c>
      <c r="C6" s="20">
        <v>71275413</v>
      </c>
      <c r="D6" s="21"/>
      <c r="E6" s="22">
        <f>C6/$V6</f>
        <v>0.82830493847243625</v>
      </c>
      <c r="F6" s="23"/>
      <c r="G6" s="20">
        <v>3502152</v>
      </c>
      <c r="H6" s="21"/>
      <c r="I6" s="22">
        <f>G6/$V6</f>
        <v>4.0699165038596406E-2</v>
      </c>
      <c r="J6" s="23"/>
      <c r="K6" s="20">
        <v>8777459</v>
      </c>
      <c r="L6" s="23"/>
      <c r="M6" s="22">
        <f>K6/$V6</f>
        <v>0.10200449679525998</v>
      </c>
      <c r="N6" s="23"/>
      <c r="O6" s="20">
        <v>2494702</v>
      </c>
      <c r="P6" s="23"/>
      <c r="Q6" s="22">
        <f>O6/$V6</f>
        <v>2.8991399693707332E-2</v>
      </c>
      <c r="R6" s="23"/>
      <c r="S6" s="20">
        <v>0</v>
      </c>
      <c r="T6" s="23"/>
      <c r="U6" s="22">
        <f>S6/$V6</f>
        <v>0</v>
      </c>
      <c r="V6" s="24">
        <f>C6+G6+K6+O6+S6</f>
        <v>86049726</v>
      </c>
      <c r="W6" s="25"/>
      <c r="X6" s="26">
        <v>5906.1850000000004</v>
      </c>
    </row>
    <row r="7" spans="1:24" s="11" customFormat="1" ht="12.9" customHeight="1" x14ac:dyDescent="0.25">
      <c r="A7" s="11">
        <v>6</v>
      </c>
      <c r="B7" s="11" t="s">
        <v>4</v>
      </c>
      <c r="C7" s="20">
        <v>42766630</v>
      </c>
      <c r="D7" s="19"/>
      <c r="E7" s="27">
        <f t="shared" ref="E7:E22" si="0">C7/$V7</f>
        <v>0.78407965894375653</v>
      </c>
      <c r="F7" s="28"/>
      <c r="G7" s="20">
        <v>2202868</v>
      </c>
      <c r="H7" s="19"/>
      <c r="I7" s="27">
        <f t="shared" ref="I7:I22" si="1">G7/$V7</f>
        <v>4.0387189501209592E-2</v>
      </c>
      <c r="J7" s="28"/>
      <c r="K7" s="20">
        <v>7294281</v>
      </c>
      <c r="L7" s="28"/>
      <c r="M7" s="27">
        <f t="shared" ref="M7:M22" si="2">K7/$V7</f>
        <v>0.13373271073077125</v>
      </c>
      <c r="N7" s="28"/>
      <c r="O7" s="20">
        <v>2279952</v>
      </c>
      <c r="P7" s="28"/>
      <c r="Q7" s="27">
        <f t="shared" ref="Q7:Q22" si="3">O7/$V7</f>
        <v>4.1800440824262645E-2</v>
      </c>
      <c r="R7" s="28"/>
      <c r="S7" s="20">
        <v>0</v>
      </c>
      <c r="T7" s="28"/>
      <c r="U7" s="27">
        <f t="shared" ref="U7:U22" si="4">S7/$V7</f>
        <v>0</v>
      </c>
      <c r="V7" s="29">
        <f t="shared" ref="V7:V65" si="5">C7+G7+K7+O7+S7</f>
        <v>54543731</v>
      </c>
      <c r="W7" s="30"/>
      <c r="X7" s="26">
        <v>3532.25</v>
      </c>
    </row>
    <row r="8" spans="1:24" s="11" customFormat="1" ht="12.9" customHeight="1" x14ac:dyDescent="0.25">
      <c r="A8" s="11">
        <v>8</v>
      </c>
      <c r="B8" s="11" t="s">
        <v>5</v>
      </c>
      <c r="C8" s="20">
        <v>48774113</v>
      </c>
      <c r="D8" s="19"/>
      <c r="E8" s="27">
        <f t="shared" si="0"/>
        <v>0.73409057940945566</v>
      </c>
      <c r="F8" s="28"/>
      <c r="G8" s="20">
        <v>4824116</v>
      </c>
      <c r="H8" s="19"/>
      <c r="I8" s="27">
        <f t="shared" si="1"/>
        <v>7.260691977275785E-2</v>
      </c>
      <c r="J8" s="28"/>
      <c r="K8" s="20">
        <v>9417547</v>
      </c>
      <c r="L8" s="28"/>
      <c r="M8" s="27">
        <f t="shared" si="2"/>
        <v>0.14174184026362061</v>
      </c>
      <c r="N8" s="28"/>
      <c r="O8" s="20">
        <v>3425770</v>
      </c>
      <c r="P8" s="28"/>
      <c r="Q8" s="27">
        <f t="shared" si="3"/>
        <v>5.1560660554165916E-2</v>
      </c>
      <c r="R8" s="28"/>
      <c r="S8" s="20">
        <v>0</v>
      </c>
      <c r="T8" s="28"/>
      <c r="U8" s="27">
        <f t="shared" si="4"/>
        <v>0</v>
      </c>
      <c r="V8" s="29">
        <f t="shared" si="5"/>
        <v>66441546</v>
      </c>
      <c r="W8" s="30"/>
      <c r="X8" s="26">
        <v>4622.25</v>
      </c>
    </row>
    <row r="9" spans="1:24" s="11" customFormat="1" ht="12.9" customHeight="1" x14ac:dyDescent="0.25">
      <c r="A9" s="11">
        <v>10</v>
      </c>
      <c r="B9" s="11" t="s">
        <v>6</v>
      </c>
      <c r="C9" s="20">
        <v>8961707</v>
      </c>
      <c r="D9" s="19"/>
      <c r="E9" s="27">
        <f t="shared" si="0"/>
        <v>0.73215788820526317</v>
      </c>
      <c r="F9" s="28"/>
      <c r="G9" s="20">
        <v>1247758</v>
      </c>
      <c r="H9" s="19"/>
      <c r="I9" s="27">
        <f t="shared" si="1"/>
        <v>0.10193993870489437</v>
      </c>
      <c r="J9" s="28"/>
      <c r="K9" s="20">
        <v>1528774</v>
      </c>
      <c r="L9" s="28"/>
      <c r="M9" s="27">
        <f t="shared" si="2"/>
        <v>0.12489852026886318</v>
      </c>
      <c r="N9" s="28"/>
      <c r="O9" s="20">
        <v>501890</v>
      </c>
      <c r="P9" s="28"/>
      <c r="Q9" s="27">
        <f t="shared" si="3"/>
        <v>4.1003652820979258E-2</v>
      </c>
      <c r="R9" s="28"/>
      <c r="S9" s="20">
        <v>0</v>
      </c>
      <c r="T9" s="28"/>
      <c r="U9" s="27">
        <f t="shared" si="4"/>
        <v>0</v>
      </c>
      <c r="V9" s="29">
        <f t="shared" si="5"/>
        <v>12240129</v>
      </c>
      <c r="W9" s="30"/>
      <c r="X9" s="26">
        <v>537.00099999999998</v>
      </c>
    </row>
    <row r="10" spans="1:24" s="11" customFormat="1" ht="12.9" customHeight="1" x14ac:dyDescent="0.25">
      <c r="A10" s="11">
        <v>19</v>
      </c>
      <c r="B10" s="11" t="s">
        <v>7</v>
      </c>
      <c r="C10" s="20">
        <v>14281384</v>
      </c>
      <c r="D10" s="19"/>
      <c r="E10" s="27">
        <f t="shared" si="0"/>
        <v>0.81200435506009638</v>
      </c>
      <c r="F10" s="28"/>
      <c r="G10" s="20">
        <v>1075269</v>
      </c>
      <c r="H10" s="19"/>
      <c r="I10" s="27">
        <f t="shared" si="1"/>
        <v>6.1137149653080883E-2</v>
      </c>
      <c r="J10" s="28"/>
      <c r="K10" s="20">
        <v>1886743</v>
      </c>
      <c r="L10" s="28"/>
      <c r="M10" s="27">
        <f t="shared" si="2"/>
        <v>0.10727556467070359</v>
      </c>
      <c r="N10" s="28"/>
      <c r="O10" s="20">
        <v>344421</v>
      </c>
      <c r="P10" s="28"/>
      <c r="Q10" s="27">
        <f t="shared" si="3"/>
        <v>1.9582930616119102E-2</v>
      </c>
      <c r="R10" s="28"/>
      <c r="S10" s="20">
        <v>0</v>
      </c>
      <c r="T10" s="28"/>
      <c r="U10" s="27">
        <f t="shared" si="4"/>
        <v>0</v>
      </c>
      <c r="V10" s="29">
        <f t="shared" si="5"/>
        <v>17587817</v>
      </c>
      <c r="W10" s="30"/>
      <c r="X10" s="26">
        <v>1110.0630000000001</v>
      </c>
    </row>
    <row r="11" spans="1:24" s="11" customFormat="1" ht="12.9" customHeight="1" x14ac:dyDescent="0.25">
      <c r="A11" s="11">
        <v>20</v>
      </c>
      <c r="B11" s="11" t="s">
        <v>8</v>
      </c>
      <c r="C11" s="20">
        <v>44546847</v>
      </c>
      <c r="D11" s="19"/>
      <c r="E11" s="27">
        <f t="shared" si="0"/>
        <v>0.79834977754572922</v>
      </c>
      <c r="F11" s="28"/>
      <c r="G11" s="20">
        <v>3400495</v>
      </c>
      <c r="H11" s="19"/>
      <c r="I11" s="27">
        <f t="shared" si="1"/>
        <v>6.0942235188842085E-2</v>
      </c>
      <c r="J11" s="28"/>
      <c r="K11" s="20">
        <v>6027197</v>
      </c>
      <c r="L11" s="28"/>
      <c r="M11" s="27">
        <f t="shared" si="2"/>
        <v>0.10801687904363437</v>
      </c>
      <c r="N11" s="28"/>
      <c r="O11" s="20">
        <v>1824120</v>
      </c>
      <c r="P11" s="28"/>
      <c r="Q11" s="27">
        <f t="shared" si="3"/>
        <v>3.2691108221794364E-2</v>
      </c>
      <c r="R11" s="28"/>
      <c r="S11" s="20">
        <v>0</v>
      </c>
      <c r="T11" s="28"/>
      <c r="U11" s="27">
        <f t="shared" si="4"/>
        <v>0</v>
      </c>
      <c r="V11" s="29">
        <f t="shared" si="5"/>
        <v>55798659</v>
      </c>
      <c r="W11" s="30"/>
      <c r="X11" s="26">
        <v>4159.9375</v>
      </c>
    </row>
    <row r="12" spans="1:24" s="11" customFormat="1" ht="12.9" customHeight="1" x14ac:dyDescent="0.25">
      <c r="A12" s="11">
        <v>22</v>
      </c>
      <c r="B12" s="11" t="s">
        <v>9</v>
      </c>
      <c r="C12" s="20">
        <v>102948620</v>
      </c>
      <c r="D12" s="19"/>
      <c r="E12" s="27">
        <f t="shared" si="0"/>
        <v>0.84541526225186348</v>
      </c>
      <c r="F12" s="28"/>
      <c r="G12" s="20">
        <v>4649471</v>
      </c>
      <c r="H12" s="19"/>
      <c r="I12" s="27">
        <f t="shared" si="1"/>
        <v>3.8181509813316916E-2</v>
      </c>
      <c r="J12" s="28"/>
      <c r="K12" s="20">
        <v>11559076</v>
      </c>
      <c r="L12" s="28"/>
      <c r="M12" s="27">
        <f t="shared" si="2"/>
        <v>9.4923266265533435E-2</v>
      </c>
      <c r="N12" s="28"/>
      <c r="O12" s="20">
        <v>2615676</v>
      </c>
      <c r="P12" s="28"/>
      <c r="Q12" s="27">
        <f t="shared" si="3"/>
        <v>2.1479961669286146E-2</v>
      </c>
      <c r="R12" s="28"/>
      <c r="S12" s="20">
        <v>0</v>
      </c>
      <c r="T12" s="28"/>
      <c r="U12" s="27">
        <f t="shared" si="4"/>
        <v>0</v>
      </c>
      <c r="V12" s="29">
        <f t="shared" si="5"/>
        <v>121772843</v>
      </c>
      <c r="W12" s="30"/>
      <c r="X12" s="26">
        <v>8898.8125</v>
      </c>
    </row>
    <row r="13" spans="1:24" s="11" customFormat="1" ht="12.9" customHeight="1" x14ac:dyDescent="0.25">
      <c r="A13" s="11">
        <v>23</v>
      </c>
      <c r="B13" s="11" t="s">
        <v>10</v>
      </c>
      <c r="C13" s="20">
        <v>257548557</v>
      </c>
      <c r="D13" s="19"/>
      <c r="E13" s="27">
        <f t="shared" si="0"/>
        <v>0.84543374866154086</v>
      </c>
      <c r="F13" s="28"/>
      <c r="G13" s="20">
        <v>9172631</v>
      </c>
      <c r="H13" s="19"/>
      <c r="I13" s="27">
        <f t="shared" si="1"/>
        <v>3.0110251448308673E-2</v>
      </c>
      <c r="J13" s="28"/>
      <c r="K13" s="20">
        <v>31139324</v>
      </c>
      <c r="L13" s="28"/>
      <c r="M13" s="27">
        <f t="shared" si="2"/>
        <v>0.1022185320188235</v>
      </c>
      <c r="N13" s="28"/>
      <c r="O13" s="20">
        <v>6774307</v>
      </c>
      <c r="P13" s="28"/>
      <c r="Q13" s="27">
        <f t="shared" si="3"/>
        <v>2.2237467871326948E-2</v>
      </c>
      <c r="R13" s="28"/>
      <c r="S13" s="20">
        <v>0</v>
      </c>
      <c r="T13" s="28"/>
      <c r="U13" s="27">
        <f t="shared" si="4"/>
        <v>0</v>
      </c>
      <c r="V13" s="29">
        <f t="shared" si="5"/>
        <v>304634819</v>
      </c>
      <c r="W13" s="30"/>
      <c r="X13" s="26">
        <v>24949.125</v>
      </c>
    </row>
    <row r="14" spans="1:24" s="11" customFormat="1" ht="12.9" customHeight="1" x14ac:dyDescent="0.25">
      <c r="A14" s="11">
        <v>27</v>
      </c>
      <c r="B14" s="11" t="s">
        <v>11</v>
      </c>
      <c r="C14" s="20">
        <v>43808567</v>
      </c>
      <c r="D14" s="19"/>
      <c r="E14" s="27">
        <f t="shared" si="0"/>
        <v>0.6842834307522816</v>
      </c>
      <c r="F14" s="28"/>
      <c r="G14" s="20">
        <v>4326292</v>
      </c>
      <c r="H14" s="19"/>
      <c r="I14" s="27">
        <f t="shared" si="1"/>
        <v>6.7576050414891439E-2</v>
      </c>
      <c r="J14" s="28"/>
      <c r="K14" s="20">
        <v>10643043</v>
      </c>
      <c r="L14" s="28"/>
      <c r="M14" s="27">
        <f t="shared" si="2"/>
        <v>0.1662427802690751</v>
      </c>
      <c r="N14" s="28"/>
      <c r="O14" s="20">
        <v>5243182</v>
      </c>
      <c r="P14" s="28"/>
      <c r="Q14" s="27">
        <f t="shared" si="3"/>
        <v>8.1897738563751904E-2</v>
      </c>
      <c r="R14" s="28"/>
      <c r="S14" s="20">
        <v>0</v>
      </c>
      <c r="T14" s="28"/>
      <c r="U14" s="27">
        <f t="shared" si="4"/>
        <v>0</v>
      </c>
      <c r="V14" s="29">
        <f t="shared" si="5"/>
        <v>64021084</v>
      </c>
      <c r="W14" s="30"/>
      <c r="X14" s="26">
        <v>4387.8125</v>
      </c>
    </row>
    <row r="15" spans="1:24" s="11" customFormat="1" ht="12.9" customHeight="1" x14ac:dyDescent="0.25">
      <c r="A15" s="11">
        <v>28</v>
      </c>
      <c r="B15" s="11" t="s">
        <v>12</v>
      </c>
      <c r="C15" s="20">
        <v>33686058</v>
      </c>
      <c r="D15" s="19"/>
      <c r="E15" s="27">
        <f t="shared" si="0"/>
        <v>0.77671313533415665</v>
      </c>
      <c r="F15" s="28"/>
      <c r="G15" s="20">
        <v>2676224</v>
      </c>
      <c r="H15" s="19"/>
      <c r="I15" s="27">
        <f t="shared" si="1"/>
        <v>6.1706784863236837E-2</v>
      </c>
      <c r="J15" s="28"/>
      <c r="K15" s="20">
        <v>4603390</v>
      </c>
      <c r="L15" s="28"/>
      <c r="M15" s="27">
        <f t="shared" si="2"/>
        <v>0.10614223486956841</v>
      </c>
      <c r="N15" s="28"/>
      <c r="O15" s="20">
        <v>2404340</v>
      </c>
      <c r="P15" s="28"/>
      <c r="Q15" s="27">
        <f t="shared" si="3"/>
        <v>5.5437844933038063E-2</v>
      </c>
      <c r="R15" s="28"/>
      <c r="S15" s="20">
        <v>0</v>
      </c>
      <c r="T15" s="28"/>
      <c r="U15" s="27">
        <f t="shared" si="4"/>
        <v>0</v>
      </c>
      <c r="V15" s="29">
        <f t="shared" si="5"/>
        <v>43370012</v>
      </c>
      <c r="W15" s="30"/>
      <c r="X15" s="26">
        <v>2798.8125</v>
      </c>
    </row>
    <row r="16" spans="1:24" s="11" customFormat="1" ht="12.9" customHeight="1" x14ac:dyDescent="0.25">
      <c r="A16" s="11">
        <v>33</v>
      </c>
      <c r="B16" s="11" t="s">
        <v>13</v>
      </c>
      <c r="C16" s="20">
        <v>172971349</v>
      </c>
      <c r="D16" s="19"/>
      <c r="E16" s="27">
        <f t="shared" si="0"/>
        <v>0.84794934313557813</v>
      </c>
      <c r="F16" s="28"/>
      <c r="G16" s="20">
        <v>7081308</v>
      </c>
      <c r="H16" s="19"/>
      <c r="I16" s="27">
        <f t="shared" si="1"/>
        <v>3.4714364557223369E-2</v>
      </c>
      <c r="J16" s="28"/>
      <c r="K16" s="20">
        <v>18656463</v>
      </c>
      <c r="L16" s="28"/>
      <c r="M16" s="27">
        <f t="shared" si="2"/>
        <v>9.1458704794417811E-2</v>
      </c>
      <c r="N16" s="28"/>
      <c r="O16" s="20">
        <v>5278713</v>
      </c>
      <c r="P16" s="28"/>
      <c r="Q16" s="27">
        <f t="shared" si="3"/>
        <v>2.5877587512780725E-2</v>
      </c>
      <c r="R16" s="28"/>
      <c r="S16" s="20">
        <v>0</v>
      </c>
      <c r="T16" s="28"/>
      <c r="U16" s="27">
        <f t="shared" si="4"/>
        <v>0</v>
      </c>
      <c r="V16" s="29">
        <f t="shared" si="5"/>
        <v>203987833</v>
      </c>
      <c r="W16" s="30"/>
      <c r="X16" s="26">
        <v>15983.812000000002</v>
      </c>
    </row>
    <row r="17" spans="1:24" s="11" customFormat="1" ht="12.9" customHeight="1" x14ac:dyDescent="0.25">
      <c r="A17" s="11">
        <v>34</v>
      </c>
      <c r="B17" s="11" t="s">
        <v>14</v>
      </c>
      <c r="C17" s="20">
        <v>208970708</v>
      </c>
      <c r="D17" s="19"/>
      <c r="E17" s="27">
        <f t="shared" si="0"/>
        <v>0.83734763436130311</v>
      </c>
      <c r="F17" s="28"/>
      <c r="G17" s="20">
        <v>11453583</v>
      </c>
      <c r="H17" s="19"/>
      <c r="I17" s="27">
        <f t="shared" si="1"/>
        <v>4.5894617105909585E-2</v>
      </c>
      <c r="J17" s="28"/>
      <c r="K17" s="20">
        <v>24865375</v>
      </c>
      <c r="L17" s="28"/>
      <c r="M17" s="27">
        <f t="shared" si="2"/>
        <v>9.9635796485681077E-2</v>
      </c>
      <c r="N17" s="28"/>
      <c r="O17" s="20">
        <v>4273000</v>
      </c>
      <c r="P17" s="28"/>
      <c r="Q17" s="27">
        <f t="shared" si="3"/>
        <v>1.7121952047106277E-2</v>
      </c>
      <c r="R17" s="28"/>
      <c r="S17" s="20">
        <v>0</v>
      </c>
      <c r="T17" s="28"/>
      <c r="U17" s="27">
        <f t="shared" si="4"/>
        <v>0</v>
      </c>
      <c r="V17" s="29">
        <f t="shared" si="5"/>
        <v>249562666</v>
      </c>
      <c r="W17" s="30"/>
      <c r="X17" s="26">
        <v>20647.6875</v>
      </c>
    </row>
    <row r="18" spans="1:24" s="11" customFormat="1" ht="12.9" customHeight="1" x14ac:dyDescent="0.25">
      <c r="A18" s="11">
        <v>35</v>
      </c>
      <c r="B18" s="11" t="s">
        <v>15</v>
      </c>
      <c r="C18" s="20">
        <v>277098684</v>
      </c>
      <c r="D18" s="19"/>
      <c r="E18" s="27">
        <f t="shared" si="0"/>
        <v>0.85795426005835473</v>
      </c>
      <c r="F18" s="28"/>
      <c r="G18" s="20">
        <v>10888027</v>
      </c>
      <c r="H18" s="19"/>
      <c r="I18" s="27">
        <f t="shared" si="1"/>
        <v>3.3711560854184308E-2</v>
      </c>
      <c r="J18" s="28"/>
      <c r="K18" s="20">
        <v>32284970</v>
      </c>
      <c r="L18" s="28"/>
      <c r="M18" s="27">
        <f t="shared" si="2"/>
        <v>9.9960877285711611E-2</v>
      </c>
      <c r="N18" s="28"/>
      <c r="O18" s="20">
        <v>2704376</v>
      </c>
      <c r="P18" s="28"/>
      <c r="Q18" s="27">
        <f t="shared" si="3"/>
        <v>8.3733018017493471E-3</v>
      </c>
      <c r="R18" s="28"/>
      <c r="S18" s="20">
        <v>0</v>
      </c>
      <c r="T18" s="28"/>
      <c r="U18" s="27">
        <f t="shared" si="4"/>
        <v>0</v>
      </c>
      <c r="V18" s="29">
        <f t="shared" si="5"/>
        <v>322976057</v>
      </c>
      <c r="W18" s="30"/>
      <c r="X18" s="26">
        <v>26538.5625</v>
      </c>
    </row>
    <row r="19" spans="1:24" s="11" customFormat="1" ht="12.9" customHeight="1" x14ac:dyDescent="0.25">
      <c r="A19" s="11">
        <v>36</v>
      </c>
      <c r="B19" s="11" t="s">
        <v>16</v>
      </c>
      <c r="C19" s="20">
        <v>818355725</v>
      </c>
      <c r="D19" s="19"/>
      <c r="E19" s="27">
        <f t="shared" si="0"/>
        <v>0.85870752870249845</v>
      </c>
      <c r="F19" s="28"/>
      <c r="G19" s="20">
        <v>32524713</v>
      </c>
      <c r="H19" s="19"/>
      <c r="I19" s="27">
        <f t="shared" si="1"/>
        <v>3.4128454251344087E-2</v>
      </c>
      <c r="J19" s="28"/>
      <c r="K19" s="20">
        <v>97229775</v>
      </c>
      <c r="L19" s="28"/>
      <c r="M19" s="27">
        <f t="shared" si="2"/>
        <v>0.10202401871942664</v>
      </c>
      <c r="N19" s="28"/>
      <c r="O19" s="20">
        <v>4898463</v>
      </c>
      <c r="P19" s="28"/>
      <c r="Q19" s="27">
        <f t="shared" si="3"/>
        <v>5.1399983267308678E-3</v>
      </c>
      <c r="R19" s="28"/>
      <c r="S19" s="20">
        <v>0</v>
      </c>
      <c r="T19" s="28"/>
      <c r="U19" s="27">
        <f t="shared" si="4"/>
        <v>0</v>
      </c>
      <c r="V19" s="29">
        <f t="shared" si="5"/>
        <v>953008676</v>
      </c>
      <c r="W19" s="30"/>
      <c r="X19" s="26">
        <v>80939.399999999994</v>
      </c>
    </row>
    <row r="20" spans="1:24" s="11" customFormat="1" ht="12.9" customHeight="1" x14ac:dyDescent="0.25">
      <c r="A20" s="11">
        <v>37</v>
      </c>
      <c r="B20" s="11" t="s">
        <v>17</v>
      </c>
      <c r="C20" s="20">
        <v>176036384</v>
      </c>
      <c r="D20" s="19"/>
      <c r="E20" s="27">
        <f t="shared" si="0"/>
        <v>0.85401592671511828</v>
      </c>
      <c r="F20" s="28"/>
      <c r="G20" s="20">
        <v>7196540</v>
      </c>
      <c r="H20" s="19"/>
      <c r="I20" s="27">
        <f t="shared" si="1"/>
        <v>3.4913008536021833E-2</v>
      </c>
      <c r="J20" s="28"/>
      <c r="K20" s="20">
        <v>21359922</v>
      </c>
      <c r="L20" s="28"/>
      <c r="M20" s="27">
        <f t="shared" si="2"/>
        <v>0.10362467784723778</v>
      </c>
      <c r="N20" s="28"/>
      <c r="O20" s="20">
        <v>1534907</v>
      </c>
      <c r="P20" s="28"/>
      <c r="Q20" s="27">
        <f t="shared" si="3"/>
        <v>7.4463869016221217E-3</v>
      </c>
      <c r="R20" s="28"/>
      <c r="S20" s="20">
        <v>0</v>
      </c>
      <c r="T20" s="28"/>
      <c r="U20" s="27">
        <f t="shared" si="4"/>
        <v>0</v>
      </c>
      <c r="V20" s="29">
        <f t="shared" si="5"/>
        <v>206127753</v>
      </c>
      <c r="W20" s="30"/>
      <c r="X20" s="26">
        <v>16140</v>
      </c>
    </row>
    <row r="21" spans="1:24" s="11" customFormat="1" ht="12.9" customHeight="1" x14ac:dyDescent="0.25">
      <c r="A21" s="11">
        <v>38</v>
      </c>
      <c r="B21" s="11" t="s">
        <v>18</v>
      </c>
      <c r="C21" s="20">
        <v>233950881</v>
      </c>
      <c r="D21" s="19"/>
      <c r="E21" s="27">
        <f t="shared" si="0"/>
        <v>0.84638724483343131</v>
      </c>
      <c r="F21" s="28"/>
      <c r="G21" s="20">
        <v>8675070</v>
      </c>
      <c r="H21" s="19"/>
      <c r="I21" s="27">
        <f t="shared" si="1"/>
        <v>3.1384658885029608E-2</v>
      </c>
      <c r="J21" s="28"/>
      <c r="K21" s="20">
        <v>32302737</v>
      </c>
      <c r="L21" s="28"/>
      <c r="M21" s="27">
        <f t="shared" si="2"/>
        <v>0.11686480706182482</v>
      </c>
      <c r="N21" s="28"/>
      <c r="O21" s="20">
        <v>1482473</v>
      </c>
      <c r="P21" s="28"/>
      <c r="Q21" s="27">
        <f t="shared" si="3"/>
        <v>5.3632892197142505E-3</v>
      </c>
      <c r="R21" s="28"/>
      <c r="S21" s="20">
        <v>0</v>
      </c>
      <c r="T21" s="28"/>
      <c r="U21" s="27">
        <f t="shared" si="4"/>
        <v>0</v>
      </c>
      <c r="V21" s="29">
        <f t="shared" si="5"/>
        <v>276411161</v>
      </c>
      <c r="W21" s="30"/>
      <c r="X21" s="26">
        <v>23377.6875</v>
      </c>
    </row>
    <row r="22" spans="1:24" s="11" customFormat="1" ht="12.9" customHeight="1" x14ac:dyDescent="0.25">
      <c r="A22" s="11">
        <v>39</v>
      </c>
      <c r="B22" s="11" t="s">
        <v>19</v>
      </c>
      <c r="C22" s="20">
        <v>540497136</v>
      </c>
      <c r="D22" s="19"/>
      <c r="E22" s="27">
        <f t="shared" si="0"/>
        <v>0.82272475037169657</v>
      </c>
      <c r="F22" s="28"/>
      <c r="G22" s="20">
        <v>27060355</v>
      </c>
      <c r="H22" s="19"/>
      <c r="I22" s="27">
        <f t="shared" si="1"/>
        <v>4.1190271565739602E-2</v>
      </c>
      <c r="J22" s="28"/>
      <c r="K22" s="20">
        <v>85457875</v>
      </c>
      <c r="L22" s="28"/>
      <c r="M22" s="27">
        <f t="shared" si="2"/>
        <v>0.13008081670329266</v>
      </c>
      <c r="N22" s="28"/>
      <c r="O22" s="20">
        <v>3944493</v>
      </c>
      <c r="P22" s="28"/>
      <c r="Q22" s="27">
        <f t="shared" si="3"/>
        <v>6.0041613592711146E-3</v>
      </c>
      <c r="R22" s="28"/>
      <c r="S22" s="20">
        <v>0</v>
      </c>
      <c r="T22" s="28"/>
      <c r="U22" s="27">
        <f t="shared" si="4"/>
        <v>0</v>
      </c>
      <c r="V22" s="29">
        <f t="shared" si="5"/>
        <v>656959859</v>
      </c>
      <c r="W22" s="30"/>
      <c r="X22" s="26">
        <v>52191.0625</v>
      </c>
    </row>
    <row r="23" spans="1:24" s="11" customFormat="1" ht="12.9" customHeight="1" x14ac:dyDescent="0.25">
      <c r="A23" s="11">
        <v>40</v>
      </c>
      <c r="B23" s="11" t="s">
        <v>20</v>
      </c>
      <c r="C23" s="20">
        <v>83362916</v>
      </c>
      <c r="D23" s="19"/>
      <c r="E23" s="27">
        <f t="shared" ref="E23:E38" si="6">C23/$V23</f>
        <v>0.86301136578097015</v>
      </c>
      <c r="F23" s="28"/>
      <c r="G23" s="20">
        <v>4738080</v>
      </c>
      <c r="H23" s="19"/>
      <c r="I23" s="27">
        <f t="shared" ref="I23:I38" si="7">G23/$V23</f>
        <v>4.9050790065686987E-2</v>
      </c>
      <c r="J23" s="28"/>
      <c r="K23" s="20">
        <v>8032528</v>
      </c>
      <c r="L23" s="28"/>
      <c r="M23" s="27">
        <f t="shared" ref="M23:M38" si="8">K23/$V23</f>
        <v>8.3156435650042326E-2</v>
      </c>
      <c r="N23" s="28"/>
      <c r="O23" s="20">
        <v>461862</v>
      </c>
      <c r="P23" s="28"/>
      <c r="Q23" s="27">
        <f t="shared" ref="Q23:Q38" si="9">O23/$V23</f>
        <v>4.781408503300561E-3</v>
      </c>
      <c r="R23" s="28"/>
      <c r="S23" s="20">
        <v>0</v>
      </c>
      <c r="T23" s="28"/>
      <c r="U23" s="27">
        <f t="shared" ref="U23:U38" si="10">S23/$V23</f>
        <v>0</v>
      </c>
      <c r="V23" s="29">
        <f t="shared" si="5"/>
        <v>96595386</v>
      </c>
      <c r="W23" s="30"/>
      <c r="X23" s="26">
        <v>8172.375</v>
      </c>
    </row>
    <row r="24" spans="1:24" s="11" customFormat="1" ht="12.9" customHeight="1" x14ac:dyDescent="0.25">
      <c r="A24" s="11">
        <v>41</v>
      </c>
      <c r="B24" s="11" t="s">
        <v>21</v>
      </c>
      <c r="C24" s="20">
        <v>299011607</v>
      </c>
      <c r="D24" s="19"/>
      <c r="E24" s="27">
        <f t="shared" si="6"/>
        <v>0.8802358058419083</v>
      </c>
      <c r="F24" s="28"/>
      <c r="G24" s="20">
        <v>8336481</v>
      </c>
      <c r="H24" s="19"/>
      <c r="I24" s="27">
        <f t="shared" si="7"/>
        <v>2.4541084356370011E-2</v>
      </c>
      <c r="J24" s="28"/>
      <c r="K24" s="20">
        <v>31146961</v>
      </c>
      <c r="L24" s="28"/>
      <c r="M24" s="27">
        <f t="shared" si="8"/>
        <v>9.1690990160664523E-2</v>
      </c>
      <c r="N24" s="28"/>
      <c r="O24" s="20">
        <v>1199843</v>
      </c>
      <c r="P24" s="28"/>
      <c r="Q24" s="27">
        <f t="shared" si="9"/>
        <v>3.5321196410571872E-3</v>
      </c>
      <c r="R24" s="28"/>
      <c r="S24" s="20">
        <v>0</v>
      </c>
      <c r="T24" s="28"/>
      <c r="U24" s="27">
        <f t="shared" si="10"/>
        <v>0</v>
      </c>
      <c r="V24" s="29">
        <f t="shared" si="5"/>
        <v>339694892</v>
      </c>
      <c r="W24" s="30"/>
      <c r="X24" s="26">
        <v>28387.312999999998</v>
      </c>
    </row>
    <row r="25" spans="1:24" s="11" customFormat="1" ht="12.9" customHeight="1" x14ac:dyDescent="0.25">
      <c r="A25" s="11">
        <v>42</v>
      </c>
      <c r="B25" s="11" t="s">
        <v>22</v>
      </c>
      <c r="C25" s="20">
        <v>187887590</v>
      </c>
      <c r="D25" s="19"/>
      <c r="E25" s="27">
        <f t="shared" si="6"/>
        <v>0.86197331735147298</v>
      </c>
      <c r="F25" s="28"/>
      <c r="G25" s="20">
        <v>8658510</v>
      </c>
      <c r="H25" s="19"/>
      <c r="I25" s="27">
        <f t="shared" si="7"/>
        <v>3.9722711798160282E-2</v>
      </c>
      <c r="J25" s="28"/>
      <c r="K25" s="20">
        <v>20685756</v>
      </c>
      <c r="L25" s="28"/>
      <c r="M25" s="27">
        <f t="shared" si="8"/>
        <v>9.4900199216154377E-2</v>
      </c>
      <c r="N25" s="28"/>
      <c r="O25" s="20">
        <v>741933</v>
      </c>
      <c r="P25" s="28"/>
      <c r="Q25" s="27">
        <f t="shared" si="9"/>
        <v>3.4037716342124051E-3</v>
      </c>
      <c r="R25" s="28"/>
      <c r="S25" s="20">
        <v>0</v>
      </c>
      <c r="T25" s="28"/>
      <c r="U25" s="27">
        <f t="shared" si="10"/>
        <v>0</v>
      </c>
      <c r="V25" s="29">
        <f t="shared" si="5"/>
        <v>217973789</v>
      </c>
      <c r="W25" s="30"/>
      <c r="X25" s="26">
        <v>16663.187999999998</v>
      </c>
    </row>
    <row r="26" spans="1:24" s="11" customFormat="1" ht="12.9" customHeight="1" x14ac:dyDescent="0.25">
      <c r="A26" s="11">
        <v>43</v>
      </c>
      <c r="B26" s="11" t="s">
        <v>23</v>
      </c>
      <c r="C26" s="20">
        <v>344167563</v>
      </c>
      <c r="D26" s="19"/>
      <c r="E26" s="27">
        <f t="shared" si="6"/>
        <v>0.83748919453166026</v>
      </c>
      <c r="F26" s="28"/>
      <c r="G26" s="20">
        <v>19908813</v>
      </c>
      <c r="H26" s="19"/>
      <c r="I26" s="27">
        <f t="shared" si="7"/>
        <v>4.8445633917718875E-2</v>
      </c>
      <c r="J26" s="28"/>
      <c r="K26" s="20">
        <v>46126601</v>
      </c>
      <c r="L26" s="28"/>
      <c r="M26" s="27">
        <f t="shared" si="8"/>
        <v>0.11224337814186539</v>
      </c>
      <c r="N26" s="28"/>
      <c r="O26" s="20">
        <v>748669</v>
      </c>
      <c r="P26" s="28"/>
      <c r="Q26" s="27">
        <f t="shared" si="9"/>
        <v>1.8217934087554426E-3</v>
      </c>
      <c r="R26" s="28"/>
      <c r="S26" s="20">
        <v>0</v>
      </c>
      <c r="T26" s="28"/>
      <c r="U26" s="27">
        <f t="shared" si="10"/>
        <v>0</v>
      </c>
      <c r="V26" s="29">
        <f t="shared" si="5"/>
        <v>410951646</v>
      </c>
      <c r="W26" s="30"/>
      <c r="X26" s="26">
        <v>33998.718800000002</v>
      </c>
    </row>
    <row r="27" spans="1:24" s="11" customFormat="1" ht="12.9" customHeight="1" x14ac:dyDescent="0.25">
      <c r="A27" s="11">
        <v>44</v>
      </c>
      <c r="B27" s="11" t="s">
        <v>24</v>
      </c>
      <c r="C27" s="20">
        <v>179178874</v>
      </c>
      <c r="D27" s="19"/>
      <c r="E27" s="27">
        <f t="shared" si="6"/>
        <v>0.86085572142802846</v>
      </c>
      <c r="F27" s="28"/>
      <c r="G27" s="20">
        <v>8020273</v>
      </c>
      <c r="H27" s="19"/>
      <c r="I27" s="27">
        <f t="shared" si="7"/>
        <v>3.8532990778057559E-2</v>
      </c>
      <c r="J27" s="28"/>
      <c r="K27" s="20">
        <v>20433910</v>
      </c>
      <c r="L27" s="28"/>
      <c r="M27" s="27">
        <f t="shared" si="8"/>
        <v>9.8173673837493841E-2</v>
      </c>
      <c r="N27" s="28"/>
      <c r="O27" s="20">
        <v>507366</v>
      </c>
      <c r="P27" s="28"/>
      <c r="Q27" s="27">
        <f t="shared" si="9"/>
        <v>2.4376139564201808E-3</v>
      </c>
      <c r="R27" s="28"/>
      <c r="S27" s="20">
        <v>0</v>
      </c>
      <c r="T27" s="28"/>
      <c r="U27" s="27">
        <f t="shared" si="10"/>
        <v>0</v>
      </c>
      <c r="V27" s="29">
        <f t="shared" si="5"/>
        <v>208140423</v>
      </c>
      <c r="W27" s="30"/>
      <c r="X27" s="26">
        <v>16656.875</v>
      </c>
    </row>
    <row r="28" spans="1:24" s="11" customFormat="1" ht="12.9" customHeight="1" x14ac:dyDescent="0.25">
      <c r="A28" s="11">
        <v>45</v>
      </c>
      <c r="B28" s="11" t="s">
        <v>25</v>
      </c>
      <c r="C28" s="20">
        <v>81262998</v>
      </c>
      <c r="D28" s="19"/>
      <c r="E28" s="27">
        <f t="shared" si="6"/>
        <v>0.86153354458962317</v>
      </c>
      <c r="F28" s="28"/>
      <c r="G28" s="20">
        <v>3787954</v>
      </c>
      <c r="H28" s="19"/>
      <c r="I28" s="27">
        <f t="shared" si="7"/>
        <v>4.0159107055863744E-2</v>
      </c>
      <c r="J28" s="28"/>
      <c r="K28" s="20">
        <v>8610175</v>
      </c>
      <c r="L28" s="28"/>
      <c r="M28" s="27">
        <f t="shared" si="8"/>
        <v>9.128329953181101E-2</v>
      </c>
      <c r="N28" s="28"/>
      <c r="O28" s="20">
        <v>662534</v>
      </c>
      <c r="P28" s="28"/>
      <c r="Q28" s="27">
        <f t="shared" si="9"/>
        <v>7.024048822702079E-3</v>
      </c>
      <c r="R28" s="28"/>
      <c r="S28" s="20">
        <v>0</v>
      </c>
      <c r="T28" s="28"/>
      <c r="U28" s="27">
        <f t="shared" si="10"/>
        <v>0</v>
      </c>
      <c r="V28" s="29">
        <f t="shared" si="5"/>
        <v>94323661</v>
      </c>
      <c r="W28" s="30"/>
      <c r="X28" s="26">
        <v>7212.25</v>
      </c>
    </row>
    <row r="29" spans="1:24" s="11" customFormat="1" ht="12.9" customHeight="1" x14ac:dyDescent="0.25">
      <c r="A29" s="11">
        <v>46</v>
      </c>
      <c r="B29" s="11" t="s">
        <v>26</v>
      </c>
      <c r="C29" s="20">
        <v>46173378</v>
      </c>
      <c r="D29" s="19"/>
      <c r="E29" s="27">
        <f t="shared" si="6"/>
        <v>0.80884256527663245</v>
      </c>
      <c r="F29" s="28"/>
      <c r="G29" s="20">
        <v>3155339</v>
      </c>
      <c r="H29" s="19"/>
      <c r="I29" s="27">
        <f t="shared" si="7"/>
        <v>5.5273679371637144E-2</v>
      </c>
      <c r="J29" s="28"/>
      <c r="K29" s="20">
        <v>5791027</v>
      </c>
      <c r="L29" s="28"/>
      <c r="M29" s="27">
        <f t="shared" si="8"/>
        <v>0.10144436766714883</v>
      </c>
      <c r="N29" s="28"/>
      <c r="O29" s="20">
        <v>1965998</v>
      </c>
      <c r="P29" s="28"/>
      <c r="Q29" s="27">
        <f t="shared" si="9"/>
        <v>3.4439387684581553E-2</v>
      </c>
      <c r="R29" s="28"/>
      <c r="S29" s="20">
        <v>0</v>
      </c>
      <c r="T29" s="28"/>
      <c r="U29" s="27">
        <f t="shared" si="10"/>
        <v>0</v>
      </c>
      <c r="V29" s="29">
        <f t="shared" si="5"/>
        <v>57085742</v>
      </c>
      <c r="W29" s="30"/>
      <c r="X29" s="26">
        <v>3473.625</v>
      </c>
    </row>
    <row r="30" spans="1:24" s="11" customFormat="1" ht="12.9" customHeight="1" x14ac:dyDescent="0.25">
      <c r="A30" s="11">
        <v>47</v>
      </c>
      <c r="B30" s="19" t="s">
        <v>76</v>
      </c>
      <c r="C30" s="20">
        <v>37343275</v>
      </c>
      <c r="D30" s="19"/>
      <c r="E30" s="27">
        <f t="shared" si="6"/>
        <v>0.82419243783901575</v>
      </c>
      <c r="F30" s="28"/>
      <c r="G30" s="20">
        <v>2437588</v>
      </c>
      <c r="H30" s="19"/>
      <c r="I30" s="27">
        <f t="shared" si="7"/>
        <v>5.3799287720938525E-2</v>
      </c>
      <c r="J30" s="28"/>
      <c r="K30" s="20">
        <v>4322648</v>
      </c>
      <c r="L30" s="28"/>
      <c r="M30" s="27">
        <f t="shared" si="8"/>
        <v>9.5403892482379904E-2</v>
      </c>
      <c r="N30" s="28"/>
      <c r="O30" s="20">
        <v>1205416</v>
      </c>
      <c r="P30" s="28"/>
      <c r="Q30" s="27">
        <f t="shared" si="9"/>
        <v>2.660438195766587E-2</v>
      </c>
      <c r="R30" s="28"/>
      <c r="S30" s="20">
        <v>0</v>
      </c>
      <c r="T30" s="28"/>
      <c r="U30" s="27">
        <f t="shared" si="10"/>
        <v>0</v>
      </c>
      <c r="V30" s="29">
        <f t="shared" si="5"/>
        <v>45308927</v>
      </c>
      <c r="W30" s="30"/>
      <c r="X30" s="26">
        <v>3109</v>
      </c>
    </row>
    <row r="31" spans="1:24" s="11" customFormat="1" ht="12.9" customHeight="1" x14ac:dyDescent="0.25">
      <c r="A31" s="11">
        <v>48</v>
      </c>
      <c r="B31" s="11" t="s">
        <v>27</v>
      </c>
      <c r="C31" s="20">
        <v>60814492</v>
      </c>
      <c r="D31" s="19"/>
      <c r="E31" s="27">
        <f t="shared" si="6"/>
        <v>0.8025541957571074</v>
      </c>
      <c r="F31" s="28"/>
      <c r="G31" s="20">
        <v>4773885</v>
      </c>
      <c r="H31" s="19"/>
      <c r="I31" s="27">
        <f t="shared" si="7"/>
        <v>6.2999809927079861E-2</v>
      </c>
      <c r="J31" s="28"/>
      <c r="K31" s="20">
        <v>8371444</v>
      </c>
      <c r="L31" s="28"/>
      <c r="M31" s="27">
        <f t="shared" si="8"/>
        <v>0.11047592910495185</v>
      </c>
      <c r="N31" s="28"/>
      <c r="O31" s="20">
        <v>1816360</v>
      </c>
      <c r="P31" s="28"/>
      <c r="Q31" s="27">
        <f t="shared" si="9"/>
        <v>2.3970065210860918E-2</v>
      </c>
      <c r="R31" s="28"/>
      <c r="S31" s="20">
        <v>0</v>
      </c>
      <c r="T31" s="28"/>
      <c r="U31" s="27">
        <f t="shared" si="10"/>
        <v>0</v>
      </c>
      <c r="V31" s="29">
        <f t="shared" si="5"/>
        <v>75776181</v>
      </c>
      <c r="W31" s="30"/>
      <c r="X31" s="26">
        <v>5411.4375</v>
      </c>
    </row>
    <row r="32" spans="1:24" s="11" customFormat="1" ht="12.9" customHeight="1" x14ac:dyDescent="0.25">
      <c r="A32" s="11">
        <v>49</v>
      </c>
      <c r="B32" s="11" t="s">
        <v>28</v>
      </c>
      <c r="C32" s="20">
        <v>4952625</v>
      </c>
      <c r="D32" s="19"/>
      <c r="E32" s="27">
        <f t="shared" si="6"/>
        <v>0.62356428026885924</v>
      </c>
      <c r="F32" s="28"/>
      <c r="G32" s="20">
        <v>1360672</v>
      </c>
      <c r="H32" s="19"/>
      <c r="I32" s="27">
        <f t="shared" si="7"/>
        <v>0.17131651525443362</v>
      </c>
      <c r="J32" s="28"/>
      <c r="K32" s="20">
        <v>1112499</v>
      </c>
      <c r="L32" s="28"/>
      <c r="M32" s="27">
        <f t="shared" si="8"/>
        <v>0.14007009176645227</v>
      </c>
      <c r="N32" s="28"/>
      <c r="O32" s="20">
        <v>516649</v>
      </c>
      <c r="P32" s="28"/>
      <c r="Q32" s="27">
        <f t="shared" si="9"/>
        <v>6.5049112710254833E-2</v>
      </c>
      <c r="R32" s="28"/>
      <c r="S32" s="20">
        <v>0</v>
      </c>
      <c r="T32" s="28"/>
      <c r="U32" s="27">
        <f t="shared" si="10"/>
        <v>0</v>
      </c>
      <c r="V32" s="29">
        <f t="shared" si="5"/>
        <v>7942445</v>
      </c>
      <c r="W32" s="30"/>
      <c r="X32" s="26">
        <v>207.6</v>
      </c>
    </row>
    <row r="33" spans="1:24" s="11" customFormat="1" ht="12.9" customHeight="1" x14ac:dyDescent="0.25">
      <c r="A33" s="11">
        <v>50</v>
      </c>
      <c r="B33" s="11" t="s">
        <v>29</v>
      </c>
      <c r="C33" s="20">
        <v>9471104</v>
      </c>
      <c r="D33" s="19"/>
      <c r="E33" s="27">
        <f t="shared" si="6"/>
        <v>0.69303208562097507</v>
      </c>
      <c r="F33" s="28"/>
      <c r="G33" s="20">
        <v>1414469</v>
      </c>
      <c r="H33" s="19"/>
      <c r="I33" s="27">
        <f t="shared" si="7"/>
        <v>0.10350138707337761</v>
      </c>
      <c r="J33" s="28"/>
      <c r="K33" s="20">
        <v>2273536</v>
      </c>
      <c r="L33" s="28"/>
      <c r="M33" s="27">
        <f t="shared" si="8"/>
        <v>0.16636216810779073</v>
      </c>
      <c r="N33" s="28"/>
      <c r="O33" s="20">
        <v>507075</v>
      </c>
      <c r="P33" s="28"/>
      <c r="Q33" s="27">
        <f t="shared" si="9"/>
        <v>3.7104359197856547E-2</v>
      </c>
      <c r="R33" s="28"/>
      <c r="S33" s="20">
        <v>0</v>
      </c>
      <c r="T33" s="28"/>
      <c r="U33" s="27">
        <f t="shared" si="10"/>
        <v>0</v>
      </c>
      <c r="V33" s="29">
        <f t="shared" si="5"/>
        <v>13666184</v>
      </c>
      <c r="W33" s="30"/>
      <c r="X33" s="26">
        <v>496.6875</v>
      </c>
    </row>
    <row r="34" spans="1:24" s="11" customFormat="1" ht="12.9" customHeight="1" x14ac:dyDescent="0.25">
      <c r="A34" s="11">
        <v>51</v>
      </c>
      <c r="B34" s="11" t="s">
        <v>30</v>
      </c>
      <c r="C34" s="20">
        <v>16135781</v>
      </c>
      <c r="D34" s="19"/>
      <c r="E34" s="27">
        <f t="shared" si="6"/>
        <v>0.75224409402749892</v>
      </c>
      <c r="F34" s="28"/>
      <c r="G34" s="20">
        <v>1547945</v>
      </c>
      <c r="H34" s="19"/>
      <c r="I34" s="27">
        <f t="shared" si="7"/>
        <v>7.2164618751915197E-2</v>
      </c>
      <c r="J34" s="28"/>
      <c r="K34" s="20">
        <v>2842193</v>
      </c>
      <c r="L34" s="28"/>
      <c r="M34" s="27">
        <f t="shared" si="8"/>
        <v>0.13250197795423099</v>
      </c>
      <c r="N34" s="28"/>
      <c r="O34" s="20">
        <v>924274</v>
      </c>
      <c r="P34" s="28"/>
      <c r="Q34" s="27">
        <f t="shared" si="9"/>
        <v>4.3089309266354854E-2</v>
      </c>
      <c r="R34" s="28"/>
      <c r="S34" s="20">
        <v>0</v>
      </c>
      <c r="T34" s="28"/>
      <c r="U34" s="27">
        <f t="shared" si="10"/>
        <v>0</v>
      </c>
      <c r="V34" s="29">
        <f t="shared" si="5"/>
        <v>21450193</v>
      </c>
      <c r="W34" s="30"/>
      <c r="X34" s="26">
        <v>1262.25</v>
      </c>
    </row>
    <row r="35" spans="1:24" s="11" customFormat="1" ht="12.9" customHeight="1" x14ac:dyDescent="0.25">
      <c r="A35" s="11">
        <v>52</v>
      </c>
      <c r="B35" s="11" t="s">
        <v>31</v>
      </c>
      <c r="C35" s="20">
        <v>23073861</v>
      </c>
      <c r="D35" s="19"/>
      <c r="E35" s="27">
        <f t="shared" si="6"/>
        <v>0.78035858020825022</v>
      </c>
      <c r="F35" s="28"/>
      <c r="G35" s="20">
        <v>2202536</v>
      </c>
      <c r="H35" s="19"/>
      <c r="I35" s="27">
        <f t="shared" si="7"/>
        <v>7.4489824906961113E-2</v>
      </c>
      <c r="J35" s="28"/>
      <c r="K35" s="20">
        <v>3989468</v>
      </c>
      <c r="L35" s="28"/>
      <c r="M35" s="27">
        <f t="shared" si="8"/>
        <v>0.13492391170538157</v>
      </c>
      <c r="N35" s="28"/>
      <c r="O35" s="20">
        <v>302415</v>
      </c>
      <c r="P35" s="28"/>
      <c r="Q35" s="27">
        <f t="shared" si="9"/>
        <v>1.0227683179407121E-2</v>
      </c>
      <c r="R35" s="28"/>
      <c r="S35" s="20">
        <v>0</v>
      </c>
      <c r="T35" s="28"/>
      <c r="U35" s="27">
        <f t="shared" si="10"/>
        <v>0</v>
      </c>
      <c r="V35" s="29">
        <f t="shared" si="5"/>
        <v>29568280</v>
      </c>
      <c r="W35" s="30"/>
      <c r="X35" s="26">
        <v>1796</v>
      </c>
    </row>
    <row r="36" spans="1:24" s="11" customFormat="1" ht="12.9" customHeight="1" x14ac:dyDescent="0.25">
      <c r="A36" s="11">
        <v>53</v>
      </c>
      <c r="B36" s="11" t="s">
        <v>32</v>
      </c>
      <c r="C36" s="20">
        <v>29176182</v>
      </c>
      <c r="D36" s="19"/>
      <c r="E36" s="27">
        <f t="shared" si="6"/>
        <v>0.80550595333820585</v>
      </c>
      <c r="F36" s="28"/>
      <c r="G36" s="20">
        <v>2050240</v>
      </c>
      <c r="H36" s="19"/>
      <c r="I36" s="27">
        <f t="shared" si="7"/>
        <v>5.6603723056434289E-2</v>
      </c>
      <c r="J36" s="28"/>
      <c r="K36" s="20">
        <v>3832734</v>
      </c>
      <c r="L36" s="28"/>
      <c r="M36" s="27">
        <f t="shared" si="8"/>
        <v>0.10581542350406763</v>
      </c>
      <c r="N36" s="28"/>
      <c r="O36" s="20">
        <v>1161783</v>
      </c>
      <c r="P36" s="28"/>
      <c r="Q36" s="27">
        <f t="shared" si="9"/>
        <v>3.2074900101292242E-2</v>
      </c>
      <c r="R36" s="28"/>
      <c r="S36" s="20">
        <v>0</v>
      </c>
      <c r="T36" s="28"/>
      <c r="U36" s="27">
        <f t="shared" si="10"/>
        <v>0</v>
      </c>
      <c r="V36" s="29">
        <f t="shared" si="5"/>
        <v>36220939</v>
      </c>
      <c r="W36" s="30"/>
      <c r="X36" s="26">
        <v>2351.335</v>
      </c>
    </row>
    <row r="37" spans="1:24" s="11" customFormat="1" ht="12.9" customHeight="1" x14ac:dyDescent="0.25">
      <c r="A37" s="11">
        <v>54</v>
      </c>
      <c r="B37" s="11" t="s">
        <v>33</v>
      </c>
      <c r="C37" s="20">
        <v>20250731</v>
      </c>
      <c r="D37" s="19"/>
      <c r="E37" s="27">
        <f t="shared" si="6"/>
        <v>0.74685633698741272</v>
      </c>
      <c r="F37" s="28"/>
      <c r="G37" s="20">
        <v>1537709</v>
      </c>
      <c r="H37" s="19"/>
      <c r="I37" s="27">
        <f t="shared" si="7"/>
        <v>5.6711420002200287E-2</v>
      </c>
      <c r="J37" s="28"/>
      <c r="K37" s="20">
        <v>4079700</v>
      </c>
      <c r="L37" s="28"/>
      <c r="M37" s="27">
        <f t="shared" si="8"/>
        <v>0.15046122522725464</v>
      </c>
      <c r="N37" s="28"/>
      <c r="O37" s="20">
        <v>1246487</v>
      </c>
      <c r="P37" s="28"/>
      <c r="Q37" s="27">
        <f t="shared" si="9"/>
        <v>4.5971017783132333E-2</v>
      </c>
      <c r="R37" s="28"/>
      <c r="S37" s="20">
        <v>0</v>
      </c>
      <c r="T37" s="28"/>
      <c r="U37" s="27">
        <f t="shared" si="10"/>
        <v>0</v>
      </c>
      <c r="V37" s="29">
        <f t="shared" si="5"/>
        <v>27114627</v>
      </c>
      <c r="W37" s="30"/>
      <c r="X37" s="26">
        <v>1825.875</v>
      </c>
    </row>
    <row r="38" spans="1:24" s="11" customFormat="1" ht="12.9" customHeight="1" x14ac:dyDescent="0.25">
      <c r="A38" s="11">
        <v>57</v>
      </c>
      <c r="B38" s="11" t="s">
        <v>34</v>
      </c>
      <c r="C38" s="20">
        <v>145065172</v>
      </c>
      <c r="D38" s="19"/>
      <c r="E38" s="27">
        <f t="shared" si="6"/>
        <v>0.80123223865507809</v>
      </c>
      <c r="F38" s="28"/>
      <c r="G38" s="20">
        <v>8460614</v>
      </c>
      <c r="H38" s="19"/>
      <c r="I38" s="27">
        <f t="shared" si="7"/>
        <v>4.6730146196748694E-2</v>
      </c>
      <c r="J38" s="28"/>
      <c r="K38" s="20">
        <v>22329228</v>
      </c>
      <c r="L38" s="28"/>
      <c r="M38" s="27">
        <f t="shared" si="8"/>
        <v>0.12333006669498625</v>
      </c>
      <c r="N38" s="28"/>
      <c r="O38" s="20">
        <v>5197576</v>
      </c>
      <c r="P38" s="28"/>
      <c r="Q38" s="27">
        <f t="shared" si="9"/>
        <v>2.8707548453186998E-2</v>
      </c>
      <c r="R38" s="28"/>
      <c r="S38" s="20">
        <v>0</v>
      </c>
      <c r="T38" s="28"/>
      <c r="U38" s="27">
        <f t="shared" si="10"/>
        <v>0</v>
      </c>
      <c r="V38" s="29">
        <f t="shared" si="5"/>
        <v>181052590</v>
      </c>
      <c r="W38" s="30"/>
      <c r="X38" s="26">
        <v>12992.0005</v>
      </c>
    </row>
    <row r="39" spans="1:24" s="11" customFormat="1" ht="12.9" customHeight="1" x14ac:dyDescent="0.25">
      <c r="A39" s="11">
        <v>58</v>
      </c>
      <c r="B39" s="11" t="s">
        <v>35</v>
      </c>
      <c r="C39" s="20">
        <v>22649144</v>
      </c>
      <c r="D39" s="19"/>
      <c r="E39" s="27">
        <f t="shared" ref="E39:E54" si="11">C39/$V39</f>
        <v>0.73891207478529553</v>
      </c>
      <c r="F39" s="28"/>
      <c r="G39" s="20">
        <v>2526347</v>
      </c>
      <c r="H39" s="19"/>
      <c r="I39" s="27">
        <f t="shared" ref="I39:I54" si="12">G39/$V39</f>
        <v>8.2420258505028141E-2</v>
      </c>
      <c r="J39" s="28"/>
      <c r="K39" s="20">
        <v>4329703</v>
      </c>
      <c r="L39" s="28"/>
      <c r="M39" s="27">
        <f t="shared" ref="M39:M54" si="13">K39/$V39</f>
        <v>0.14125345429982336</v>
      </c>
      <c r="N39" s="28"/>
      <c r="O39" s="20">
        <v>1146821</v>
      </c>
      <c r="P39" s="28"/>
      <c r="Q39" s="27">
        <f t="shared" ref="Q39:Q54" si="14">O39/$V39</f>
        <v>3.7414212409852987E-2</v>
      </c>
      <c r="R39" s="28"/>
      <c r="S39" s="20">
        <v>0</v>
      </c>
      <c r="T39" s="28"/>
      <c r="U39" s="27">
        <f t="shared" ref="U39:U54" si="15">S39/$V39</f>
        <v>0</v>
      </c>
      <c r="V39" s="29">
        <f t="shared" si="5"/>
        <v>30652015</v>
      </c>
      <c r="W39" s="30"/>
      <c r="X39" s="26">
        <v>2224.31</v>
      </c>
    </row>
    <row r="40" spans="1:24" s="11" customFormat="1" ht="12.9" customHeight="1" x14ac:dyDescent="0.25">
      <c r="A40" s="11">
        <v>59</v>
      </c>
      <c r="B40" s="11" t="s">
        <v>36</v>
      </c>
      <c r="C40" s="20">
        <v>44225014</v>
      </c>
      <c r="D40" s="19"/>
      <c r="E40" s="27">
        <f t="shared" si="11"/>
        <v>0.75454679775388256</v>
      </c>
      <c r="F40" s="28"/>
      <c r="G40" s="20">
        <v>2616848</v>
      </c>
      <c r="H40" s="19"/>
      <c r="I40" s="27">
        <f t="shared" si="12"/>
        <v>4.4647454008915677E-2</v>
      </c>
      <c r="J40" s="28"/>
      <c r="K40" s="20">
        <v>7749480</v>
      </c>
      <c r="L40" s="28"/>
      <c r="M40" s="27">
        <f t="shared" si="13"/>
        <v>0.13221805465698117</v>
      </c>
      <c r="N40" s="28"/>
      <c r="O40" s="20">
        <v>4020018</v>
      </c>
      <c r="P40" s="28"/>
      <c r="Q40" s="27">
        <f t="shared" si="14"/>
        <v>6.8587693580220627E-2</v>
      </c>
      <c r="R40" s="28"/>
      <c r="S40" s="20">
        <v>0</v>
      </c>
      <c r="T40" s="28"/>
      <c r="U40" s="27">
        <f t="shared" si="15"/>
        <v>0</v>
      </c>
      <c r="V40" s="29">
        <f t="shared" si="5"/>
        <v>58611360</v>
      </c>
      <c r="W40" s="30"/>
      <c r="X40" s="26">
        <v>3595.5</v>
      </c>
    </row>
    <row r="41" spans="1:24" s="11" customFormat="1" ht="12.9" customHeight="1" x14ac:dyDescent="0.25">
      <c r="A41" s="11">
        <v>60</v>
      </c>
      <c r="B41" s="11" t="s">
        <v>37</v>
      </c>
      <c r="C41" s="20">
        <v>69692649</v>
      </c>
      <c r="D41" s="19"/>
      <c r="E41" s="27">
        <f t="shared" si="11"/>
        <v>0.7989042989493782</v>
      </c>
      <c r="F41" s="28"/>
      <c r="G41" s="20">
        <v>3114512</v>
      </c>
      <c r="H41" s="19"/>
      <c r="I41" s="27">
        <f t="shared" si="12"/>
        <v>3.570243148498238E-2</v>
      </c>
      <c r="J41" s="28"/>
      <c r="K41" s="20">
        <v>10055039</v>
      </c>
      <c r="L41" s="28"/>
      <c r="M41" s="27">
        <f t="shared" si="13"/>
        <v>0.11526343163112736</v>
      </c>
      <c r="N41" s="28"/>
      <c r="O41" s="20">
        <v>4373091</v>
      </c>
      <c r="P41" s="28"/>
      <c r="Q41" s="27">
        <f t="shared" si="14"/>
        <v>5.0129837934512075E-2</v>
      </c>
      <c r="R41" s="28"/>
      <c r="S41" s="20">
        <v>0</v>
      </c>
      <c r="T41" s="28"/>
      <c r="U41" s="27">
        <f t="shared" si="15"/>
        <v>0</v>
      </c>
      <c r="V41" s="29">
        <f t="shared" si="5"/>
        <v>87235291</v>
      </c>
      <c r="W41" s="30"/>
      <c r="X41" s="26">
        <v>6210.8130000000001</v>
      </c>
    </row>
    <row r="42" spans="1:24" s="11" customFormat="1" ht="12.9" customHeight="1" x14ac:dyDescent="0.25">
      <c r="A42" s="11">
        <v>61</v>
      </c>
      <c r="B42" s="11" t="s">
        <v>38</v>
      </c>
      <c r="C42" s="20">
        <v>229771118</v>
      </c>
      <c r="D42" s="19"/>
      <c r="E42" s="27">
        <f t="shared" si="11"/>
        <v>0.85746990206470297</v>
      </c>
      <c r="F42" s="28"/>
      <c r="G42" s="20">
        <v>6836475</v>
      </c>
      <c r="H42" s="19"/>
      <c r="I42" s="27">
        <f t="shared" si="12"/>
        <v>2.5512656245672227E-2</v>
      </c>
      <c r="J42" s="28"/>
      <c r="K42" s="20">
        <v>29493973</v>
      </c>
      <c r="L42" s="28"/>
      <c r="M42" s="27">
        <f t="shared" si="13"/>
        <v>0.11006689770212544</v>
      </c>
      <c r="N42" s="28"/>
      <c r="O42" s="20">
        <v>1862496</v>
      </c>
      <c r="P42" s="28"/>
      <c r="Q42" s="27">
        <f t="shared" si="14"/>
        <v>6.9505439874993384E-3</v>
      </c>
      <c r="R42" s="28"/>
      <c r="S42" s="20">
        <v>0</v>
      </c>
      <c r="T42" s="28"/>
      <c r="U42" s="27">
        <f t="shared" si="15"/>
        <v>0</v>
      </c>
      <c r="V42" s="29">
        <f t="shared" si="5"/>
        <v>267964062</v>
      </c>
      <c r="W42" s="30"/>
      <c r="X42" s="26">
        <v>20727.752</v>
      </c>
    </row>
    <row r="43" spans="1:24" s="11" customFormat="1" ht="12.9" customHeight="1" x14ac:dyDescent="0.25">
      <c r="A43" s="11">
        <v>62</v>
      </c>
      <c r="B43" s="11" t="s">
        <v>39</v>
      </c>
      <c r="C43" s="20">
        <v>159659348</v>
      </c>
      <c r="D43" s="19"/>
      <c r="E43" s="27">
        <f t="shared" si="11"/>
        <v>0.85086835157727558</v>
      </c>
      <c r="F43" s="31"/>
      <c r="G43" s="20">
        <v>8704798</v>
      </c>
      <c r="H43" s="19"/>
      <c r="I43" s="27">
        <f t="shared" si="12"/>
        <v>4.639025035397968E-2</v>
      </c>
      <c r="J43" s="31"/>
      <c r="K43" s="20">
        <v>15257785</v>
      </c>
      <c r="L43" s="31"/>
      <c r="M43" s="27">
        <f t="shared" si="13"/>
        <v>8.1312911109160238E-2</v>
      </c>
      <c r="N43" s="31"/>
      <c r="O43" s="20">
        <v>4020902</v>
      </c>
      <c r="P43" s="31"/>
      <c r="Q43" s="27">
        <f t="shared" si="14"/>
        <v>2.1428486959584544E-2</v>
      </c>
      <c r="R43" s="31"/>
      <c r="S43" s="20">
        <v>0</v>
      </c>
      <c r="T43" s="31"/>
      <c r="U43" s="27">
        <f t="shared" si="15"/>
        <v>0</v>
      </c>
      <c r="V43" s="29">
        <f t="shared" si="5"/>
        <v>187642833</v>
      </c>
      <c r="W43" s="30"/>
      <c r="X43" s="26">
        <v>14221.375</v>
      </c>
    </row>
    <row r="44" spans="1:24" s="11" customFormat="1" ht="12.9" customHeight="1" x14ac:dyDescent="0.25">
      <c r="A44" s="11">
        <v>63</v>
      </c>
      <c r="B44" s="11" t="s">
        <v>40</v>
      </c>
      <c r="C44" s="20">
        <v>88008337</v>
      </c>
      <c r="D44" s="19"/>
      <c r="E44" s="27">
        <f t="shared" si="11"/>
        <v>0.83276188412506424</v>
      </c>
      <c r="F44" s="28"/>
      <c r="G44" s="20">
        <v>4301435</v>
      </c>
      <c r="H44" s="19"/>
      <c r="I44" s="27">
        <f t="shared" si="12"/>
        <v>4.070149757563872E-2</v>
      </c>
      <c r="J44" s="28"/>
      <c r="K44" s="20">
        <v>11448899</v>
      </c>
      <c r="L44" s="28"/>
      <c r="M44" s="27">
        <f t="shared" si="13"/>
        <v>0.10833299466160307</v>
      </c>
      <c r="N44" s="28"/>
      <c r="O44" s="20">
        <v>1923804</v>
      </c>
      <c r="P44" s="28"/>
      <c r="Q44" s="27">
        <f t="shared" si="14"/>
        <v>1.8203623637693952E-2</v>
      </c>
      <c r="R44" s="28"/>
      <c r="S44" s="20">
        <v>0</v>
      </c>
      <c r="T44" s="28"/>
      <c r="U44" s="27">
        <f t="shared" si="15"/>
        <v>0</v>
      </c>
      <c r="V44" s="29">
        <f t="shared" si="5"/>
        <v>105682475</v>
      </c>
      <c r="W44" s="30"/>
      <c r="X44" s="26">
        <v>7932.375</v>
      </c>
    </row>
    <row r="45" spans="1:24" s="11" customFormat="1" ht="12.9" customHeight="1" x14ac:dyDescent="0.25">
      <c r="A45" s="11">
        <v>64</v>
      </c>
      <c r="B45" s="11" t="s">
        <v>41</v>
      </c>
      <c r="C45" s="20">
        <v>16402107</v>
      </c>
      <c r="D45" s="19"/>
      <c r="E45" s="27">
        <f t="shared" si="11"/>
        <v>0.69552237388269034</v>
      </c>
      <c r="F45" s="28"/>
      <c r="G45" s="20">
        <v>1632792</v>
      </c>
      <c r="H45" s="19"/>
      <c r="I45" s="27">
        <f t="shared" si="12"/>
        <v>6.9237651473476297E-2</v>
      </c>
      <c r="J45" s="28"/>
      <c r="K45" s="20">
        <v>3567388</v>
      </c>
      <c r="L45" s="28"/>
      <c r="M45" s="27">
        <f t="shared" si="13"/>
        <v>0.15127313645256815</v>
      </c>
      <c r="N45" s="28"/>
      <c r="O45" s="20">
        <v>1980142</v>
      </c>
      <c r="P45" s="28"/>
      <c r="Q45" s="27">
        <f t="shared" si="14"/>
        <v>8.39668381912652E-2</v>
      </c>
      <c r="R45" s="28"/>
      <c r="S45" s="20">
        <v>0</v>
      </c>
      <c r="T45" s="28"/>
      <c r="U45" s="27">
        <f t="shared" si="15"/>
        <v>0</v>
      </c>
      <c r="V45" s="29">
        <f t="shared" si="5"/>
        <v>23582429</v>
      </c>
      <c r="W45" s="30"/>
      <c r="X45" s="26">
        <v>1448.0208</v>
      </c>
    </row>
    <row r="46" spans="1:24" s="11" customFormat="1" ht="12.9" customHeight="1" x14ac:dyDescent="0.25">
      <c r="A46" s="11">
        <v>67</v>
      </c>
      <c r="B46" s="11" t="s">
        <v>42</v>
      </c>
      <c r="C46" s="20">
        <v>64300228</v>
      </c>
      <c r="D46" s="19"/>
      <c r="E46" s="27">
        <f t="shared" si="11"/>
        <v>0.8203099867730268</v>
      </c>
      <c r="F46" s="28"/>
      <c r="G46" s="20">
        <v>4202366</v>
      </c>
      <c r="H46" s="19"/>
      <c r="I46" s="27">
        <f t="shared" si="12"/>
        <v>5.3611673007993341E-2</v>
      </c>
      <c r="J46" s="28"/>
      <c r="K46" s="20">
        <v>9045563</v>
      </c>
      <c r="L46" s="28"/>
      <c r="M46" s="27">
        <f t="shared" si="13"/>
        <v>0.11539874578492289</v>
      </c>
      <c r="N46" s="28"/>
      <c r="O46" s="20">
        <v>837123</v>
      </c>
      <c r="P46" s="28"/>
      <c r="Q46" s="27">
        <f t="shared" si="14"/>
        <v>1.0679594434057006E-2</v>
      </c>
      <c r="R46" s="28"/>
      <c r="S46" s="20">
        <v>0</v>
      </c>
      <c r="T46" s="28"/>
      <c r="U46" s="27">
        <f t="shared" si="15"/>
        <v>0</v>
      </c>
      <c r="V46" s="29">
        <f t="shared" si="5"/>
        <v>78385280</v>
      </c>
      <c r="W46" s="30"/>
      <c r="X46" s="26">
        <v>5847.9375</v>
      </c>
    </row>
    <row r="47" spans="1:24" s="11" customFormat="1" ht="12.9" customHeight="1" x14ac:dyDescent="0.25">
      <c r="A47" s="11">
        <v>68</v>
      </c>
      <c r="B47" s="11" t="s">
        <v>43</v>
      </c>
      <c r="C47" s="20">
        <v>161091013</v>
      </c>
      <c r="D47" s="19"/>
      <c r="E47" s="27">
        <f t="shared" si="11"/>
        <v>0.83531850773384497</v>
      </c>
      <c r="F47" s="28"/>
      <c r="G47" s="20">
        <v>8526368</v>
      </c>
      <c r="H47" s="19"/>
      <c r="I47" s="27">
        <f t="shared" si="12"/>
        <v>4.4212478781479929E-2</v>
      </c>
      <c r="J47" s="28"/>
      <c r="K47" s="20">
        <v>21122609</v>
      </c>
      <c r="L47" s="28"/>
      <c r="M47" s="27">
        <f t="shared" si="13"/>
        <v>0.10952880549162282</v>
      </c>
      <c r="N47" s="28"/>
      <c r="O47" s="20">
        <v>2109817</v>
      </c>
      <c r="P47" s="28"/>
      <c r="Q47" s="27">
        <f t="shared" si="14"/>
        <v>1.0940207993052333E-2</v>
      </c>
      <c r="R47" s="28"/>
      <c r="S47" s="20">
        <v>0</v>
      </c>
      <c r="T47" s="28"/>
      <c r="U47" s="27">
        <f t="shared" si="15"/>
        <v>0</v>
      </c>
      <c r="V47" s="29">
        <f t="shared" si="5"/>
        <v>192849807</v>
      </c>
      <c r="W47" s="30"/>
      <c r="X47" s="26">
        <v>15433.1</v>
      </c>
    </row>
    <row r="48" spans="1:24" s="11" customFormat="1" ht="12.9" customHeight="1" x14ac:dyDescent="0.25">
      <c r="A48" s="11">
        <v>69</v>
      </c>
      <c r="B48" s="11" t="s">
        <v>44</v>
      </c>
      <c r="C48" s="20">
        <v>46542128</v>
      </c>
      <c r="D48" s="19"/>
      <c r="E48" s="27">
        <f t="shared" si="11"/>
        <v>0.77584615624147024</v>
      </c>
      <c r="F48" s="28"/>
      <c r="G48" s="20">
        <v>3244164</v>
      </c>
      <c r="H48" s="19"/>
      <c r="I48" s="27">
        <f t="shared" si="12"/>
        <v>5.4079438946516435E-2</v>
      </c>
      <c r="J48" s="28"/>
      <c r="K48" s="20">
        <v>7835571</v>
      </c>
      <c r="L48" s="28"/>
      <c r="M48" s="27">
        <f t="shared" si="13"/>
        <v>0.13061709688708548</v>
      </c>
      <c r="N48" s="28"/>
      <c r="O48" s="20">
        <v>2366999</v>
      </c>
      <c r="P48" s="28"/>
      <c r="Q48" s="27">
        <f t="shared" si="14"/>
        <v>3.9457307924927798E-2</v>
      </c>
      <c r="R48" s="28"/>
      <c r="S48" s="20">
        <v>0</v>
      </c>
      <c r="T48" s="28"/>
      <c r="U48" s="27">
        <f t="shared" si="15"/>
        <v>0</v>
      </c>
      <c r="V48" s="29">
        <f t="shared" si="5"/>
        <v>59988862</v>
      </c>
      <c r="W48" s="30"/>
      <c r="X48" s="26">
        <v>4333.875</v>
      </c>
    </row>
    <row r="49" spans="1:24" s="11" customFormat="1" ht="12.9" customHeight="1" x14ac:dyDescent="0.25">
      <c r="A49" s="11">
        <v>70</v>
      </c>
      <c r="B49" s="19" t="s">
        <v>75</v>
      </c>
      <c r="C49" s="20">
        <v>40618557</v>
      </c>
      <c r="D49" s="19"/>
      <c r="E49" s="27">
        <f t="shared" si="11"/>
        <v>0.78731605064750321</v>
      </c>
      <c r="F49" s="28"/>
      <c r="G49" s="20">
        <v>2788347</v>
      </c>
      <c r="H49" s="19"/>
      <c r="I49" s="27">
        <f t="shared" si="12"/>
        <v>5.4046980247841242E-2</v>
      </c>
      <c r="J49" s="28"/>
      <c r="K49" s="20">
        <v>6463068</v>
      </c>
      <c r="L49" s="28"/>
      <c r="M49" s="27">
        <f t="shared" si="13"/>
        <v>0.12527469089623883</v>
      </c>
      <c r="N49" s="28"/>
      <c r="O49" s="20">
        <v>1721199</v>
      </c>
      <c r="P49" s="28"/>
      <c r="Q49" s="27">
        <f t="shared" si="14"/>
        <v>3.336227820841671E-2</v>
      </c>
      <c r="R49" s="28"/>
      <c r="S49" s="20">
        <v>0</v>
      </c>
      <c r="T49" s="28"/>
      <c r="U49" s="27">
        <f t="shared" si="15"/>
        <v>0</v>
      </c>
      <c r="V49" s="29">
        <f t="shared" si="5"/>
        <v>51591171</v>
      </c>
      <c r="W49" s="30"/>
      <c r="X49" s="26">
        <v>4009.5</v>
      </c>
    </row>
    <row r="50" spans="1:24" s="11" customFormat="1" ht="12.9" customHeight="1" x14ac:dyDescent="0.25">
      <c r="A50" s="11">
        <v>71</v>
      </c>
      <c r="B50" s="11" t="s">
        <v>45</v>
      </c>
      <c r="C50" s="20">
        <v>113769758</v>
      </c>
      <c r="D50" s="19"/>
      <c r="E50" s="27">
        <f t="shared" si="11"/>
        <v>0.8153354920623227</v>
      </c>
      <c r="F50" s="28"/>
      <c r="G50" s="20">
        <v>7064881</v>
      </c>
      <c r="H50" s="19"/>
      <c r="I50" s="27">
        <f t="shared" si="12"/>
        <v>5.0630750453883835E-2</v>
      </c>
      <c r="J50" s="28"/>
      <c r="K50" s="20">
        <v>15486579</v>
      </c>
      <c r="L50" s="28"/>
      <c r="M50" s="27">
        <f t="shared" si="13"/>
        <v>0.11098518385990619</v>
      </c>
      <c r="N50" s="28"/>
      <c r="O50" s="20">
        <v>3216137</v>
      </c>
      <c r="P50" s="28"/>
      <c r="Q50" s="27">
        <f t="shared" si="14"/>
        <v>2.3048573623887309E-2</v>
      </c>
      <c r="R50" s="28"/>
      <c r="S50" s="20">
        <v>0</v>
      </c>
      <c r="T50" s="28"/>
      <c r="U50" s="27">
        <f t="shared" si="15"/>
        <v>0</v>
      </c>
      <c r="V50" s="29">
        <f t="shared" si="5"/>
        <v>139537355</v>
      </c>
      <c r="W50" s="30"/>
      <c r="X50" s="26">
        <v>11791.75</v>
      </c>
    </row>
    <row r="51" spans="1:24" s="11" customFormat="1" ht="12.9" customHeight="1" x14ac:dyDescent="0.25">
      <c r="A51" s="11">
        <v>72</v>
      </c>
      <c r="B51" s="11" t="s">
        <v>46</v>
      </c>
      <c r="C51" s="20">
        <v>61433284</v>
      </c>
      <c r="D51" s="19"/>
      <c r="E51" s="27">
        <f t="shared" si="11"/>
        <v>0.80468207457247576</v>
      </c>
      <c r="F51" s="28"/>
      <c r="G51" s="20">
        <v>3975530</v>
      </c>
      <c r="H51" s="19"/>
      <c r="I51" s="27">
        <f t="shared" si="12"/>
        <v>5.2073363486886272E-2</v>
      </c>
      <c r="J51" s="28"/>
      <c r="K51" s="20">
        <v>9335271</v>
      </c>
      <c r="L51" s="28"/>
      <c r="M51" s="27">
        <f t="shared" si="13"/>
        <v>0.12227777429212917</v>
      </c>
      <c r="N51" s="28"/>
      <c r="O51" s="20">
        <v>1600705</v>
      </c>
      <c r="P51" s="28"/>
      <c r="Q51" s="27">
        <f t="shared" si="14"/>
        <v>2.0966787648508824E-2</v>
      </c>
      <c r="R51" s="28"/>
      <c r="S51" s="20">
        <v>0</v>
      </c>
      <c r="T51" s="28"/>
      <c r="U51" s="27">
        <f t="shared" si="15"/>
        <v>0</v>
      </c>
      <c r="V51" s="29">
        <f t="shared" si="5"/>
        <v>76344790</v>
      </c>
      <c r="W51" s="30"/>
      <c r="X51" s="26">
        <v>5805.4380000000001</v>
      </c>
    </row>
    <row r="52" spans="1:24" s="11" customFormat="1" ht="12.9" customHeight="1" x14ac:dyDescent="0.25">
      <c r="A52" s="11">
        <v>73</v>
      </c>
      <c r="B52" s="19" t="s">
        <v>74</v>
      </c>
      <c r="C52" s="20">
        <v>169328700</v>
      </c>
      <c r="D52" s="19"/>
      <c r="E52" s="27">
        <f t="shared" si="11"/>
        <v>0.79689869289350856</v>
      </c>
      <c r="F52" s="28"/>
      <c r="G52" s="20">
        <v>7239400</v>
      </c>
      <c r="H52" s="19"/>
      <c r="I52" s="27">
        <f t="shared" si="12"/>
        <v>3.4070233795766847E-2</v>
      </c>
      <c r="J52" s="28"/>
      <c r="K52" s="20">
        <v>28805500</v>
      </c>
      <c r="L52" s="28"/>
      <c r="M52" s="27">
        <f t="shared" si="13"/>
        <v>0.13556511860153631</v>
      </c>
      <c r="N52" s="28"/>
      <c r="O52" s="20">
        <v>7111000</v>
      </c>
      <c r="P52" s="28"/>
      <c r="Q52" s="27">
        <f t="shared" si="14"/>
        <v>3.3465954709188339E-2</v>
      </c>
      <c r="R52" s="28"/>
      <c r="S52" s="20">
        <v>0</v>
      </c>
      <c r="T52" s="28"/>
      <c r="U52" s="27">
        <f t="shared" si="15"/>
        <v>0</v>
      </c>
      <c r="V52" s="29">
        <f t="shared" si="5"/>
        <v>212484600</v>
      </c>
      <c r="W52" s="30"/>
      <c r="X52" s="26">
        <v>16151.5</v>
      </c>
    </row>
    <row r="53" spans="1:24" s="11" customFormat="1" ht="12.9" customHeight="1" x14ac:dyDescent="0.25">
      <c r="A53" s="11">
        <v>74</v>
      </c>
      <c r="B53" s="11" t="s">
        <v>47</v>
      </c>
      <c r="C53" s="20">
        <v>16283882</v>
      </c>
      <c r="D53" s="19"/>
      <c r="E53" s="27">
        <f t="shared" si="11"/>
        <v>0.70243355044341116</v>
      </c>
      <c r="F53" s="28"/>
      <c r="G53" s="20">
        <v>2211444</v>
      </c>
      <c r="H53" s="19"/>
      <c r="I53" s="27">
        <f t="shared" si="12"/>
        <v>9.5394480292032263E-2</v>
      </c>
      <c r="J53" s="28"/>
      <c r="K53" s="20">
        <v>2821076</v>
      </c>
      <c r="L53" s="28"/>
      <c r="M53" s="27">
        <f t="shared" si="13"/>
        <v>0.12169201611450492</v>
      </c>
      <c r="N53" s="28"/>
      <c r="O53" s="20">
        <v>1865694</v>
      </c>
      <c r="P53" s="28"/>
      <c r="Q53" s="27">
        <f t="shared" si="14"/>
        <v>8.0479953150051659E-2</v>
      </c>
      <c r="R53" s="28"/>
      <c r="S53" s="20">
        <v>0</v>
      </c>
      <c r="T53" s="28"/>
      <c r="U53" s="27">
        <f t="shared" si="15"/>
        <v>0</v>
      </c>
      <c r="V53" s="29">
        <f t="shared" si="5"/>
        <v>23182096</v>
      </c>
      <c r="W53" s="30"/>
      <c r="X53" s="26">
        <v>974</v>
      </c>
    </row>
    <row r="54" spans="1:24" s="11" customFormat="1" ht="12.9" customHeight="1" x14ac:dyDescent="0.25">
      <c r="A54" s="11">
        <v>75</v>
      </c>
      <c r="B54" s="11" t="s">
        <v>48</v>
      </c>
      <c r="C54" s="20">
        <v>73925482</v>
      </c>
      <c r="D54" s="19"/>
      <c r="E54" s="27">
        <f t="shared" si="11"/>
        <v>0.82365606806950198</v>
      </c>
      <c r="F54" s="28"/>
      <c r="G54" s="20">
        <v>4134476</v>
      </c>
      <c r="H54" s="19"/>
      <c r="I54" s="27">
        <f t="shared" si="12"/>
        <v>4.6065120626304773E-2</v>
      </c>
      <c r="J54" s="28"/>
      <c r="K54" s="20">
        <v>10005471</v>
      </c>
      <c r="L54" s="28"/>
      <c r="M54" s="27">
        <f t="shared" si="13"/>
        <v>0.11147802733357122</v>
      </c>
      <c r="N54" s="28"/>
      <c r="O54" s="20">
        <v>1687424</v>
      </c>
      <c r="P54" s="28"/>
      <c r="Q54" s="27">
        <f t="shared" si="14"/>
        <v>1.8800783970622081E-2</v>
      </c>
      <c r="R54" s="28"/>
      <c r="S54" s="20">
        <v>0</v>
      </c>
      <c r="T54" s="28"/>
      <c r="U54" s="27">
        <f t="shared" si="15"/>
        <v>0</v>
      </c>
      <c r="V54" s="29">
        <f t="shared" si="5"/>
        <v>89752853</v>
      </c>
      <c r="W54" s="30"/>
      <c r="X54" s="26">
        <v>6717.75</v>
      </c>
    </row>
    <row r="55" spans="1:24" s="11" customFormat="1" ht="12.9" customHeight="1" x14ac:dyDescent="0.25">
      <c r="A55" s="11">
        <v>78</v>
      </c>
      <c r="B55" s="11" t="s">
        <v>49</v>
      </c>
      <c r="C55" s="20">
        <v>23727336</v>
      </c>
      <c r="D55" s="19"/>
      <c r="E55" s="27">
        <f t="shared" ref="E55:E64" si="16">C55/$V55</f>
        <v>0.77670116735285155</v>
      </c>
      <c r="F55" s="28"/>
      <c r="G55" s="20">
        <v>2426540</v>
      </c>
      <c r="H55" s="19"/>
      <c r="I55" s="27">
        <f t="shared" ref="I55:I64" si="17">G55/$V55</f>
        <v>7.9431439358737463E-2</v>
      </c>
      <c r="J55" s="28"/>
      <c r="K55" s="20">
        <v>3195122</v>
      </c>
      <c r="L55" s="28"/>
      <c r="M55" s="27">
        <f t="shared" ref="M55:M64" si="18">K55/$V55</f>
        <v>0.10459054430867325</v>
      </c>
      <c r="N55" s="28"/>
      <c r="O55" s="20">
        <v>1199863</v>
      </c>
      <c r="P55" s="28"/>
      <c r="Q55" s="27">
        <f t="shared" ref="Q55:Q64" si="19">O55/$V55</f>
        <v>3.9276848979737738E-2</v>
      </c>
      <c r="R55" s="28"/>
      <c r="S55" s="20">
        <v>0</v>
      </c>
      <c r="T55" s="28"/>
      <c r="U55" s="27">
        <f t="shared" ref="U55:U65" si="20">S55/$V55</f>
        <v>0</v>
      </c>
      <c r="V55" s="29">
        <f t="shared" si="5"/>
        <v>30548861</v>
      </c>
      <c r="W55" s="30"/>
      <c r="X55" s="26">
        <v>1825.9625000000001</v>
      </c>
    </row>
    <row r="56" spans="1:24" s="11" customFormat="1" ht="12.9" customHeight="1" x14ac:dyDescent="0.25">
      <c r="A56" s="11">
        <v>79</v>
      </c>
      <c r="B56" s="11" t="s">
        <v>50</v>
      </c>
      <c r="C56" s="20">
        <v>90999075</v>
      </c>
      <c r="D56" s="19"/>
      <c r="E56" s="27">
        <f t="shared" si="16"/>
        <v>0.81728674782652055</v>
      </c>
      <c r="F56" s="28"/>
      <c r="G56" s="20">
        <v>4046741</v>
      </c>
      <c r="H56" s="19"/>
      <c r="I56" s="27">
        <f t="shared" si="17"/>
        <v>3.6344850661242892E-2</v>
      </c>
      <c r="J56" s="28"/>
      <c r="K56" s="20">
        <v>12595433</v>
      </c>
      <c r="L56" s="28"/>
      <c r="M56" s="27">
        <f t="shared" si="18"/>
        <v>0.11312291332672157</v>
      </c>
      <c r="N56" s="28"/>
      <c r="O56" s="20">
        <v>3701649</v>
      </c>
      <c r="P56" s="28"/>
      <c r="Q56" s="27">
        <f t="shared" si="19"/>
        <v>3.3245488185514982E-2</v>
      </c>
      <c r="R56" s="28"/>
      <c r="S56" s="20">
        <v>0</v>
      </c>
      <c r="T56" s="28"/>
      <c r="U56" s="27">
        <f t="shared" si="20"/>
        <v>0</v>
      </c>
      <c r="V56" s="29">
        <f t="shared" si="5"/>
        <v>111342898</v>
      </c>
      <c r="W56" s="30"/>
      <c r="X56" s="26">
        <v>8315.1290000000008</v>
      </c>
    </row>
    <row r="57" spans="1:24" s="11" customFormat="1" ht="12.9" customHeight="1" x14ac:dyDescent="0.25">
      <c r="A57" s="11">
        <v>81</v>
      </c>
      <c r="B57" s="11" t="s">
        <v>51</v>
      </c>
      <c r="C57" s="20">
        <v>8732011</v>
      </c>
      <c r="D57" s="19"/>
      <c r="E57" s="27">
        <f t="shared" si="16"/>
        <v>0.75169773111878346</v>
      </c>
      <c r="F57" s="28"/>
      <c r="G57" s="20">
        <v>1019672</v>
      </c>
      <c r="H57" s="19"/>
      <c r="I57" s="27">
        <f t="shared" si="17"/>
        <v>8.777876355004044E-2</v>
      </c>
      <c r="J57" s="28"/>
      <c r="K57" s="20">
        <v>1381245</v>
      </c>
      <c r="L57" s="28"/>
      <c r="M57" s="27">
        <f t="shared" si="18"/>
        <v>0.11890488143214249</v>
      </c>
      <c r="N57" s="28"/>
      <c r="O57" s="20">
        <v>483458</v>
      </c>
      <c r="P57" s="28"/>
      <c r="Q57" s="27">
        <f t="shared" si="19"/>
        <v>4.161862389903366E-2</v>
      </c>
      <c r="R57" s="28"/>
      <c r="S57" s="20">
        <v>0</v>
      </c>
      <c r="T57" s="28"/>
      <c r="U57" s="27">
        <f t="shared" si="20"/>
        <v>0</v>
      </c>
      <c r="V57" s="29">
        <f t="shared" si="5"/>
        <v>11616386</v>
      </c>
      <c r="W57" s="30"/>
      <c r="X57" s="26">
        <v>587.1567</v>
      </c>
    </row>
    <row r="58" spans="1:24" s="11" customFormat="1" ht="12.9" customHeight="1" x14ac:dyDescent="0.25">
      <c r="A58" s="11">
        <v>82</v>
      </c>
      <c r="B58" s="11" t="s">
        <v>52</v>
      </c>
      <c r="C58" s="20">
        <v>50630757</v>
      </c>
      <c r="D58" s="19"/>
      <c r="E58" s="27">
        <f t="shared" si="16"/>
        <v>0.76139257778302905</v>
      </c>
      <c r="F58" s="28"/>
      <c r="G58" s="20">
        <v>3222141</v>
      </c>
      <c r="H58" s="19"/>
      <c r="I58" s="27">
        <f t="shared" si="17"/>
        <v>4.8455018003589936E-2</v>
      </c>
      <c r="J58" s="28"/>
      <c r="K58" s="20">
        <v>9835982</v>
      </c>
      <c r="L58" s="28"/>
      <c r="M58" s="27">
        <f t="shared" si="18"/>
        <v>0.14791490654598496</v>
      </c>
      <c r="N58" s="28"/>
      <c r="O58" s="20">
        <v>2808691</v>
      </c>
      <c r="P58" s="28"/>
      <c r="Q58" s="27">
        <f t="shared" si="19"/>
        <v>4.2237497667395998E-2</v>
      </c>
      <c r="R58" s="28"/>
      <c r="S58" s="20">
        <v>0</v>
      </c>
      <c r="T58" s="28"/>
      <c r="U58" s="27">
        <f t="shared" si="20"/>
        <v>0</v>
      </c>
      <c r="V58" s="29">
        <f t="shared" si="5"/>
        <v>66497571</v>
      </c>
      <c r="W58" s="30"/>
      <c r="X58" s="26">
        <v>4169.5540000000001</v>
      </c>
    </row>
    <row r="59" spans="1:24" s="11" customFormat="1" ht="12.9" customHeight="1" x14ac:dyDescent="0.25">
      <c r="A59" s="11">
        <v>83</v>
      </c>
      <c r="B59" s="19" t="s">
        <v>79</v>
      </c>
      <c r="C59" s="20">
        <v>72739958</v>
      </c>
      <c r="D59" s="19"/>
      <c r="E59" s="27">
        <f t="shared" si="16"/>
        <v>0.79610403490032799</v>
      </c>
      <c r="F59" s="28"/>
      <c r="G59" s="20">
        <v>4251640</v>
      </c>
      <c r="H59" s="19"/>
      <c r="I59" s="27">
        <f t="shared" si="17"/>
        <v>4.6532165428850407E-2</v>
      </c>
      <c r="J59" s="28"/>
      <c r="K59" s="20">
        <v>10446148</v>
      </c>
      <c r="L59" s="28"/>
      <c r="M59" s="27">
        <f t="shared" si="18"/>
        <v>0.11432809147299743</v>
      </c>
      <c r="N59" s="28"/>
      <c r="O59" s="20">
        <v>3932169</v>
      </c>
      <c r="P59" s="28"/>
      <c r="Q59" s="27">
        <f t="shared" si="19"/>
        <v>4.3035708197824193E-2</v>
      </c>
      <c r="R59" s="28"/>
      <c r="S59" s="20">
        <v>0</v>
      </c>
      <c r="T59" s="28"/>
      <c r="U59" s="27">
        <f t="shared" si="20"/>
        <v>0</v>
      </c>
      <c r="V59" s="29">
        <f t="shared" si="5"/>
        <v>91369915</v>
      </c>
      <c r="W59" s="30"/>
      <c r="X59" s="26">
        <v>6726.25</v>
      </c>
    </row>
    <row r="60" spans="1:24" s="11" customFormat="1" ht="12.9" customHeight="1" x14ac:dyDescent="0.25">
      <c r="A60" s="11">
        <v>84</v>
      </c>
      <c r="B60" s="11" t="s">
        <v>53</v>
      </c>
      <c r="C60" s="20">
        <v>7511896</v>
      </c>
      <c r="D60" s="19"/>
      <c r="E60" s="27">
        <f t="shared" si="16"/>
        <v>0.68656740426767138</v>
      </c>
      <c r="F60" s="28"/>
      <c r="G60" s="20">
        <v>1663095</v>
      </c>
      <c r="H60" s="19"/>
      <c r="I60" s="27">
        <f t="shared" si="17"/>
        <v>0.15200247942737</v>
      </c>
      <c r="J60" s="28"/>
      <c r="K60" s="20">
        <v>1600467</v>
      </c>
      <c r="L60" s="28"/>
      <c r="M60" s="27">
        <f t="shared" si="18"/>
        <v>0.14627844605490642</v>
      </c>
      <c r="N60" s="28"/>
      <c r="O60" s="20">
        <v>165778</v>
      </c>
      <c r="P60" s="28"/>
      <c r="Q60" s="27">
        <f t="shared" si="19"/>
        <v>1.5151670250052188E-2</v>
      </c>
      <c r="R60" s="28"/>
      <c r="S60" s="20">
        <v>0</v>
      </c>
      <c r="T60" s="28"/>
      <c r="U60" s="27">
        <f t="shared" si="20"/>
        <v>0</v>
      </c>
      <c r="V60" s="29">
        <f t="shared" si="5"/>
        <v>10941236</v>
      </c>
      <c r="W60" s="30"/>
      <c r="X60" s="26">
        <v>305</v>
      </c>
    </row>
    <row r="61" spans="1:24" s="11" customFormat="1" ht="12.9" customHeight="1" x14ac:dyDescent="0.25">
      <c r="A61" s="11">
        <v>85</v>
      </c>
      <c r="B61" s="11" t="s">
        <v>54</v>
      </c>
      <c r="C61" s="20">
        <v>17106986</v>
      </c>
      <c r="D61" s="19"/>
      <c r="E61" s="27">
        <f t="shared" si="16"/>
        <v>0.74613378123786256</v>
      </c>
      <c r="F61" s="28"/>
      <c r="G61" s="20">
        <v>1920249</v>
      </c>
      <c r="H61" s="19"/>
      <c r="I61" s="27">
        <f t="shared" si="17"/>
        <v>8.3753073001183509E-2</v>
      </c>
      <c r="J61" s="28"/>
      <c r="K61" s="20">
        <v>3104340</v>
      </c>
      <c r="L61" s="28"/>
      <c r="M61" s="27">
        <f t="shared" si="18"/>
        <v>0.13539807318764077</v>
      </c>
      <c r="N61" s="28"/>
      <c r="O61" s="20">
        <v>795930</v>
      </c>
      <c r="P61" s="28"/>
      <c r="Q61" s="27">
        <f t="shared" si="19"/>
        <v>3.4715072573313147E-2</v>
      </c>
      <c r="R61" s="28"/>
      <c r="S61" s="20">
        <v>0</v>
      </c>
      <c r="T61" s="28"/>
      <c r="U61" s="27">
        <f t="shared" si="20"/>
        <v>0</v>
      </c>
      <c r="V61" s="29">
        <f t="shared" si="5"/>
        <v>22927505</v>
      </c>
      <c r="W61" s="30"/>
      <c r="X61" s="26">
        <v>1198</v>
      </c>
    </row>
    <row r="62" spans="1:24" s="11" customFormat="1" ht="12.9" customHeight="1" x14ac:dyDescent="0.25">
      <c r="A62" s="11">
        <v>87</v>
      </c>
      <c r="B62" s="11" t="s">
        <v>55</v>
      </c>
      <c r="C62" s="20">
        <v>4945491</v>
      </c>
      <c r="D62" s="19"/>
      <c r="E62" s="27">
        <f t="shared" si="16"/>
        <v>0.57685083080434529</v>
      </c>
      <c r="F62" s="28"/>
      <c r="G62" s="20">
        <v>1276811</v>
      </c>
      <c r="H62" s="19"/>
      <c r="I62" s="27">
        <f t="shared" si="17"/>
        <v>0.14892949681439657</v>
      </c>
      <c r="J62" s="28"/>
      <c r="K62" s="20">
        <v>1476441</v>
      </c>
      <c r="L62" s="28"/>
      <c r="M62" s="27">
        <f t="shared" si="18"/>
        <v>0.17221469364388661</v>
      </c>
      <c r="N62" s="28"/>
      <c r="O62" s="20">
        <v>874515</v>
      </c>
      <c r="P62" s="28"/>
      <c r="Q62" s="27">
        <f t="shared" si="19"/>
        <v>0.10200497873737149</v>
      </c>
      <c r="R62" s="28"/>
      <c r="S62" s="20">
        <v>0</v>
      </c>
      <c r="T62" s="28"/>
      <c r="U62" s="27">
        <f t="shared" si="20"/>
        <v>0</v>
      </c>
      <c r="V62" s="29">
        <f t="shared" si="5"/>
        <v>8573258</v>
      </c>
      <c r="W62" s="30"/>
      <c r="X62" s="26">
        <v>176.625</v>
      </c>
    </row>
    <row r="63" spans="1:24" s="11" customFormat="1" ht="12.9" customHeight="1" x14ac:dyDescent="0.25">
      <c r="A63" s="11">
        <v>91</v>
      </c>
      <c r="B63" s="11" t="s">
        <v>56</v>
      </c>
      <c r="C63" s="20">
        <v>52799802</v>
      </c>
      <c r="D63" s="19"/>
      <c r="E63" s="27">
        <f t="shared" si="16"/>
        <v>0.79506886203068605</v>
      </c>
      <c r="F63" s="28"/>
      <c r="G63" s="20">
        <v>3406051</v>
      </c>
      <c r="H63" s="19"/>
      <c r="I63" s="27">
        <f t="shared" si="17"/>
        <v>5.1288925147645069E-2</v>
      </c>
      <c r="J63" s="28"/>
      <c r="K63" s="20">
        <v>7100012</v>
      </c>
      <c r="L63" s="28"/>
      <c r="M63" s="27">
        <f t="shared" si="18"/>
        <v>0.10691325056946645</v>
      </c>
      <c r="N63" s="28"/>
      <c r="O63" s="20">
        <v>3103228</v>
      </c>
      <c r="P63" s="28"/>
      <c r="Q63" s="27">
        <f t="shared" si="19"/>
        <v>4.6728962252202418E-2</v>
      </c>
      <c r="R63" s="28"/>
      <c r="S63" s="20">
        <v>0</v>
      </c>
      <c r="T63" s="28"/>
      <c r="U63" s="27">
        <f t="shared" si="20"/>
        <v>0</v>
      </c>
      <c r="V63" s="29">
        <f t="shared" si="5"/>
        <v>66409093</v>
      </c>
      <c r="W63" s="30"/>
      <c r="X63" s="26">
        <v>3765.875</v>
      </c>
    </row>
    <row r="64" spans="1:24" s="11" customFormat="1" ht="12.9" customHeight="1" x14ac:dyDescent="0.25">
      <c r="A64" s="11">
        <v>92</v>
      </c>
      <c r="B64" s="11" t="s">
        <v>57</v>
      </c>
      <c r="C64" s="20">
        <v>5979517</v>
      </c>
      <c r="D64" s="19"/>
      <c r="E64" s="27">
        <f t="shared" si="16"/>
        <v>0.51745661472442217</v>
      </c>
      <c r="F64" s="28"/>
      <c r="G64" s="20">
        <v>2847593</v>
      </c>
      <c r="H64" s="19"/>
      <c r="I64" s="27">
        <f t="shared" si="17"/>
        <v>0.24642556144467212</v>
      </c>
      <c r="J64" s="28"/>
      <c r="K64" s="20">
        <v>1956353</v>
      </c>
      <c r="L64" s="28"/>
      <c r="M64" s="27">
        <f t="shared" si="18"/>
        <v>0.16929925955323272</v>
      </c>
      <c r="N64" s="28"/>
      <c r="O64" s="20">
        <v>772128</v>
      </c>
      <c r="P64" s="28"/>
      <c r="Q64" s="27">
        <f t="shared" si="19"/>
        <v>6.6818564277673034E-2</v>
      </c>
      <c r="R64" s="28"/>
      <c r="S64" s="20">
        <v>0</v>
      </c>
      <c r="T64" s="28"/>
      <c r="U64" s="27">
        <f t="shared" si="20"/>
        <v>0</v>
      </c>
      <c r="V64" s="29">
        <f t="shared" si="5"/>
        <v>11555591</v>
      </c>
      <c r="W64" s="30"/>
      <c r="X64" s="26">
        <v>387.625</v>
      </c>
    </row>
    <row r="65" spans="1:24" s="11" customFormat="1" ht="14.1" customHeight="1" x14ac:dyDescent="0.25">
      <c r="A65" s="3">
        <v>93</v>
      </c>
      <c r="B65" s="3" t="s">
        <v>58</v>
      </c>
      <c r="C65" s="20">
        <v>75717393</v>
      </c>
      <c r="D65" s="19"/>
      <c r="E65" s="27">
        <f>C65/$V65</f>
        <v>0.67591789878562958</v>
      </c>
      <c r="F65" s="31"/>
      <c r="G65" s="20">
        <v>6996006</v>
      </c>
      <c r="H65" s="19"/>
      <c r="I65" s="27">
        <f>G65/$V65</f>
        <v>6.2452304392092012E-2</v>
      </c>
      <c r="J65" s="31"/>
      <c r="K65" s="20">
        <v>17841817</v>
      </c>
      <c r="L65" s="31"/>
      <c r="M65" s="27">
        <f>K65/$V65</f>
        <v>0.15927124507783469</v>
      </c>
      <c r="N65" s="31"/>
      <c r="O65" s="20">
        <v>11466367</v>
      </c>
      <c r="P65" s="31"/>
      <c r="Q65" s="27">
        <f>O65/$V65</f>
        <v>0.10235855174444375</v>
      </c>
      <c r="R65" s="31"/>
      <c r="S65" s="20">
        <v>0</v>
      </c>
      <c r="T65" s="31"/>
      <c r="U65" s="27">
        <f t="shared" si="20"/>
        <v>0</v>
      </c>
      <c r="V65" s="29">
        <f t="shared" si="5"/>
        <v>112021583</v>
      </c>
      <c r="W65" s="30"/>
      <c r="X65" s="26">
        <v>5962.625</v>
      </c>
    </row>
    <row r="66" spans="1:24" s="9" customFormat="1" ht="16.5" customHeight="1" thickBot="1" x14ac:dyDescent="0.3">
      <c r="A66" s="18">
        <v>99</v>
      </c>
      <c r="B66" s="18" t="s">
        <v>59</v>
      </c>
      <c r="C66" s="32">
        <f>SUM(C6:C65)</f>
        <v>6452397883</v>
      </c>
      <c r="D66" s="33"/>
      <c r="E66" s="34">
        <f>(C66/$V66)</f>
        <v>0.82854220207080731</v>
      </c>
      <c r="F66" s="33"/>
      <c r="G66" s="32">
        <f>SUM(G6:G65)</f>
        <v>330544702</v>
      </c>
      <c r="H66" s="33"/>
      <c r="I66" s="34">
        <f>G66/$V66</f>
        <v>4.2444722139575286E-2</v>
      </c>
      <c r="J66" s="33"/>
      <c r="K66" s="32">
        <f>SUM(K6:K65)</f>
        <v>862370694</v>
      </c>
      <c r="L66" s="33"/>
      <c r="M66" s="34">
        <f>K66/$V66</f>
        <v>0.11073565622643894</v>
      </c>
      <c r="N66" s="33"/>
      <c r="O66" s="32">
        <f>SUM(O6:O65)</f>
        <v>142338173</v>
      </c>
      <c r="P66" s="33"/>
      <c r="Q66" s="34">
        <f>(O66/$V66)</f>
        <v>1.8277419563178469E-2</v>
      </c>
      <c r="R66" s="33"/>
      <c r="S66" s="32">
        <f>SUM(S6:S65)</f>
        <v>0</v>
      </c>
      <c r="T66" s="33"/>
      <c r="U66" s="34">
        <f>S66/$V66</f>
        <v>0</v>
      </c>
      <c r="V66" s="32">
        <f>SUM(V6:V65)</f>
        <v>7787651452</v>
      </c>
      <c r="W66" s="35" t="s">
        <v>0</v>
      </c>
      <c r="X66" s="36">
        <f>SUM(X6:X65)</f>
        <v>601581.78980000003</v>
      </c>
    </row>
    <row r="67" spans="1:24" ht="20.25" customHeight="1" thickTop="1" x14ac:dyDescent="0.25">
      <c r="A67" s="12" t="s">
        <v>78</v>
      </c>
    </row>
    <row r="68" spans="1:24" x14ac:dyDescent="0.25">
      <c r="K68" s="10" t="s">
        <v>0</v>
      </c>
    </row>
  </sheetData>
  <sheetProtection selectLockedCells="1" selectUnlockedCells="1"/>
  <mergeCells count="2">
    <mergeCell ref="A1:X1"/>
    <mergeCell ref="A2:X2"/>
  </mergeCells>
  <phoneticPr fontId="0" type="noConversion"/>
  <printOptions horizontalCentered="1"/>
  <pageMargins left="0.19685039370078741" right="0.19685039370078741" top="0.19685039370078741" bottom="0.19685039370078741" header="0" footer="0"/>
  <pageSetup scale="67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Table 13</vt:lpstr>
      <vt:lpstr>'Table 13'!Print_Area</vt:lpstr>
    </vt:vector>
  </TitlesOfParts>
  <Company>Ministry of Education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Table 13 - Budgeted Operating Expenditures by Function</dc:title>
  <dc:subject>Table 13 - Budgeted Operating Expenditures by Function</dc:subject>
  <dc:creator>Ministry of Education and Child Care</dc:creator>
  <cp:keywords>Table 13 - Budgeted Operating Expenditures by Function</cp:keywords>
  <cp:lastModifiedBy>Ralloff, Richard ECC:EX</cp:lastModifiedBy>
  <cp:lastPrinted>2026-02-11T22:56:16Z</cp:lastPrinted>
  <dcterms:created xsi:type="dcterms:W3CDTF">1998-07-29T21:48:12Z</dcterms:created>
  <dcterms:modified xsi:type="dcterms:W3CDTF">2026-03-20T16:04:46Z</dcterms:modified>
</cp:coreProperties>
</file>