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ure\Accounting &amp; Reporting Unit\Revenue and Expenditure Tables\2020\Tables 11-18 For Posting on Website - Spring - March 20 AAB\"/>
    </mc:Choice>
  </mc:AlternateContent>
  <xr:revisionPtr revIDLastSave="0" documentId="13_ncr:1_{14CA75BD-8D48-49CA-A2A7-85EA76579F9B}" xr6:coauthVersionLast="41" xr6:coauthVersionMax="41" xr10:uidLastSave="{00000000-0000-0000-0000-000000000000}"/>
  <bookViews>
    <workbookView xWindow="24" yWindow="24" windowWidth="22956" windowHeight="12288" xr2:uid="{00000000-000D-0000-FFFF-FFFF00000000}"/>
  </bookViews>
  <sheets>
    <sheet name="Table 13" sheetId="1" r:id="rId1"/>
  </sheets>
  <definedNames>
    <definedName name="_xlnm.Print_Area" localSheetId="0">'Table 13'!$A$1:$X$67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6" i="1" l="1"/>
  <c r="S66" i="1"/>
  <c r="O66" i="1"/>
  <c r="K66" i="1"/>
  <c r="G66" i="1"/>
  <c r="C66" i="1"/>
  <c r="V7" i="1"/>
  <c r="U7" i="1" s="1"/>
  <c r="V8" i="1"/>
  <c r="Q8" i="1" s="1"/>
  <c r="V9" i="1"/>
  <c r="Q9" i="1" s="1"/>
  <c r="V10" i="1"/>
  <c r="Q10" i="1" s="1"/>
  <c r="V11" i="1"/>
  <c r="Q11" i="1" s="1"/>
  <c r="V12" i="1"/>
  <c r="U12" i="1" s="1"/>
  <c r="V13" i="1"/>
  <c r="E13" i="1" s="1"/>
  <c r="V14" i="1"/>
  <c r="Q14" i="1" s="1"/>
  <c r="V15" i="1"/>
  <c r="M15" i="1" s="1"/>
  <c r="V16" i="1"/>
  <c r="Q16" i="1" s="1"/>
  <c r="V17" i="1"/>
  <c r="E17" i="1" s="1"/>
  <c r="V18" i="1"/>
  <c r="Q18" i="1" s="1"/>
  <c r="V19" i="1"/>
  <c r="Q19" i="1" s="1"/>
  <c r="V20" i="1"/>
  <c r="Q20" i="1" s="1"/>
  <c r="V21" i="1"/>
  <c r="Q21" i="1" s="1"/>
  <c r="V22" i="1"/>
  <c r="Q22" i="1" s="1"/>
  <c r="V23" i="1"/>
  <c r="E23" i="1" s="1"/>
  <c r="V24" i="1"/>
  <c r="I24" i="1" s="1"/>
  <c r="V25" i="1"/>
  <c r="M25" i="1" s="1"/>
  <c r="V26" i="1"/>
  <c r="U26" i="1" s="1"/>
  <c r="V27" i="1"/>
  <c r="M27" i="1" s="1"/>
  <c r="V28" i="1"/>
  <c r="E28" i="1" s="1"/>
  <c r="V29" i="1"/>
  <c r="I29" i="1" s="1"/>
  <c r="V30" i="1"/>
  <c r="Q30" i="1" s="1"/>
  <c r="V31" i="1"/>
  <c r="E31" i="1" s="1"/>
  <c r="V32" i="1"/>
  <c r="Q32" i="1" s="1"/>
  <c r="V33" i="1"/>
  <c r="M33" i="1" s="1"/>
  <c r="V34" i="1"/>
  <c r="Q34" i="1" s="1"/>
  <c r="V35" i="1"/>
  <c r="M35" i="1" s="1"/>
  <c r="V36" i="1"/>
  <c r="Q36" i="1" s="1"/>
  <c r="V37" i="1"/>
  <c r="I37" i="1" s="1"/>
  <c r="V38" i="1"/>
  <c r="Q38" i="1" s="1"/>
  <c r="V39" i="1"/>
  <c r="M39" i="1" s="1"/>
  <c r="V40" i="1"/>
  <c r="U40" i="1" s="1"/>
  <c r="V41" i="1"/>
  <c r="I41" i="1" s="1"/>
  <c r="V42" i="1"/>
  <c r="Q42" i="1" s="1"/>
  <c r="V43" i="1"/>
  <c r="I43" i="1" s="1"/>
  <c r="V44" i="1"/>
  <c r="Q44" i="1" s="1"/>
  <c r="V45" i="1"/>
  <c r="M45" i="1" s="1"/>
  <c r="V46" i="1"/>
  <c r="Q46" i="1" s="1"/>
  <c r="V47" i="1"/>
  <c r="E47" i="1" s="1"/>
  <c r="V48" i="1"/>
  <c r="Q48" i="1" s="1"/>
  <c r="V49" i="1"/>
  <c r="I49" i="1" s="1"/>
  <c r="V50" i="1"/>
  <c r="Q50" i="1" s="1"/>
  <c r="V51" i="1"/>
  <c r="U51" i="1" s="1"/>
  <c r="V52" i="1"/>
  <c r="I52" i="1" s="1"/>
  <c r="V53" i="1"/>
  <c r="E53" i="1" s="1"/>
  <c r="V54" i="1"/>
  <c r="I54" i="1" s="1"/>
  <c r="V55" i="1"/>
  <c r="E55" i="1" s="1"/>
  <c r="V56" i="1"/>
  <c r="Q56" i="1" s="1"/>
  <c r="V57" i="1"/>
  <c r="U57" i="1" s="1"/>
  <c r="V58" i="1"/>
  <c r="Q58" i="1" s="1"/>
  <c r="V59" i="1"/>
  <c r="Q59" i="1" s="1"/>
  <c r="V60" i="1"/>
  <c r="Q60" i="1" s="1"/>
  <c r="V61" i="1"/>
  <c r="U61" i="1" s="1"/>
  <c r="V62" i="1"/>
  <c r="Q62" i="1" s="1"/>
  <c r="V63" i="1"/>
  <c r="Q63" i="1" s="1"/>
  <c r="V64" i="1"/>
  <c r="Q64" i="1" s="1"/>
  <c r="V65" i="1"/>
  <c r="U65" i="1" s="1"/>
  <c r="V6" i="1"/>
  <c r="U6" i="1" s="1"/>
  <c r="E44" i="1" l="1"/>
  <c r="M12" i="1"/>
  <c r="U49" i="1"/>
  <c r="E12" i="1"/>
  <c r="U64" i="1"/>
  <c r="M20" i="1"/>
  <c r="U20" i="1"/>
  <c r="U16" i="1"/>
  <c r="I20" i="1"/>
  <c r="M44" i="1"/>
  <c r="I44" i="1"/>
  <c r="I64" i="1"/>
  <c r="E64" i="1"/>
  <c r="Q7" i="1"/>
  <c r="M23" i="1"/>
  <c r="U13" i="1"/>
  <c r="E19" i="1"/>
  <c r="Q33" i="1"/>
  <c r="E46" i="1"/>
  <c r="U33" i="1"/>
  <c r="I59" i="1"/>
  <c r="E26" i="1"/>
  <c r="Q53" i="1"/>
  <c r="I10" i="1"/>
  <c r="M58" i="1"/>
  <c r="I28" i="1"/>
  <c r="U28" i="1"/>
  <c r="U52" i="1"/>
  <c r="I12" i="1"/>
  <c r="M51" i="1"/>
  <c r="Q65" i="1"/>
  <c r="M8" i="1"/>
  <c r="M65" i="1"/>
  <c r="M61" i="1"/>
  <c r="U24" i="1"/>
  <c r="Q28" i="1"/>
  <c r="M43" i="1"/>
  <c r="E8" i="1"/>
  <c r="U18" i="1"/>
  <c r="I14" i="1"/>
  <c r="E14" i="1"/>
  <c r="M32" i="1"/>
  <c r="U14" i="1"/>
  <c r="Q25" i="1"/>
  <c r="M18" i="1"/>
  <c r="E18" i="1"/>
  <c r="M14" i="1"/>
  <c r="M41" i="1"/>
  <c r="Q12" i="1"/>
  <c r="I8" i="1"/>
  <c r="I18" i="1"/>
  <c r="I36" i="1"/>
  <c r="U8" i="1"/>
  <c r="Q47" i="1"/>
  <c r="U59" i="1"/>
  <c r="E20" i="1"/>
  <c r="I34" i="1"/>
  <c r="M22" i="1"/>
  <c r="I30" i="1"/>
  <c r="U10" i="1"/>
  <c r="E41" i="1"/>
  <c r="U41" i="1"/>
  <c r="Q17" i="1"/>
  <c r="I55" i="1"/>
  <c r="Q41" i="1"/>
  <c r="U30" i="1"/>
  <c r="I22" i="1"/>
  <c r="U54" i="1"/>
  <c r="U62" i="1"/>
  <c r="E30" i="1"/>
  <c r="M10" i="1"/>
  <c r="M47" i="1"/>
  <c r="Q27" i="1"/>
  <c r="E33" i="1"/>
  <c r="I13" i="1"/>
  <c r="M55" i="1"/>
  <c r="U9" i="1"/>
  <c r="M49" i="1"/>
  <c r="I38" i="1"/>
  <c r="M30" i="1"/>
  <c r="I33" i="1"/>
  <c r="I26" i="1"/>
  <c r="U46" i="1"/>
  <c r="M28" i="1"/>
  <c r="I62" i="1"/>
  <c r="M19" i="1"/>
  <c r="I7" i="1"/>
  <c r="E59" i="1"/>
  <c r="U42" i="1"/>
  <c r="M52" i="1"/>
  <c r="U22" i="1"/>
  <c r="E40" i="1"/>
  <c r="E10" i="1"/>
  <c r="U58" i="1"/>
  <c r="M64" i="1"/>
  <c r="Q61" i="1"/>
  <c r="M59" i="1"/>
  <c r="Q43" i="1"/>
  <c r="Q35" i="1"/>
  <c r="Q45" i="1"/>
  <c r="E25" i="1"/>
  <c r="Q51" i="1"/>
  <c r="E22" i="1"/>
  <c r="E43" i="1"/>
  <c r="U25" i="1"/>
  <c r="U63" i="1"/>
  <c r="M57" i="1"/>
  <c r="U43" i="1"/>
  <c r="Q26" i="1"/>
  <c r="M62" i="1"/>
  <c r="M26" i="1"/>
  <c r="E62" i="1"/>
  <c r="I19" i="1"/>
  <c r="E38" i="1"/>
  <c r="Q29" i="1"/>
  <c r="M16" i="1"/>
  <c r="M38" i="1"/>
  <c r="E48" i="1"/>
  <c r="I11" i="1"/>
  <c r="E51" i="1"/>
  <c r="I57" i="1"/>
  <c r="Q37" i="1"/>
  <c r="E35" i="1"/>
  <c r="Q57" i="1"/>
  <c r="E16" i="1"/>
  <c r="M24" i="1"/>
  <c r="E24" i="1"/>
  <c r="I16" i="1"/>
  <c r="E57" i="1"/>
  <c r="U37" i="1"/>
  <c r="I51" i="1"/>
  <c r="I35" i="1"/>
  <c r="I32" i="1"/>
  <c r="U35" i="1"/>
  <c r="Q24" i="1"/>
  <c r="U11" i="1"/>
  <c r="M9" i="1"/>
  <c r="M48" i="1"/>
  <c r="I60" i="1"/>
  <c r="E52" i="1"/>
  <c r="U34" i="1"/>
  <c r="I25" i="1"/>
  <c r="I21" i="1"/>
  <c r="U21" i="1"/>
  <c r="M31" i="1"/>
  <c r="I17" i="1"/>
  <c r="E37" i="1"/>
  <c r="U32" i="1"/>
  <c r="Q55" i="1"/>
  <c r="E36" i="1"/>
  <c r="I50" i="1"/>
  <c r="E34" i="1"/>
  <c r="M34" i="1"/>
  <c r="M42" i="1"/>
  <c r="E6" i="1"/>
  <c r="E32" i="1"/>
  <c r="I47" i="1"/>
  <c r="Q23" i="1"/>
  <c r="E7" i="1"/>
  <c r="E21" i="1"/>
  <c r="M11" i="1"/>
  <c r="E27" i="1"/>
  <c r="I45" i="1"/>
  <c r="Q39" i="1"/>
  <c r="E9" i="1"/>
  <c r="M7" i="1"/>
  <c r="I53" i="1"/>
  <c r="E39" i="1"/>
  <c r="U45" i="1"/>
  <c r="E45" i="1"/>
  <c r="I15" i="1"/>
  <c r="M53" i="1"/>
  <c r="M37" i="1"/>
  <c r="U55" i="1"/>
  <c r="U47" i="1"/>
  <c r="U39" i="1"/>
  <c r="M29" i="1"/>
  <c r="U27" i="1"/>
  <c r="U23" i="1"/>
  <c r="M21" i="1"/>
  <c r="U19" i="1"/>
  <c r="M17" i="1"/>
  <c r="U15" i="1"/>
  <c r="M13" i="1"/>
  <c r="I6" i="1"/>
  <c r="I31" i="1"/>
  <c r="I23" i="1"/>
  <c r="E29" i="1"/>
  <c r="Q6" i="1"/>
  <c r="I58" i="1"/>
  <c r="I40" i="1"/>
  <c r="M50" i="1"/>
  <c r="E56" i="1"/>
  <c r="I42" i="1"/>
  <c r="E42" i="1"/>
  <c r="M36" i="1"/>
  <c r="U44" i="1"/>
  <c r="I56" i="1"/>
  <c r="U60" i="1"/>
  <c r="U48" i="1"/>
  <c r="U56" i="1"/>
  <c r="I48" i="1"/>
  <c r="E54" i="1"/>
  <c r="M54" i="1"/>
  <c r="E50" i="1"/>
  <c r="M56" i="1"/>
  <c r="E63" i="1"/>
  <c r="Q13" i="1"/>
  <c r="Q15" i="1"/>
  <c r="I61" i="1"/>
  <c r="E15" i="1"/>
  <c r="E11" i="1"/>
  <c r="M63" i="1"/>
  <c r="E49" i="1"/>
  <c r="V66" i="1"/>
  <c r="Q49" i="1"/>
  <c r="U53" i="1"/>
  <c r="I39" i="1"/>
  <c r="I63" i="1"/>
  <c r="I65" i="1"/>
  <c r="I9" i="1"/>
  <c r="E65" i="1"/>
  <c r="Q31" i="1"/>
  <c r="E61" i="1"/>
  <c r="I46" i="1"/>
  <c r="M40" i="1"/>
  <c r="U50" i="1"/>
  <c r="U38" i="1"/>
  <c r="M46" i="1"/>
  <c r="U36" i="1"/>
  <c r="Q54" i="1"/>
  <c r="Q52" i="1"/>
  <c r="Q40" i="1"/>
  <c r="U31" i="1"/>
  <c r="M6" i="1"/>
  <c r="E60" i="1"/>
  <c r="E58" i="1"/>
  <c r="M60" i="1"/>
  <c r="U29" i="1"/>
  <c r="I27" i="1"/>
  <c r="U17" i="1"/>
  <c r="U66" i="1" l="1"/>
  <c r="I66" i="1"/>
  <c r="E66" i="1"/>
  <c r="M66" i="1"/>
  <c r="Q66" i="1"/>
</calcChain>
</file>

<file path=xl/sharedStrings.xml><?xml version="1.0" encoding="utf-8"?>
<sst xmlns="http://schemas.openxmlformats.org/spreadsheetml/2006/main" count="112" uniqueCount="80">
  <si>
    <t xml:space="preserve"> </t>
  </si>
  <si>
    <t>(Operating)</t>
  </si>
  <si>
    <t>TABLE 13</t>
  </si>
  <si>
    <t>Southeast Kootenay</t>
  </si>
  <si>
    <t>Rocky Mountain</t>
  </si>
  <si>
    <t>Kootenay Lake</t>
  </si>
  <si>
    <t>Arrow Lakes</t>
  </si>
  <si>
    <t>Revelstoke</t>
  </si>
  <si>
    <t>Kootenay-Columbia</t>
  </si>
  <si>
    <t>Vernon</t>
  </si>
  <si>
    <t>Central Okanagan</t>
  </si>
  <si>
    <t>Cariboo-Chilcotin</t>
  </si>
  <si>
    <t>Quesnel</t>
  </si>
  <si>
    <t>Chilliwack</t>
  </si>
  <si>
    <t>Abbotsford</t>
  </si>
  <si>
    <t>Langley</t>
  </si>
  <si>
    <t>Surrey</t>
  </si>
  <si>
    <t>Delta</t>
  </si>
  <si>
    <t>Richmond</t>
  </si>
  <si>
    <t>Vancouver</t>
  </si>
  <si>
    <t>New Westminster</t>
  </si>
  <si>
    <t>Burnaby</t>
  </si>
  <si>
    <t>Maple Ridge-Pitt Meadows</t>
  </si>
  <si>
    <t>Coquitlam</t>
  </si>
  <si>
    <t>North Vancouver</t>
  </si>
  <si>
    <t>West Vancouver</t>
  </si>
  <si>
    <t>Sunshine Coast</t>
  </si>
  <si>
    <t>Powell River</t>
  </si>
  <si>
    <t>Sea To Sky</t>
  </si>
  <si>
    <t>Central Coast</t>
  </si>
  <si>
    <t>Haida Gwaii</t>
  </si>
  <si>
    <t>Boundary</t>
  </si>
  <si>
    <t>Prince Rupert</t>
  </si>
  <si>
    <t>Okanagan Similkameen</t>
  </si>
  <si>
    <t>Bulkley Valley</t>
  </si>
  <si>
    <t>Prince George</t>
  </si>
  <si>
    <t>Nicola-Similkameen</t>
  </si>
  <si>
    <t>Peace River South</t>
  </si>
  <si>
    <t>Peace River North</t>
  </si>
  <si>
    <t>Greater Victoria</t>
  </si>
  <si>
    <t>Sooke</t>
  </si>
  <si>
    <t>Saanich</t>
  </si>
  <si>
    <t>Gulf Islands</t>
  </si>
  <si>
    <t>Okanagan Skaha</t>
  </si>
  <si>
    <t>Nanaimo-Ladysmith</t>
  </si>
  <si>
    <t>Qualicum</t>
  </si>
  <si>
    <t>Alberni</t>
  </si>
  <si>
    <t>Comox Valley</t>
  </si>
  <si>
    <t>Campbell River</t>
  </si>
  <si>
    <t>Gold Trail</t>
  </si>
  <si>
    <t>Mission</t>
  </si>
  <si>
    <t>Fraser-Cascade</t>
  </si>
  <si>
    <t>Cowichan Valley</t>
  </si>
  <si>
    <t>Fort Nelson</t>
  </si>
  <si>
    <t>Coast Mountains</t>
  </si>
  <si>
    <t>N. Okanagan-Shuswap</t>
  </si>
  <si>
    <t>Vancouver Island West</t>
  </si>
  <si>
    <t>Vancouver Island North</t>
  </si>
  <si>
    <t>Stikine</t>
  </si>
  <si>
    <t>Nechako Lakes</t>
  </si>
  <si>
    <t>Nisga'a</t>
  </si>
  <si>
    <t>Conseil Scolaire Francophone</t>
  </si>
  <si>
    <t>Provincial Summary</t>
  </si>
  <si>
    <t/>
  </si>
  <si>
    <t xml:space="preserve">District </t>
  </si>
  <si>
    <t>Operations &amp;</t>
  </si>
  <si>
    <t>Transportation</t>
  </si>
  <si>
    <t>Debt Services</t>
  </si>
  <si>
    <t>Total</t>
  </si>
  <si>
    <t>District Reported</t>
  </si>
  <si>
    <t>Instruction</t>
  </si>
  <si>
    <t xml:space="preserve"> Administration</t>
  </si>
  <si>
    <t>Maintenance</t>
  </si>
  <si>
    <t>&amp; Housing</t>
  </si>
  <si>
    <t>Budget</t>
  </si>
  <si>
    <r>
      <t xml:space="preserve">FTE Enrolment </t>
    </r>
    <r>
      <rPr>
        <vertAlign val="superscript"/>
        <sz val="10"/>
        <rFont val="Arial"/>
        <family val="2"/>
      </rPr>
      <t>1</t>
    </r>
  </si>
  <si>
    <t xml:space="preserve"> % of</t>
  </si>
  <si>
    <t>2019/20 AMENDED ANNUAL BUDGETED OPERATING EXPENDITURES BY FUNCTION</t>
  </si>
  <si>
    <t>Kamloops-Thompson</t>
  </si>
  <si>
    <r>
      <t>1</t>
    </r>
    <r>
      <rPr>
        <sz val="10"/>
        <rFont val="Arial"/>
        <family val="2"/>
      </rPr>
      <t xml:space="preserve"> Source: 2019/20 Amended Annual Budget, includes School-Age, Adult and Other FTEs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</si>
</sst>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_(* #,##0_);[Red]_(* \(#,##0\);_(* &quot;-&quot;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9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 applyProtection="1">
      <alignment vertical="center"/>
    </xf>
    <xf numFmtId="44" fontId="3" fillId="0" borderId="0" xfId="2" applyFont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Continuous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3" fontId="2" fillId="0" borderId="0" xfId="0" applyNumberFormat="1" applyFont="1" applyBorder="1" applyAlignment="1" applyProtection="1"/>
    <xf numFmtId="3" fontId="2" fillId="0" borderId="0" xfId="0" applyNumberFormat="1" applyFont="1" applyAlignment="1" applyProtection="1"/>
    <xf numFmtId="164" fontId="2" fillId="0" borderId="0" xfId="0" applyNumberFormat="1" applyFont="1" applyAlignment="1" applyProtection="1"/>
    <xf numFmtId="3" fontId="2" fillId="0" borderId="0" xfId="1" applyNumberFormat="1" applyFont="1" applyAlignment="1" applyProtection="1"/>
    <xf numFmtId="41" fontId="2" fillId="0" borderId="0" xfId="0" applyNumberFormat="1" applyFont="1" applyAlignment="1" applyProtection="1"/>
    <xf numFmtId="3" fontId="2" fillId="0" borderId="0" xfId="0" applyNumberFormat="1" applyFont="1" applyBorder="1" applyAlignment="1" applyProtection="1">
      <alignment vertical="center"/>
    </xf>
    <xf numFmtId="3" fontId="2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3" fontId="2" fillId="0" borderId="0" xfId="1" applyNumberFormat="1" applyFont="1" applyAlignment="1" applyProtection="1">
      <alignment vertical="center"/>
    </xf>
    <xf numFmtId="41" fontId="2" fillId="0" borderId="0" xfId="0" applyNumberFormat="1" applyFont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3" fontId="2" fillId="0" borderId="0" xfId="1" applyNumberFormat="1" applyFont="1" applyBorder="1" applyAlignment="1" applyProtection="1">
      <alignment vertical="center"/>
    </xf>
    <xf numFmtId="41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Protection="1"/>
    <xf numFmtId="0" fontId="4" fillId="0" borderId="0" xfId="0" applyFont="1" applyProtection="1"/>
    <xf numFmtId="0" fontId="2" fillId="0" borderId="0" xfId="0" applyFont="1" applyProtection="1"/>
    <xf numFmtId="3" fontId="2" fillId="0" borderId="0" xfId="0" applyNumberFormat="1" applyFont="1" applyProtection="1"/>
    <xf numFmtId="44" fontId="3" fillId="0" borderId="0" xfId="2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165" fontId="0" fillId="0" borderId="0" xfId="0" applyNumberFormat="1" applyProtection="1"/>
    <xf numFmtId="0" fontId="1" fillId="0" borderId="1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41" fontId="6" fillId="0" borderId="0" xfId="0" applyNumberFormat="1" applyFont="1" applyAlignment="1" applyProtection="1">
      <alignment horizontal="right"/>
    </xf>
    <xf numFmtId="41" fontId="6" fillId="0" borderId="0" xfId="0" applyNumberFormat="1" applyFont="1" applyAlignment="1" applyProtection="1">
      <alignment horizontal="right" vertical="top"/>
    </xf>
    <xf numFmtId="165" fontId="6" fillId="0" borderId="2" xfId="0" applyNumberFormat="1" applyFont="1" applyFill="1" applyBorder="1" applyAlignment="1" applyProtection="1">
      <alignment vertical="center"/>
    </xf>
    <xf numFmtId="3" fontId="6" fillId="0" borderId="2" xfId="0" applyNumberFormat="1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164" fontId="6" fillId="0" borderId="2" xfId="0" applyNumberFormat="1" applyFont="1" applyBorder="1" applyAlignment="1" applyProtection="1">
      <alignment vertical="center"/>
    </xf>
    <xf numFmtId="41" fontId="6" fillId="0" borderId="2" xfId="0" applyNumberFormat="1" applyFont="1" applyBorder="1" applyAlignment="1" applyProtection="1">
      <alignment vertical="center"/>
    </xf>
    <xf numFmtId="3" fontId="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4" fontId="3" fillId="0" borderId="0" xfId="2" applyFont="1" applyAlignment="1" applyProtection="1">
      <alignment horizontal="center" vertical="center"/>
    </xf>
  </cellXfs>
  <cellStyles count="3">
    <cellStyle name="Comma [0]" xfId="1" builtinId="6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8"/>
  <sheetViews>
    <sheetView tabSelected="1" zoomScaleNormal="100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A5" sqref="A5"/>
    </sheetView>
  </sheetViews>
  <sheetFormatPr defaultColWidth="8.6640625" defaultRowHeight="13.2" x14ac:dyDescent="0.25"/>
  <cols>
    <col min="1" max="1" width="3.33203125" style="27" customWidth="1"/>
    <col min="2" max="2" width="26.33203125" style="27" bestFit="1" customWidth="1"/>
    <col min="3" max="3" width="14.88671875" style="27" customWidth="1"/>
    <col min="4" max="4" width="1.33203125" style="27" customWidth="1"/>
    <col min="5" max="5" width="9" style="27" bestFit="1" customWidth="1"/>
    <col min="6" max="6" width="1.33203125" style="27" customWidth="1"/>
    <col min="7" max="7" width="18.109375" style="27" bestFit="1" customWidth="1"/>
    <col min="8" max="8" width="1.33203125" style="27" customWidth="1"/>
    <col min="9" max="9" width="9" style="27" bestFit="1" customWidth="1"/>
    <col min="10" max="10" width="1.33203125" style="27" customWidth="1"/>
    <col min="11" max="11" width="15.44140625" style="27" bestFit="1" customWidth="1"/>
    <col min="12" max="12" width="1.33203125" style="27" customWidth="1"/>
    <col min="13" max="13" width="9" style="27" bestFit="1" customWidth="1"/>
    <col min="14" max="14" width="1.33203125" style="27" customWidth="1"/>
    <col min="15" max="15" width="19" style="27" bestFit="1" customWidth="1"/>
    <col min="16" max="16" width="1.33203125" style="27" customWidth="1"/>
    <col min="17" max="17" width="9" style="27" bestFit="1" customWidth="1"/>
    <col min="18" max="18" width="1.33203125" style="27" customWidth="1"/>
    <col min="19" max="19" width="16" style="27" bestFit="1" customWidth="1"/>
    <col min="20" max="20" width="1.33203125" style="27" customWidth="1"/>
    <col min="21" max="21" width="9" style="27" bestFit="1" customWidth="1"/>
    <col min="22" max="22" width="14.6640625" style="27" customWidth="1"/>
    <col min="23" max="23" width="1.6640625" style="27" bestFit="1" customWidth="1"/>
    <col min="24" max="24" width="15" style="27" bestFit="1" customWidth="1"/>
    <col min="25" max="16384" width="8.6640625" style="27"/>
  </cols>
  <sheetData>
    <row r="1" spans="1:26" s="1" customFormat="1" ht="24" customHeight="1" x14ac:dyDescent="0.2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6" s="2" customFormat="1" ht="24" customHeight="1" x14ac:dyDescent="0.25">
      <c r="A2" s="44" t="s">
        <v>77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6" s="2" customFormat="1" ht="18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6" s="3" customFormat="1" x14ac:dyDescent="0.25">
      <c r="B4" s="3" t="s">
        <v>0</v>
      </c>
      <c r="C4" s="4" t="s">
        <v>0</v>
      </c>
      <c r="D4" s="4" t="s">
        <v>63</v>
      </c>
      <c r="E4" s="30" t="s">
        <v>76</v>
      </c>
      <c r="F4" s="4" t="s">
        <v>63</v>
      </c>
      <c r="G4" s="5" t="s">
        <v>64</v>
      </c>
      <c r="H4" s="4" t="s">
        <v>63</v>
      </c>
      <c r="I4" s="30" t="s">
        <v>76</v>
      </c>
      <c r="J4" s="4" t="s">
        <v>63</v>
      </c>
      <c r="K4" s="5" t="s">
        <v>65</v>
      </c>
      <c r="L4" s="4" t="s">
        <v>63</v>
      </c>
      <c r="M4" s="30" t="s">
        <v>76</v>
      </c>
      <c r="N4" s="4" t="s">
        <v>63</v>
      </c>
      <c r="O4" s="5" t="s">
        <v>66</v>
      </c>
      <c r="P4" s="4" t="s">
        <v>63</v>
      </c>
      <c r="Q4" s="30" t="s">
        <v>76</v>
      </c>
      <c r="R4" s="3" t="s">
        <v>63</v>
      </c>
      <c r="S4" s="5" t="s">
        <v>67</v>
      </c>
      <c r="T4" s="4" t="s">
        <v>63</v>
      </c>
      <c r="U4" s="30" t="s">
        <v>76</v>
      </c>
      <c r="V4" s="33" t="s">
        <v>68</v>
      </c>
      <c r="W4" s="4" t="s">
        <v>63</v>
      </c>
      <c r="X4" s="6" t="s">
        <v>69</v>
      </c>
    </row>
    <row r="5" spans="1:26" s="10" customFormat="1" ht="18" customHeight="1" x14ac:dyDescent="0.25">
      <c r="A5" s="7"/>
      <c r="B5" s="7" t="s">
        <v>0</v>
      </c>
      <c r="C5" s="8" t="s">
        <v>70</v>
      </c>
      <c r="D5" s="9" t="s">
        <v>63</v>
      </c>
      <c r="E5" s="8" t="s">
        <v>68</v>
      </c>
      <c r="F5" s="9" t="s">
        <v>63</v>
      </c>
      <c r="G5" s="8" t="s">
        <v>71</v>
      </c>
      <c r="H5" s="7" t="s">
        <v>63</v>
      </c>
      <c r="I5" s="8" t="s">
        <v>68</v>
      </c>
      <c r="J5" s="9" t="s">
        <v>63</v>
      </c>
      <c r="K5" s="8" t="s">
        <v>72</v>
      </c>
      <c r="L5" s="9" t="s">
        <v>63</v>
      </c>
      <c r="M5" s="8" t="s">
        <v>68</v>
      </c>
      <c r="N5" s="9" t="s">
        <v>63</v>
      </c>
      <c r="O5" s="8" t="s">
        <v>73</v>
      </c>
      <c r="P5" s="9" t="s">
        <v>63</v>
      </c>
      <c r="Q5" s="8" t="s">
        <v>68</v>
      </c>
      <c r="R5" s="7" t="s">
        <v>63</v>
      </c>
      <c r="S5" s="8" t="s">
        <v>1</v>
      </c>
      <c r="T5" s="9" t="s">
        <v>63</v>
      </c>
      <c r="U5" s="8" t="s">
        <v>68</v>
      </c>
      <c r="V5" s="34" t="s">
        <v>74</v>
      </c>
      <c r="W5" s="9" t="s">
        <v>63</v>
      </c>
      <c r="X5" s="32" t="s">
        <v>75</v>
      </c>
      <c r="Z5" s="11"/>
    </row>
    <row r="6" spans="1:26" s="13" customFormat="1" ht="14.25" customHeight="1" x14ac:dyDescent="0.25">
      <c r="A6" s="12">
        <v>5</v>
      </c>
      <c r="B6" s="13" t="s">
        <v>3</v>
      </c>
      <c r="C6" s="31">
        <v>54779502</v>
      </c>
      <c r="E6" s="14">
        <f>C6/$V6</f>
        <v>0.83296982947638798</v>
      </c>
      <c r="F6" s="15"/>
      <c r="G6" s="31">
        <v>2251415</v>
      </c>
      <c r="I6" s="14">
        <f>G6/$V6</f>
        <v>3.4234717369839941E-2</v>
      </c>
      <c r="J6" s="15"/>
      <c r="K6" s="31">
        <v>6877680</v>
      </c>
      <c r="L6" s="15"/>
      <c r="M6" s="14">
        <f>K6/$V6</f>
        <v>0.10458108832010127</v>
      </c>
      <c r="N6" s="15"/>
      <c r="O6" s="31">
        <v>1855492</v>
      </c>
      <c r="P6" s="15"/>
      <c r="Q6" s="14">
        <f>O6/$V6</f>
        <v>2.821436483367085E-2</v>
      </c>
      <c r="R6" s="15"/>
      <c r="S6" s="31">
        <v>0</v>
      </c>
      <c r="T6" s="15"/>
      <c r="U6" s="14">
        <f>S6/$V6</f>
        <v>0</v>
      </c>
      <c r="V6" s="35">
        <f>C6+G6+K6+O6+S6</f>
        <v>65764089</v>
      </c>
      <c r="W6" s="16"/>
      <c r="X6" s="31">
        <v>5720.4380000000001</v>
      </c>
    </row>
    <row r="7" spans="1:26" s="18" customFormat="1" ht="12.9" customHeight="1" x14ac:dyDescent="0.25">
      <c r="A7" s="17">
        <v>6</v>
      </c>
      <c r="B7" s="18" t="s">
        <v>4</v>
      </c>
      <c r="C7" s="31">
        <v>32695945</v>
      </c>
      <c r="E7" s="19">
        <f t="shared" ref="E7:E22" si="0">C7/$V7</f>
        <v>0.78364249946618214</v>
      </c>
      <c r="F7" s="20"/>
      <c r="G7" s="31">
        <v>1687799</v>
      </c>
      <c r="I7" s="19">
        <f t="shared" ref="I7:I22" si="1">G7/$V7</f>
        <v>4.0452448368032266E-2</v>
      </c>
      <c r="J7" s="20"/>
      <c r="K7" s="31">
        <v>5582941</v>
      </c>
      <c r="L7" s="20"/>
      <c r="M7" s="19">
        <f t="shared" ref="M7:M22" si="2">K7/$V7</f>
        <v>0.13380955465921621</v>
      </c>
      <c r="N7" s="20"/>
      <c r="O7" s="31">
        <v>1756352</v>
      </c>
      <c r="P7" s="20"/>
      <c r="Q7" s="19">
        <f t="shared" ref="Q7:Q22" si="3">O7/$V7</f>
        <v>4.2095497506569331E-2</v>
      </c>
      <c r="R7" s="20"/>
      <c r="S7" s="31">
        <v>0</v>
      </c>
      <c r="T7" s="20"/>
      <c r="U7" s="19">
        <f t="shared" ref="U7:U22" si="4">S7/$V7</f>
        <v>0</v>
      </c>
      <c r="V7" s="36">
        <f t="shared" ref="V7:V65" si="5">C7+G7+K7+O7+S7</f>
        <v>41723037</v>
      </c>
      <c r="W7" s="21"/>
      <c r="X7" s="31">
        <v>3313.9375</v>
      </c>
    </row>
    <row r="8" spans="1:26" s="18" customFormat="1" ht="12.9" customHeight="1" x14ac:dyDescent="0.25">
      <c r="A8" s="17">
        <v>8</v>
      </c>
      <c r="B8" s="18" t="s">
        <v>5</v>
      </c>
      <c r="C8" s="31">
        <v>43571890</v>
      </c>
      <c r="E8" s="19">
        <f t="shared" si="0"/>
        <v>0.77094434161307324</v>
      </c>
      <c r="F8" s="20"/>
      <c r="G8" s="31">
        <v>3099427</v>
      </c>
      <c r="I8" s="19">
        <f t="shared" si="1"/>
        <v>5.4840074825599321E-2</v>
      </c>
      <c r="J8" s="20"/>
      <c r="K8" s="31">
        <v>6943365</v>
      </c>
      <c r="L8" s="20"/>
      <c r="M8" s="19">
        <f t="shared" si="2"/>
        <v>0.1228532422739582</v>
      </c>
      <c r="N8" s="20"/>
      <c r="O8" s="31">
        <v>2902874</v>
      </c>
      <c r="P8" s="20"/>
      <c r="Q8" s="19">
        <f t="shared" si="3"/>
        <v>5.1362341287369183E-2</v>
      </c>
      <c r="R8" s="20"/>
      <c r="S8" s="31">
        <v>0</v>
      </c>
      <c r="T8" s="20"/>
      <c r="U8" s="19">
        <f t="shared" si="4"/>
        <v>0</v>
      </c>
      <c r="V8" s="36">
        <f t="shared" si="5"/>
        <v>56517556</v>
      </c>
      <c r="W8" s="21"/>
      <c r="X8" s="31">
        <v>4877.875</v>
      </c>
    </row>
    <row r="9" spans="1:26" s="18" customFormat="1" ht="12.9" customHeight="1" x14ac:dyDescent="0.25">
      <c r="A9" s="17">
        <v>10</v>
      </c>
      <c r="B9" s="18" t="s">
        <v>6</v>
      </c>
      <c r="C9" s="31">
        <v>5864852</v>
      </c>
      <c r="E9" s="19">
        <f t="shared" si="0"/>
        <v>0.70784228175971742</v>
      </c>
      <c r="F9" s="20"/>
      <c r="G9" s="31">
        <v>832525</v>
      </c>
      <c r="I9" s="19">
        <f t="shared" si="1"/>
        <v>0.10047932933721239</v>
      </c>
      <c r="J9" s="20"/>
      <c r="K9" s="31">
        <v>1155158</v>
      </c>
      <c r="L9" s="20"/>
      <c r="M9" s="19">
        <f t="shared" si="2"/>
        <v>0.13941863742051661</v>
      </c>
      <c r="N9" s="20"/>
      <c r="O9" s="31">
        <v>433000</v>
      </c>
      <c r="P9" s="20"/>
      <c r="Q9" s="19">
        <f t="shared" si="3"/>
        <v>5.2259751482553629E-2</v>
      </c>
      <c r="R9" s="20"/>
      <c r="S9" s="31">
        <v>0</v>
      </c>
      <c r="T9" s="20"/>
      <c r="U9" s="19">
        <f t="shared" si="4"/>
        <v>0</v>
      </c>
      <c r="V9" s="36">
        <f t="shared" si="5"/>
        <v>8285535</v>
      </c>
      <c r="W9" s="21"/>
      <c r="X9" s="31">
        <v>461.31400000000002</v>
      </c>
    </row>
    <row r="10" spans="1:26" s="18" customFormat="1" ht="12.9" customHeight="1" x14ac:dyDescent="0.25">
      <c r="A10" s="17">
        <v>19</v>
      </c>
      <c r="B10" s="18" t="s">
        <v>7</v>
      </c>
      <c r="C10" s="31">
        <v>10519657</v>
      </c>
      <c r="E10" s="19">
        <f t="shared" si="0"/>
        <v>0.8070727812350994</v>
      </c>
      <c r="F10" s="20"/>
      <c r="G10" s="31">
        <v>733118</v>
      </c>
      <c r="I10" s="19">
        <f t="shared" si="1"/>
        <v>5.6245140239222023E-2</v>
      </c>
      <c r="J10" s="20"/>
      <c r="K10" s="31">
        <v>1492625</v>
      </c>
      <c r="L10" s="20"/>
      <c r="M10" s="19">
        <f t="shared" si="2"/>
        <v>0.11451485633904607</v>
      </c>
      <c r="N10" s="20"/>
      <c r="O10" s="31">
        <v>288935</v>
      </c>
      <c r="P10" s="20"/>
      <c r="Q10" s="19">
        <f t="shared" si="3"/>
        <v>2.216722218663246E-2</v>
      </c>
      <c r="R10" s="20"/>
      <c r="S10" s="31">
        <v>0</v>
      </c>
      <c r="T10" s="20"/>
      <c r="U10" s="19">
        <f t="shared" si="4"/>
        <v>0</v>
      </c>
      <c r="V10" s="36">
        <f t="shared" si="5"/>
        <v>13034335</v>
      </c>
      <c r="W10" s="21"/>
      <c r="X10" s="31">
        <v>1007.563</v>
      </c>
    </row>
    <row r="11" spans="1:26" s="18" customFormat="1" ht="12.9" customHeight="1" x14ac:dyDescent="0.25">
      <c r="A11" s="17">
        <v>20</v>
      </c>
      <c r="B11" s="18" t="s">
        <v>8</v>
      </c>
      <c r="C11" s="31">
        <v>33041138</v>
      </c>
      <c r="E11" s="19">
        <f t="shared" si="0"/>
        <v>0.77792839811271275</v>
      </c>
      <c r="F11" s="20"/>
      <c r="G11" s="31">
        <v>2454414</v>
      </c>
      <c r="I11" s="19">
        <f t="shared" si="1"/>
        <v>5.7787305973705134E-2</v>
      </c>
      <c r="J11" s="20"/>
      <c r="K11" s="31">
        <v>5472973</v>
      </c>
      <c r="L11" s="20"/>
      <c r="M11" s="19">
        <f t="shared" si="2"/>
        <v>0.12885697577378019</v>
      </c>
      <c r="N11" s="20"/>
      <c r="O11" s="31">
        <v>1504713</v>
      </c>
      <c r="P11" s="20"/>
      <c r="Q11" s="19">
        <f t="shared" si="3"/>
        <v>3.5427320139801911E-2</v>
      </c>
      <c r="R11" s="20"/>
      <c r="S11" s="31">
        <v>0</v>
      </c>
      <c r="T11" s="20"/>
      <c r="U11" s="19">
        <f t="shared" si="4"/>
        <v>0</v>
      </c>
      <c r="V11" s="36">
        <f t="shared" si="5"/>
        <v>42473238</v>
      </c>
      <c r="W11" s="21"/>
      <c r="X11" s="31">
        <v>3980.0625</v>
      </c>
    </row>
    <row r="12" spans="1:26" s="18" customFormat="1" ht="12.9" customHeight="1" x14ac:dyDescent="0.25">
      <c r="A12" s="17">
        <v>22</v>
      </c>
      <c r="B12" s="18" t="s">
        <v>9</v>
      </c>
      <c r="C12" s="31">
        <v>76272513</v>
      </c>
      <c r="E12" s="19">
        <f t="shared" si="0"/>
        <v>0.83716901137976718</v>
      </c>
      <c r="F12" s="20"/>
      <c r="G12" s="31">
        <v>3233250</v>
      </c>
      <c r="I12" s="19">
        <f t="shared" si="1"/>
        <v>3.5488232910899788E-2</v>
      </c>
      <c r="J12" s="20"/>
      <c r="K12" s="31">
        <v>9530420</v>
      </c>
      <c r="L12" s="20"/>
      <c r="M12" s="19">
        <f t="shared" si="2"/>
        <v>0.104606128415278</v>
      </c>
      <c r="N12" s="20"/>
      <c r="O12" s="31">
        <v>2071481</v>
      </c>
      <c r="P12" s="20"/>
      <c r="Q12" s="19">
        <f t="shared" si="3"/>
        <v>2.2736627294055085E-2</v>
      </c>
      <c r="R12" s="20"/>
      <c r="S12" s="31">
        <v>0</v>
      </c>
      <c r="T12" s="20"/>
      <c r="U12" s="19">
        <f t="shared" si="4"/>
        <v>0</v>
      </c>
      <c r="V12" s="36">
        <f t="shared" si="5"/>
        <v>91107664</v>
      </c>
      <c r="W12" s="21"/>
      <c r="X12" s="31">
        <v>8648</v>
      </c>
    </row>
    <row r="13" spans="1:26" s="18" customFormat="1" ht="12.9" customHeight="1" x14ac:dyDescent="0.25">
      <c r="A13" s="17">
        <v>23</v>
      </c>
      <c r="B13" s="18" t="s">
        <v>10</v>
      </c>
      <c r="C13" s="31">
        <v>193613965</v>
      </c>
      <c r="E13" s="19">
        <f t="shared" si="0"/>
        <v>0.84775379225988656</v>
      </c>
      <c r="F13" s="20"/>
      <c r="G13" s="31">
        <v>6555995</v>
      </c>
      <c r="I13" s="19">
        <f t="shared" si="1"/>
        <v>2.8705933599814739E-2</v>
      </c>
      <c r="J13" s="20"/>
      <c r="K13" s="31">
        <v>23681372</v>
      </c>
      <c r="L13" s="20"/>
      <c r="M13" s="19">
        <f t="shared" si="2"/>
        <v>0.10369072767512971</v>
      </c>
      <c r="N13" s="20"/>
      <c r="O13" s="31">
        <v>4533332</v>
      </c>
      <c r="P13" s="20"/>
      <c r="Q13" s="19">
        <f t="shared" si="3"/>
        <v>1.9849546465168958E-2</v>
      </c>
      <c r="R13" s="20"/>
      <c r="S13" s="31">
        <v>0</v>
      </c>
      <c r="T13" s="20"/>
      <c r="U13" s="19">
        <f t="shared" si="4"/>
        <v>0</v>
      </c>
      <c r="V13" s="36">
        <f t="shared" si="5"/>
        <v>228384664</v>
      </c>
      <c r="W13" s="21"/>
      <c r="X13" s="31">
        <v>23398.9375</v>
      </c>
    </row>
    <row r="14" spans="1:26" s="18" customFormat="1" ht="12.9" customHeight="1" x14ac:dyDescent="0.25">
      <c r="A14" s="17">
        <v>27</v>
      </c>
      <c r="B14" s="18" t="s">
        <v>11</v>
      </c>
      <c r="C14" s="31">
        <v>39654612</v>
      </c>
      <c r="E14" s="19">
        <f t="shared" si="0"/>
        <v>0.72449757734445863</v>
      </c>
      <c r="F14" s="20"/>
      <c r="G14" s="31">
        <v>3145033</v>
      </c>
      <c r="I14" s="19">
        <f t="shared" si="1"/>
        <v>5.7460372810314596E-2</v>
      </c>
      <c r="J14" s="20"/>
      <c r="K14" s="31">
        <v>7772313</v>
      </c>
      <c r="L14" s="20"/>
      <c r="M14" s="19">
        <f t="shared" si="2"/>
        <v>0.14200169046825731</v>
      </c>
      <c r="N14" s="20"/>
      <c r="O14" s="31">
        <v>4161989</v>
      </c>
      <c r="P14" s="20"/>
      <c r="Q14" s="19">
        <f t="shared" si="3"/>
        <v>7.6040359376969471E-2</v>
      </c>
      <c r="R14" s="20"/>
      <c r="S14" s="31">
        <v>0</v>
      </c>
      <c r="T14" s="20"/>
      <c r="U14" s="19">
        <f t="shared" si="4"/>
        <v>0</v>
      </c>
      <c r="V14" s="36">
        <f t="shared" si="5"/>
        <v>54733947</v>
      </c>
      <c r="W14" s="21"/>
      <c r="X14" s="31">
        <v>4650.625</v>
      </c>
    </row>
    <row r="15" spans="1:26" s="18" customFormat="1" ht="12.9" customHeight="1" x14ac:dyDescent="0.25">
      <c r="A15" s="17">
        <v>28</v>
      </c>
      <c r="B15" s="18" t="s">
        <v>12</v>
      </c>
      <c r="C15" s="31">
        <v>27090914</v>
      </c>
      <c r="E15" s="19">
        <f t="shared" si="0"/>
        <v>0.77945531003205992</v>
      </c>
      <c r="F15" s="20"/>
      <c r="G15" s="31">
        <v>1770393</v>
      </c>
      <c r="I15" s="19">
        <f t="shared" si="1"/>
        <v>5.0937455439620402E-2</v>
      </c>
      <c r="J15" s="20"/>
      <c r="K15" s="31">
        <v>3783716</v>
      </c>
      <c r="L15" s="20"/>
      <c r="M15" s="19">
        <f t="shared" si="2"/>
        <v>0.10886445277753513</v>
      </c>
      <c r="N15" s="20"/>
      <c r="O15" s="31">
        <v>2111189</v>
      </c>
      <c r="P15" s="20"/>
      <c r="Q15" s="19">
        <f t="shared" si="3"/>
        <v>6.0742781750784576E-2</v>
      </c>
      <c r="R15" s="20"/>
      <c r="S15" s="31">
        <v>0</v>
      </c>
      <c r="T15" s="20"/>
      <c r="U15" s="19">
        <f t="shared" si="4"/>
        <v>0</v>
      </c>
      <c r="V15" s="36">
        <f t="shared" si="5"/>
        <v>34756212</v>
      </c>
      <c r="W15" s="21"/>
      <c r="X15" s="31">
        <v>2971.6875</v>
      </c>
    </row>
    <row r="16" spans="1:26" s="18" customFormat="1" ht="12.9" customHeight="1" x14ac:dyDescent="0.25">
      <c r="A16" s="17">
        <v>33</v>
      </c>
      <c r="B16" s="18" t="s">
        <v>13</v>
      </c>
      <c r="C16" s="31">
        <v>115631545</v>
      </c>
      <c r="E16" s="19">
        <f t="shared" si="0"/>
        <v>0.8417189393373703</v>
      </c>
      <c r="F16" s="20"/>
      <c r="G16" s="31">
        <v>4458635</v>
      </c>
      <c r="I16" s="19">
        <f t="shared" si="1"/>
        <v>3.2455827889288136E-2</v>
      </c>
      <c r="J16" s="20"/>
      <c r="K16" s="31">
        <v>13556769</v>
      </c>
      <c r="L16" s="20"/>
      <c r="M16" s="19">
        <f t="shared" si="2"/>
        <v>9.8684050477071308E-2</v>
      </c>
      <c r="N16" s="20"/>
      <c r="O16" s="31">
        <v>3728533</v>
      </c>
      <c r="P16" s="20"/>
      <c r="Q16" s="19">
        <f t="shared" si="3"/>
        <v>2.7141182296270307E-2</v>
      </c>
      <c r="R16" s="20"/>
      <c r="S16" s="31">
        <v>0</v>
      </c>
      <c r="T16" s="20"/>
      <c r="U16" s="19">
        <f t="shared" si="4"/>
        <v>0</v>
      </c>
      <c r="V16" s="36">
        <f t="shared" si="5"/>
        <v>137375482</v>
      </c>
      <c r="W16" s="21"/>
      <c r="X16" s="31">
        <v>14076.141075</v>
      </c>
    </row>
    <row r="17" spans="1:24" s="18" customFormat="1" ht="12.9" customHeight="1" x14ac:dyDescent="0.25">
      <c r="A17" s="17">
        <v>34</v>
      </c>
      <c r="B17" s="18" t="s">
        <v>14</v>
      </c>
      <c r="C17" s="31">
        <v>168434838</v>
      </c>
      <c r="E17" s="19">
        <f t="shared" si="0"/>
        <v>0.85846461192270607</v>
      </c>
      <c r="F17" s="20"/>
      <c r="G17" s="31">
        <v>5741149</v>
      </c>
      <c r="I17" s="19">
        <f t="shared" si="1"/>
        <v>2.9261008629790898E-2</v>
      </c>
      <c r="J17" s="20"/>
      <c r="K17" s="31">
        <v>18397056</v>
      </c>
      <c r="L17" s="20"/>
      <c r="M17" s="19">
        <f t="shared" si="2"/>
        <v>9.3764578201810542E-2</v>
      </c>
      <c r="N17" s="20"/>
      <c r="O17" s="31">
        <v>3631711</v>
      </c>
      <c r="P17" s="20"/>
      <c r="Q17" s="19">
        <f t="shared" si="3"/>
        <v>1.8509801245692549E-2</v>
      </c>
      <c r="R17" s="20"/>
      <c r="S17" s="31">
        <v>0</v>
      </c>
      <c r="T17" s="20"/>
      <c r="U17" s="19">
        <f t="shared" si="4"/>
        <v>0</v>
      </c>
      <c r="V17" s="36">
        <f t="shared" si="5"/>
        <v>196204754</v>
      </c>
      <c r="W17" s="21"/>
      <c r="X17" s="31">
        <v>20044.6875</v>
      </c>
    </row>
    <row r="18" spans="1:24" s="18" customFormat="1" ht="12.9" customHeight="1" x14ac:dyDescent="0.25">
      <c r="A18" s="17">
        <v>35</v>
      </c>
      <c r="B18" s="18" t="s">
        <v>15</v>
      </c>
      <c r="C18" s="31">
        <v>179297502</v>
      </c>
      <c r="E18" s="19">
        <f t="shared" si="0"/>
        <v>0.83798890796629388</v>
      </c>
      <c r="F18" s="20"/>
      <c r="G18" s="31">
        <v>8760663</v>
      </c>
      <c r="I18" s="19">
        <f t="shared" si="1"/>
        <v>4.0945012275914003E-2</v>
      </c>
      <c r="J18" s="20"/>
      <c r="K18" s="31">
        <v>23492692</v>
      </c>
      <c r="L18" s="20"/>
      <c r="M18" s="19">
        <f t="shared" si="2"/>
        <v>0.1097986034086994</v>
      </c>
      <c r="N18" s="20"/>
      <c r="O18" s="31">
        <v>2410808</v>
      </c>
      <c r="P18" s="20"/>
      <c r="Q18" s="19">
        <f t="shared" si="3"/>
        <v>1.1267476349092722E-2</v>
      </c>
      <c r="R18" s="20"/>
      <c r="S18" s="31">
        <v>0</v>
      </c>
      <c r="T18" s="20"/>
      <c r="U18" s="19">
        <f t="shared" si="4"/>
        <v>0</v>
      </c>
      <c r="V18" s="36">
        <f t="shared" si="5"/>
        <v>213961665</v>
      </c>
      <c r="W18" s="21"/>
      <c r="X18" s="31">
        <v>21530.0625</v>
      </c>
    </row>
    <row r="19" spans="1:24" s="18" customFormat="1" ht="12.9" customHeight="1" x14ac:dyDescent="0.25">
      <c r="A19" s="17">
        <v>36</v>
      </c>
      <c r="B19" s="18" t="s">
        <v>16</v>
      </c>
      <c r="C19" s="31">
        <v>624502773</v>
      </c>
      <c r="E19" s="19">
        <f t="shared" si="0"/>
        <v>0.85785260314546219</v>
      </c>
      <c r="F19" s="20"/>
      <c r="G19" s="31">
        <v>18176634</v>
      </c>
      <c r="I19" s="19">
        <f t="shared" si="1"/>
        <v>2.4968460457616439E-2</v>
      </c>
      <c r="J19" s="20"/>
      <c r="K19" s="31">
        <v>78409977</v>
      </c>
      <c r="L19" s="20"/>
      <c r="M19" s="19">
        <f t="shared" si="2"/>
        <v>0.10770841346132151</v>
      </c>
      <c r="N19" s="20"/>
      <c r="O19" s="31">
        <v>6894387</v>
      </c>
      <c r="P19" s="20"/>
      <c r="Q19" s="19">
        <f t="shared" si="3"/>
        <v>9.470522935599893E-3</v>
      </c>
      <c r="R19" s="20"/>
      <c r="S19" s="31">
        <v>0</v>
      </c>
      <c r="T19" s="20"/>
      <c r="U19" s="19">
        <f t="shared" si="4"/>
        <v>0</v>
      </c>
      <c r="V19" s="36">
        <f t="shared" si="5"/>
        <v>727983771</v>
      </c>
      <c r="W19" s="21"/>
      <c r="X19" s="31">
        <v>74948.100000000006</v>
      </c>
    </row>
    <row r="20" spans="1:24" s="18" customFormat="1" ht="12.9" customHeight="1" x14ac:dyDescent="0.25">
      <c r="A20" s="17">
        <v>37</v>
      </c>
      <c r="B20" s="18" t="s">
        <v>17</v>
      </c>
      <c r="C20" s="31">
        <v>142434459</v>
      </c>
      <c r="E20" s="19">
        <f t="shared" si="0"/>
        <v>0.85807959088180863</v>
      </c>
      <c r="F20" s="20"/>
      <c r="G20" s="31">
        <v>4422130</v>
      </c>
      <c r="I20" s="19">
        <f t="shared" si="1"/>
        <v>2.6640600370632029E-2</v>
      </c>
      <c r="J20" s="20"/>
      <c r="K20" s="31">
        <v>18070142</v>
      </c>
      <c r="L20" s="20"/>
      <c r="M20" s="19">
        <f t="shared" si="2"/>
        <v>0.1088614381898708</v>
      </c>
      <c r="N20" s="20"/>
      <c r="O20" s="31">
        <v>1065399</v>
      </c>
      <c r="P20" s="20"/>
      <c r="Q20" s="19">
        <f t="shared" si="3"/>
        <v>6.4183705576884879E-3</v>
      </c>
      <c r="R20" s="20"/>
      <c r="S20" s="31">
        <v>0</v>
      </c>
      <c r="T20" s="20"/>
      <c r="U20" s="19">
        <f t="shared" si="4"/>
        <v>0</v>
      </c>
      <c r="V20" s="36">
        <f t="shared" si="5"/>
        <v>165992130</v>
      </c>
      <c r="W20" s="21"/>
      <c r="X20" s="31">
        <v>15870.406999999999</v>
      </c>
    </row>
    <row r="21" spans="1:24" s="18" customFormat="1" ht="12.9" customHeight="1" x14ac:dyDescent="0.25">
      <c r="A21" s="17">
        <v>38</v>
      </c>
      <c r="B21" s="18" t="s">
        <v>18</v>
      </c>
      <c r="C21" s="31">
        <v>170900107</v>
      </c>
      <c r="E21" s="19">
        <f t="shared" si="0"/>
        <v>0.82717433855703681</v>
      </c>
      <c r="F21" s="20"/>
      <c r="G21" s="31">
        <v>6587355</v>
      </c>
      <c r="I21" s="19">
        <f t="shared" si="1"/>
        <v>3.1883485099078311E-2</v>
      </c>
      <c r="J21" s="20"/>
      <c r="K21" s="31">
        <v>27745555</v>
      </c>
      <c r="L21" s="20"/>
      <c r="M21" s="19">
        <f t="shared" si="2"/>
        <v>0.134291379378849</v>
      </c>
      <c r="N21" s="20"/>
      <c r="O21" s="31">
        <v>1374102</v>
      </c>
      <c r="P21" s="20"/>
      <c r="Q21" s="19">
        <f t="shared" si="3"/>
        <v>6.6507969650358469E-3</v>
      </c>
      <c r="R21" s="20"/>
      <c r="S21" s="31">
        <v>0</v>
      </c>
      <c r="T21" s="20"/>
      <c r="U21" s="19">
        <f t="shared" si="4"/>
        <v>0</v>
      </c>
      <c r="V21" s="36">
        <f t="shared" si="5"/>
        <v>206607119</v>
      </c>
      <c r="W21" s="21"/>
      <c r="X21" s="31">
        <v>20556.375</v>
      </c>
    </row>
    <row r="22" spans="1:24" s="18" customFormat="1" ht="12.9" customHeight="1" x14ac:dyDescent="0.25">
      <c r="A22" s="17">
        <v>39</v>
      </c>
      <c r="B22" s="18" t="s">
        <v>19</v>
      </c>
      <c r="C22" s="31">
        <v>423005963</v>
      </c>
      <c r="E22" s="19">
        <f t="shared" si="0"/>
        <v>0.82343506891766272</v>
      </c>
      <c r="F22" s="20"/>
      <c r="G22" s="31">
        <v>22991533</v>
      </c>
      <c r="I22" s="19">
        <f t="shared" si="1"/>
        <v>4.4755951963678854E-2</v>
      </c>
      <c r="J22" s="20"/>
      <c r="K22" s="31">
        <v>64244831</v>
      </c>
      <c r="L22" s="20"/>
      <c r="M22" s="19">
        <f t="shared" si="2"/>
        <v>0.1250607591129598</v>
      </c>
      <c r="N22" s="20"/>
      <c r="O22" s="31">
        <v>3466621</v>
      </c>
      <c r="P22" s="20"/>
      <c r="Q22" s="19">
        <f t="shared" si="3"/>
        <v>6.7482200056986352E-3</v>
      </c>
      <c r="R22" s="20"/>
      <c r="S22" s="31">
        <v>0</v>
      </c>
      <c r="T22" s="20"/>
      <c r="U22" s="19">
        <f t="shared" si="4"/>
        <v>0</v>
      </c>
      <c r="V22" s="36">
        <f t="shared" si="5"/>
        <v>513708948</v>
      </c>
      <c r="W22" s="21"/>
      <c r="X22" s="31">
        <v>50896.5</v>
      </c>
    </row>
    <row r="23" spans="1:24" s="18" customFormat="1" ht="12.9" customHeight="1" x14ac:dyDescent="0.25">
      <c r="A23" s="17">
        <v>40</v>
      </c>
      <c r="B23" s="18" t="s">
        <v>20</v>
      </c>
      <c r="C23" s="31">
        <v>57809157</v>
      </c>
      <c r="E23" s="19">
        <f t="shared" ref="E23:E38" si="6">C23/$V23</f>
        <v>0.84256548710199408</v>
      </c>
      <c r="F23" s="20"/>
      <c r="G23" s="31">
        <v>3583197</v>
      </c>
      <c r="I23" s="19">
        <f t="shared" ref="I23:I38" si="7">G23/$V23</f>
        <v>5.2224911802249661E-2</v>
      </c>
      <c r="J23" s="20"/>
      <c r="K23" s="31">
        <v>6906354</v>
      </c>
      <c r="L23" s="20"/>
      <c r="M23" s="19">
        <f t="shared" ref="M23:M38" si="8">K23/$V23</f>
        <v>0.10065975399206747</v>
      </c>
      <c r="N23" s="20"/>
      <c r="O23" s="31">
        <v>312169</v>
      </c>
      <c r="P23" s="20"/>
      <c r="Q23" s="19">
        <f t="shared" ref="Q23:Q38" si="9">O23/$V23</f>
        <v>4.5498471036888215E-3</v>
      </c>
      <c r="R23" s="20"/>
      <c r="S23" s="31">
        <v>0</v>
      </c>
      <c r="T23" s="20"/>
      <c r="U23" s="19">
        <f t="shared" ref="U23:U38" si="10">S23/$V23</f>
        <v>0</v>
      </c>
      <c r="V23" s="36">
        <f t="shared" si="5"/>
        <v>68610877</v>
      </c>
      <c r="W23" s="21"/>
      <c r="X23" s="31">
        <v>6874.25</v>
      </c>
    </row>
    <row r="24" spans="1:24" s="18" customFormat="1" ht="12.9" customHeight="1" x14ac:dyDescent="0.25">
      <c r="A24" s="17">
        <v>41</v>
      </c>
      <c r="B24" s="18" t="s">
        <v>21</v>
      </c>
      <c r="C24" s="31">
        <v>224870225</v>
      </c>
      <c r="E24" s="19">
        <f t="shared" si="6"/>
        <v>0.86576343481918405</v>
      </c>
      <c r="F24" s="20"/>
      <c r="G24" s="31">
        <v>7159998</v>
      </c>
      <c r="I24" s="19">
        <f t="shared" si="7"/>
        <v>2.7566408410799999E-2</v>
      </c>
      <c r="J24" s="20"/>
      <c r="K24" s="31">
        <v>26745304</v>
      </c>
      <c r="L24" s="20"/>
      <c r="M24" s="19">
        <f t="shared" si="8"/>
        <v>0.10297097473141792</v>
      </c>
      <c r="N24" s="20"/>
      <c r="O24" s="31">
        <v>960812</v>
      </c>
      <c r="P24" s="20"/>
      <c r="Q24" s="19">
        <f t="shared" si="9"/>
        <v>3.6991820385979955E-3</v>
      </c>
      <c r="R24" s="20"/>
      <c r="S24" s="31">
        <v>0</v>
      </c>
      <c r="T24" s="20"/>
      <c r="U24" s="19">
        <f t="shared" si="10"/>
        <v>0</v>
      </c>
      <c r="V24" s="36">
        <f t="shared" si="5"/>
        <v>259736339</v>
      </c>
      <c r="W24" s="21"/>
      <c r="X24" s="31">
        <v>24981.531900000002</v>
      </c>
    </row>
    <row r="25" spans="1:24" s="18" customFormat="1" ht="12.9" customHeight="1" x14ac:dyDescent="0.25">
      <c r="A25" s="17">
        <v>42</v>
      </c>
      <c r="B25" s="18" t="s">
        <v>22</v>
      </c>
      <c r="C25" s="31">
        <v>133458897</v>
      </c>
      <c r="E25" s="19">
        <f t="shared" si="6"/>
        <v>0.85028441503325469</v>
      </c>
      <c r="F25" s="20"/>
      <c r="G25" s="31">
        <v>6293426</v>
      </c>
      <c r="I25" s="19">
        <f t="shared" si="7"/>
        <v>4.0096255590701277E-2</v>
      </c>
      <c r="J25" s="20"/>
      <c r="K25" s="31">
        <v>16569083</v>
      </c>
      <c r="L25" s="20"/>
      <c r="M25" s="19">
        <f t="shared" si="8"/>
        <v>0.10556383548031605</v>
      </c>
      <c r="N25" s="20"/>
      <c r="O25" s="31">
        <v>636542</v>
      </c>
      <c r="P25" s="20"/>
      <c r="Q25" s="19">
        <f t="shared" si="9"/>
        <v>4.0554938957280458E-3</v>
      </c>
      <c r="R25" s="20"/>
      <c r="S25" s="31">
        <v>0</v>
      </c>
      <c r="T25" s="20"/>
      <c r="U25" s="19">
        <f t="shared" si="10"/>
        <v>0</v>
      </c>
      <c r="V25" s="36">
        <f t="shared" si="5"/>
        <v>156957948</v>
      </c>
      <c r="W25" s="21"/>
      <c r="X25" s="31">
        <v>15157.5</v>
      </c>
    </row>
    <row r="26" spans="1:24" s="18" customFormat="1" ht="12.9" customHeight="1" x14ac:dyDescent="0.25">
      <c r="A26" s="17">
        <v>43</v>
      </c>
      <c r="B26" s="18" t="s">
        <v>23</v>
      </c>
      <c r="C26" s="31">
        <v>276200742</v>
      </c>
      <c r="E26" s="19">
        <f t="shared" si="6"/>
        <v>0.84351780980608804</v>
      </c>
      <c r="F26" s="20"/>
      <c r="G26" s="31">
        <v>15780920</v>
      </c>
      <c r="I26" s="19">
        <f t="shared" si="7"/>
        <v>4.8194972173988916E-2</v>
      </c>
      <c r="J26" s="20"/>
      <c r="K26" s="31">
        <v>34976381</v>
      </c>
      <c r="L26" s="20"/>
      <c r="M26" s="19">
        <f t="shared" si="8"/>
        <v>0.10681796175646506</v>
      </c>
      <c r="N26" s="20"/>
      <c r="O26" s="31">
        <v>481092</v>
      </c>
      <c r="P26" s="20"/>
      <c r="Q26" s="19">
        <f t="shared" si="9"/>
        <v>1.4692562634579401E-3</v>
      </c>
      <c r="R26" s="20"/>
      <c r="S26" s="31">
        <v>0</v>
      </c>
      <c r="T26" s="20"/>
      <c r="U26" s="19">
        <f t="shared" si="10"/>
        <v>0</v>
      </c>
      <c r="V26" s="36">
        <f t="shared" si="5"/>
        <v>327439135</v>
      </c>
      <c r="W26" s="21"/>
      <c r="X26" s="31">
        <v>32290.812000000002</v>
      </c>
    </row>
    <row r="27" spans="1:24" s="18" customFormat="1" ht="12.9" customHeight="1" x14ac:dyDescent="0.25">
      <c r="A27" s="17">
        <v>44</v>
      </c>
      <c r="B27" s="18" t="s">
        <v>24</v>
      </c>
      <c r="C27" s="31">
        <v>134536344</v>
      </c>
      <c r="E27" s="19">
        <f t="shared" si="6"/>
        <v>0.85418781559586421</v>
      </c>
      <c r="F27" s="20"/>
      <c r="G27" s="31">
        <v>5630738</v>
      </c>
      <c r="I27" s="19">
        <f t="shared" si="7"/>
        <v>3.5750248961816777E-2</v>
      </c>
      <c r="J27" s="20"/>
      <c r="K27" s="31">
        <v>16888467</v>
      </c>
      <c r="L27" s="20"/>
      <c r="M27" s="19">
        <f t="shared" si="8"/>
        <v>0.10722695672102431</v>
      </c>
      <c r="N27" s="20"/>
      <c r="O27" s="31">
        <v>446515</v>
      </c>
      <c r="P27" s="20"/>
      <c r="Q27" s="19">
        <f t="shared" si="9"/>
        <v>2.8349787212947255E-3</v>
      </c>
      <c r="R27" s="20"/>
      <c r="S27" s="31">
        <v>0</v>
      </c>
      <c r="T27" s="20"/>
      <c r="U27" s="19">
        <f t="shared" si="10"/>
        <v>0</v>
      </c>
      <c r="V27" s="36">
        <f t="shared" si="5"/>
        <v>157502064</v>
      </c>
      <c r="W27" s="21"/>
      <c r="X27" s="31">
        <v>15677.9375</v>
      </c>
    </row>
    <row r="28" spans="1:24" s="18" customFormat="1" ht="12.9" customHeight="1" x14ac:dyDescent="0.25">
      <c r="A28" s="17">
        <v>45</v>
      </c>
      <c r="B28" s="18" t="s">
        <v>25</v>
      </c>
      <c r="C28" s="31">
        <v>65788056</v>
      </c>
      <c r="E28" s="19">
        <f t="shared" si="6"/>
        <v>0.85067549302297474</v>
      </c>
      <c r="F28" s="20"/>
      <c r="G28" s="31">
        <v>3201355</v>
      </c>
      <c r="I28" s="19">
        <f t="shared" si="7"/>
        <v>4.1395268511453892E-2</v>
      </c>
      <c r="J28" s="20"/>
      <c r="K28" s="31">
        <v>7851771</v>
      </c>
      <c r="L28" s="20"/>
      <c r="M28" s="19">
        <f t="shared" si="8"/>
        <v>0.10152768713105757</v>
      </c>
      <c r="N28" s="20"/>
      <c r="O28" s="31">
        <v>495072</v>
      </c>
      <c r="P28" s="20"/>
      <c r="Q28" s="19">
        <f t="shared" si="9"/>
        <v>6.401551334513823E-3</v>
      </c>
      <c r="R28" s="20"/>
      <c r="S28" s="31">
        <v>0</v>
      </c>
      <c r="T28" s="20"/>
      <c r="U28" s="19">
        <f t="shared" si="10"/>
        <v>0</v>
      </c>
      <c r="V28" s="36">
        <f t="shared" si="5"/>
        <v>77336254</v>
      </c>
      <c r="W28" s="21"/>
      <c r="X28" s="31">
        <v>7156</v>
      </c>
    </row>
    <row r="29" spans="1:24" s="18" customFormat="1" ht="12.9" customHeight="1" x14ac:dyDescent="0.25">
      <c r="A29" s="17">
        <v>46</v>
      </c>
      <c r="B29" s="18" t="s">
        <v>26</v>
      </c>
      <c r="C29" s="31">
        <v>36118917</v>
      </c>
      <c r="E29" s="19">
        <f t="shared" si="6"/>
        <v>0.81005821492399388</v>
      </c>
      <c r="F29" s="20"/>
      <c r="G29" s="31">
        <v>2281157</v>
      </c>
      <c r="I29" s="19">
        <f t="shared" si="7"/>
        <v>5.1160724652441078E-2</v>
      </c>
      <c r="J29" s="20"/>
      <c r="K29" s="31">
        <v>4685209</v>
      </c>
      <c r="L29" s="20"/>
      <c r="M29" s="19">
        <f t="shared" si="8"/>
        <v>0.10507768101368682</v>
      </c>
      <c r="N29" s="20"/>
      <c r="O29" s="31">
        <v>1502768</v>
      </c>
      <c r="P29" s="20"/>
      <c r="Q29" s="19">
        <f t="shared" si="9"/>
        <v>3.370337940987822E-2</v>
      </c>
      <c r="R29" s="20"/>
      <c r="S29" s="31">
        <v>0</v>
      </c>
      <c r="T29" s="20"/>
      <c r="U29" s="19">
        <f t="shared" si="10"/>
        <v>0</v>
      </c>
      <c r="V29" s="36">
        <f t="shared" si="5"/>
        <v>44588051</v>
      </c>
      <c r="W29" s="21"/>
      <c r="X29" s="31">
        <v>3273.5</v>
      </c>
    </row>
    <row r="30" spans="1:24" s="18" customFormat="1" ht="12.9" customHeight="1" x14ac:dyDescent="0.25">
      <c r="A30" s="17">
        <v>47</v>
      </c>
      <c r="B30" s="18" t="s">
        <v>27</v>
      </c>
      <c r="C30" s="31">
        <v>23741124</v>
      </c>
      <c r="E30" s="19">
        <f t="shared" si="6"/>
        <v>0.81296928005082225</v>
      </c>
      <c r="F30" s="20"/>
      <c r="G30" s="31">
        <v>1302178</v>
      </c>
      <c r="I30" s="19">
        <f t="shared" si="7"/>
        <v>4.4590589357016944E-2</v>
      </c>
      <c r="J30" s="20"/>
      <c r="K30" s="31">
        <v>3229678</v>
      </c>
      <c r="L30" s="20"/>
      <c r="M30" s="19">
        <f t="shared" si="8"/>
        <v>0.11059413187244123</v>
      </c>
      <c r="N30" s="20"/>
      <c r="O30" s="31">
        <v>929998</v>
      </c>
      <c r="P30" s="20"/>
      <c r="Q30" s="19">
        <f t="shared" si="9"/>
        <v>3.1845998719719611E-2</v>
      </c>
      <c r="R30" s="20"/>
      <c r="S30" s="31">
        <v>0</v>
      </c>
      <c r="T30" s="20"/>
      <c r="U30" s="19">
        <f t="shared" si="10"/>
        <v>0</v>
      </c>
      <c r="V30" s="36">
        <f t="shared" si="5"/>
        <v>29202978</v>
      </c>
      <c r="W30" s="21"/>
      <c r="X30" s="31">
        <v>2547.6875</v>
      </c>
    </row>
    <row r="31" spans="1:24" s="18" customFormat="1" ht="12.9" customHeight="1" x14ac:dyDescent="0.25">
      <c r="A31" s="17">
        <v>48</v>
      </c>
      <c r="B31" s="18" t="s">
        <v>28</v>
      </c>
      <c r="C31" s="31">
        <v>44675733</v>
      </c>
      <c r="E31" s="19">
        <f t="shared" si="6"/>
        <v>0.79345343721319928</v>
      </c>
      <c r="F31" s="20"/>
      <c r="G31" s="31">
        <v>3244580</v>
      </c>
      <c r="I31" s="19">
        <f t="shared" si="7"/>
        <v>5.7624642740908179E-2</v>
      </c>
      <c r="J31" s="20"/>
      <c r="K31" s="31">
        <v>7071718</v>
      </c>
      <c r="L31" s="20"/>
      <c r="M31" s="19">
        <f t="shared" si="8"/>
        <v>0.12559567750354428</v>
      </c>
      <c r="N31" s="20"/>
      <c r="O31" s="31">
        <v>1313394</v>
      </c>
      <c r="P31" s="20"/>
      <c r="Q31" s="19">
        <f t="shared" si="9"/>
        <v>2.3326242542348274E-2</v>
      </c>
      <c r="R31" s="20"/>
      <c r="S31" s="31">
        <v>0</v>
      </c>
      <c r="T31" s="20"/>
      <c r="U31" s="19">
        <f t="shared" si="10"/>
        <v>0</v>
      </c>
      <c r="V31" s="36">
        <f t="shared" si="5"/>
        <v>56305425</v>
      </c>
      <c r="W31" s="21"/>
      <c r="X31" s="31">
        <v>5225.0625</v>
      </c>
    </row>
    <row r="32" spans="1:24" s="18" customFormat="1" ht="12.9" customHeight="1" x14ac:dyDescent="0.25">
      <c r="A32" s="17">
        <v>49</v>
      </c>
      <c r="B32" s="18" t="s">
        <v>29</v>
      </c>
      <c r="C32" s="31">
        <v>5341105</v>
      </c>
      <c r="E32" s="19">
        <f t="shared" si="6"/>
        <v>0.73455781066742365</v>
      </c>
      <c r="F32" s="20"/>
      <c r="G32" s="31">
        <v>703333</v>
      </c>
      <c r="I32" s="19">
        <f t="shared" si="7"/>
        <v>9.6728813354193754E-2</v>
      </c>
      <c r="J32" s="20"/>
      <c r="K32" s="31">
        <v>923342</v>
      </c>
      <c r="L32" s="20"/>
      <c r="M32" s="19">
        <f t="shared" si="8"/>
        <v>0.12698647152925852</v>
      </c>
      <c r="N32" s="20"/>
      <c r="O32" s="31">
        <v>303404</v>
      </c>
      <c r="P32" s="20"/>
      <c r="Q32" s="19">
        <f t="shared" si="9"/>
        <v>4.1726904449124101E-2</v>
      </c>
      <c r="R32" s="20"/>
      <c r="S32" s="31">
        <v>0</v>
      </c>
      <c r="T32" s="20"/>
      <c r="U32" s="19">
        <f t="shared" si="10"/>
        <v>0</v>
      </c>
      <c r="V32" s="36">
        <f t="shared" si="5"/>
        <v>7271184</v>
      </c>
      <c r="W32" s="21"/>
      <c r="X32" s="31">
        <v>222.125</v>
      </c>
    </row>
    <row r="33" spans="1:24" s="18" customFormat="1" ht="12.9" customHeight="1" x14ac:dyDescent="0.25">
      <c r="A33" s="17">
        <v>50</v>
      </c>
      <c r="B33" s="18" t="s">
        <v>30</v>
      </c>
      <c r="C33" s="31">
        <v>7451584</v>
      </c>
      <c r="E33" s="19">
        <f t="shared" si="6"/>
        <v>0.6883740145180014</v>
      </c>
      <c r="F33" s="20"/>
      <c r="G33" s="31">
        <v>1229721</v>
      </c>
      <c r="I33" s="19">
        <f t="shared" si="7"/>
        <v>0.11360107884539598</v>
      </c>
      <c r="J33" s="20"/>
      <c r="K33" s="31">
        <v>1699238</v>
      </c>
      <c r="L33" s="20"/>
      <c r="M33" s="19">
        <f t="shared" si="8"/>
        <v>0.15697485040516748</v>
      </c>
      <c r="N33" s="20"/>
      <c r="O33" s="31">
        <v>444363</v>
      </c>
      <c r="P33" s="20"/>
      <c r="Q33" s="19">
        <f t="shared" si="9"/>
        <v>4.1050056231435171E-2</v>
      </c>
      <c r="R33" s="20"/>
      <c r="S33" s="31">
        <v>0</v>
      </c>
      <c r="T33" s="20"/>
      <c r="U33" s="19">
        <f t="shared" si="10"/>
        <v>0</v>
      </c>
      <c r="V33" s="36">
        <f t="shared" si="5"/>
        <v>10824906</v>
      </c>
      <c r="W33" s="21"/>
      <c r="X33" s="31">
        <v>448.0625</v>
      </c>
    </row>
    <row r="34" spans="1:24" s="18" customFormat="1" ht="12.9" customHeight="1" x14ac:dyDescent="0.25">
      <c r="A34" s="17">
        <v>51</v>
      </c>
      <c r="B34" s="18" t="s">
        <v>31</v>
      </c>
      <c r="C34" s="31">
        <v>13541969</v>
      </c>
      <c r="E34" s="19">
        <f t="shared" si="6"/>
        <v>0.75991156005340832</v>
      </c>
      <c r="F34" s="20"/>
      <c r="G34" s="31">
        <v>917019</v>
      </c>
      <c r="I34" s="19">
        <f t="shared" si="7"/>
        <v>5.1458789994912588E-2</v>
      </c>
      <c r="J34" s="20"/>
      <c r="K34" s="31">
        <v>2597929</v>
      </c>
      <c r="L34" s="20"/>
      <c r="M34" s="19">
        <f t="shared" si="8"/>
        <v>0.14578354737763696</v>
      </c>
      <c r="N34" s="20"/>
      <c r="O34" s="31">
        <v>763537</v>
      </c>
      <c r="P34" s="20"/>
      <c r="Q34" s="19">
        <f t="shared" si="9"/>
        <v>4.2846102574042165E-2</v>
      </c>
      <c r="R34" s="20"/>
      <c r="S34" s="31">
        <v>0</v>
      </c>
      <c r="T34" s="20"/>
      <c r="U34" s="19">
        <f t="shared" si="10"/>
        <v>0</v>
      </c>
      <c r="V34" s="36">
        <f t="shared" si="5"/>
        <v>17820454</v>
      </c>
      <c r="W34" s="21"/>
      <c r="X34" s="31">
        <v>1240.6875</v>
      </c>
    </row>
    <row r="35" spans="1:24" s="18" customFormat="1" ht="12.9" customHeight="1" x14ac:dyDescent="0.25">
      <c r="A35" s="17">
        <v>52</v>
      </c>
      <c r="B35" s="18" t="s">
        <v>32</v>
      </c>
      <c r="C35" s="31">
        <v>21358987</v>
      </c>
      <c r="E35" s="19">
        <f t="shared" si="6"/>
        <v>0.78584967145437135</v>
      </c>
      <c r="F35" s="20"/>
      <c r="G35" s="31">
        <v>1789544</v>
      </c>
      <c r="I35" s="19">
        <f t="shared" si="7"/>
        <v>6.5841725754743965E-2</v>
      </c>
      <c r="J35" s="20"/>
      <c r="K35" s="31">
        <v>3719359</v>
      </c>
      <c r="L35" s="20"/>
      <c r="M35" s="19">
        <f t="shared" si="8"/>
        <v>0.13684436664392646</v>
      </c>
      <c r="N35" s="20"/>
      <c r="O35" s="31">
        <v>311592</v>
      </c>
      <c r="P35" s="20"/>
      <c r="Q35" s="19">
        <f t="shared" si="9"/>
        <v>1.1464236146958209E-2</v>
      </c>
      <c r="R35" s="20"/>
      <c r="S35" s="31">
        <v>0</v>
      </c>
      <c r="T35" s="20"/>
      <c r="U35" s="19">
        <f t="shared" si="10"/>
        <v>0</v>
      </c>
      <c r="V35" s="36">
        <f t="shared" si="5"/>
        <v>27179482</v>
      </c>
      <c r="W35" s="21"/>
      <c r="X35" s="31">
        <v>1967.125</v>
      </c>
    </row>
    <row r="36" spans="1:24" s="18" customFormat="1" ht="12.9" customHeight="1" x14ac:dyDescent="0.25">
      <c r="A36" s="17">
        <v>53</v>
      </c>
      <c r="B36" s="18" t="s">
        <v>33</v>
      </c>
      <c r="C36" s="31">
        <v>22901351</v>
      </c>
      <c r="E36" s="19">
        <f t="shared" si="6"/>
        <v>0.81880555258999377</v>
      </c>
      <c r="F36" s="20"/>
      <c r="G36" s="31">
        <v>1244561</v>
      </c>
      <c r="I36" s="19">
        <f t="shared" si="7"/>
        <v>4.4497525815702106E-2</v>
      </c>
      <c r="J36" s="20"/>
      <c r="K36" s="31">
        <v>3004217</v>
      </c>
      <c r="L36" s="20"/>
      <c r="M36" s="19">
        <f t="shared" si="8"/>
        <v>0.10741154793816544</v>
      </c>
      <c r="N36" s="20"/>
      <c r="O36" s="31">
        <v>819089</v>
      </c>
      <c r="P36" s="20"/>
      <c r="Q36" s="19">
        <f t="shared" si="9"/>
        <v>2.9285373656138688E-2</v>
      </c>
      <c r="R36" s="20"/>
      <c r="S36" s="31">
        <v>0</v>
      </c>
      <c r="T36" s="20"/>
      <c r="U36" s="19">
        <f t="shared" si="10"/>
        <v>0</v>
      </c>
      <c r="V36" s="36">
        <f t="shared" si="5"/>
        <v>27969218</v>
      </c>
      <c r="W36" s="21"/>
      <c r="X36" s="31">
        <v>2431.875</v>
      </c>
    </row>
    <row r="37" spans="1:24" s="18" customFormat="1" ht="12.9" customHeight="1" x14ac:dyDescent="0.25">
      <c r="A37" s="17">
        <v>54</v>
      </c>
      <c r="B37" s="18" t="s">
        <v>34</v>
      </c>
      <c r="C37" s="31">
        <v>17263269</v>
      </c>
      <c r="E37" s="19">
        <f t="shared" si="6"/>
        <v>0.76023661164611667</v>
      </c>
      <c r="F37" s="20"/>
      <c r="G37" s="31">
        <v>1166290</v>
      </c>
      <c r="I37" s="19">
        <f t="shared" si="7"/>
        <v>5.1360860900490482E-2</v>
      </c>
      <c r="J37" s="20"/>
      <c r="K37" s="31">
        <v>3117064</v>
      </c>
      <c r="L37" s="20"/>
      <c r="M37" s="19">
        <f t="shared" si="8"/>
        <v>0.13726868147881441</v>
      </c>
      <c r="N37" s="20"/>
      <c r="O37" s="31">
        <v>1161135</v>
      </c>
      <c r="P37" s="20"/>
      <c r="Q37" s="19">
        <f t="shared" si="9"/>
        <v>5.113384597457838E-2</v>
      </c>
      <c r="R37" s="20"/>
      <c r="S37" s="31">
        <v>0</v>
      </c>
      <c r="T37" s="20"/>
      <c r="U37" s="19">
        <f t="shared" si="10"/>
        <v>0</v>
      </c>
      <c r="V37" s="36">
        <f t="shared" si="5"/>
        <v>22707758</v>
      </c>
      <c r="W37" s="21"/>
      <c r="X37" s="31">
        <v>1943.625</v>
      </c>
    </row>
    <row r="38" spans="1:24" s="18" customFormat="1" ht="12.9" customHeight="1" x14ac:dyDescent="0.25">
      <c r="A38" s="17">
        <v>57</v>
      </c>
      <c r="B38" s="18" t="s">
        <v>35</v>
      </c>
      <c r="C38" s="31">
        <v>117433023</v>
      </c>
      <c r="E38" s="19">
        <f t="shared" si="6"/>
        <v>0.78961886832152306</v>
      </c>
      <c r="F38" s="20"/>
      <c r="G38" s="31">
        <v>7179652</v>
      </c>
      <c r="I38" s="19">
        <f t="shared" si="7"/>
        <v>4.827593246222027E-2</v>
      </c>
      <c r="J38" s="20"/>
      <c r="K38" s="31">
        <v>19734267</v>
      </c>
      <c r="L38" s="20"/>
      <c r="M38" s="19">
        <f t="shared" si="8"/>
        <v>0.13269308051189976</v>
      </c>
      <c r="N38" s="20"/>
      <c r="O38" s="31">
        <v>4374204</v>
      </c>
      <c r="P38" s="20"/>
      <c r="Q38" s="19">
        <f t="shared" si="9"/>
        <v>2.9412118704356945E-2</v>
      </c>
      <c r="R38" s="20"/>
      <c r="S38" s="31">
        <v>0</v>
      </c>
      <c r="T38" s="20"/>
      <c r="U38" s="19">
        <f t="shared" si="10"/>
        <v>0</v>
      </c>
      <c r="V38" s="36">
        <f t="shared" si="5"/>
        <v>148721146</v>
      </c>
      <c r="W38" s="21"/>
      <c r="X38" s="31">
        <v>13269.375</v>
      </c>
    </row>
    <row r="39" spans="1:24" s="18" customFormat="1" ht="12.9" customHeight="1" x14ac:dyDescent="0.25">
      <c r="A39" s="17">
        <v>58</v>
      </c>
      <c r="B39" s="18" t="s">
        <v>36</v>
      </c>
      <c r="C39" s="31">
        <v>19866622</v>
      </c>
      <c r="E39" s="19">
        <f t="shared" ref="E39:E54" si="11">C39/$V39</f>
        <v>0.78922318613162246</v>
      </c>
      <c r="F39" s="20"/>
      <c r="G39" s="31">
        <v>1224688</v>
      </c>
      <c r="I39" s="19">
        <f t="shared" ref="I39:I54" si="12">G39/$V39</f>
        <v>4.865206401859181E-2</v>
      </c>
      <c r="J39" s="20"/>
      <c r="K39" s="31">
        <v>3248213</v>
      </c>
      <c r="L39" s="20"/>
      <c r="M39" s="19">
        <f t="shared" ref="M39:M54" si="13">K39/$V39</f>
        <v>0.12903879749129751</v>
      </c>
      <c r="N39" s="20"/>
      <c r="O39" s="31">
        <v>832852</v>
      </c>
      <c r="P39" s="20"/>
      <c r="Q39" s="19">
        <f t="shared" ref="Q39:Q54" si="14">O39/$V39</f>
        <v>3.3085952358488227E-2</v>
      </c>
      <c r="R39" s="20"/>
      <c r="S39" s="31">
        <v>0</v>
      </c>
      <c r="T39" s="20"/>
      <c r="U39" s="19">
        <f t="shared" ref="U39:U54" si="15">S39/$V39</f>
        <v>0</v>
      </c>
      <c r="V39" s="36">
        <f t="shared" si="5"/>
        <v>25172375</v>
      </c>
      <c r="W39" s="21"/>
      <c r="X39" s="31">
        <v>2182.0309999999999</v>
      </c>
    </row>
    <row r="40" spans="1:24" s="18" customFormat="1" ht="12.9" customHeight="1" x14ac:dyDescent="0.25">
      <c r="A40" s="17">
        <v>59</v>
      </c>
      <c r="B40" s="18" t="s">
        <v>37</v>
      </c>
      <c r="C40" s="31">
        <v>32997858</v>
      </c>
      <c r="E40" s="19">
        <f t="shared" si="11"/>
        <v>0.72657820553259167</v>
      </c>
      <c r="F40" s="20"/>
      <c r="G40" s="31">
        <v>2049824</v>
      </c>
      <c r="I40" s="19">
        <f t="shared" si="12"/>
        <v>4.5134973414869509E-2</v>
      </c>
      <c r="J40" s="20"/>
      <c r="K40" s="31">
        <v>6853307</v>
      </c>
      <c r="L40" s="20"/>
      <c r="M40" s="19">
        <f t="shared" si="13"/>
        <v>0.15090262834708693</v>
      </c>
      <c r="N40" s="20"/>
      <c r="O40" s="31">
        <v>3514436</v>
      </c>
      <c r="P40" s="20"/>
      <c r="Q40" s="19">
        <f t="shared" si="14"/>
        <v>7.7384192705451951E-2</v>
      </c>
      <c r="R40" s="20"/>
      <c r="S40" s="31">
        <v>0</v>
      </c>
      <c r="T40" s="20"/>
      <c r="U40" s="19">
        <f t="shared" si="15"/>
        <v>0</v>
      </c>
      <c r="V40" s="36">
        <f t="shared" si="5"/>
        <v>45415425</v>
      </c>
      <c r="W40" s="21"/>
      <c r="X40" s="31">
        <v>3685.8125</v>
      </c>
    </row>
    <row r="41" spans="1:24" s="18" customFormat="1" ht="12.9" customHeight="1" x14ac:dyDescent="0.25">
      <c r="A41" s="17">
        <v>60</v>
      </c>
      <c r="B41" s="18" t="s">
        <v>38</v>
      </c>
      <c r="C41" s="31">
        <v>53932754</v>
      </c>
      <c r="E41" s="19">
        <f t="shared" si="11"/>
        <v>0.7855408611066157</v>
      </c>
      <c r="F41" s="20"/>
      <c r="G41" s="31">
        <v>2595715</v>
      </c>
      <c r="I41" s="19">
        <f t="shared" si="12"/>
        <v>3.7807084657448774E-2</v>
      </c>
      <c r="J41" s="20"/>
      <c r="K41" s="31">
        <v>8205304</v>
      </c>
      <c r="L41" s="20"/>
      <c r="M41" s="19">
        <f t="shared" si="13"/>
        <v>0.11951181965974811</v>
      </c>
      <c r="N41" s="20"/>
      <c r="O41" s="31">
        <v>3923068</v>
      </c>
      <c r="P41" s="20"/>
      <c r="Q41" s="19">
        <f t="shared" si="14"/>
        <v>5.7140234576187388E-2</v>
      </c>
      <c r="R41" s="20"/>
      <c r="S41" s="31">
        <v>0</v>
      </c>
      <c r="T41" s="20"/>
      <c r="U41" s="19">
        <f t="shared" si="15"/>
        <v>0</v>
      </c>
      <c r="V41" s="36">
        <f t="shared" si="5"/>
        <v>68656841</v>
      </c>
      <c r="W41" s="21"/>
      <c r="X41" s="31">
        <v>6386.25</v>
      </c>
    </row>
    <row r="42" spans="1:24" s="18" customFormat="1" ht="12.9" customHeight="1" x14ac:dyDescent="0.25">
      <c r="A42" s="17">
        <v>61</v>
      </c>
      <c r="B42" s="18" t="s">
        <v>39</v>
      </c>
      <c r="C42" s="31">
        <v>180994304</v>
      </c>
      <c r="E42" s="19">
        <f t="shared" si="11"/>
        <v>0.85244030797876125</v>
      </c>
      <c r="F42" s="20"/>
      <c r="G42" s="31">
        <v>6001576</v>
      </c>
      <c r="I42" s="19">
        <f t="shared" si="12"/>
        <v>2.8266001640570648E-2</v>
      </c>
      <c r="J42" s="20"/>
      <c r="K42" s="31">
        <v>24163497</v>
      </c>
      <c r="L42" s="20"/>
      <c r="M42" s="19">
        <f t="shared" si="13"/>
        <v>0.11380434836515006</v>
      </c>
      <c r="N42" s="20"/>
      <c r="O42" s="31">
        <v>1165524</v>
      </c>
      <c r="P42" s="20"/>
      <c r="Q42" s="19">
        <f t="shared" si="14"/>
        <v>5.4893420155180013E-3</v>
      </c>
      <c r="R42" s="20"/>
      <c r="S42" s="31">
        <v>0</v>
      </c>
      <c r="T42" s="20"/>
      <c r="U42" s="19">
        <f t="shared" si="15"/>
        <v>0</v>
      </c>
      <c r="V42" s="36">
        <f t="shared" si="5"/>
        <v>212324901</v>
      </c>
      <c r="W42" s="21"/>
      <c r="X42" s="31">
        <v>19763.125</v>
      </c>
    </row>
    <row r="43" spans="1:24" s="18" customFormat="1" ht="12.9" customHeight="1" x14ac:dyDescent="0.25">
      <c r="A43" s="17">
        <v>62</v>
      </c>
      <c r="B43" s="17" t="s">
        <v>40</v>
      </c>
      <c r="C43" s="31">
        <v>97891267</v>
      </c>
      <c r="D43" s="17"/>
      <c r="E43" s="22">
        <f t="shared" si="11"/>
        <v>0.84310066898211888</v>
      </c>
      <c r="F43" s="23"/>
      <c r="G43" s="31">
        <v>4951476</v>
      </c>
      <c r="H43" s="17"/>
      <c r="I43" s="22">
        <f t="shared" si="12"/>
        <v>4.2645200700578388E-2</v>
      </c>
      <c r="J43" s="23"/>
      <c r="K43" s="31">
        <v>10646086</v>
      </c>
      <c r="L43" s="23"/>
      <c r="M43" s="22">
        <f t="shared" si="13"/>
        <v>9.1690735074878238E-2</v>
      </c>
      <c r="N43" s="23"/>
      <c r="O43" s="31">
        <v>2619805</v>
      </c>
      <c r="P43" s="23"/>
      <c r="Q43" s="22">
        <f t="shared" si="14"/>
        <v>2.2563395242424435E-2</v>
      </c>
      <c r="R43" s="23"/>
      <c r="S43" s="31">
        <v>0</v>
      </c>
      <c r="T43" s="23"/>
      <c r="U43" s="19">
        <f t="shared" si="15"/>
        <v>0</v>
      </c>
      <c r="V43" s="36">
        <f t="shared" si="5"/>
        <v>116108634</v>
      </c>
      <c r="W43" s="24"/>
      <c r="X43" s="31">
        <v>11307.438</v>
      </c>
    </row>
    <row r="44" spans="1:24" s="18" customFormat="1" ht="12.9" customHeight="1" x14ac:dyDescent="0.25">
      <c r="A44" s="17">
        <v>63</v>
      </c>
      <c r="B44" s="18" t="s">
        <v>41</v>
      </c>
      <c r="C44" s="31">
        <v>66419590</v>
      </c>
      <c r="E44" s="19">
        <f t="shared" si="11"/>
        <v>0.82650059999436054</v>
      </c>
      <c r="F44" s="20"/>
      <c r="G44" s="31">
        <v>2907109</v>
      </c>
      <c r="I44" s="19">
        <f t="shared" si="12"/>
        <v>3.6174979892965399E-2</v>
      </c>
      <c r="J44" s="20"/>
      <c r="K44" s="31">
        <v>9648093</v>
      </c>
      <c r="L44" s="20"/>
      <c r="M44" s="19">
        <f t="shared" si="13"/>
        <v>0.12005727005092007</v>
      </c>
      <c r="N44" s="20"/>
      <c r="O44" s="31">
        <v>1387630</v>
      </c>
      <c r="P44" s="20"/>
      <c r="Q44" s="19">
        <f t="shared" si="14"/>
        <v>1.7267150061753986E-2</v>
      </c>
      <c r="R44" s="20"/>
      <c r="S44" s="31">
        <v>0</v>
      </c>
      <c r="T44" s="20"/>
      <c r="U44" s="19">
        <f t="shared" si="15"/>
        <v>0</v>
      </c>
      <c r="V44" s="36">
        <f t="shared" si="5"/>
        <v>80362422</v>
      </c>
      <c r="W44" s="21"/>
      <c r="X44" s="31">
        <v>7483.75</v>
      </c>
    </row>
    <row r="45" spans="1:24" s="18" customFormat="1" ht="12.9" customHeight="1" x14ac:dyDescent="0.25">
      <c r="A45" s="17">
        <v>64</v>
      </c>
      <c r="B45" s="18" t="s">
        <v>42</v>
      </c>
      <c r="C45" s="31">
        <v>15102948</v>
      </c>
      <c r="E45" s="19">
        <f t="shared" si="11"/>
        <v>0.7181835348285025</v>
      </c>
      <c r="F45" s="20"/>
      <c r="G45" s="31">
        <v>1265620</v>
      </c>
      <c r="I45" s="19">
        <f t="shared" si="12"/>
        <v>6.0183445334622707E-2</v>
      </c>
      <c r="J45" s="20"/>
      <c r="K45" s="31">
        <v>2932756</v>
      </c>
      <c r="L45" s="20"/>
      <c r="M45" s="19">
        <f t="shared" si="13"/>
        <v>0.1394599962119647</v>
      </c>
      <c r="N45" s="20"/>
      <c r="O45" s="31">
        <v>1728047</v>
      </c>
      <c r="P45" s="20"/>
      <c r="Q45" s="19">
        <f t="shared" si="14"/>
        <v>8.2173023624910135E-2</v>
      </c>
      <c r="R45" s="20"/>
      <c r="S45" s="31">
        <v>0</v>
      </c>
      <c r="T45" s="20"/>
      <c r="U45" s="19">
        <f t="shared" si="15"/>
        <v>0</v>
      </c>
      <c r="V45" s="36">
        <f t="shared" si="5"/>
        <v>21029371</v>
      </c>
      <c r="W45" s="21"/>
      <c r="X45" s="31">
        <v>1477.9375</v>
      </c>
    </row>
    <row r="46" spans="1:24" s="18" customFormat="1" ht="12.9" customHeight="1" x14ac:dyDescent="0.25">
      <c r="A46" s="17">
        <v>67</v>
      </c>
      <c r="B46" s="18" t="s">
        <v>43</v>
      </c>
      <c r="C46" s="31">
        <v>48695030</v>
      </c>
      <c r="E46" s="19">
        <f t="shared" si="11"/>
        <v>0.80820827067005274</v>
      </c>
      <c r="F46" s="20"/>
      <c r="G46" s="31">
        <v>2335946</v>
      </c>
      <c r="I46" s="19">
        <f t="shared" si="12"/>
        <v>3.8770504444470555E-2</v>
      </c>
      <c r="J46" s="20"/>
      <c r="K46" s="31">
        <v>8445092</v>
      </c>
      <c r="L46" s="20"/>
      <c r="M46" s="19">
        <f t="shared" si="13"/>
        <v>0.14016611553518907</v>
      </c>
      <c r="N46" s="20"/>
      <c r="O46" s="31">
        <v>774528</v>
      </c>
      <c r="P46" s="20"/>
      <c r="Q46" s="19">
        <f t="shared" si="14"/>
        <v>1.2855109350287589E-2</v>
      </c>
      <c r="R46" s="20"/>
      <c r="S46" s="31">
        <v>0</v>
      </c>
      <c r="T46" s="20"/>
      <c r="U46" s="19">
        <f t="shared" si="15"/>
        <v>0</v>
      </c>
      <c r="V46" s="36">
        <f t="shared" si="5"/>
        <v>60250596</v>
      </c>
      <c r="W46" s="21"/>
      <c r="X46" s="31">
        <v>5790.875</v>
      </c>
    </row>
    <row r="47" spans="1:24" s="18" customFormat="1" ht="12.9" customHeight="1" x14ac:dyDescent="0.25">
      <c r="A47" s="17">
        <v>68</v>
      </c>
      <c r="B47" s="18" t="s">
        <v>44</v>
      </c>
      <c r="C47" s="31">
        <v>114867679</v>
      </c>
      <c r="E47" s="19">
        <f t="shared" si="11"/>
        <v>0.81921212124669962</v>
      </c>
      <c r="F47" s="20"/>
      <c r="G47" s="31">
        <v>6485065</v>
      </c>
      <c r="I47" s="19">
        <f t="shared" si="12"/>
        <v>4.6250119279181462E-2</v>
      </c>
      <c r="J47" s="20"/>
      <c r="K47" s="31">
        <v>17021463</v>
      </c>
      <c r="L47" s="20"/>
      <c r="M47" s="19">
        <f t="shared" si="13"/>
        <v>0.12139349321189132</v>
      </c>
      <c r="N47" s="20"/>
      <c r="O47" s="31">
        <v>1843053</v>
      </c>
      <c r="P47" s="20"/>
      <c r="Q47" s="19">
        <f t="shared" si="14"/>
        <v>1.3144266262227632E-2</v>
      </c>
      <c r="R47" s="20"/>
      <c r="S47" s="31">
        <v>0</v>
      </c>
      <c r="T47" s="20"/>
      <c r="U47" s="19">
        <f t="shared" si="15"/>
        <v>0</v>
      </c>
      <c r="V47" s="36">
        <f t="shared" si="5"/>
        <v>140217260</v>
      </c>
      <c r="W47" s="21"/>
      <c r="X47" s="31">
        <v>14559.625</v>
      </c>
    </row>
    <row r="48" spans="1:24" s="18" customFormat="1" ht="12.9" customHeight="1" x14ac:dyDescent="0.25">
      <c r="A48" s="17">
        <v>69</v>
      </c>
      <c r="B48" s="18" t="s">
        <v>45</v>
      </c>
      <c r="C48" s="31">
        <v>40294522</v>
      </c>
      <c r="E48" s="19">
        <f t="shared" si="11"/>
        <v>0.80360625351288995</v>
      </c>
      <c r="F48" s="20"/>
      <c r="G48" s="31">
        <v>2313650</v>
      </c>
      <c r="I48" s="19">
        <f t="shared" si="12"/>
        <v>4.6141845495526607E-2</v>
      </c>
      <c r="J48" s="20"/>
      <c r="K48" s="31">
        <v>5853203</v>
      </c>
      <c r="L48" s="20"/>
      <c r="M48" s="19">
        <f t="shared" si="13"/>
        <v>0.11673225789551264</v>
      </c>
      <c r="N48" s="20"/>
      <c r="O48" s="31">
        <v>1680746</v>
      </c>
      <c r="P48" s="20"/>
      <c r="Q48" s="19">
        <f t="shared" si="14"/>
        <v>3.3519643096070868E-2</v>
      </c>
      <c r="R48" s="20"/>
      <c r="S48" s="31">
        <v>0</v>
      </c>
      <c r="T48" s="20"/>
      <c r="U48" s="19">
        <f t="shared" si="15"/>
        <v>0</v>
      </c>
      <c r="V48" s="36">
        <f t="shared" si="5"/>
        <v>50142121</v>
      </c>
      <c r="W48" s="21"/>
      <c r="X48" s="31">
        <v>4315.4375</v>
      </c>
    </row>
    <row r="49" spans="1:24" s="18" customFormat="1" ht="12.9" customHeight="1" x14ac:dyDescent="0.25">
      <c r="A49" s="17">
        <v>70</v>
      </c>
      <c r="B49" s="18" t="s">
        <v>46</v>
      </c>
      <c r="C49" s="31">
        <v>31627915</v>
      </c>
      <c r="E49" s="19">
        <f t="shared" si="11"/>
        <v>0.78397798807575891</v>
      </c>
      <c r="F49" s="20"/>
      <c r="G49" s="31">
        <v>2130708</v>
      </c>
      <c r="I49" s="19">
        <f t="shared" si="12"/>
        <v>5.2814994950407708E-2</v>
      </c>
      <c r="J49" s="20"/>
      <c r="K49" s="31">
        <v>5411501</v>
      </c>
      <c r="L49" s="20"/>
      <c r="M49" s="19">
        <f t="shared" si="13"/>
        <v>0.13413775983810369</v>
      </c>
      <c r="N49" s="20"/>
      <c r="O49" s="31">
        <v>1172737</v>
      </c>
      <c r="P49" s="20"/>
      <c r="Q49" s="19">
        <f t="shared" si="14"/>
        <v>2.9069257135729665E-2</v>
      </c>
      <c r="R49" s="20"/>
      <c r="S49" s="31">
        <v>0</v>
      </c>
      <c r="T49" s="20"/>
      <c r="U49" s="19">
        <f t="shared" si="15"/>
        <v>0</v>
      </c>
      <c r="V49" s="36">
        <f t="shared" si="5"/>
        <v>40342861</v>
      </c>
      <c r="W49" s="21"/>
      <c r="X49" s="31">
        <v>3996</v>
      </c>
    </row>
    <row r="50" spans="1:24" s="18" customFormat="1" ht="12.9" customHeight="1" x14ac:dyDescent="0.25">
      <c r="A50" s="17">
        <v>71</v>
      </c>
      <c r="B50" s="18" t="s">
        <v>47</v>
      </c>
      <c r="C50" s="31">
        <v>71135473</v>
      </c>
      <c r="E50" s="19">
        <f t="shared" si="11"/>
        <v>0.81360444410472843</v>
      </c>
      <c r="F50" s="20"/>
      <c r="G50" s="31">
        <v>3763973</v>
      </c>
      <c r="I50" s="19">
        <f t="shared" si="12"/>
        <v>4.3050042842762946E-2</v>
      </c>
      <c r="J50" s="20"/>
      <c r="K50" s="31">
        <v>10481777</v>
      </c>
      <c r="L50" s="20"/>
      <c r="M50" s="19">
        <f t="shared" si="13"/>
        <v>0.11988421514136453</v>
      </c>
      <c r="N50" s="20"/>
      <c r="O50" s="31">
        <v>2051280</v>
      </c>
      <c r="P50" s="20"/>
      <c r="Q50" s="19">
        <f t="shared" si="14"/>
        <v>2.3461297911144097E-2</v>
      </c>
      <c r="R50" s="20"/>
      <c r="S50" s="31">
        <v>0</v>
      </c>
      <c r="T50" s="20"/>
      <c r="U50" s="19">
        <f t="shared" si="15"/>
        <v>0</v>
      </c>
      <c r="V50" s="36">
        <f t="shared" si="5"/>
        <v>87432503</v>
      </c>
      <c r="W50" s="21"/>
      <c r="X50" s="31">
        <v>8934.125</v>
      </c>
    </row>
    <row r="51" spans="1:24" s="18" customFormat="1" ht="12.9" customHeight="1" x14ac:dyDescent="0.25">
      <c r="A51" s="17">
        <v>72</v>
      </c>
      <c r="B51" s="18" t="s">
        <v>48</v>
      </c>
      <c r="C51" s="31">
        <v>48190700</v>
      </c>
      <c r="E51" s="19">
        <f t="shared" si="11"/>
        <v>0.79731258438129859</v>
      </c>
      <c r="F51" s="20"/>
      <c r="G51" s="31">
        <v>2757449</v>
      </c>
      <c r="I51" s="19">
        <f t="shared" si="12"/>
        <v>4.5621847960075852E-2</v>
      </c>
      <c r="J51" s="20"/>
      <c r="K51" s="31">
        <v>8182518</v>
      </c>
      <c r="L51" s="20"/>
      <c r="M51" s="19">
        <f t="shared" si="13"/>
        <v>0.13537932782313797</v>
      </c>
      <c r="N51" s="20"/>
      <c r="O51" s="31">
        <v>1310747</v>
      </c>
      <c r="P51" s="20"/>
      <c r="Q51" s="19">
        <f t="shared" si="14"/>
        <v>2.1686239835487633E-2</v>
      </c>
      <c r="R51" s="20"/>
      <c r="S51" s="31">
        <v>0</v>
      </c>
      <c r="T51" s="20"/>
      <c r="U51" s="19">
        <f t="shared" si="15"/>
        <v>0</v>
      </c>
      <c r="V51" s="36">
        <f t="shared" si="5"/>
        <v>60441414</v>
      </c>
      <c r="W51" s="21"/>
      <c r="X51" s="31">
        <v>5633.8130000000001</v>
      </c>
    </row>
    <row r="52" spans="1:24" s="18" customFormat="1" ht="12.9" customHeight="1" x14ac:dyDescent="0.25">
      <c r="A52" s="17">
        <v>73</v>
      </c>
      <c r="B52" s="42" t="s">
        <v>78</v>
      </c>
      <c r="C52" s="31">
        <v>129310631</v>
      </c>
      <c r="E52" s="19">
        <f t="shared" si="11"/>
        <v>0.80891601510335354</v>
      </c>
      <c r="F52" s="20"/>
      <c r="G52" s="31">
        <v>5804610</v>
      </c>
      <c r="I52" s="19">
        <f t="shared" si="12"/>
        <v>3.6311337699907111E-2</v>
      </c>
      <c r="J52" s="20"/>
      <c r="K52" s="31">
        <v>19198536</v>
      </c>
      <c r="L52" s="20"/>
      <c r="M52" s="19">
        <f t="shared" si="13"/>
        <v>0.12009842591316623</v>
      </c>
      <c r="N52" s="20"/>
      <c r="O52" s="31">
        <v>5542906</v>
      </c>
      <c r="P52" s="20"/>
      <c r="Q52" s="19">
        <f t="shared" si="14"/>
        <v>3.4674221283573115E-2</v>
      </c>
      <c r="R52" s="20"/>
      <c r="S52" s="31">
        <v>0</v>
      </c>
      <c r="T52" s="20"/>
      <c r="U52" s="19">
        <f t="shared" si="15"/>
        <v>0</v>
      </c>
      <c r="V52" s="36">
        <f t="shared" si="5"/>
        <v>159856683</v>
      </c>
      <c r="W52" s="21"/>
      <c r="X52" s="31">
        <v>15188.125</v>
      </c>
    </row>
    <row r="53" spans="1:24" s="18" customFormat="1" ht="12.9" customHeight="1" x14ac:dyDescent="0.25">
      <c r="A53" s="17">
        <v>74</v>
      </c>
      <c r="B53" s="18" t="s">
        <v>49</v>
      </c>
      <c r="C53" s="31">
        <v>14258814</v>
      </c>
      <c r="E53" s="19">
        <f t="shared" si="11"/>
        <v>0.72668089129473457</v>
      </c>
      <c r="F53" s="20"/>
      <c r="G53" s="31">
        <v>1455504</v>
      </c>
      <c r="I53" s="19">
        <f t="shared" si="12"/>
        <v>7.4177764293934356E-2</v>
      </c>
      <c r="J53" s="20"/>
      <c r="K53" s="31">
        <v>2528860</v>
      </c>
      <c r="L53" s="20"/>
      <c r="M53" s="19">
        <f t="shared" si="13"/>
        <v>0.1288798801050075</v>
      </c>
      <c r="N53" s="20"/>
      <c r="O53" s="31">
        <v>1378659</v>
      </c>
      <c r="P53" s="20"/>
      <c r="Q53" s="19">
        <f t="shared" si="14"/>
        <v>7.0261464306323615E-2</v>
      </c>
      <c r="R53" s="20"/>
      <c r="S53" s="31">
        <v>0</v>
      </c>
      <c r="T53" s="20"/>
      <c r="U53" s="19">
        <f t="shared" si="15"/>
        <v>0</v>
      </c>
      <c r="V53" s="36">
        <f t="shared" si="5"/>
        <v>19621837</v>
      </c>
      <c r="W53" s="21"/>
      <c r="X53" s="31">
        <v>1104.875</v>
      </c>
    </row>
    <row r="54" spans="1:24" s="18" customFormat="1" ht="12.9" customHeight="1" x14ac:dyDescent="0.25">
      <c r="A54" s="17">
        <v>75</v>
      </c>
      <c r="B54" s="18" t="s">
        <v>50</v>
      </c>
      <c r="C54" s="31">
        <v>55046438</v>
      </c>
      <c r="E54" s="19">
        <f t="shared" si="11"/>
        <v>0.82204284848199483</v>
      </c>
      <c r="F54" s="20"/>
      <c r="G54" s="31">
        <v>2905494</v>
      </c>
      <c r="I54" s="19">
        <f t="shared" si="12"/>
        <v>4.338955708646116E-2</v>
      </c>
      <c r="J54" s="20"/>
      <c r="K54" s="31">
        <v>7857717</v>
      </c>
      <c r="L54" s="20"/>
      <c r="M54" s="19">
        <f t="shared" si="13"/>
        <v>0.11734419700772274</v>
      </c>
      <c r="N54" s="20"/>
      <c r="O54" s="31">
        <v>1153330</v>
      </c>
      <c r="P54" s="20"/>
      <c r="Q54" s="19">
        <f t="shared" si="14"/>
        <v>1.7223397423821302E-2</v>
      </c>
      <c r="R54" s="20"/>
      <c r="S54" s="31">
        <v>0</v>
      </c>
      <c r="T54" s="20"/>
      <c r="U54" s="19">
        <f t="shared" si="15"/>
        <v>0</v>
      </c>
      <c r="V54" s="36">
        <f t="shared" si="5"/>
        <v>66962979</v>
      </c>
      <c r="W54" s="21"/>
      <c r="X54" s="31">
        <v>6288</v>
      </c>
    </row>
    <row r="55" spans="1:24" s="18" customFormat="1" ht="12.9" customHeight="1" x14ac:dyDescent="0.25">
      <c r="A55" s="17">
        <v>78</v>
      </c>
      <c r="B55" s="18" t="s">
        <v>51</v>
      </c>
      <c r="C55" s="31">
        <v>18379268</v>
      </c>
      <c r="E55" s="19">
        <f t="shared" ref="E55:E64" si="16">C55/$V55</f>
        <v>0.78183092101096041</v>
      </c>
      <c r="F55" s="20"/>
      <c r="G55" s="31">
        <v>1425158</v>
      </c>
      <c r="I55" s="19">
        <f t="shared" ref="I55:I64" si="17">G55/$V55</f>
        <v>6.0624427029745596E-2</v>
      </c>
      <c r="J55" s="20"/>
      <c r="K55" s="31">
        <v>2886046</v>
      </c>
      <c r="L55" s="20"/>
      <c r="M55" s="19">
        <f t="shared" ref="M55:M64" si="18">K55/$V55</f>
        <v>0.12276876327501172</v>
      </c>
      <c r="N55" s="20"/>
      <c r="O55" s="31">
        <v>817511</v>
      </c>
      <c r="P55" s="20"/>
      <c r="Q55" s="19">
        <f t="shared" ref="Q55:Q64" si="19">O55/$V55</f>
        <v>3.4775888684282275E-2</v>
      </c>
      <c r="R55" s="20"/>
      <c r="S55" s="31">
        <v>0</v>
      </c>
      <c r="T55" s="20"/>
      <c r="U55" s="19">
        <f t="shared" ref="U55:U65" si="20">S55/$V55</f>
        <v>0</v>
      </c>
      <c r="V55" s="36">
        <f t="shared" si="5"/>
        <v>23507983</v>
      </c>
      <c r="W55" s="21"/>
      <c r="X55" s="31">
        <v>1680.0625</v>
      </c>
    </row>
    <row r="56" spans="1:24" s="18" customFormat="1" ht="12.9" customHeight="1" x14ac:dyDescent="0.25">
      <c r="A56" s="17">
        <v>79</v>
      </c>
      <c r="B56" s="18" t="s">
        <v>52</v>
      </c>
      <c r="C56" s="31">
        <v>71866369</v>
      </c>
      <c r="E56" s="19">
        <f t="shared" si="16"/>
        <v>0.81736692555468549</v>
      </c>
      <c r="F56" s="20"/>
      <c r="G56" s="31">
        <v>3114862</v>
      </c>
      <c r="I56" s="19">
        <f t="shared" si="17"/>
        <v>3.542665661134374E-2</v>
      </c>
      <c r="J56" s="20"/>
      <c r="K56" s="31">
        <v>10281437</v>
      </c>
      <c r="L56" s="20"/>
      <c r="M56" s="19">
        <f t="shared" si="18"/>
        <v>0.11693517660498735</v>
      </c>
      <c r="N56" s="20"/>
      <c r="O56" s="31">
        <v>2661576</v>
      </c>
      <c r="P56" s="20"/>
      <c r="Q56" s="19">
        <f t="shared" si="19"/>
        <v>3.0271241228983441E-2</v>
      </c>
      <c r="R56" s="20"/>
      <c r="S56" s="31">
        <v>0</v>
      </c>
      <c r="T56" s="20"/>
      <c r="U56" s="19">
        <f t="shared" si="20"/>
        <v>0</v>
      </c>
      <c r="V56" s="36">
        <f t="shared" si="5"/>
        <v>87924244</v>
      </c>
      <c r="W56" s="21"/>
      <c r="X56" s="31">
        <v>8264.5400000000009</v>
      </c>
    </row>
    <row r="57" spans="1:24" s="18" customFormat="1" ht="12.9" customHeight="1" x14ac:dyDescent="0.25">
      <c r="A57" s="17">
        <v>81</v>
      </c>
      <c r="B57" s="18" t="s">
        <v>53</v>
      </c>
      <c r="C57" s="31">
        <v>6890782</v>
      </c>
      <c r="E57" s="19">
        <f t="shared" si="16"/>
        <v>0.73350631047214243</v>
      </c>
      <c r="F57" s="20"/>
      <c r="G57" s="31">
        <v>839346</v>
      </c>
      <c r="I57" s="19">
        <f t="shared" si="17"/>
        <v>8.9346258185145147E-2</v>
      </c>
      <c r="J57" s="20"/>
      <c r="K57" s="31">
        <v>1231817</v>
      </c>
      <c r="L57" s="20"/>
      <c r="M57" s="19">
        <f t="shared" si="18"/>
        <v>0.13112380319778844</v>
      </c>
      <c r="N57" s="20"/>
      <c r="O57" s="31">
        <v>432360</v>
      </c>
      <c r="P57" s="20"/>
      <c r="Q57" s="19">
        <f t="shared" si="19"/>
        <v>4.6023628144923973E-2</v>
      </c>
      <c r="R57" s="20"/>
      <c r="S57" s="31">
        <v>0</v>
      </c>
      <c r="T57" s="20"/>
      <c r="U57" s="19">
        <f t="shared" si="20"/>
        <v>0</v>
      </c>
      <c r="V57" s="36">
        <f t="shared" si="5"/>
        <v>9394305</v>
      </c>
      <c r="W57" s="21"/>
      <c r="X57" s="31">
        <v>670.5</v>
      </c>
    </row>
    <row r="58" spans="1:24" s="18" customFormat="1" ht="12.9" customHeight="1" x14ac:dyDescent="0.25">
      <c r="A58" s="17">
        <v>82</v>
      </c>
      <c r="B58" s="18" t="s">
        <v>54</v>
      </c>
      <c r="C58" s="31">
        <v>40611045</v>
      </c>
      <c r="E58" s="19">
        <f t="shared" si="16"/>
        <v>0.75998892813889807</v>
      </c>
      <c r="F58" s="20"/>
      <c r="G58" s="31">
        <v>2267743</v>
      </c>
      <c r="I58" s="19">
        <f t="shared" si="17"/>
        <v>4.2438198077997973E-2</v>
      </c>
      <c r="J58" s="20"/>
      <c r="K58" s="31">
        <v>8250521</v>
      </c>
      <c r="L58" s="20"/>
      <c r="M58" s="19">
        <f t="shared" si="18"/>
        <v>0.1543989969077986</v>
      </c>
      <c r="N58" s="20"/>
      <c r="O58" s="31">
        <v>2307055</v>
      </c>
      <c r="P58" s="20"/>
      <c r="Q58" s="19">
        <f t="shared" si="19"/>
        <v>4.3173876875305363E-2</v>
      </c>
      <c r="R58" s="20"/>
      <c r="S58" s="31">
        <v>0</v>
      </c>
      <c r="T58" s="20"/>
      <c r="U58" s="19">
        <f t="shared" si="20"/>
        <v>0</v>
      </c>
      <c r="V58" s="36">
        <f t="shared" si="5"/>
        <v>53436364</v>
      </c>
      <c r="W58" s="21"/>
      <c r="X58" s="31">
        <v>4226.4375</v>
      </c>
    </row>
    <row r="59" spans="1:24" s="18" customFormat="1" ht="12.9" customHeight="1" x14ac:dyDescent="0.25">
      <c r="A59" s="17">
        <v>83</v>
      </c>
      <c r="B59" s="18" t="s">
        <v>55</v>
      </c>
      <c r="C59" s="31">
        <v>56716406</v>
      </c>
      <c r="E59" s="19">
        <f t="shared" si="16"/>
        <v>0.7984180466751376</v>
      </c>
      <c r="F59" s="20"/>
      <c r="G59" s="31">
        <v>2819123</v>
      </c>
      <c r="I59" s="19">
        <f t="shared" si="17"/>
        <v>3.9685848200553361E-2</v>
      </c>
      <c r="J59" s="20"/>
      <c r="K59" s="31">
        <v>8379970</v>
      </c>
      <c r="L59" s="20"/>
      <c r="M59" s="19">
        <f t="shared" si="18"/>
        <v>0.1179679699485234</v>
      </c>
      <c r="N59" s="20"/>
      <c r="O59" s="31">
        <v>3120478</v>
      </c>
      <c r="P59" s="20"/>
      <c r="Q59" s="19">
        <f t="shared" si="19"/>
        <v>4.3928135175785643E-2</v>
      </c>
      <c r="R59" s="20"/>
      <c r="S59" s="31">
        <v>0</v>
      </c>
      <c r="T59" s="20"/>
      <c r="U59" s="19">
        <f t="shared" si="20"/>
        <v>0</v>
      </c>
      <c r="V59" s="36">
        <f t="shared" si="5"/>
        <v>71035977</v>
      </c>
      <c r="W59" s="21"/>
      <c r="X59" s="31">
        <v>6465.3130000000001</v>
      </c>
    </row>
    <row r="60" spans="1:24" s="18" customFormat="1" ht="12.9" customHeight="1" x14ac:dyDescent="0.25">
      <c r="A60" s="17">
        <v>84</v>
      </c>
      <c r="B60" s="18" t="s">
        <v>56</v>
      </c>
      <c r="C60" s="31">
        <v>8561393</v>
      </c>
      <c r="E60" s="19">
        <f t="shared" si="16"/>
        <v>0.78410232922012191</v>
      </c>
      <c r="F60" s="20"/>
      <c r="G60" s="31">
        <v>784280</v>
      </c>
      <c r="I60" s="19">
        <f t="shared" si="17"/>
        <v>7.1828938907576981E-2</v>
      </c>
      <c r="J60" s="20"/>
      <c r="K60" s="31">
        <v>1411669</v>
      </c>
      <c r="L60" s="20"/>
      <c r="M60" s="19">
        <f t="shared" si="18"/>
        <v>0.12928888452940313</v>
      </c>
      <c r="N60" s="20"/>
      <c r="O60" s="31">
        <v>161377</v>
      </c>
      <c r="P60" s="20"/>
      <c r="Q60" s="19">
        <f t="shared" si="19"/>
        <v>1.4779847342898009E-2</v>
      </c>
      <c r="R60" s="20"/>
      <c r="S60" s="31">
        <v>0</v>
      </c>
      <c r="T60" s="20"/>
      <c r="U60" s="19">
        <f t="shared" si="20"/>
        <v>0</v>
      </c>
      <c r="V60" s="36">
        <f t="shared" si="5"/>
        <v>10918719</v>
      </c>
      <c r="W60" s="21"/>
      <c r="X60" s="31">
        <v>474.375</v>
      </c>
    </row>
    <row r="61" spans="1:24" s="18" customFormat="1" ht="12.9" customHeight="1" x14ac:dyDescent="0.25">
      <c r="A61" s="17">
        <v>85</v>
      </c>
      <c r="B61" s="18" t="s">
        <v>57</v>
      </c>
      <c r="C61" s="31">
        <v>14402678</v>
      </c>
      <c r="E61" s="19">
        <f t="shared" si="16"/>
        <v>0.7433524007340685</v>
      </c>
      <c r="F61" s="20"/>
      <c r="G61" s="31">
        <v>1309746</v>
      </c>
      <c r="I61" s="19">
        <f t="shared" si="17"/>
        <v>6.7598736391374106E-2</v>
      </c>
      <c r="J61" s="20"/>
      <c r="K61" s="31">
        <v>2961787</v>
      </c>
      <c r="L61" s="20"/>
      <c r="M61" s="19">
        <f t="shared" si="18"/>
        <v>0.15286403521018485</v>
      </c>
      <c r="N61" s="20"/>
      <c r="O61" s="31">
        <v>701092</v>
      </c>
      <c r="P61" s="20"/>
      <c r="Q61" s="19">
        <f t="shared" si="19"/>
        <v>3.6184827664372525E-2</v>
      </c>
      <c r="R61" s="20"/>
      <c r="S61" s="31">
        <v>0</v>
      </c>
      <c r="T61" s="20"/>
      <c r="U61" s="19">
        <f t="shared" si="20"/>
        <v>0</v>
      </c>
      <c r="V61" s="36">
        <f t="shared" si="5"/>
        <v>19375303</v>
      </c>
      <c r="W61" s="21"/>
      <c r="X61" s="31">
        <v>1297.25</v>
      </c>
    </row>
    <row r="62" spans="1:24" s="18" customFormat="1" ht="12.9" customHeight="1" x14ac:dyDescent="0.25">
      <c r="A62" s="17">
        <v>87</v>
      </c>
      <c r="B62" s="18" t="s">
        <v>58</v>
      </c>
      <c r="C62" s="31">
        <v>4019302</v>
      </c>
      <c r="E62" s="19">
        <f t="shared" si="16"/>
        <v>0.62808031573236256</v>
      </c>
      <c r="F62" s="20"/>
      <c r="G62" s="31">
        <v>625640</v>
      </c>
      <c r="I62" s="19">
        <f t="shared" si="17"/>
        <v>9.7766271042781891E-2</v>
      </c>
      <c r="J62" s="20"/>
      <c r="K62" s="31">
        <v>1154111</v>
      </c>
      <c r="L62" s="20"/>
      <c r="M62" s="19">
        <f t="shared" si="18"/>
        <v>0.18034832945376902</v>
      </c>
      <c r="N62" s="20"/>
      <c r="O62" s="31">
        <v>600291</v>
      </c>
      <c r="P62" s="20"/>
      <c r="Q62" s="19">
        <f t="shared" si="19"/>
        <v>9.3805083771086539E-2</v>
      </c>
      <c r="R62" s="20"/>
      <c r="S62" s="31">
        <v>0</v>
      </c>
      <c r="T62" s="20"/>
      <c r="U62" s="19">
        <f t="shared" si="20"/>
        <v>0</v>
      </c>
      <c r="V62" s="36">
        <f t="shared" si="5"/>
        <v>6399344</v>
      </c>
      <c r="W62" s="21"/>
      <c r="X62" s="31">
        <v>150.3125</v>
      </c>
    </row>
    <row r="63" spans="1:24" s="18" customFormat="1" ht="12.9" customHeight="1" x14ac:dyDescent="0.25">
      <c r="A63" s="17">
        <v>91</v>
      </c>
      <c r="B63" s="18" t="s">
        <v>59</v>
      </c>
      <c r="C63" s="31">
        <v>41665389</v>
      </c>
      <c r="E63" s="19">
        <f t="shared" si="16"/>
        <v>0.78582508506031545</v>
      </c>
      <c r="F63" s="20"/>
      <c r="G63" s="31">
        <v>2519743</v>
      </c>
      <c r="I63" s="19">
        <f t="shared" si="17"/>
        <v>4.7523311430144925E-2</v>
      </c>
      <c r="J63" s="20"/>
      <c r="K63" s="31">
        <v>5916491</v>
      </c>
      <c r="L63" s="20"/>
      <c r="M63" s="19">
        <f t="shared" si="18"/>
        <v>0.11158727075207653</v>
      </c>
      <c r="N63" s="20"/>
      <c r="O63" s="31">
        <v>2919577</v>
      </c>
      <c r="P63" s="20"/>
      <c r="Q63" s="19">
        <f t="shared" si="19"/>
        <v>5.5064332757463051E-2</v>
      </c>
      <c r="R63" s="20"/>
      <c r="S63" s="31">
        <v>0</v>
      </c>
      <c r="T63" s="20"/>
      <c r="U63" s="19">
        <f t="shared" si="20"/>
        <v>0</v>
      </c>
      <c r="V63" s="36">
        <f t="shared" si="5"/>
        <v>53021200</v>
      </c>
      <c r="W63" s="21"/>
      <c r="X63" s="31">
        <v>3871.9375</v>
      </c>
    </row>
    <row r="64" spans="1:24" s="18" customFormat="1" ht="12.9" customHeight="1" x14ac:dyDescent="0.25">
      <c r="A64" s="17">
        <v>92</v>
      </c>
      <c r="B64" s="18" t="s">
        <v>60</v>
      </c>
      <c r="C64" s="31">
        <v>5147170</v>
      </c>
      <c r="E64" s="19">
        <f t="shared" si="16"/>
        <v>0.61669046922999504</v>
      </c>
      <c r="F64" s="20"/>
      <c r="G64" s="31">
        <v>1296181</v>
      </c>
      <c r="I64" s="19">
        <f t="shared" si="17"/>
        <v>0.1552974681421061</v>
      </c>
      <c r="J64" s="20"/>
      <c r="K64" s="31">
        <v>1683335</v>
      </c>
      <c r="L64" s="20"/>
      <c r="M64" s="19">
        <f t="shared" si="18"/>
        <v>0.20168299298862749</v>
      </c>
      <c r="N64" s="20"/>
      <c r="O64" s="31">
        <v>219754</v>
      </c>
      <c r="P64" s="20"/>
      <c r="Q64" s="19">
        <f t="shared" si="19"/>
        <v>2.6329069639271355E-2</v>
      </c>
      <c r="R64" s="20"/>
      <c r="S64" s="31">
        <v>0</v>
      </c>
      <c r="T64" s="20"/>
      <c r="U64" s="19">
        <f t="shared" si="20"/>
        <v>0</v>
      </c>
      <c r="V64" s="36">
        <f t="shared" si="5"/>
        <v>8346440</v>
      </c>
      <c r="W64" s="21"/>
      <c r="X64" s="31">
        <v>389.9375</v>
      </c>
    </row>
    <row r="65" spans="1:24" s="17" customFormat="1" ht="14.1" customHeight="1" x14ac:dyDescent="0.25">
      <c r="A65" s="25">
        <v>93</v>
      </c>
      <c r="B65" s="25" t="s">
        <v>61</v>
      </c>
      <c r="C65" s="31">
        <v>64063968</v>
      </c>
      <c r="E65" s="22">
        <f>C65/$V65</f>
        <v>0.72673341075374276</v>
      </c>
      <c r="F65" s="23"/>
      <c r="G65" s="31">
        <v>4976889</v>
      </c>
      <c r="I65" s="22">
        <f>G65/$V65</f>
        <v>5.6457188507474027E-2</v>
      </c>
      <c r="J65" s="23"/>
      <c r="K65" s="31">
        <v>10504988</v>
      </c>
      <c r="L65" s="23"/>
      <c r="M65" s="22">
        <f>K65/$V65</f>
        <v>0.11916723233826444</v>
      </c>
      <c r="N65" s="23"/>
      <c r="O65" s="31">
        <v>8607482</v>
      </c>
      <c r="P65" s="23"/>
      <c r="Q65" s="22">
        <f>O65/$V65</f>
        <v>9.7642168400518786E-2</v>
      </c>
      <c r="R65" s="23"/>
      <c r="S65" s="31">
        <v>0</v>
      </c>
      <c r="T65" s="23"/>
      <c r="U65" s="19">
        <f t="shared" si="20"/>
        <v>0</v>
      </c>
      <c r="V65" s="36">
        <f t="shared" si="5"/>
        <v>88153327</v>
      </c>
      <c r="W65" s="24"/>
      <c r="X65" s="31">
        <v>6240.4375</v>
      </c>
    </row>
    <row r="66" spans="1:24" s="11" customFormat="1" ht="16.5" customHeight="1" thickBot="1" x14ac:dyDescent="0.3">
      <c r="A66" s="38">
        <v>99</v>
      </c>
      <c r="B66" s="38" t="s">
        <v>62</v>
      </c>
      <c r="C66" s="37">
        <f>SUM(C6:C65)</f>
        <v>4896758973</v>
      </c>
      <c r="D66" s="39"/>
      <c r="E66" s="40">
        <f>(C66/$V66)</f>
        <v>0.82650759704693655</v>
      </c>
      <c r="F66" s="39"/>
      <c r="G66" s="37">
        <f>SUM(G6:G65)</f>
        <v>232536255</v>
      </c>
      <c r="H66" s="39"/>
      <c r="I66" s="40">
        <f>G66/$V66</f>
        <v>3.9249018055833904E-2</v>
      </c>
      <c r="J66" s="39"/>
      <c r="K66" s="37">
        <f>SUM(K6:K65)</f>
        <v>681269061</v>
      </c>
      <c r="L66" s="39"/>
      <c r="M66" s="40">
        <f>K66/$V66</f>
        <v>0.11498913008670415</v>
      </c>
      <c r="N66" s="39"/>
      <c r="O66" s="37">
        <f>SUM(O6:O65)</f>
        <v>114074505</v>
      </c>
      <c r="P66" s="39"/>
      <c r="Q66" s="40">
        <f>(O66/$V66)</f>
        <v>1.9254254810525416E-2</v>
      </c>
      <c r="R66" s="39"/>
      <c r="S66" s="37">
        <f>SUM(S6:S65)</f>
        <v>0</v>
      </c>
      <c r="T66" s="39"/>
      <c r="U66" s="40">
        <f>S66/$V66</f>
        <v>0</v>
      </c>
      <c r="V66" s="37">
        <f>SUM(V6:V65)</f>
        <v>5924638794</v>
      </c>
      <c r="W66" s="41" t="s">
        <v>0</v>
      </c>
      <c r="X66" s="37">
        <f>SUM(X6:X65)</f>
        <v>563488.19197499997</v>
      </c>
    </row>
    <row r="67" spans="1:24" ht="20.25" customHeight="1" thickTop="1" x14ac:dyDescent="0.25">
      <c r="A67" s="26" t="s">
        <v>79</v>
      </c>
    </row>
    <row r="68" spans="1:24" x14ac:dyDescent="0.25">
      <c r="K68" s="28" t="s">
        <v>0</v>
      </c>
    </row>
  </sheetData>
  <sheetProtection selectLockedCells="1" selectUnlockedCells="1"/>
  <mergeCells count="2">
    <mergeCell ref="A1:X1"/>
    <mergeCell ref="A2:X2"/>
  </mergeCells>
  <phoneticPr fontId="0" type="noConversion"/>
  <printOptions horizontalCentered="1"/>
  <pageMargins left="0.19685039370078741" right="0.19685039370078741" top="0.19685039370078741" bottom="0.19685039370078741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13</vt:lpstr>
      <vt:lpstr>'Table 13'!Print_Area</vt:lpstr>
    </vt:vector>
  </TitlesOfParts>
  <Company>Ministry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13 - Budgeted Operating Expenditures by Function</dc:title>
  <dc:subject>Table 13 - Budgeted Operating Expenditures by Function</dc:subject>
  <dc:creator>EDUC School District Financial Reporting Unit EDUC:EX</dc:creator>
  <cp:keywords>Table 13 - Budgeted Operating Expenditures by Function</cp:keywords>
  <cp:lastModifiedBy>Ralloff, Richard EDUC:EX</cp:lastModifiedBy>
  <cp:lastPrinted>2016-02-19T20:10:20Z</cp:lastPrinted>
  <dcterms:created xsi:type="dcterms:W3CDTF">1998-07-29T21:48:12Z</dcterms:created>
  <dcterms:modified xsi:type="dcterms:W3CDTF">2020-04-21T21:37:45Z</dcterms:modified>
</cp:coreProperties>
</file>