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.idir.bcgov\U142\LYEARLEY$\Profile\Desktop\retirement\"/>
    </mc:Choice>
  </mc:AlternateContent>
  <xr:revisionPtr revIDLastSave="0" documentId="13_ncr:1_{DA144EA9-3E7E-468C-BCE9-2C4EDCA07B45}" xr6:coauthVersionLast="47" xr6:coauthVersionMax="47" xr10:uidLastSave="{00000000-0000-0000-0000-000000000000}"/>
  <bookViews>
    <workbookView xWindow="28680" yWindow="-120" windowWidth="29040" windowHeight="15840" xr2:uid="{472DD7B5-9562-43EC-9DF5-21B21A4C3C7D}"/>
  </bookViews>
  <sheets>
    <sheet name="Sheet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9" i="4" l="1"/>
  <c r="O39" i="4" s="1"/>
  <c r="N35" i="4"/>
  <c r="O35" i="4" s="1"/>
  <c r="J31" i="4"/>
  <c r="K31" i="4" s="1"/>
  <c r="F31" i="4"/>
  <c r="G31" i="4" s="1"/>
  <c r="B31" i="4"/>
  <c r="B34" i="4" s="1"/>
  <c r="B35" i="4" s="1"/>
  <c r="F19" i="4"/>
  <c r="F21" i="4" s="1"/>
  <c r="B21" i="4"/>
  <c r="J34" i="4" l="1"/>
  <c r="J35" i="4" s="1"/>
  <c r="F34" i="4"/>
  <c r="F35" i="4" s="1"/>
  <c r="C35" i="4"/>
  <c r="B38" i="4"/>
  <c r="B39" i="4" s="1"/>
  <c r="C31" i="4"/>
  <c r="K35" i="4" l="1"/>
  <c r="J38" i="4"/>
  <c r="J39" i="4" s="1"/>
  <c r="K39" i="4" s="1"/>
  <c r="G35" i="4"/>
  <c r="F38" i="4"/>
  <c r="F39" i="4" s="1"/>
  <c r="C39" i="4"/>
  <c r="C44" i="4" s="1"/>
  <c r="B42" i="4"/>
  <c r="B43" i="4" s="1"/>
  <c r="C43" i="4" s="1"/>
  <c r="C40" i="4" l="1"/>
  <c r="K36" i="4"/>
  <c r="K40" i="4"/>
  <c r="F42" i="4"/>
  <c r="F43" i="4" s="1"/>
  <c r="G43" i="4" s="1"/>
  <c r="G39" i="4"/>
  <c r="G40" i="4"/>
  <c r="G44" i="4"/>
</calcChain>
</file>

<file path=xl/sharedStrings.xml><?xml version="1.0" encoding="utf-8"?>
<sst xmlns="http://schemas.openxmlformats.org/spreadsheetml/2006/main" count="73" uniqueCount="41">
  <si>
    <t xml:space="preserve">you will have to start your maternity leave if a full time return to work is not possible.  </t>
  </si>
  <si>
    <t>Instructions:</t>
  </si>
  <si>
    <t>leave as soon as your baby is born.</t>
  </si>
  <si>
    <t>Maternity leave begins 6 weeks prior to your expected due date but you can:</t>
  </si>
  <si>
    <t xml:space="preserve">Enter your estimated due date and it will calculate 6 weeks  </t>
  </si>
  <si>
    <t>prior to your due date or 13 weeks prior to your due date.</t>
  </si>
  <si>
    <t>provide a doctor’s note to clear you to return to work full-time/full-duties</t>
  </si>
  <si>
    <t>6 Weeks Prior to Due Date</t>
  </si>
  <si>
    <t>DUE DATE</t>
  </si>
  <si>
    <t>less 6 weeks</t>
  </si>
  <si>
    <t>EQUALS</t>
  </si>
  <si>
    <t>13 Weeks Prior to Due Date</t>
  </si>
  <si>
    <t>less 13 weeks</t>
  </si>
  <si>
    <t>BIRTHING PARENT TAKING MATERNITY LEAVE AND PARENTAL LEAVE</t>
  </si>
  <si>
    <t>Waiting Period - 2 weeks</t>
  </si>
  <si>
    <t>FROM</t>
  </si>
  <si>
    <t>TO</t>
  </si>
  <si>
    <t>Maternity Leave - 15 weeks</t>
  </si>
  <si>
    <t>Standard Parental Leave - 35 weeks</t>
  </si>
  <si>
    <t>Extended Child Care Leave/Extended Parental Leave</t>
  </si>
  <si>
    <t>* Combined leave shall not exceed 18 months</t>
  </si>
  <si>
    <t>NON-BIRTHING PARENT TAKING PARENTAL LEAVE WITH WAITING PERIOD</t>
  </si>
  <si>
    <t>Extended Parental Leave - 26 weeks</t>
  </si>
  <si>
    <t>Extended Child Care Leave</t>
  </si>
  <si>
    <t>NON-BIRTHING PARENT TAKING PARENTAL LEAVE WITHOUT WAITING PERIOD</t>
  </si>
  <si>
    <t>Parental Leave - 35 weeks</t>
  </si>
  <si>
    <t>PARENTAL SHARING</t>
  </si>
  <si>
    <t>Standard Parental Sharing - 5 weeks</t>
  </si>
  <si>
    <t>Extended Parental Sharing - 8 weeks</t>
  </si>
  <si>
    <t>the maximum weeks you can be off on maternity and/or parental leave.</t>
  </si>
  <si>
    <t>If you are taking only the parental sharing</t>
  </si>
  <si>
    <t>to calculate the maximum weeks you can</t>
  </si>
  <si>
    <t>be off on standard or extended leave.</t>
  </si>
  <si>
    <r>
      <t xml:space="preserve">Employment Insurance (EI) does not pay partial weeks.  </t>
    </r>
    <r>
      <rPr>
        <b/>
        <sz val="12"/>
        <color theme="1"/>
        <rFont val="Calibri"/>
        <family val="2"/>
        <scheme val="minor"/>
      </rPr>
      <t xml:space="preserve">Make a Friday your last day of pay if possible, however, you must start Maternity 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</si>
  <si>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Choose to begin your maternity leave up to 13 weeks before your due date, or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</si>
  <si>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Choose to start your maternity leave closer to your due date if you are well enough to continue working per your doctor or midwife</t>
    </r>
  </si>
  <si>
    <r>
      <t>o</t>
    </r>
    <r>
      <rPr>
        <sz val="12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 xml:space="preserve">If you are on sick leave within the 6 weeks prior to your due date, and the absence is related to an issue with your pregnancy, </t>
    </r>
  </si>
  <si>
    <r>
      <t>o</t>
    </r>
    <r>
      <rPr>
        <sz val="12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>If you are on sick leave within the 6 weeks prior to your due date, and you want to return to work, you may be required to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</si>
  <si>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 xml:space="preserve">If you are not well enough to continue working during the 6 week period prior to your due date: </t>
    </r>
  </si>
  <si>
    <t>Enter the day after your last day worked in whichever scenario applies to you and it will calculate</t>
  </si>
  <si>
    <t>weeks, enter the day after your last day worked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</si>
</sst>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mmm\ dd\,\ yyyy"/>
  </numFmts>
  <fonts count="1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color indexed="16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u/>
      <sz val="10"/>
      <color theme="10"/>
      <name val="MS Sans Serif"/>
      <family val="2"/>
    </font>
    <font>
      <i/>
      <sz val="8"/>
      <color indexed="16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</font>
    <font>
      <sz val="12"/>
      <color theme="1"/>
      <name val="Courier New"/>
      <family val="3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left" indent="1"/>
    </xf>
    <xf numFmtId="0" fontId="1" fillId="0" borderId="2" xfId="0" applyFont="1" applyBorder="1"/>
    <xf numFmtId="0" fontId="1" fillId="0" borderId="3" xfId="0" applyFont="1" applyBorder="1"/>
    <xf numFmtId="0" fontId="2" fillId="2" borderId="4" xfId="0" applyFont="1" applyFill="1" applyBorder="1" applyAlignment="1">
      <alignment horizontal="right"/>
    </xf>
    <xf numFmtId="164" fontId="1" fillId="2" borderId="5" xfId="0" applyNumberFormat="1" applyFont="1" applyFill="1" applyBorder="1"/>
    <xf numFmtId="164" fontId="1" fillId="0" borderId="6" xfId="0" applyNumberFormat="1" applyFont="1" applyBorder="1" applyAlignment="1">
      <alignment horizontal="left" indent="1"/>
    </xf>
    <xf numFmtId="0" fontId="2" fillId="2" borderId="0" xfId="0" applyFont="1" applyFill="1" applyAlignment="1">
      <alignment horizontal="left" indent="2"/>
    </xf>
    <xf numFmtId="0" fontId="1" fillId="0" borderId="0" xfId="0" applyFont="1"/>
    <xf numFmtId="2" fontId="4" fillId="3" borderId="8" xfId="0" applyNumberFormat="1" applyFont="1" applyFill="1" applyBorder="1"/>
    <xf numFmtId="0" fontId="3" fillId="0" borderId="0" xfId="0" applyFont="1"/>
    <xf numFmtId="2" fontId="5" fillId="0" borderId="0" xfId="0" applyNumberFormat="1" applyFont="1"/>
    <xf numFmtId="2" fontId="6" fillId="0" borderId="0" xfId="0" applyNumberFormat="1" applyFont="1"/>
    <xf numFmtId="0" fontId="1" fillId="0" borderId="9" xfId="0" applyFont="1" applyBorder="1"/>
    <xf numFmtId="0" fontId="7" fillId="0" borderId="0" xfId="0" applyFont="1"/>
    <xf numFmtId="0" fontId="9" fillId="2" borderId="4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164" fontId="1" fillId="0" borderId="10" xfId="0" applyNumberFormat="1" applyFont="1" applyBorder="1" applyAlignment="1">
      <alignment horizontal="left" indent="1"/>
    </xf>
    <xf numFmtId="0" fontId="1" fillId="2" borderId="8" xfId="0" applyFont="1" applyFill="1" applyBorder="1"/>
    <xf numFmtId="0" fontId="10" fillId="0" borderId="1" xfId="0" applyFont="1" applyBorder="1" applyAlignment="1">
      <alignment horizontal="left" indent="1"/>
    </xf>
    <xf numFmtId="0" fontId="0" fillId="0" borderId="3" xfId="0" applyBorder="1"/>
    <xf numFmtId="0" fontId="1" fillId="0" borderId="0" xfId="0" applyFont="1" applyBorder="1"/>
    <xf numFmtId="164" fontId="1" fillId="4" borderId="6" xfId="0" applyNumberFormat="1" applyFont="1" applyFill="1" applyBorder="1" applyAlignment="1" applyProtection="1">
      <alignment horizontal="left" indent="1"/>
      <protection locked="0"/>
    </xf>
    <xf numFmtId="164" fontId="1" fillId="0" borderId="6" xfId="0" applyNumberFormat="1" applyFont="1" applyBorder="1" applyAlignment="1" applyProtection="1">
      <alignment horizontal="left" indent="1"/>
    </xf>
    <xf numFmtId="0" fontId="0" fillId="0" borderId="0" xfId="0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indent="5"/>
    </xf>
    <xf numFmtId="0" fontId="15" fillId="0" borderId="0" xfId="0" applyFont="1" applyAlignment="1">
      <alignment horizontal="left" vertical="center" indent="10"/>
    </xf>
    <xf numFmtId="0" fontId="12" fillId="0" borderId="0" xfId="0" applyFont="1" applyAlignment="1">
      <alignment horizontal="left" indent="12"/>
    </xf>
    <xf numFmtId="0" fontId="12" fillId="0" borderId="0" xfId="0" applyFont="1" applyAlignment="1">
      <alignment vertical="top"/>
    </xf>
    <xf numFmtId="0" fontId="16" fillId="0" borderId="0" xfId="1" applyFont="1" applyAlignment="1" applyProtection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CAB00-1423-4C78-BB48-3B4F3891034F}">
  <sheetPr>
    <pageSetUpPr fitToPage="1"/>
  </sheetPr>
  <dimension ref="A1:O45"/>
  <sheetViews>
    <sheetView showGridLines="0" tabSelected="1" zoomScaleNormal="100" workbookViewId="0">
      <selection activeCell="B19" sqref="B19"/>
    </sheetView>
  </sheetViews>
  <sheetFormatPr defaultRowHeight="15" x14ac:dyDescent="0.25"/>
  <cols>
    <col min="1" max="1" width="8.7109375" customWidth="1"/>
    <col min="2" max="2" width="22.7109375" customWidth="1"/>
    <col min="3" max="3" width="5.7109375" customWidth="1"/>
    <col min="4" max="4" width="2.7109375" customWidth="1"/>
    <col min="5" max="5" width="8.7109375" customWidth="1"/>
    <col min="6" max="6" width="22.7109375" customWidth="1"/>
    <col min="7" max="7" width="5.7109375" customWidth="1"/>
    <col min="8" max="8" width="2.7109375" customWidth="1"/>
    <col min="9" max="9" width="6.7109375" customWidth="1"/>
    <col min="10" max="10" width="23.7109375" customWidth="1"/>
    <col min="11" max="13" width="5.7109375" customWidth="1"/>
    <col min="14" max="14" width="22.7109375" customWidth="1"/>
    <col min="15" max="15" width="5.7109375" customWidth="1"/>
  </cols>
  <sheetData>
    <row r="1" spans="1:6" ht="15.75" x14ac:dyDescent="0.25">
      <c r="A1" s="25" t="s">
        <v>1</v>
      </c>
      <c r="B1" s="26"/>
      <c r="C1" s="26"/>
      <c r="D1" s="26"/>
      <c r="E1" s="26"/>
      <c r="F1" s="26"/>
    </row>
    <row r="2" spans="1:6" ht="15.75" x14ac:dyDescent="0.25">
      <c r="A2" s="26"/>
      <c r="B2" s="26"/>
      <c r="C2" s="26"/>
      <c r="D2" s="26"/>
      <c r="E2" s="26"/>
      <c r="F2" s="26"/>
    </row>
    <row r="3" spans="1:6" ht="15.75" x14ac:dyDescent="0.25">
      <c r="A3" s="26" t="s">
        <v>33</v>
      </c>
      <c r="B3" s="26"/>
      <c r="C3" s="26"/>
      <c r="D3" s="26"/>
      <c r="E3" s="26"/>
      <c r="F3" s="26"/>
    </row>
    <row r="4" spans="1:6" ht="15.75" x14ac:dyDescent="0.25">
      <c r="A4" s="27" t="s">
        <v>2</v>
      </c>
      <c r="B4" s="26"/>
      <c r="C4" s="26"/>
      <c r="D4" s="26"/>
      <c r="E4" s="26"/>
      <c r="F4" s="26"/>
    </row>
    <row r="5" spans="1:6" ht="15.75" x14ac:dyDescent="0.25">
      <c r="A5" s="26"/>
      <c r="B5" s="26"/>
      <c r="C5" s="26"/>
      <c r="D5" s="26"/>
      <c r="E5" s="26"/>
      <c r="F5" s="26"/>
    </row>
    <row r="6" spans="1:6" ht="15.75" x14ac:dyDescent="0.25">
      <c r="A6" s="28" t="s">
        <v>3</v>
      </c>
      <c r="B6" s="26"/>
      <c r="C6" s="26"/>
      <c r="D6" s="26"/>
      <c r="E6" s="26"/>
      <c r="F6" s="26"/>
    </row>
    <row r="7" spans="1:6" ht="15.75" x14ac:dyDescent="0.25">
      <c r="A7" s="29" t="s">
        <v>34</v>
      </c>
      <c r="B7" s="26"/>
      <c r="C7" s="26"/>
      <c r="D7" s="26"/>
      <c r="E7" s="26"/>
      <c r="F7" s="26"/>
    </row>
    <row r="8" spans="1:6" ht="15.75" x14ac:dyDescent="0.25">
      <c r="A8" s="29" t="s">
        <v>35</v>
      </c>
      <c r="B8" s="26"/>
      <c r="C8" s="26"/>
      <c r="D8" s="26"/>
      <c r="E8" s="26"/>
      <c r="F8" s="26"/>
    </row>
    <row r="9" spans="1:6" ht="15.75" x14ac:dyDescent="0.25">
      <c r="A9" s="29" t="s">
        <v>38</v>
      </c>
      <c r="B9" s="26"/>
      <c r="C9" s="26"/>
      <c r="D9" s="26"/>
      <c r="E9" s="26"/>
      <c r="F9" s="26"/>
    </row>
    <row r="10" spans="1:6" ht="15.75" x14ac:dyDescent="0.25">
      <c r="A10" s="30" t="s">
        <v>36</v>
      </c>
      <c r="B10" s="26"/>
      <c r="C10" s="26"/>
      <c r="D10" s="26"/>
      <c r="E10" s="26"/>
      <c r="F10" s="26"/>
    </row>
    <row r="11" spans="1:6" ht="15.75" x14ac:dyDescent="0.25">
      <c r="A11" s="31" t="s">
        <v>0</v>
      </c>
      <c r="B11" s="26"/>
      <c r="C11" s="26"/>
      <c r="D11" s="26"/>
      <c r="E11" s="26"/>
      <c r="F11" s="26"/>
    </row>
    <row r="12" spans="1:6" ht="15.75" x14ac:dyDescent="0.25">
      <c r="A12" s="30" t="s">
        <v>37</v>
      </c>
      <c r="B12" s="26"/>
      <c r="C12" s="26"/>
      <c r="D12" s="26"/>
      <c r="E12" s="26"/>
      <c r="F12" s="26"/>
    </row>
    <row r="13" spans="1:6" ht="15.75" x14ac:dyDescent="0.25">
      <c r="A13" s="31" t="s">
        <v>6</v>
      </c>
      <c r="B13" s="26"/>
      <c r="C13" s="26"/>
      <c r="D13" s="26"/>
      <c r="E13" s="26"/>
      <c r="F13" s="26"/>
    </row>
    <row r="14" spans="1:6" ht="15.75" x14ac:dyDescent="0.25">
      <c r="A14" s="26"/>
      <c r="B14" s="26"/>
      <c r="C14" s="26"/>
      <c r="D14" s="26"/>
      <c r="E14" s="26"/>
      <c r="F14" s="26"/>
    </row>
    <row r="15" spans="1:6" ht="15.75" x14ac:dyDescent="0.25">
      <c r="A15" s="26" t="s">
        <v>4</v>
      </c>
      <c r="B15" s="26"/>
      <c r="C15" s="26"/>
      <c r="D15" s="26"/>
      <c r="E15" s="26"/>
      <c r="F15" s="26"/>
    </row>
    <row r="16" spans="1:6" ht="15.75" x14ac:dyDescent="0.25">
      <c r="A16" s="26" t="s">
        <v>5</v>
      </c>
      <c r="B16" s="26"/>
      <c r="C16" s="26"/>
      <c r="D16" s="26"/>
      <c r="E16" s="26"/>
      <c r="F16" s="26"/>
    </row>
    <row r="17" spans="1:15" ht="15.75" thickBot="1" x14ac:dyDescent="0.3"/>
    <row r="18" spans="1:15" x14ac:dyDescent="0.25">
      <c r="A18" s="1" t="s">
        <v>7</v>
      </c>
      <c r="B18" s="2"/>
      <c r="C18" s="3"/>
      <c r="E18" s="1" t="s">
        <v>11</v>
      </c>
      <c r="F18" s="2"/>
      <c r="G18" s="3"/>
    </row>
    <row r="19" spans="1:15" x14ac:dyDescent="0.25">
      <c r="A19" s="15" t="s">
        <v>8</v>
      </c>
      <c r="B19" s="22"/>
      <c r="C19" s="5"/>
      <c r="E19" s="15" t="s">
        <v>8</v>
      </c>
      <c r="F19" s="23" t="str">
        <f>IF(B19="","",B19)</f>
        <v/>
      </c>
      <c r="G19" s="5"/>
    </row>
    <row r="20" spans="1:15" x14ac:dyDescent="0.25">
      <c r="A20" s="4"/>
      <c r="B20" s="7" t="s">
        <v>9</v>
      </c>
      <c r="C20" s="5"/>
      <c r="E20" s="4"/>
      <c r="F20" s="7" t="s">
        <v>12</v>
      </c>
      <c r="G20" s="5"/>
    </row>
    <row r="21" spans="1:15" ht="15.75" thickBot="1" x14ac:dyDescent="0.3">
      <c r="A21" s="16" t="s">
        <v>10</v>
      </c>
      <c r="B21" s="17" t="str">
        <f>IF(B19="","",(B19-42))</f>
        <v/>
      </c>
      <c r="C21" s="18"/>
      <c r="E21" s="16" t="s">
        <v>10</v>
      </c>
      <c r="F21" s="17" t="str">
        <f>IF(F19="","",(F19-91))</f>
        <v/>
      </c>
      <c r="G21" s="18"/>
    </row>
    <row r="23" spans="1:15" ht="15.75" x14ac:dyDescent="0.25">
      <c r="A23" s="26" t="s">
        <v>39</v>
      </c>
    </row>
    <row r="24" spans="1:15" ht="15.75" x14ac:dyDescent="0.25">
      <c r="A24" s="26" t="s">
        <v>29</v>
      </c>
    </row>
    <row r="26" spans="1:15" ht="15.75" x14ac:dyDescent="0.25">
      <c r="A26" s="36" t="s">
        <v>13</v>
      </c>
      <c r="B26" s="36"/>
      <c r="C26" s="36"/>
      <c r="E26" s="36" t="s">
        <v>21</v>
      </c>
      <c r="F26" s="36"/>
      <c r="G26" s="36"/>
      <c r="I26" s="36" t="s">
        <v>24</v>
      </c>
      <c r="J26" s="36"/>
      <c r="K26" s="36"/>
      <c r="M26" s="32" t="s">
        <v>30</v>
      </c>
      <c r="N26" s="24"/>
      <c r="O26" s="24"/>
    </row>
    <row r="27" spans="1:15" ht="15.75" x14ac:dyDescent="0.25">
      <c r="A27" s="36"/>
      <c r="B27" s="36"/>
      <c r="C27" s="36"/>
      <c r="E27" s="36"/>
      <c r="F27" s="36"/>
      <c r="G27" s="36"/>
      <c r="I27" s="36"/>
      <c r="J27" s="36"/>
      <c r="K27" s="36"/>
      <c r="M27" s="32" t="s">
        <v>40</v>
      </c>
      <c r="N27" s="24"/>
      <c r="O27" s="24"/>
    </row>
    <row r="28" spans="1:15" ht="16.5" thickBot="1" x14ac:dyDescent="0.3">
      <c r="A28" s="8"/>
      <c r="B28" s="8"/>
      <c r="C28" s="8"/>
      <c r="E28" s="8"/>
      <c r="F28" s="8"/>
      <c r="G28" s="8"/>
      <c r="I28" s="8"/>
      <c r="J28" s="8"/>
      <c r="K28" s="8"/>
      <c r="M28" s="32" t="s">
        <v>31</v>
      </c>
      <c r="N28" s="24"/>
      <c r="O28" s="24"/>
    </row>
    <row r="29" spans="1:15" ht="15.75" x14ac:dyDescent="0.25">
      <c r="A29" s="1" t="s">
        <v>14</v>
      </c>
      <c r="B29" s="2"/>
      <c r="C29" s="20"/>
      <c r="E29" s="1" t="s">
        <v>14</v>
      </c>
      <c r="F29" s="2"/>
      <c r="G29" s="3"/>
      <c r="I29" s="1" t="s">
        <v>25</v>
      </c>
      <c r="J29" s="2"/>
      <c r="K29" s="3"/>
      <c r="M29" s="32" t="s">
        <v>32</v>
      </c>
      <c r="N29" s="24"/>
      <c r="O29" s="24"/>
    </row>
    <row r="30" spans="1:15" x14ac:dyDescent="0.25">
      <c r="A30" s="4" t="s">
        <v>15</v>
      </c>
      <c r="B30" s="22"/>
      <c r="C30" s="5"/>
      <c r="E30" s="4" t="s">
        <v>15</v>
      </c>
      <c r="F30" s="22"/>
      <c r="G30" s="5"/>
      <c r="I30" s="4" t="s">
        <v>15</v>
      </c>
      <c r="J30" s="22"/>
      <c r="K30" s="5"/>
    </row>
    <row r="31" spans="1:15" ht="15.75" thickBot="1" x14ac:dyDescent="0.3">
      <c r="A31" s="16" t="s">
        <v>16</v>
      </c>
      <c r="B31" s="17" t="str">
        <f>IF($B$30="","",(B30+13))</f>
        <v/>
      </c>
      <c r="C31" s="9" t="str">
        <f>IF($B$30="","",((B31-B30)+1)/7)</f>
        <v/>
      </c>
      <c r="E31" s="4" t="s">
        <v>16</v>
      </c>
      <c r="F31" s="6" t="str">
        <f>IF($F$30="","",(F30+13))</f>
        <v/>
      </c>
      <c r="G31" s="9" t="str">
        <f>IF($F$30="","",((F31-F30)+1)/7)</f>
        <v/>
      </c>
      <c r="I31" s="16" t="s">
        <v>16</v>
      </c>
      <c r="J31" s="17" t="str">
        <f>IF($J$30="","",(J30+244))</f>
        <v/>
      </c>
      <c r="K31" s="9" t="str">
        <f>IF($J$30="","",((J31-J30)+1)/7)</f>
        <v/>
      </c>
      <c r="M31" s="33" t="s">
        <v>26</v>
      </c>
      <c r="N31" s="33"/>
      <c r="O31" s="33"/>
    </row>
    <row r="32" spans="1:15" ht="15.75" thickBot="1" x14ac:dyDescent="0.3">
      <c r="A32" s="21"/>
      <c r="B32" s="8"/>
      <c r="C32" s="8"/>
      <c r="E32" s="13"/>
      <c r="F32" s="13"/>
      <c r="G32" s="13"/>
      <c r="I32" s="8"/>
      <c r="J32" s="8"/>
      <c r="K32" s="8"/>
      <c r="M32" s="14"/>
      <c r="N32" s="14"/>
      <c r="O32" s="14"/>
    </row>
    <row r="33" spans="1:15" x14ac:dyDescent="0.25">
      <c r="A33" s="1" t="s">
        <v>17</v>
      </c>
      <c r="B33" s="2"/>
      <c r="C33" s="20"/>
      <c r="E33" s="1" t="s">
        <v>18</v>
      </c>
      <c r="F33" s="2"/>
      <c r="G33" s="3"/>
      <c r="I33" s="1" t="s">
        <v>22</v>
      </c>
      <c r="J33" s="2"/>
      <c r="K33" s="3"/>
      <c r="M33" s="1" t="s">
        <v>27</v>
      </c>
      <c r="N33" s="2"/>
      <c r="O33" s="3"/>
    </row>
    <row r="34" spans="1:15" x14ac:dyDescent="0.25">
      <c r="A34" s="4" t="s">
        <v>15</v>
      </c>
      <c r="B34" s="6" t="str">
        <f>IF($B$30="","",B31+1)</f>
        <v/>
      </c>
      <c r="C34" s="5"/>
      <c r="E34" s="4" t="s">
        <v>15</v>
      </c>
      <c r="F34" s="6" t="str">
        <f>IF($F$30="","",(F31+1))</f>
        <v/>
      </c>
      <c r="G34" s="5"/>
      <c r="I34" s="4" t="s">
        <v>15</v>
      </c>
      <c r="J34" s="6" t="str">
        <f>IF($J$30="","",(J31+1))</f>
        <v/>
      </c>
      <c r="K34" s="5"/>
      <c r="M34" s="4" t="s">
        <v>15</v>
      </c>
      <c r="N34" s="22"/>
      <c r="O34" s="5"/>
    </row>
    <row r="35" spans="1:15" ht="15.75" thickBot="1" x14ac:dyDescent="0.3">
      <c r="A35" s="16" t="s">
        <v>16</v>
      </c>
      <c r="B35" s="17" t="str">
        <f>IF($B$30="","",(B34+104))</f>
        <v/>
      </c>
      <c r="C35" s="9" t="str">
        <f>IF($B$30="","",((B35-B34)+1)/7)</f>
        <v/>
      </c>
      <c r="E35" s="16" t="s">
        <v>16</v>
      </c>
      <c r="F35" s="17" t="str">
        <f>IF($F$30="","",(F34+244))</f>
        <v/>
      </c>
      <c r="G35" s="9" t="str">
        <f>IF($F$30="","",((F35-F34)+1)/7)</f>
        <v/>
      </c>
      <c r="I35" s="16" t="s">
        <v>16</v>
      </c>
      <c r="J35" s="17" t="str">
        <f>IF($J$30="","",(J34+181))</f>
        <v/>
      </c>
      <c r="K35" s="9" t="str">
        <f>IF($J$30="","",((J35-J34)+1)/7)</f>
        <v/>
      </c>
      <c r="M35" s="16" t="s">
        <v>16</v>
      </c>
      <c r="N35" s="17" t="str">
        <f>IF(N34="","",(N34+34))</f>
        <v/>
      </c>
      <c r="O35" s="9" t="str">
        <f>IF(N34="","",((N35-N34)+1)/7)</f>
        <v/>
      </c>
    </row>
    <row r="36" spans="1:15" ht="15.75" thickBot="1" x14ac:dyDescent="0.3">
      <c r="A36" s="8"/>
      <c r="B36" s="8"/>
      <c r="C36" s="8"/>
      <c r="E36" s="8"/>
      <c r="F36" s="8"/>
      <c r="G36" s="8"/>
      <c r="I36" s="8"/>
      <c r="J36" s="8"/>
      <c r="K36" s="12" t="str">
        <f>IF($J$30="","",(K31+K35))</f>
        <v/>
      </c>
      <c r="M36" s="8"/>
      <c r="N36" s="8"/>
      <c r="O36" s="8"/>
    </row>
    <row r="37" spans="1:15" x14ac:dyDescent="0.25">
      <c r="A37" s="1" t="s">
        <v>18</v>
      </c>
      <c r="B37" s="2"/>
      <c r="C37" s="20"/>
      <c r="E37" s="1" t="s">
        <v>22</v>
      </c>
      <c r="F37" s="2"/>
      <c r="G37" s="3"/>
      <c r="I37" s="1" t="s">
        <v>23</v>
      </c>
      <c r="J37" s="2"/>
      <c r="K37" s="3"/>
      <c r="M37" s="1" t="s">
        <v>28</v>
      </c>
      <c r="N37" s="2"/>
      <c r="O37" s="3"/>
    </row>
    <row r="38" spans="1:15" x14ac:dyDescent="0.25">
      <c r="A38" s="4" t="s">
        <v>15</v>
      </c>
      <c r="B38" s="6" t="str">
        <f>IF($B$30="","",(B35+1))</f>
        <v/>
      </c>
      <c r="C38" s="5"/>
      <c r="E38" s="4" t="s">
        <v>15</v>
      </c>
      <c r="F38" s="6" t="str">
        <f>IF($F$30="","",(F35+1))</f>
        <v/>
      </c>
      <c r="G38" s="5"/>
      <c r="I38" s="4" t="s">
        <v>15</v>
      </c>
      <c r="J38" s="6" t="str">
        <f>IF($J$30="","",(J35+1))</f>
        <v/>
      </c>
      <c r="K38" s="5"/>
      <c r="M38" s="4" t="s">
        <v>15</v>
      </c>
      <c r="N38" s="22"/>
      <c r="O38" s="5"/>
    </row>
    <row r="39" spans="1:15" ht="15.75" thickBot="1" x14ac:dyDescent="0.3">
      <c r="A39" s="16" t="s">
        <v>16</v>
      </c>
      <c r="B39" s="17" t="str">
        <f>IF($B$30="","",B38+244)</f>
        <v/>
      </c>
      <c r="C39" s="9" t="str">
        <f>IF($B$30="","",((B39-B38)+1)/7)</f>
        <v/>
      </c>
      <c r="E39" s="16" t="s">
        <v>16</v>
      </c>
      <c r="F39" s="17" t="str">
        <f>IF($F$30="","",(F38+181))</f>
        <v/>
      </c>
      <c r="G39" s="9" t="str">
        <f>IF($F$30="","",((F39-F38)+1)/7)</f>
        <v/>
      </c>
      <c r="I39" s="16" t="s">
        <v>16</v>
      </c>
      <c r="J39" s="17" t="str">
        <f>IF($J$30="","",(J38+118))</f>
        <v/>
      </c>
      <c r="K39" s="9" t="str">
        <f>IF($J$30="","",((J39-J38)+1)/7)</f>
        <v/>
      </c>
      <c r="M39" s="16" t="s">
        <v>16</v>
      </c>
      <c r="N39" s="17" t="str">
        <f>IF(N38="","",(N38+55))</f>
        <v/>
      </c>
      <c r="O39" s="9" t="str">
        <f>IF(N34="","",((N39-N38)+1)/7)</f>
        <v/>
      </c>
    </row>
    <row r="40" spans="1:15" ht="15.75" thickBot="1" x14ac:dyDescent="0.3">
      <c r="A40" s="10"/>
      <c r="B40" s="10"/>
      <c r="C40" s="11" t="str">
        <f>IF($B$30="","",(C31+C35+C39))</f>
        <v/>
      </c>
      <c r="E40" s="8"/>
      <c r="F40" s="8"/>
      <c r="G40" s="12" t="str">
        <f>IF($F$30="","",(G31+G35+G39))</f>
        <v/>
      </c>
      <c r="I40" s="8"/>
      <c r="J40" s="8"/>
      <c r="K40" s="12" t="str">
        <f>IF($J$30="","",SUM(K31+K35+K39))</f>
        <v/>
      </c>
    </row>
    <row r="41" spans="1:15" x14ac:dyDescent="0.25">
      <c r="A41" s="19" t="s">
        <v>19</v>
      </c>
      <c r="B41" s="2"/>
      <c r="C41" s="3"/>
      <c r="E41" s="1" t="s">
        <v>23</v>
      </c>
      <c r="F41" s="2"/>
      <c r="G41" s="3"/>
      <c r="I41" s="34" t="s">
        <v>20</v>
      </c>
      <c r="J41" s="34"/>
      <c r="K41" s="34"/>
    </row>
    <row r="42" spans="1:15" x14ac:dyDescent="0.25">
      <c r="A42" s="4" t="s">
        <v>15</v>
      </c>
      <c r="B42" s="6" t="str">
        <f>IF($B$30="","",(B39+1))</f>
        <v/>
      </c>
      <c r="C42" s="5"/>
      <c r="E42" s="4" t="s">
        <v>15</v>
      </c>
      <c r="F42" s="6" t="str">
        <f>IF($F$30="","",(F39+1))</f>
        <v/>
      </c>
      <c r="G42" s="5"/>
    </row>
    <row r="43" spans="1:15" ht="15.75" thickBot="1" x14ac:dyDescent="0.3">
      <c r="A43" s="16" t="s">
        <v>16</v>
      </c>
      <c r="B43" s="17" t="str">
        <f>IF($B$30="","",(B42+181))</f>
        <v/>
      </c>
      <c r="C43" s="9" t="str">
        <f>IF($B$30="","",((B43-B42)+1)/7)</f>
        <v/>
      </c>
      <c r="E43" s="16" t="s">
        <v>16</v>
      </c>
      <c r="F43" s="17" t="str">
        <f>IF($F$30="","",(F42+104))</f>
        <v/>
      </c>
      <c r="G43" s="9" t="str">
        <f>IF($F$30="","",((F43-F42)+1)/7)</f>
        <v/>
      </c>
    </row>
    <row r="44" spans="1:15" x14ac:dyDescent="0.25">
      <c r="A44" s="8"/>
      <c r="B44" s="8"/>
      <c r="C44" s="12" t="str">
        <f>IF($B$30="","",(C31+C35+C39+C43))</f>
        <v/>
      </c>
      <c r="E44" s="8"/>
      <c r="F44" s="8"/>
      <c r="G44" s="12" t="str">
        <f>IF($F$30="","",(G31+G35+G39+G43))</f>
        <v/>
      </c>
    </row>
    <row r="45" spans="1:15" x14ac:dyDescent="0.25">
      <c r="A45" s="35" t="s">
        <v>20</v>
      </c>
      <c r="B45" s="35"/>
      <c r="C45" s="35"/>
      <c r="E45" s="35" t="s">
        <v>20</v>
      </c>
      <c r="F45" s="35"/>
      <c r="G45" s="35"/>
    </row>
  </sheetData>
  <sheetProtection sheet="1" objects="1" scenarios="1"/>
  <mergeCells count="7">
    <mergeCell ref="M31:O31"/>
    <mergeCell ref="I41:K41"/>
    <mergeCell ref="A45:C45"/>
    <mergeCell ref="E45:G45"/>
    <mergeCell ref="A26:C27"/>
    <mergeCell ref="E26:G27"/>
    <mergeCell ref="I26:K27"/>
  </mergeCells>
  <dataValidations count="3">
    <dataValidation allowBlank="1" showInputMessage="1" showErrorMessage="1" promptTitle="Enter Due Date as YYYY-MM-DD" prompt="._x000a_" sqref="B19" xr:uid="{BEF485D6-7EE6-4BBE-A101-7595759649EE}"/>
    <dataValidation allowBlank="1" showInputMessage="1" showErrorMessage="1" promptTitle="Enter start date as YYYY-MM-DD" prompt="i.e. day after your last day worked._x000a__x000a_( EI does not pay for partial weeks )" sqref="N34 B30 F30 J30" xr:uid="{BE4FE082-356B-4262-BC00-7F40AA80D046}"/>
    <dataValidation allowBlank="1" showInputMessage="1" showErrorMessage="1" promptTitle="Enter Start Date as YYYY-MM-DD" prompt="i.e. day after your last day worked._x000a__x000a_( EI does not pay for partial weeks )" sqref="N38" xr:uid="{B8D68DB9-0406-4BD0-8E44-5ABCEF694FD6}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Maternity and parental leave calculator for BC Public Service employees</dc:title>
  <dc:creator>BC Public Service Agency</dc:creator>
  <cp:lastModifiedBy>Yearley, Lee-Ann PSA:EX</cp:lastModifiedBy>
  <cp:lastPrinted>2021-06-11T23:01:14Z</cp:lastPrinted>
  <dcterms:created xsi:type="dcterms:W3CDTF">2021-06-11T17:51:05Z</dcterms:created>
  <dcterms:modified xsi:type="dcterms:W3CDTF">2022-03-08T23:22:42Z</dcterms:modified>
</cp:coreProperties>
</file>