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bcgov-my.sharepoint.com/personal/richard_ralloff_gov_bc_ca/Documents/Desktop/Tim - FFF and SFAF template Review/24-25/Year-End/"/>
    </mc:Choice>
  </mc:AlternateContent>
  <xr:revisionPtr revIDLastSave="348" documentId="8_{CC335975-864E-42D2-8707-A8D8CBADBFF7}" xr6:coauthVersionLast="47" xr6:coauthVersionMax="47" xr10:uidLastSave="{3F3157B3-017C-4E04-9842-9D73750E18E7}"/>
  <workbookProtection workbookAlgorithmName="SHA-512" workbookHashValue="ICS1QxosCw1FZtWlcrChnWya8xGFiePnWPNPaz+6Xailzykatu5MohXMRhjUuKfDmYqPJdiDsgDPrPai9Ayl2w==" workbookSaltValue="F3GoBssw69O7JxlF7CYAXg==" workbookSpinCount="100000" lockStructure="1"/>
  <bookViews>
    <workbookView xWindow="-25320" yWindow="315" windowWidth="25440" windowHeight="15990" xr2:uid="{00000000-000D-0000-FFFF-FFFF00000000}"/>
  </bookViews>
  <sheets>
    <sheet name="Contact Info &amp; Instructions" sheetId="1" r:id="rId1"/>
    <sheet name="2024-25 FF &amp; NSFP Year End" sheetId="3" r:id="rId2"/>
    <sheet name="2024-25 NSFP Schools List" sheetId="4" r:id="rId3"/>
    <sheet name="Data" sheetId="6" state="hidden" r:id="rId4"/>
    <sheet name="Funding" sheetId="5" state="hidden" r:id="rId5"/>
  </sheets>
  <definedNames>
    <definedName name="Funding">Funding!$A$9:$Q$69</definedName>
    <definedName name="_xlnm.Print_Area" localSheetId="1">'2024-25 FF &amp; NSFP Year End'!$A$1:$I$230</definedName>
    <definedName name="_xlnm.Print_Area" localSheetId="2">'2024-25 NSFP Schools List'!$A$1:$B$232</definedName>
    <definedName name="_xlnm.Print_Area" localSheetId="4">Funding!$C$1:$Q$70</definedName>
    <definedName name="_xlnm.Print_Titles" localSheetId="1">'2024-25 FF &amp; NSFP Year End'!$1:$5</definedName>
    <definedName name="_xlnm.Print_Titles" localSheetId="2">'2024-25 NSFP Schools List'!$1:$2</definedName>
    <definedName name="_xlnm.Print_Titles" localSheetId="3">Data!$1:$2</definedName>
    <definedName name="SD">Funding!$A$10:$C$69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8" i="6" l="1"/>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277" i="6"/>
  <c r="F276" i="6"/>
  <c r="F275" i="6"/>
  <c r="F274" i="6"/>
  <c r="F273" i="6"/>
  <c r="F272" i="6"/>
  <c r="F271" i="6"/>
  <c r="F270" i="6"/>
  <c r="F269" i="6"/>
  <c r="F268" i="6"/>
  <c r="F267" i="6"/>
  <c r="F266" i="6"/>
  <c r="F265" i="6"/>
  <c r="F264" i="6"/>
  <c r="F263" i="6"/>
  <c r="F262" i="6"/>
  <c r="F261" i="6"/>
  <c r="F260" i="6"/>
  <c r="F259" i="6"/>
  <c r="F258"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2" i="6"/>
  <c r="F203"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59" i="6"/>
  <c r="F58" i="6"/>
  <c r="F60"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3" i="6"/>
  <c r="F12" i="6"/>
  <c r="F10" i="3"/>
  <c r="F10" i="6" s="1"/>
  <c r="F6" i="6"/>
  <c r="F5" i="6"/>
  <c r="F4" i="6"/>
  <c r="F3" i="6"/>
  <c r="E174" i="3"/>
  <c r="F147" i="3"/>
  <c r="F135" i="3"/>
  <c r="F120" i="3"/>
  <c r="F107" i="3"/>
  <c r="E89" i="3"/>
  <c r="D89" i="3"/>
  <c r="H66" i="3"/>
  <c r="H65" i="3"/>
  <c r="H64" i="3"/>
  <c r="H63" i="3"/>
  <c r="H62" i="3"/>
  <c r="H61" i="3"/>
  <c r="H60" i="3"/>
  <c r="H59" i="3"/>
  <c r="H56" i="3"/>
  <c r="H55" i="3"/>
  <c r="H54" i="3"/>
  <c r="H53" i="3"/>
  <c r="H52" i="3"/>
  <c r="H51" i="3"/>
  <c r="H50" i="3"/>
  <c r="H49" i="3"/>
  <c r="H42" i="3"/>
  <c r="H41" i="3"/>
  <c r="H40" i="3"/>
  <c r="H39" i="3"/>
  <c r="H38" i="3"/>
  <c r="H37" i="3"/>
  <c r="H36" i="3"/>
  <c r="H35" i="3"/>
  <c r="H26" i="3"/>
  <c r="H27" i="3"/>
  <c r="H28" i="3"/>
  <c r="H29" i="3"/>
  <c r="H30" i="3"/>
  <c r="H31" i="3"/>
  <c r="H32" i="3"/>
  <c r="H25" i="3"/>
  <c r="F46" i="3"/>
  <c r="F22" i="3"/>
  <c r="F9" i="3"/>
  <c r="F7" i="3"/>
  <c r="F8" i="3"/>
  <c r="F8" i="6" s="1"/>
  <c r="C11" i="1"/>
  <c r="D5" i="3" s="1"/>
  <c r="P70" i="5"/>
  <c r="O70" i="5"/>
  <c r="N70" i="5"/>
  <c r="G70" i="5"/>
  <c r="F70" i="5"/>
  <c r="E70" i="5"/>
  <c r="Q69" i="5"/>
  <c r="H69" i="5"/>
  <c r="B69" i="5"/>
  <c r="Q68" i="5"/>
  <c r="H68" i="5"/>
  <c r="B68" i="5"/>
  <c r="Q67" i="5"/>
  <c r="H67" i="5"/>
  <c r="B67" i="5"/>
  <c r="Q66" i="5"/>
  <c r="H66" i="5"/>
  <c r="B66" i="5"/>
  <c r="Q65" i="5"/>
  <c r="H65" i="5"/>
  <c r="B65" i="5"/>
  <c r="Q64" i="5"/>
  <c r="H64" i="5"/>
  <c r="B64" i="5"/>
  <c r="Q63" i="5"/>
  <c r="H63" i="5"/>
  <c r="B63" i="5"/>
  <c r="Q62" i="5"/>
  <c r="H62" i="5"/>
  <c r="B62" i="5"/>
  <c r="Q61" i="5"/>
  <c r="H61" i="5"/>
  <c r="B61" i="5"/>
  <c r="Q60" i="5"/>
  <c r="H60" i="5"/>
  <c r="B60" i="5"/>
  <c r="Q59" i="5"/>
  <c r="H59" i="5"/>
  <c r="B59" i="5"/>
  <c r="Q58" i="5"/>
  <c r="H58" i="5"/>
  <c r="B58" i="5"/>
  <c r="Q57" i="5"/>
  <c r="H57" i="5"/>
  <c r="B57" i="5"/>
  <c r="Q56" i="5"/>
  <c r="H56" i="5"/>
  <c r="B56" i="5"/>
  <c r="Q55" i="5"/>
  <c r="H55" i="5"/>
  <c r="B55" i="5"/>
  <c r="Q54" i="5"/>
  <c r="H54" i="5"/>
  <c r="B54" i="5"/>
  <c r="Q53" i="5"/>
  <c r="H53" i="5"/>
  <c r="B53" i="5"/>
  <c r="Q52" i="5"/>
  <c r="H52" i="5"/>
  <c r="B52" i="5"/>
  <c r="Q51" i="5"/>
  <c r="H51" i="5"/>
  <c r="B51" i="5"/>
  <c r="Q50" i="5"/>
  <c r="H50" i="5"/>
  <c r="B50" i="5"/>
  <c r="Q49" i="5"/>
  <c r="H49" i="5"/>
  <c r="B49" i="5"/>
  <c r="Q48" i="5"/>
  <c r="H48" i="5"/>
  <c r="B48" i="5"/>
  <c r="Q47" i="5"/>
  <c r="H47" i="5"/>
  <c r="B47" i="5"/>
  <c r="Q46" i="5"/>
  <c r="H46" i="5"/>
  <c r="B46" i="5"/>
  <c r="Q45" i="5"/>
  <c r="H45" i="5"/>
  <c r="B45" i="5"/>
  <c r="Q44" i="5"/>
  <c r="H44" i="5"/>
  <c r="B44" i="5"/>
  <c r="Q43" i="5"/>
  <c r="H43" i="5"/>
  <c r="B43" i="5"/>
  <c r="Q42" i="5"/>
  <c r="H42" i="5"/>
  <c r="B42" i="5"/>
  <c r="Q41" i="5"/>
  <c r="H41" i="5"/>
  <c r="B41" i="5"/>
  <c r="Q40" i="5"/>
  <c r="H40" i="5"/>
  <c r="B40" i="5"/>
  <c r="Q39" i="5"/>
  <c r="H39" i="5"/>
  <c r="B39" i="5"/>
  <c r="Q38" i="5"/>
  <c r="H38" i="5"/>
  <c r="B38" i="5"/>
  <c r="Q37" i="5"/>
  <c r="H37" i="5"/>
  <c r="B37" i="5"/>
  <c r="Q36" i="5"/>
  <c r="H36" i="5"/>
  <c r="B36" i="5"/>
  <c r="Q35" i="5"/>
  <c r="H35" i="5"/>
  <c r="B35" i="5"/>
  <c r="Q34" i="5"/>
  <c r="H34" i="5"/>
  <c r="B34" i="5"/>
  <c r="Q33" i="5"/>
  <c r="H33" i="5"/>
  <c r="B33" i="5"/>
  <c r="Q32" i="5"/>
  <c r="H32" i="5"/>
  <c r="B32" i="5"/>
  <c r="Q31" i="5"/>
  <c r="H31" i="5"/>
  <c r="B31" i="5"/>
  <c r="Q30" i="5"/>
  <c r="H30" i="5"/>
  <c r="B30" i="5"/>
  <c r="Q29" i="5"/>
  <c r="H29" i="5"/>
  <c r="B29" i="5"/>
  <c r="Q28" i="5"/>
  <c r="H28" i="5"/>
  <c r="B28" i="5"/>
  <c r="Q27" i="5"/>
  <c r="H27" i="5"/>
  <c r="B27" i="5"/>
  <c r="Q26" i="5"/>
  <c r="H26" i="5"/>
  <c r="B26" i="5"/>
  <c r="Q25" i="5"/>
  <c r="H25" i="5"/>
  <c r="B25" i="5"/>
  <c r="Q24" i="5"/>
  <c r="H24" i="5"/>
  <c r="B24" i="5"/>
  <c r="Q23" i="5"/>
  <c r="H23" i="5"/>
  <c r="B23" i="5"/>
  <c r="Q22" i="5"/>
  <c r="H22" i="5"/>
  <c r="B22" i="5"/>
  <c r="Q21" i="5"/>
  <c r="H21" i="5"/>
  <c r="B21" i="5"/>
  <c r="Q20" i="5"/>
  <c r="H20" i="5"/>
  <c r="B20" i="5"/>
  <c r="Q19" i="5"/>
  <c r="H19" i="5"/>
  <c r="B19" i="5"/>
  <c r="Q18" i="5"/>
  <c r="H18" i="5"/>
  <c r="B18" i="5"/>
  <c r="Q17" i="5"/>
  <c r="H17" i="5"/>
  <c r="B17" i="5"/>
  <c r="Q16" i="5"/>
  <c r="H16" i="5"/>
  <c r="B16" i="5"/>
  <c r="Q15" i="5"/>
  <c r="H15" i="5"/>
  <c r="B15" i="5"/>
  <c r="Q14" i="5"/>
  <c r="H14" i="5"/>
  <c r="B14" i="5"/>
  <c r="Q13" i="5"/>
  <c r="H13" i="5"/>
  <c r="B13" i="5"/>
  <c r="Q12" i="5"/>
  <c r="H12" i="5"/>
  <c r="B12" i="5"/>
  <c r="Q11" i="5"/>
  <c r="H11" i="5"/>
  <c r="B11" i="5"/>
  <c r="Q10" i="5"/>
  <c r="H10" i="5"/>
  <c r="B10" i="5"/>
  <c r="A2" i="5"/>
  <c r="F16" i="3" l="1"/>
  <c r="F15" i="6" s="1"/>
  <c r="F17" i="6"/>
  <c r="F15" i="3"/>
  <c r="F14" i="6" s="1"/>
  <c r="F11" i="3"/>
  <c r="F11" i="6" s="1"/>
  <c r="F7" i="6"/>
  <c r="F9" i="6"/>
  <c r="F2" i="6"/>
  <c r="H70" i="5"/>
  <c r="J14" i="3"/>
  <c r="K14" i="3" s="1"/>
  <c r="Q70" i="5"/>
  <c r="F17" i="3" l="1"/>
  <c r="F16" i="6" s="1"/>
  <c r="E178" i="3"/>
  <c r="E74" i="3"/>
  <c r="D74" i="3"/>
  <c r="J13" i="3" l="1"/>
  <c r="K13" i="3" s="1"/>
  <c r="E176" i="3"/>
</calcChain>
</file>

<file path=xl/sharedStrings.xml><?xml version="1.0" encoding="utf-8"?>
<sst xmlns="http://schemas.openxmlformats.org/spreadsheetml/2006/main" count="1997" uniqueCount="489">
  <si>
    <t xml:space="preserve">        Contact Information</t>
  </si>
  <si>
    <t>Please enter contact information, in case we have questions about your responses.</t>
  </si>
  <si>
    <t>Name:</t>
  </si>
  <si>
    <t>Title:</t>
  </si>
  <si>
    <t>Email:</t>
  </si>
  <si>
    <t>Telephone:</t>
  </si>
  <si>
    <t xml:space="preserve">School District   </t>
  </si>
  <si>
    <t xml:space="preserve">    Instructions</t>
  </si>
  <si>
    <t>There are three tabs in this workbook:</t>
  </si>
  <si>
    <r>
      <t>• Contact Information and Instructions (</t>
    </r>
    <r>
      <rPr>
        <sz val="12"/>
        <color rgb="FFFF0000"/>
        <rFont val="Calibri"/>
        <family val="2"/>
      </rPr>
      <t>this tab</t>
    </r>
    <r>
      <rPr>
        <sz val="12"/>
        <color rgb="FF000000"/>
        <rFont val="Calibri"/>
        <family val="2"/>
      </rPr>
      <t>)</t>
    </r>
  </si>
  <si>
    <t>• 2024-25 FF &amp; NSFP Year End</t>
  </si>
  <si>
    <t>• 2024-25 NSFP Schools List</t>
  </si>
  <si>
    <t>Details:</t>
  </si>
  <si>
    <t>• Please fill in the contact information at the top of this page and select your School District from the dropdown box.</t>
  </si>
  <si>
    <r>
      <rPr>
        <sz val="12"/>
        <color rgb="FF000000"/>
        <rFont val="Calibri"/>
        <family val="2"/>
      </rPr>
      <t xml:space="preserve">• Please complete all tabs, </t>
    </r>
    <r>
      <rPr>
        <b/>
        <sz val="12"/>
        <color rgb="FF000000"/>
        <rFont val="Calibri"/>
        <family val="2"/>
      </rPr>
      <t xml:space="preserve">only fill in cells that are yellow. </t>
    </r>
    <r>
      <rPr>
        <sz val="12"/>
        <color rgb="FF000000"/>
        <rFont val="Calibri"/>
        <family val="2"/>
      </rPr>
      <t xml:space="preserve">Greyed out cells will autofill. </t>
    </r>
  </si>
  <si>
    <t>• We are requesting information at a high-level, you may use bullet form.</t>
  </si>
  <si>
    <t>*Bill 40 requires Boards of Education to work with their Indigenous Education Council (87.001), specifically for the Indigenous Education Council to advise on the  Board’s planning, spending, and reporting on the grant in relation to Indigenous students.</t>
  </si>
  <si>
    <t>Important Links:</t>
  </si>
  <si>
    <t>• 2024-25 Operating Grants</t>
  </si>
  <si>
    <t>*2024/25 District-By-District Feeding Futures Fund amounts can be found under the highlighted column below</t>
  </si>
  <si>
    <t>• National School Food Program Funding, 2024-25</t>
  </si>
  <si>
    <t>• 2024/25 Feeding Futures School Food Program Fund - Deputy Minister's Bulletin</t>
  </si>
  <si>
    <t>• Instructions</t>
  </si>
  <si>
    <t>• Q&amp;A</t>
  </si>
  <si>
    <t>• 2024/25 National School Food Program and 2025/26 Feeding Futures Funding - Deputy Minister's Bulletin</t>
  </si>
  <si>
    <t xml:space="preserve">              2024/2025 Feeding Futures &amp; National School Food Program Year-End Report</t>
  </si>
  <si>
    <t>School District</t>
  </si>
  <si>
    <t>2024/25 Feeding Futures Funding Amount</t>
  </si>
  <si>
    <t>2024/25 National School Food Program (NSFP) Funding Amount</t>
  </si>
  <si>
    <t xml:space="preserve">Total Feeding Futures &amp; NSFP Funding Available for SY 2024/25 </t>
  </si>
  <si>
    <t>Feeding Futures &amp; National School Food Program budget spent on food programs (ending June 30, 2025)</t>
  </si>
  <si>
    <t>Total NSFP budget spent for SY 24/25 to June 30, 2025</t>
  </si>
  <si>
    <t>SECTION 1 - 2024/2025 SPENDING - FOOD</t>
  </si>
  <si>
    <t>Feeding Futures</t>
  </si>
  <si>
    <r>
      <t xml:space="preserve">Total 2024/25 </t>
    </r>
    <r>
      <rPr>
        <b/>
        <u/>
        <sz val="12"/>
        <color rgb="FF000000"/>
        <rFont val="Calibri"/>
        <family val="2"/>
      </rPr>
      <t>Feeding Futures</t>
    </r>
    <r>
      <rPr>
        <b/>
        <sz val="12"/>
        <color rgb="FF000000"/>
        <rFont val="Calibri"/>
        <family val="2"/>
      </rPr>
      <t xml:space="preserve"> funding spent on food as of June 30, 2025</t>
    </r>
  </si>
  <si>
    <t>Food Supplier Name</t>
  </si>
  <si>
    <t>Food Supplier Category</t>
  </si>
  <si>
    <t>Total Spent</t>
  </si>
  <si>
    <t>(OPTIONAL) B.C. Food Spend*</t>
  </si>
  <si>
    <t>% B.C. Food Spend</t>
  </si>
  <si>
    <t>Spending on direct food purchases</t>
  </si>
  <si>
    <t>*For Optional B.C. Food Spend reporting, see Feed BC's Guide to Tracking B.C. Food Purchases for instructions</t>
  </si>
  <si>
    <t>External Provider or Program Name</t>
  </si>
  <si>
    <t>External Provider or Program Category</t>
  </si>
  <si>
    <t>Spending on external food service providers (third party) or other programs</t>
  </si>
  <si>
    <t>(e.g. non-profit or community organizations, caterers, First Nations, PACs, etc.)</t>
  </si>
  <si>
    <t>National School Food Program (NSFP)</t>
  </si>
  <si>
    <r>
      <t xml:space="preserve">Total 2024/25 </t>
    </r>
    <r>
      <rPr>
        <b/>
        <u/>
        <sz val="12"/>
        <color rgb="FF000000"/>
        <rFont val="Calibri"/>
        <family val="2"/>
      </rPr>
      <t>NSFP</t>
    </r>
    <r>
      <rPr>
        <b/>
        <sz val="12"/>
        <color rgb="FF000000"/>
        <rFont val="Calibri"/>
        <family val="2"/>
      </rPr>
      <t xml:space="preserve"> funding spent on food as of June 30, 2025</t>
    </r>
  </si>
  <si>
    <t>SECTION 2 - 2024/2025 SPENDING - STAFFING</t>
  </si>
  <si>
    <r>
      <t xml:space="preserve">Feeding Futures funding can be used to fund </t>
    </r>
    <r>
      <rPr>
        <b/>
        <sz val="12"/>
        <rFont val="Calibri"/>
        <family val="2"/>
      </rPr>
      <t>one (1) School Food Coordinator</t>
    </r>
    <r>
      <rPr>
        <sz val="12"/>
        <rFont val="Calibri"/>
        <family val="2"/>
      </rPr>
      <t xml:space="preserve"> FTE if needed or offset existing costs to a School Food Coordinator. Functions of role may include coordination and/or delivery of the program (e.g., build community connections, seek local partnerships and B.C. food procurement opportunities, work with local First Nations and Indigenous partners).
</t>
    </r>
    <r>
      <rPr>
        <b/>
        <i/>
        <sz val="12"/>
        <rFont val="Calibri"/>
        <family val="2"/>
      </rPr>
      <t xml:space="preserve">Note: Feeding Futures funding should not be used to fund staffing costs for district staff responsibilities outside of Feeding Futures. Where a district staff member has other duties, Feeding Futures funding can be used to offset staffing costs directly related to Feeding Futures.
</t>
    </r>
    <r>
      <rPr>
        <sz val="12"/>
        <rFont val="Calibri"/>
        <family val="2"/>
      </rPr>
      <t xml:space="preserve">
Feeding Futures funding may be used to offset the costs of positions directly involved in food preparation and food delivery/distribution and are </t>
    </r>
    <r>
      <rPr>
        <b/>
        <sz val="12"/>
        <rFont val="Calibri"/>
        <family val="2"/>
      </rPr>
      <t>not counted against the 1 Food Coordinator FTE</t>
    </r>
    <r>
      <rPr>
        <sz val="12"/>
        <rFont val="Calibri"/>
        <family val="2"/>
      </rPr>
      <t>.</t>
    </r>
  </si>
  <si>
    <t>Total 2024/25 Feeding Futures staffing spending as of June 30, 2025</t>
  </si>
  <si>
    <t>Total Compensation ($)</t>
  </si>
  <si>
    <t>FTE</t>
  </si>
  <si>
    <t>Food Coordinator (up to 1 FTE, see Note)</t>
  </si>
  <si>
    <r>
      <t xml:space="preserve">◄  </t>
    </r>
    <r>
      <rPr>
        <b/>
        <sz val="10"/>
        <color rgb="FFFF0000"/>
        <rFont val="Calibri"/>
        <family val="2"/>
      </rPr>
      <t>NOTE:</t>
    </r>
    <r>
      <rPr>
        <sz val="10"/>
        <rFont val="Calibri"/>
        <family val="2"/>
      </rPr>
      <t xml:space="preserve">  "up to 1 FTE" means that a district can use the Feeding Futures to cover the costs of</t>
    </r>
    <r>
      <rPr>
        <b/>
        <sz val="10"/>
        <rFont val="Calibri"/>
        <family val="2"/>
      </rPr>
      <t xml:space="preserve"> up to 1 full-time position (or multiple part-time workers) up to the equivalent of 1 FTE</t>
    </r>
    <r>
      <rPr>
        <sz val="10"/>
        <rFont val="Calibri"/>
        <family val="2"/>
      </rPr>
      <t xml:space="preserve">.  If you had an existing  position previously funded from operating grants, that position may now be funded with Feeding Futures, freeing up funds to be used elsewhere. </t>
    </r>
    <r>
      <rPr>
        <b/>
        <sz val="10"/>
        <rFont val="Calibri"/>
        <family val="2"/>
      </rPr>
      <t>Please only include positions using the Feeding Futures Fund in this section.</t>
    </r>
  </si>
  <si>
    <t>Other FTEs involved in the delivery of School Food Programs using the Feeding Futures Fund (may be over and above the 1 FTE for Food Coordinator)</t>
  </si>
  <si>
    <t>Administration</t>
  </si>
  <si>
    <t>Management / Professionals</t>
  </si>
  <si>
    <t>Teachers</t>
  </si>
  <si>
    <t>Support Staff</t>
  </si>
  <si>
    <t>National School Food Program</t>
  </si>
  <si>
    <t>Total 2024/25 NSFP staffing spending as of June 30, 2025</t>
  </si>
  <si>
    <t xml:space="preserve">Please provide a breakdown of the compensation and FTEs funded with NSFP funding over the 2024/25 school year. </t>
  </si>
  <si>
    <t>SECTION 3 - 2024/25 SPENDING - EQUIPMENT, SUPPLIES, INFRASTRUCTURE (*NSFP ONLY)</t>
  </si>
  <si>
    <t xml:space="preserve">Small appliances or equipment to prepare, store, cook, and transport food from a school with a kitchen to another school (e.g., kitchen utensils, insulated containers, microwaves). </t>
  </si>
  <si>
    <t>Total 2024/25 Feeding Futures funding spent on equipment/supplies as of June 30, 2025</t>
  </si>
  <si>
    <t>Description of Equipment/Supplies</t>
  </si>
  <si>
    <r>
      <t xml:space="preserve">Spending on equipment/supplies for the provision of food </t>
    </r>
    <r>
      <rPr>
        <sz val="12"/>
        <color rgb="FF000000"/>
        <rFont val="Calibri"/>
        <family val="2"/>
      </rPr>
      <t>(e.g., kitchen utensils, insulated containers, microwaves and other small appliances)</t>
    </r>
  </si>
  <si>
    <t xml:space="preserve">Major and minor food infrastructure, appliances, equipment needed to prepare, store, cook, or transport food for programs. </t>
  </si>
  <si>
    <t>Infrastructure improvements must not add square footage to existing school facilities or convert educational classroom space to a kitchen.</t>
  </si>
  <si>
    <t>Description of Equipment/Supplies/Infrastructure</t>
  </si>
  <si>
    <r>
      <t xml:space="preserve">Spending on equipment/supplies/infrastructure for the provision of food </t>
    </r>
    <r>
      <rPr>
        <sz val="12"/>
        <color rgb="FF000000"/>
        <rFont val="Calibri"/>
        <family val="2"/>
      </rPr>
      <t>(e.g., kitchen utensils, insulated containers, appliances, infrastructure upgrades)</t>
    </r>
  </si>
  <si>
    <t>SECTION 4 - 2024/25 SPENDING - OTHER</t>
  </si>
  <si>
    <t>Other spending in alignment with Feeding Futures spending criteria and policy direction.</t>
  </si>
  <si>
    <t xml:space="preserve">E.g., home food security supports such as grocery store gift cards, food hampers, etc. </t>
  </si>
  <si>
    <t>Total 2024/25 Feeding Futures funding spent on other expenses as of June 30, 2025</t>
  </si>
  <si>
    <t>Description of Expense</t>
  </si>
  <si>
    <t xml:space="preserve">Spending on other </t>
  </si>
  <si>
    <t>Other spending in alignment with NSFP spending criteria.</t>
  </si>
  <si>
    <t>Total 2024/25 NSFP funding spent on other expenses as of June 30, 2025</t>
  </si>
  <si>
    <t>Spending on other</t>
  </si>
  <si>
    <t>SECTION 5 - ADDITIONAL SCHOOL FOOD FUNDING SOURCES</t>
  </si>
  <si>
    <t>Description of Funding</t>
  </si>
  <si>
    <t>Total Funding Received</t>
  </si>
  <si>
    <t>SECTION 6 - SCHOOL FOOD PROGRAM DETAILS</t>
  </si>
  <si>
    <t>Total number of schools within your district:</t>
  </si>
  <si>
    <t>Approximately what percentage of students in your district accessed school food programs in the 24/25 school year?</t>
  </si>
  <si>
    <t>How many schools in your district offer breakfast?</t>
  </si>
  <si>
    <t>How many schools in your district offer lunch?</t>
  </si>
  <si>
    <t>How many schools in your district offer snacks?</t>
  </si>
  <si>
    <t xml:space="preserve">Please describe actions taken to ensure that school food programs are available and accessible to all students who experience food insecurity, including actions taken to reduce stigma. </t>
  </si>
  <si>
    <t>Please let us know your district's school food program highlights for the 2024/2025 school year, including increased numbers of students/meals served where possible.</t>
  </si>
  <si>
    <t>What actions did you take over the 2024/2025 school year (if any) to increase purchasing of B.C. food?</t>
  </si>
  <si>
    <t xml:space="preserve">Do you plan to track B.C. food spends for one or more food programs in the 2025/26 school year? </t>
  </si>
  <si>
    <t>Please describe the actions taken to build a healthy school food environment over the 2024/25 school year (e.g., increasing nutritious food options, increasing amount of or access to culturally preferred foods, creating welcome spaces for students to access programs, etc.).</t>
  </si>
  <si>
    <t xml:space="preserve">Note: The BC School Food Toolkit is a resource designed to support schools in creating and maintaining healthy school food environments. </t>
  </si>
  <si>
    <t>SECTION 7 - ENGAGEMENT PROCESS</t>
  </si>
  <si>
    <t>Engagement with Indigenous Peoples</t>
  </si>
  <si>
    <r>
      <t xml:space="preserve">Have you engaged with local First Nations or your Indigenous Education Council this school year to inform decision making regarding the use of Feeding Futures and NSFP funding?
</t>
    </r>
    <r>
      <rPr>
        <sz val="12"/>
        <color rgb="FFFF0000"/>
        <rFont val="Calibri"/>
        <family val="2"/>
        <scheme val="minor"/>
      </rPr>
      <t>*Bill 40 requires Boards of Education to work with their Indigenous Education Council (87.001), specifically for the Indigenous Education Council to advise on the Board’s planning, spending, and reporting on the grant in relation to Indigenous students.</t>
    </r>
  </si>
  <si>
    <t xml:space="preserve">How has your engagement with local First Nations or Indigenous Education Council this school year informed decision making regarding the use of Feeding Futures and NSFP funding?
</t>
  </si>
  <si>
    <r>
      <t xml:space="preserve">How did you support First Nations students </t>
    </r>
    <r>
      <rPr>
        <b/>
        <sz val="12"/>
        <color theme="1"/>
        <rFont val="Calibri"/>
        <family val="2"/>
        <scheme val="minor"/>
      </rPr>
      <t>living on reserve</t>
    </r>
    <r>
      <rPr>
        <sz val="12"/>
        <color theme="1"/>
        <rFont val="Calibri"/>
        <family val="2"/>
        <scheme val="minor"/>
      </rPr>
      <t xml:space="preserve"> with Feeding Futures and NSFP funding? </t>
    </r>
  </si>
  <si>
    <r>
      <t xml:space="preserve">Approximately how many First Nations students </t>
    </r>
    <r>
      <rPr>
        <b/>
        <sz val="12"/>
        <color theme="1"/>
        <rFont val="Calibri"/>
        <family val="2"/>
        <scheme val="minor"/>
      </rPr>
      <t>living on reserve</t>
    </r>
    <r>
      <rPr>
        <sz val="12"/>
        <color theme="1"/>
        <rFont val="Calibri"/>
        <family val="2"/>
        <scheme val="minor"/>
      </rPr>
      <t xml:space="preserve"> benefitted from Feeding Futures and NSFP funding?</t>
    </r>
  </si>
  <si>
    <r>
      <t xml:space="preserve">How did you support First Nations students </t>
    </r>
    <r>
      <rPr>
        <b/>
        <sz val="12"/>
        <color theme="1"/>
        <rFont val="Calibri"/>
        <family val="2"/>
        <scheme val="minor"/>
      </rPr>
      <t xml:space="preserve">living off reserve </t>
    </r>
    <r>
      <rPr>
        <sz val="12"/>
        <color theme="1"/>
        <rFont val="Calibri"/>
        <family val="2"/>
        <scheme val="minor"/>
      </rPr>
      <t>and other Indigenous students with Feeding Futures and NSFP funding?</t>
    </r>
  </si>
  <si>
    <r>
      <t>Approximately how many First Nations students</t>
    </r>
    <r>
      <rPr>
        <b/>
        <sz val="12"/>
        <color theme="1"/>
        <rFont val="Calibri"/>
        <family val="2"/>
        <scheme val="minor"/>
      </rPr>
      <t xml:space="preserve"> living off reserve</t>
    </r>
    <r>
      <rPr>
        <sz val="12"/>
        <color theme="1"/>
        <rFont val="Calibri"/>
        <family val="2"/>
        <scheme val="minor"/>
      </rPr>
      <t xml:space="preserve"> and other Indigenous students benefitted from Feeding Futures and NSFP funding?</t>
    </r>
  </si>
  <si>
    <t>Other Engagement</t>
  </si>
  <si>
    <t>Did you engage with parents, guardians, and students in the planning for the use of Feeding Futures and NSFP funding?</t>
  </si>
  <si>
    <t>If yes, please explain with whom and how. If no, what engagement activities will you undertake?</t>
  </si>
  <si>
    <t>School Names</t>
  </si>
  <si>
    <r>
      <t xml:space="preserve">• Please note that spending with Feeding Futures and National School Food Program (NSFP) funding is to be reported separately. Feeding Futures funding sections are noted with a </t>
    </r>
    <r>
      <rPr>
        <b/>
        <sz val="12"/>
        <color theme="4" tint="-0.249977111117893"/>
        <rFont val="Calibri"/>
        <family val="2"/>
      </rPr>
      <t>blue</t>
    </r>
    <r>
      <rPr>
        <sz val="12"/>
        <color rgb="FF000000"/>
        <rFont val="Calibri"/>
        <family val="2"/>
      </rPr>
      <t xml:space="preserve"> background, National School Food Program sections are noted with a </t>
    </r>
    <r>
      <rPr>
        <b/>
        <sz val="12"/>
        <color theme="9" tint="-0.249977111117893"/>
        <rFont val="Calibri"/>
        <family val="2"/>
      </rPr>
      <t>green</t>
    </r>
    <r>
      <rPr>
        <sz val="12"/>
        <color rgb="FF000000"/>
        <rFont val="Calibri"/>
        <family val="2"/>
      </rPr>
      <t xml:space="preserve"> background. Questions with a </t>
    </r>
    <r>
      <rPr>
        <b/>
        <sz val="12"/>
        <color theme="0" tint="-0.499984740745262"/>
        <rFont val="Calibri"/>
        <family val="2"/>
      </rPr>
      <t>grey</t>
    </r>
    <r>
      <rPr>
        <sz val="12"/>
        <color rgb="FF000000"/>
        <rFont val="Calibri"/>
        <family val="2"/>
      </rPr>
      <t xml:space="preserve"> background can be answered generally for both Feeding Futures and NSFP funding. </t>
    </r>
  </si>
  <si>
    <t>SD Drop Down Link - Do not Delete</t>
  </si>
  <si>
    <t>TABLE A</t>
  </si>
  <si>
    <t>FEEDING FUTURES FUND</t>
  </si>
  <si>
    <t>No</t>
  </si>
  <si>
    <t>Summary of Grants to Date Table</t>
  </si>
  <si>
    <t>Yes</t>
  </si>
  <si>
    <t>2023/24</t>
  </si>
  <si>
    <t>2024/25</t>
  </si>
  <si>
    <t>TOTAL</t>
  </si>
  <si>
    <t>AFS</t>
  </si>
  <si>
    <t>Spare</t>
  </si>
  <si>
    <t>FUNDING</t>
  </si>
  <si>
    <t>Deferred Revenue,</t>
  </si>
  <si>
    <t>End of Year</t>
  </si>
  <si>
    <t>Please select your School District</t>
  </si>
  <si>
    <t>Southeast Kootenay</t>
  </si>
  <si>
    <t>Rocky Mountain</t>
  </si>
  <si>
    <t>Kootenay Lake</t>
  </si>
  <si>
    <t>Arrow Lakes</t>
  </si>
  <si>
    <t>Revelstoke</t>
  </si>
  <si>
    <t>Kootenay-Columbia</t>
  </si>
  <si>
    <t>Vernon</t>
  </si>
  <si>
    <t>Central Okanagan</t>
  </si>
  <si>
    <t>Cariboo-Chilcotin</t>
  </si>
  <si>
    <t>Quesnel</t>
  </si>
  <si>
    <t>Chilliwack</t>
  </si>
  <si>
    <t>Abbotsford</t>
  </si>
  <si>
    <t>Langley</t>
  </si>
  <si>
    <t>Surrey</t>
  </si>
  <si>
    <t>Delta</t>
  </si>
  <si>
    <t>Richmond</t>
  </si>
  <si>
    <t>Vancouver</t>
  </si>
  <si>
    <t>New Westminster</t>
  </si>
  <si>
    <t>Burnaby</t>
  </si>
  <si>
    <t>Maple Ridge-Pitt Meadows</t>
  </si>
  <si>
    <t>Coquitlam</t>
  </si>
  <si>
    <t>North Vancouver</t>
  </si>
  <si>
    <t>West Vancouver</t>
  </si>
  <si>
    <t>Sunshine Coast</t>
  </si>
  <si>
    <t>Sea to Sky</t>
  </si>
  <si>
    <t>Central Coast</t>
  </si>
  <si>
    <t>Haida Gwaii</t>
  </si>
  <si>
    <t>Boundary</t>
  </si>
  <si>
    <t>Prince Rupert</t>
  </si>
  <si>
    <t>Okanagan Similkameen</t>
  </si>
  <si>
    <t>Bulkley Valley</t>
  </si>
  <si>
    <t>Prince George</t>
  </si>
  <si>
    <t>Nicola-Similkameen</t>
  </si>
  <si>
    <t>Peace River South</t>
  </si>
  <si>
    <t>Peace River North</t>
  </si>
  <si>
    <t>Greater Victoria</t>
  </si>
  <si>
    <t>Sooke</t>
  </si>
  <si>
    <t>Saanich</t>
  </si>
  <si>
    <t>Gulf Islands</t>
  </si>
  <si>
    <t>Okanagan Skaha</t>
  </si>
  <si>
    <t>Nanaimo-Ladysmith</t>
  </si>
  <si>
    <t>Qualicum</t>
  </si>
  <si>
    <t>Pacific Rim</t>
  </si>
  <si>
    <t>Comox Valley</t>
  </si>
  <si>
    <t>Campbell River</t>
  </si>
  <si>
    <t>Kamloops-Thompson</t>
  </si>
  <si>
    <t>Gold Trail</t>
  </si>
  <si>
    <t>Mission</t>
  </si>
  <si>
    <t>Fraser-Cascade</t>
  </si>
  <si>
    <t>Cowichan Valley</t>
  </si>
  <si>
    <t>Fort Nelson</t>
  </si>
  <si>
    <t>Coast Mountains</t>
  </si>
  <si>
    <t>North Okanagan-Shuswap</t>
  </si>
  <si>
    <t>Vancouver Island West</t>
  </si>
  <si>
    <t>Vancouver Island North</t>
  </si>
  <si>
    <t>Stikine</t>
  </si>
  <si>
    <t>Nechako Lakes</t>
  </si>
  <si>
    <t>Nisga'a</t>
  </si>
  <si>
    <t>Conseil Scolaire Francophone</t>
  </si>
  <si>
    <t>Provincial Total</t>
  </si>
  <si>
    <t>Page</t>
  </si>
  <si>
    <t>Column</t>
  </si>
  <si>
    <t>Category</t>
  </si>
  <si>
    <t>Heading</t>
  </si>
  <si>
    <t>Sub Heading</t>
  </si>
  <si>
    <t>Contact Info</t>
  </si>
  <si>
    <t>Name</t>
  </si>
  <si>
    <t>Title</t>
  </si>
  <si>
    <t>Email</t>
  </si>
  <si>
    <t>Telephone</t>
  </si>
  <si>
    <t>Feeding Futures Funding Amount</t>
  </si>
  <si>
    <t>Total FTE</t>
  </si>
  <si>
    <t>Food Coordinator</t>
  </si>
  <si>
    <t>Total Compensation</t>
  </si>
  <si>
    <r>
      <t xml:space="preserve">Completed template must be submitted to </t>
    </r>
    <r>
      <rPr>
        <b/>
        <u/>
        <sz val="14"/>
        <color rgb="FF0000FF"/>
        <rFont val="Calibri"/>
        <family val="2"/>
        <scheme val="minor"/>
      </rPr>
      <t>ECC.schoolfood@gov.bc.ca</t>
    </r>
    <r>
      <rPr>
        <b/>
        <sz val="14"/>
        <color rgb="FFFF0000"/>
        <rFont val="Calibri"/>
        <family val="2"/>
        <scheme val="minor"/>
      </rPr>
      <t xml:space="preserve"> by July 31, 2025</t>
    </r>
  </si>
  <si>
    <r>
      <rPr>
        <b/>
        <sz val="12"/>
        <color rgb="FFFF0000"/>
        <rFont val="Calibri"/>
        <family val="2"/>
        <scheme val="minor"/>
      </rPr>
      <t xml:space="preserve">Completed template must be submitted to </t>
    </r>
    <r>
      <rPr>
        <b/>
        <u/>
        <sz val="12"/>
        <color rgb="FF0000FF"/>
        <rFont val="Calibri"/>
        <family val="2"/>
        <scheme val="minor"/>
      </rPr>
      <t>ECC.schoolfood@gov.bc.ca</t>
    </r>
    <r>
      <rPr>
        <b/>
        <sz val="12"/>
        <color rgb="FFFF0000"/>
        <rFont val="Calibri"/>
        <family val="2"/>
        <scheme val="minor"/>
      </rPr>
      <t xml:space="preserve"> by July 31, 2025</t>
    </r>
  </si>
  <si>
    <r>
      <t xml:space="preserve">Completed template must be submitted to </t>
    </r>
    <r>
      <rPr>
        <b/>
        <u/>
        <sz val="14"/>
        <color rgb="FF0000FF"/>
        <rFont val="Calibri"/>
        <family val="2"/>
        <scheme val="minor"/>
      </rPr>
      <t>ECC.schoolfood@gov.bc.ca</t>
    </r>
    <r>
      <rPr>
        <b/>
        <sz val="14"/>
        <color rgb="FFFF0000"/>
        <rFont val="Calibri"/>
        <family val="2"/>
        <scheme val="minor"/>
      </rPr>
      <t xml:space="preserve"> by July 31, 2025.</t>
    </r>
  </si>
  <si>
    <t>qathet</t>
  </si>
  <si>
    <t>National School Food Program (Federal)</t>
  </si>
  <si>
    <t>Standalone Table on K-12 Operating Grants Site</t>
  </si>
  <si>
    <r>
      <t xml:space="preserve">National School Food Program - 2024/25 List of Schools
</t>
    </r>
    <r>
      <rPr>
        <sz val="12"/>
        <color rgb="FFFFFFFF"/>
        <rFont val="Calibri"/>
        <family val="2"/>
      </rPr>
      <t xml:space="preserve">Please provide a list of schools in your district that received or benefitted from NSFP funding in the 2024/25 school year. 
</t>
    </r>
    <r>
      <rPr>
        <b/>
        <i/>
        <sz val="12"/>
        <color rgb="FFFFFFFF"/>
        <rFont val="Calibri"/>
        <family val="2"/>
      </rPr>
      <t xml:space="preserve">  *Note:</t>
    </r>
    <r>
      <rPr>
        <i/>
        <sz val="12"/>
        <color rgb="FFFFFFFF"/>
        <rFont val="Calibri"/>
        <family val="2"/>
      </rPr>
      <t xml:space="preserve"> These lists will be shared with the federal government but will not be made public. </t>
    </r>
  </si>
  <si>
    <t>National School Food Program Funding Amount</t>
  </si>
  <si>
    <t>Total Feeding Futures &amp; NSFP Funding Available</t>
  </si>
  <si>
    <t>Feeding Futures Funding Spent to June 30</t>
  </si>
  <si>
    <t>National School Food Program Funding Spent to June 30</t>
  </si>
  <si>
    <t>PY Feeding Futures Carry forward Amount</t>
  </si>
  <si>
    <t>PY National School Food Program Carry forward Amount</t>
  </si>
  <si>
    <t>Feeding Futures Deferred Revenue</t>
  </si>
  <si>
    <t>National School Food Program Deferred Revenue</t>
  </si>
  <si>
    <t>Total Feeding Futures &amp; NSFP Deferred Revenue</t>
  </si>
  <si>
    <t>Surplus</t>
  </si>
  <si>
    <t>Expense</t>
  </si>
  <si>
    <t>Revenue</t>
  </si>
  <si>
    <t>Year End</t>
  </si>
  <si>
    <t>Schools List</t>
  </si>
  <si>
    <t>Total Feeding Futures funding spent on food as of June 30</t>
  </si>
  <si>
    <t>Food Supplier Name 1</t>
  </si>
  <si>
    <t>Food Supplier Category 1</t>
  </si>
  <si>
    <t>Total Spent 1</t>
  </si>
  <si>
    <t>BC Food Spend 1</t>
  </si>
  <si>
    <t>% BC Food Spend 1</t>
  </si>
  <si>
    <t>Food Supplier Name 2</t>
  </si>
  <si>
    <t>Food Supplier Category 2</t>
  </si>
  <si>
    <t>Total Spent 2</t>
  </si>
  <si>
    <t>BC Food Spend 2</t>
  </si>
  <si>
    <t>% BC Food Spend 2</t>
  </si>
  <si>
    <t>Food Supplier Name 3</t>
  </si>
  <si>
    <t>Food Supplier Category 3</t>
  </si>
  <si>
    <t>Total Spent 3</t>
  </si>
  <si>
    <t>BC Food Spend 3</t>
  </si>
  <si>
    <t>% BC Food Spend 3</t>
  </si>
  <si>
    <t>Food Supplier Name 4</t>
  </si>
  <si>
    <t>Food Supplier Category 4</t>
  </si>
  <si>
    <t>Total Spent 4</t>
  </si>
  <si>
    <t>BC Food Spend 4</t>
  </si>
  <si>
    <t>% BC Food Spend 4</t>
  </si>
  <si>
    <t>Food Supplier Name 5</t>
  </si>
  <si>
    <t>Food Supplier Category 5</t>
  </si>
  <si>
    <t>Total Spent 5</t>
  </si>
  <si>
    <t>BC Food Spend 5</t>
  </si>
  <si>
    <t>% BC Food Spend 5</t>
  </si>
  <si>
    <t>Food Supplier Name 6</t>
  </si>
  <si>
    <t>Food Supplier Category 6</t>
  </si>
  <si>
    <t>Total Spent 6</t>
  </si>
  <si>
    <t>BC Food Spend 6</t>
  </si>
  <si>
    <t>% BC Food Spend 6</t>
  </si>
  <si>
    <t>Food Supplier Name 7</t>
  </si>
  <si>
    <t>Food Supplier Category 7</t>
  </si>
  <si>
    <t>Total Spent 7</t>
  </si>
  <si>
    <t>BC Food Spend 7</t>
  </si>
  <si>
    <t>% BC Food Spend 7</t>
  </si>
  <si>
    <t>Food Supplier Name 8</t>
  </si>
  <si>
    <t>Food Supplier Category 8</t>
  </si>
  <si>
    <t>Total Spent 8</t>
  </si>
  <si>
    <t>BC Food Spend 8</t>
  </si>
  <si>
    <t>% BC Food Spend 8</t>
  </si>
  <si>
    <t>External Provider or Program Name 1</t>
  </si>
  <si>
    <t>External Provider or Program Name 2</t>
  </si>
  <si>
    <t>External Provider or Program Name 3</t>
  </si>
  <si>
    <t>External Provider or Program Name 4</t>
  </si>
  <si>
    <t>External Provider or Program Name 5</t>
  </si>
  <si>
    <t>External Provider or Program Name 6</t>
  </si>
  <si>
    <t>External Provider or Program Name 7</t>
  </si>
  <si>
    <t>External Provider or Program Name 8</t>
  </si>
  <si>
    <t>External Provider or Program Category 1</t>
  </si>
  <si>
    <t>External Provider or Program Category 2</t>
  </si>
  <si>
    <t>External Provider or Program Category 3</t>
  </si>
  <si>
    <t>External Provider or Program Category 4</t>
  </si>
  <si>
    <t>External Provider or Program Category 5</t>
  </si>
  <si>
    <t>External Provider or Program Category 6</t>
  </si>
  <si>
    <t>External Provider or Program Category 7</t>
  </si>
  <si>
    <t>External Provider or Program Category 8</t>
  </si>
  <si>
    <t>Total NSFP funding spent on food as of June 30</t>
  </si>
  <si>
    <t>Section 2 - Spending - Staffing</t>
  </si>
  <si>
    <t>Section 1 - Spending - Food</t>
  </si>
  <si>
    <t>Total Feeding Futures staffing spending as of June 30</t>
  </si>
  <si>
    <t>Total Feeding Futures staffing FTE as of June 30</t>
  </si>
  <si>
    <t>Total NSFP staffing spending as of June 30</t>
  </si>
  <si>
    <t>Total NSFP staffing FTE as of June 30</t>
  </si>
  <si>
    <t>Section 3 - Spending - Equipment, Supplies, Infrastructure</t>
  </si>
  <si>
    <t>Total Feeding Futures funding spent on equipment/supplies as of June 30</t>
  </si>
  <si>
    <t>Spending on equipment/supplies for the provision of food</t>
  </si>
  <si>
    <t>Description of Equipment/Supplies 1</t>
  </si>
  <si>
    <t>Description of Equipment/Supplies 2</t>
  </si>
  <si>
    <t>Description of Equipment/Supplies 3</t>
  </si>
  <si>
    <t>Description of Equipment/Supplies 4</t>
  </si>
  <si>
    <t>Total NSFP funding spent on equipment/supplies/infrastructure as of June 30</t>
  </si>
  <si>
    <t>2023/24 Feeding Futures Carry forward Amount</t>
  </si>
  <si>
    <t>2023/24 National School Food Program Carry forward Amount</t>
  </si>
  <si>
    <r>
      <t xml:space="preserve">Total Feeding Futures budget spent for SY 24/25 to June 30, 2025
</t>
    </r>
    <r>
      <rPr>
        <sz val="12"/>
        <color rgb="FFFFFFFF"/>
        <rFont val="Calibri"/>
        <family val="2"/>
      </rPr>
      <t>*This should include spending of the 24/25 Feeding Futures funds and 23/24 Feeding Futures carry forward</t>
    </r>
  </si>
  <si>
    <t>2024/25 Feeding Futures Carry forward to 2025/26</t>
  </si>
  <si>
    <t>2024/25 National School Food Program Carry forward to 2025/26</t>
  </si>
  <si>
    <t>Total 2024/25 Carry forward to 2025/26 (Feeding Futures &amp; NSFP)</t>
  </si>
  <si>
    <t>Total 2024/25 NSFP funding spent on equipment/supplies/infrastructure as of June 30, 2025</t>
  </si>
  <si>
    <t>Spending on equipment/supplies/infrastructure for the provision of food</t>
  </si>
  <si>
    <t>Description of Equipment/Supplies/infrastructure 1</t>
  </si>
  <si>
    <t>Description of Equipment/Supplies/infrastructure 2</t>
  </si>
  <si>
    <t>Description of Equipment/Supplies/infrastructure 3</t>
  </si>
  <si>
    <t>Description of Equipment/Supplies/infrastructure 4</t>
  </si>
  <si>
    <t>Section 4 - Spending - Other</t>
  </si>
  <si>
    <t>Description of Expense 1</t>
  </si>
  <si>
    <t>Description of Expense 2</t>
  </si>
  <si>
    <t>Description of Expense 3</t>
  </si>
  <si>
    <t>Description of Expense 4</t>
  </si>
  <si>
    <t>Spending on Other</t>
  </si>
  <si>
    <t>Total Feeding Futures funding spent on other expenses as of June 30</t>
  </si>
  <si>
    <t>Total NSFP funding spent on other expenses as of June 30</t>
  </si>
  <si>
    <t>Section 5 - Additional School Food Funding Sources</t>
  </si>
  <si>
    <t>Funding from other sources outside Feeding Futures and the National School Food Program</t>
  </si>
  <si>
    <t>Funding Name 1</t>
  </si>
  <si>
    <t>Description of Funding 1</t>
  </si>
  <si>
    <t>Total Funding Received 1</t>
  </si>
  <si>
    <t>Funding Name 2</t>
  </si>
  <si>
    <t>Funding Name 4</t>
  </si>
  <si>
    <t>Funding Name 3</t>
  </si>
  <si>
    <t>Funding Name 5</t>
  </si>
  <si>
    <t>Funding Name 6</t>
  </si>
  <si>
    <t>Description of Funding 2</t>
  </si>
  <si>
    <t>Total Funding Received 2</t>
  </si>
  <si>
    <t>Description of Funding 3</t>
  </si>
  <si>
    <t>Total Funding Received 3</t>
  </si>
  <si>
    <t>Description of Funding 4</t>
  </si>
  <si>
    <t>Total Funding Received 4</t>
  </si>
  <si>
    <t>Description of Funding 5</t>
  </si>
  <si>
    <t>Total Funding Received 5</t>
  </si>
  <si>
    <t>Description of Funding 6</t>
  </si>
  <si>
    <t>Total Funding Received 6</t>
  </si>
  <si>
    <t>Section 6 - School Food Program Details</t>
  </si>
  <si>
    <t>Total number of schools within your district</t>
  </si>
  <si>
    <t>Approximately what percentage of students in your district accessed school food programs</t>
  </si>
  <si>
    <t>Number</t>
  </si>
  <si>
    <t>Percentage</t>
  </si>
  <si>
    <t>Actions taken to ensure that school food programs are available and accessible to all students who experience food insecurity, including actions taken to reduce stigma.</t>
  </si>
  <si>
    <t>Highlights for the school year, including increased numbers of students/meals served where possible.</t>
  </si>
  <si>
    <t>Actions taken over the school year (if any) to increase purchasing of B.C. food?</t>
  </si>
  <si>
    <t>Do you plan to track B.C. food spends for one or more food programs in the school year?</t>
  </si>
  <si>
    <t>Actions taken to build a healthy school food environment over the school year.</t>
  </si>
  <si>
    <t>Section 7 - Engagement Process</t>
  </si>
  <si>
    <t>Have you engaged with local First Nations or your Indigenous Education Council this school year to inform decision making regarding the use of Feeding Futures and NSFP funding?</t>
  </si>
  <si>
    <t>How did you support First Nations students living on reserve with Feeding Futures and NSFP funding?</t>
  </si>
  <si>
    <t>Approximately how many First Nations students living on reserve benefitted from Feeding Futures and NSFP funding?</t>
  </si>
  <si>
    <t>How did you support First Nations students living off reserve and other Indigenous students with Feeding Futures and NSFP funding?</t>
  </si>
  <si>
    <t>Approximately how many First Nations students living off reserve and other Indigenous students benefitted from Feeding Futures and NSFP funding?</t>
  </si>
  <si>
    <t>Did you report back to local First Nations or your Indigenous Education Council (or local equivalent) regarding the use of Feeding Futures or NSFP funding?</t>
  </si>
  <si>
    <t>How has your engagement with local First Nations or Indigenous Educa􀆟on Council this school year informed decision making regarding the use of Feeding Futures and NSFP funding?  If you have not yet engaged in the school year, please describe your plans to engage.</t>
  </si>
  <si>
    <t>List of schools that received or benefitted from NSFP funding in the school year.</t>
  </si>
  <si>
    <t>School 1</t>
  </si>
  <si>
    <t>School 2</t>
  </si>
  <si>
    <t>School 3</t>
  </si>
  <si>
    <t>School 4</t>
  </si>
  <si>
    <t>School 5</t>
  </si>
  <si>
    <t>School 6</t>
  </si>
  <si>
    <t>School 7</t>
  </si>
  <si>
    <t>School 8</t>
  </si>
  <si>
    <t>School 9</t>
  </si>
  <si>
    <t>School 10</t>
  </si>
  <si>
    <t>School 11</t>
  </si>
  <si>
    <t>School 12</t>
  </si>
  <si>
    <t>School 13</t>
  </si>
  <si>
    <t>School 14</t>
  </si>
  <si>
    <t>School 15</t>
  </si>
  <si>
    <t>School 16</t>
  </si>
  <si>
    <t>School 17</t>
  </si>
  <si>
    <t>School 18</t>
  </si>
  <si>
    <t>School 19</t>
  </si>
  <si>
    <t>School 20</t>
  </si>
  <si>
    <t>School 21</t>
  </si>
  <si>
    <t>School 22</t>
  </si>
  <si>
    <t>School 23</t>
  </si>
  <si>
    <t>School 24</t>
  </si>
  <si>
    <t>School 25</t>
  </si>
  <si>
    <t>School 26</t>
  </si>
  <si>
    <t>School 27</t>
  </si>
  <si>
    <t>School 28</t>
  </si>
  <si>
    <t>School 29</t>
  </si>
  <si>
    <t>School 30</t>
  </si>
  <si>
    <t>School 31</t>
  </si>
  <si>
    <t>School 32</t>
  </si>
  <si>
    <t>School 33</t>
  </si>
  <si>
    <t>School 34</t>
  </si>
  <si>
    <t>School 35</t>
  </si>
  <si>
    <t>School 36</t>
  </si>
  <si>
    <t>School 37</t>
  </si>
  <si>
    <t>School 38</t>
  </si>
  <si>
    <t>School 39</t>
  </si>
  <si>
    <t>School 40</t>
  </si>
  <si>
    <t>School 41</t>
  </si>
  <si>
    <t>School 42</t>
  </si>
  <si>
    <t>School 43</t>
  </si>
  <si>
    <t>School 44</t>
  </si>
  <si>
    <t>School 45</t>
  </si>
  <si>
    <t>School 46</t>
  </si>
  <si>
    <t>School 47</t>
  </si>
  <si>
    <t>School 48</t>
  </si>
  <si>
    <t>School 49</t>
  </si>
  <si>
    <t>School 50</t>
  </si>
  <si>
    <t>School 51</t>
  </si>
  <si>
    <t>School 52</t>
  </si>
  <si>
    <t>School 53</t>
  </si>
  <si>
    <t>School 54</t>
  </si>
  <si>
    <t>School 55</t>
  </si>
  <si>
    <t>School 56</t>
  </si>
  <si>
    <t>School 57</t>
  </si>
  <si>
    <t>School 58</t>
  </si>
  <si>
    <t>School 59</t>
  </si>
  <si>
    <t>School 60</t>
  </si>
  <si>
    <t>School 61</t>
  </si>
  <si>
    <t>School 62</t>
  </si>
  <si>
    <t>School 63</t>
  </si>
  <si>
    <t>School 64</t>
  </si>
  <si>
    <t>School 65</t>
  </si>
  <si>
    <t>School 66</t>
  </si>
  <si>
    <t>School 67</t>
  </si>
  <si>
    <t>School 68</t>
  </si>
  <si>
    <t>School 69</t>
  </si>
  <si>
    <t>School 70</t>
  </si>
  <si>
    <t>School 71</t>
  </si>
  <si>
    <t>School 72</t>
  </si>
  <si>
    <t>School 73</t>
  </si>
  <si>
    <t>School 74</t>
  </si>
  <si>
    <t>School 75</t>
  </si>
  <si>
    <t>School 76</t>
  </si>
  <si>
    <t>School 77</t>
  </si>
  <si>
    <t>School 78</t>
  </si>
  <si>
    <t>School 79</t>
  </si>
  <si>
    <t>School 80</t>
  </si>
  <si>
    <t>School 81</t>
  </si>
  <si>
    <t>School 82</t>
  </si>
  <si>
    <t>School 83</t>
  </si>
  <si>
    <t>School 84</t>
  </si>
  <si>
    <t>School 85</t>
  </si>
  <si>
    <t>School 86</t>
  </si>
  <si>
    <t>School 87</t>
  </si>
  <si>
    <t>School 88</t>
  </si>
  <si>
    <t>School 89</t>
  </si>
  <si>
    <t>School 90</t>
  </si>
  <si>
    <t>School 91</t>
  </si>
  <si>
    <t>School 92</t>
  </si>
  <si>
    <t>School 93</t>
  </si>
  <si>
    <t>School 94</t>
  </si>
  <si>
    <t>School 95</t>
  </si>
  <si>
    <t>School 96</t>
  </si>
  <si>
    <t>School 97</t>
  </si>
  <si>
    <t>School 98</t>
  </si>
  <si>
    <t>School 99</t>
  </si>
  <si>
    <t>School 100</t>
  </si>
  <si>
    <t>School 101</t>
  </si>
  <si>
    <t>School 102</t>
  </si>
  <si>
    <t>School 103</t>
  </si>
  <si>
    <t>School 104</t>
  </si>
  <si>
    <t>School 105</t>
  </si>
  <si>
    <t>School 106</t>
  </si>
  <si>
    <t>School 107</t>
  </si>
  <si>
    <t>School 108</t>
  </si>
  <si>
    <t>School 109</t>
  </si>
  <si>
    <t>School 110</t>
  </si>
  <si>
    <t>School 111</t>
  </si>
  <si>
    <t>School 112</t>
  </si>
  <si>
    <t>School 113</t>
  </si>
  <si>
    <t>School 114</t>
  </si>
  <si>
    <t>School 115</t>
  </si>
  <si>
    <t>School 116</t>
  </si>
  <si>
    <t>School 117</t>
  </si>
  <si>
    <t>School 118</t>
  </si>
  <si>
    <t>School 119</t>
  </si>
  <si>
    <t>School 120</t>
  </si>
  <si>
    <t>School 121</t>
  </si>
  <si>
    <t>School 122</t>
  </si>
  <si>
    <t>School 123</t>
  </si>
  <si>
    <t>School 124</t>
  </si>
  <si>
    <t>School 125</t>
  </si>
  <si>
    <t>School 126</t>
  </si>
  <si>
    <t>School 127</t>
  </si>
  <si>
    <t>School 128</t>
  </si>
  <si>
    <t>School 129</t>
  </si>
  <si>
    <t>School 130</t>
  </si>
  <si>
    <t>NOTE: Relevant data from this report may be shared with other provincial Ministries that support Feeding Futures and the National School Food Program, including the Ministry of Food and the Ministry of Health, the federal government, and/or Indigenous education partners.</t>
  </si>
  <si>
    <r>
      <t xml:space="preserve">• </t>
    </r>
    <r>
      <rPr>
        <b/>
        <sz val="12"/>
        <color rgb="FFFF0000"/>
        <rFont val="Calibri"/>
        <family val="2"/>
      </rPr>
      <t>NOTE</t>
    </r>
    <r>
      <rPr>
        <sz val="12"/>
        <color rgb="FF000000"/>
        <rFont val="Calibri"/>
        <family val="2"/>
      </rPr>
      <t>: This report may be shared with other provincial Ministries that support Feeding Futures, including the Ministry of Agriculture of Food and the Ministry of Health, and the federal government. Data may also be shared with Indigenous education partners.</t>
    </r>
  </si>
  <si>
    <t>• Summary of Grants to Date, 2024-25</t>
  </si>
  <si>
    <t>(e.g. food purchased directly by district or school staff from suppliers including retailers, distributors, producers, processors)</t>
  </si>
  <si>
    <t xml:space="preserve">Did you report back to local First Nations or your Indigenous Education Council regarding the use of Feeding Futures or NSFP funding? If yes, please explain. </t>
  </si>
  <si>
    <t>Funding Source</t>
  </si>
  <si>
    <t>If you received funding from other sources outside Feeding Futures and the National School Food Program in the 2024/25 school year, please list the program/grant and the amount received. For example, sources may include donors, PACs, CommunityLINK, local First Nations, or other sources.</t>
  </si>
  <si>
    <t>* For Optional B.C. Food Spend reporting, see Feed BC's Guide to Tracking B.C. Food Purchases for instructions</t>
  </si>
  <si>
    <t>If you have not yet engaged in the 2024/25 school year, please describe your plans to engage in the 2025/26 school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</si>
</sst>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164" formatCode="[&lt;=9999999]###\-####;###\-###\-####"/>
    <numFmt numFmtId="165" formatCode="&quot;$&quot;* #,##0\ \ ;[Red]&quot;$&quot;* \(#,##0\)_ ;&quot;$&quot;\ * &quot;-&quot;_?"/>
    <numFmt numFmtId="166" formatCode="\ * #,##0.0000\ \ &quot;FTE  &quot;;[Red]\-* \ #,##0.0000\ _ ;\ \ * &quot;-&quot;_?"/>
    <numFmt numFmtId="167" formatCode="_(* #,##0_);[Red]_(* \(#,##0\);_(* &quot;-&quot;_);_(@_)"/>
    <numFmt numFmtId="168" formatCode="_(* #,##0.0000_);[Red]_(* \(#,##0.0000\);_(* &quot;-&quot;_);_(@_)"/>
  </numFmts>
  <fonts count="65"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2"/>
      <color theme="1"/>
      <name val="Calibri"/>
      <family val="2"/>
      <scheme val="minor"/>
    </font>
    <font>
      <b/>
      <sz val="18"/>
      <color rgb="FFFFFFFF"/>
      <name val="Calibri"/>
      <family val="2"/>
    </font>
    <font>
      <b/>
      <sz val="14"/>
      <color rgb="FF003366"/>
      <name val="Calibri"/>
      <family val="2"/>
    </font>
    <font>
      <sz val="12"/>
      <color rgb="FF000000"/>
      <name val="Calibri"/>
      <family val="2"/>
    </font>
    <font>
      <b/>
      <sz val="14"/>
      <color rgb="FFFFFFFF"/>
      <name val="Calibri"/>
      <family val="2"/>
    </font>
    <font>
      <u/>
      <sz val="11"/>
      <color rgb="FF0563C1"/>
      <name val="Calibri"/>
      <family val="2"/>
    </font>
    <font>
      <b/>
      <u/>
      <sz val="12"/>
      <color rgb="FF0563C1"/>
      <name val="Calibri"/>
      <family val="2"/>
    </font>
    <font>
      <b/>
      <sz val="12"/>
      <color rgb="FFFF0000"/>
      <name val="Calibri"/>
      <family val="2"/>
    </font>
    <font>
      <b/>
      <sz val="11"/>
      <color rgb="FFFF0000"/>
      <name val="Calibri"/>
      <family val="2"/>
    </font>
    <font>
      <b/>
      <sz val="11"/>
      <color rgb="FF000000"/>
      <name val="Calibri"/>
      <family val="2"/>
    </font>
    <font>
      <b/>
      <sz val="12"/>
      <color rgb="FF000000"/>
      <name val="Calibri"/>
      <family val="2"/>
    </font>
    <font>
      <sz val="12"/>
      <color rgb="FFFF0000"/>
      <name val="Calibri"/>
      <family val="2"/>
    </font>
    <font>
      <sz val="11"/>
      <color rgb="FF595959"/>
      <name val="Calibri"/>
      <family val="2"/>
    </font>
    <font>
      <u/>
      <sz val="12"/>
      <color rgb="FF0563C1"/>
      <name val="Calibri"/>
      <family val="2"/>
    </font>
    <font>
      <b/>
      <sz val="14"/>
      <color rgb="FF44546A"/>
      <name val="Calibri"/>
      <family val="2"/>
    </font>
    <font>
      <b/>
      <sz val="12"/>
      <color rgb="FFFFFFFF"/>
      <name val="Calibri"/>
      <family val="2"/>
    </font>
    <font>
      <sz val="12"/>
      <color rgb="FFFFFFFF"/>
      <name val="Calibri"/>
      <family val="2"/>
    </font>
    <font>
      <b/>
      <sz val="16"/>
      <color rgb="FFFFFFFF"/>
      <name val="Calibri"/>
      <family val="2"/>
    </font>
    <font>
      <sz val="12"/>
      <color rgb="FF44546A"/>
      <name val="Calibri"/>
      <family val="2"/>
    </font>
    <font>
      <sz val="11"/>
      <color rgb="FF305496"/>
      <name val="Calibri"/>
      <family val="2"/>
    </font>
    <font>
      <sz val="10"/>
      <name val="Calibri"/>
      <family val="2"/>
    </font>
    <font>
      <b/>
      <sz val="10"/>
      <color rgb="FFFF0000"/>
      <name val="Calibri"/>
      <family val="2"/>
    </font>
    <font>
      <b/>
      <sz val="10"/>
      <name val="Calibri"/>
      <family val="2"/>
    </font>
    <font>
      <b/>
      <sz val="14"/>
      <color rgb="FFFFFF00"/>
      <name val="Calibri"/>
      <family val="2"/>
    </font>
    <font>
      <b/>
      <sz val="14"/>
      <name val="Calibri"/>
      <family val="2"/>
    </font>
    <font>
      <sz val="12"/>
      <name val="Calibri"/>
      <family val="2"/>
    </font>
    <font>
      <b/>
      <sz val="12"/>
      <name val="Calibri"/>
      <family val="2"/>
    </font>
    <font>
      <b/>
      <i/>
      <sz val="12"/>
      <name val="Calibri"/>
      <family val="2"/>
    </font>
    <font>
      <sz val="12"/>
      <color theme="1"/>
      <name val="Calibri"/>
      <family val="2"/>
      <scheme val="minor"/>
    </font>
    <font>
      <sz val="12"/>
      <color rgb="FFFF0000"/>
      <name val="Calibri"/>
      <family val="2"/>
      <scheme val="minor"/>
    </font>
    <font>
      <b/>
      <sz val="12"/>
      <color theme="1"/>
      <name val="Calibri"/>
      <family val="2"/>
    </font>
    <font>
      <sz val="12"/>
      <color theme="1"/>
      <name val="Calibri"/>
      <family val="2"/>
    </font>
    <font>
      <b/>
      <sz val="18"/>
      <color rgb="FF44546A"/>
      <name val="Calibri"/>
      <family val="2"/>
    </font>
    <font>
      <sz val="18"/>
      <color rgb="FF44546A"/>
      <name val="Calibri"/>
      <family val="2"/>
    </font>
    <font>
      <b/>
      <sz val="12"/>
      <color rgb="FF44546A"/>
      <name val="Calibri"/>
      <family val="2"/>
    </font>
    <font>
      <b/>
      <sz val="12"/>
      <color theme="4" tint="-0.249977111117893"/>
      <name val="Calibri"/>
      <family val="2"/>
    </font>
    <font>
      <b/>
      <sz val="12"/>
      <color theme="9" tint="-0.249977111117893"/>
      <name val="Calibri"/>
      <family val="2"/>
    </font>
    <font>
      <b/>
      <sz val="12"/>
      <color theme="0" tint="-0.499984740745262"/>
      <name val="Calibri"/>
      <family val="2"/>
    </font>
    <font>
      <i/>
      <sz val="12"/>
      <color rgb="FFFFFFFF"/>
      <name val="Calibri"/>
      <family val="2"/>
    </font>
    <font>
      <b/>
      <sz val="12"/>
      <name val="Calibri"/>
      <family val="2"/>
      <scheme val="minor"/>
    </font>
    <font>
      <sz val="14"/>
      <color rgb="FF44546A"/>
      <name val="Calibri"/>
      <family val="2"/>
    </font>
    <font>
      <sz val="16"/>
      <color rgb="FF44546A"/>
      <name val="Calibri"/>
      <family val="2"/>
    </font>
    <font>
      <b/>
      <u/>
      <sz val="12"/>
      <color rgb="FF000000"/>
      <name val="Calibri"/>
      <family val="2"/>
    </font>
    <font>
      <b/>
      <sz val="11"/>
      <color theme="1"/>
      <name val="Calibri"/>
      <family val="2"/>
      <scheme val="minor"/>
    </font>
    <font>
      <b/>
      <sz val="11"/>
      <color rgb="FFFFFF00"/>
      <name val="Calibri"/>
      <family val="2"/>
      <scheme val="minor"/>
    </font>
    <font>
      <sz val="10"/>
      <name val="Arial"/>
      <family val="2"/>
    </font>
    <font>
      <sz val="11"/>
      <name val="Calibri"/>
      <family val="2"/>
      <scheme val="minor"/>
    </font>
    <font>
      <b/>
      <sz val="11"/>
      <name val="Calibri"/>
      <family val="2"/>
      <scheme val="minor"/>
    </font>
    <font>
      <b/>
      <sz val="11"/>
      <color theme="1"/>
      <name val="Times New Roman"/>
      <family val="1"/>
    </font>
    <font>
      <sz val="11"/>
      <color theme="1"/>
      <name val="Times New Roman"/>
      <family val="1"/>
    </font>
    <font>
      <b/>
      <sz val="14"/>
      <color rgb="FFFF0000"/>
      <name val="Calibri"/>
      <family val="2"/>
      <scheme val="minor"/>
    </font>
    <font>
      <b/>
      <u/>
      <sz val="14"/>
      <color rgb="FF0000FF"/>
      <name val="Calibri"/>
      <family val="2"/>
      <scheme val="minor"/>
    </font>
    <font>
      <b/>
      <sz val="12"/>
      <color rgb="FF0000FF"/>
      <name val="Calibri"/>
      <family val="2"/>
      <scheme val="minor"/>
    </font>
    <font>
      <b/>
      <u/>
      <sz val="12"/>
      <color rgb="FF0000FF"/>
      <name val="Calibri"/>
      <family val="2"/>
      <scheme val="minor"/>
    </font>
    <font>
      <b/>
      <sz val="12"/>
      <color rgb="FFFF0000"/>
      <name val="Calibri"/>
      <family val="2"/>
      <scheme val="minor"/>
    </font>
    <font>
      <u/>
      <sz val="14"/>
      <color rgb="FF0563C1"/>
      <name val="Calibri"/>
      <family val="2"/>
    </font>
    <font>
      <b/>
      <sz val="14"/>
      <color rgb="FF000000"/>
      <name val="Calibri"/>
      <family val="2"/>
    </font>
    <font>
      <b/>
      <sz val="16"/>
      <name val="Calibri"/>
      <family val="2"/>
    </font>
    <font>
      <b/>
      <i/>
      <sz val="12"/>
      <color rgb="FFFFFFFF"/>
      <name val="Calibri"/>
      <family val="2"/>
    </font>
    <font>
      <sz val="11"/>
      <color rgb="FFFF0000"/>
      <name val="Calibri"/>
      <family val="2"/>
      <scheme val="minor"/>
    </font>
    <font>
      <sz val="8"/>
      <name val="Calibri"/>
      <family val="2"/>
      <scheme val="minor"/>
    </font>
  </fonts>
  <fills count="23">
    <fill>
      <patternFill patternType="none"/>
    </fill>
    <fill>
      <patternFill patternType="gray125"/>
    </fill>
    <fill>
      <patternFill patternType="solid">
        <fgColor rgb="FF000000"/>
        <bgColor rgb="FF000000"/>
      </patternFill>
    </fill>
    <fill>
      <patternFill patternType="solid">
        <fgColor rgb="FF003366"/>
        <bgColor rgb="FF000000"/>
      </patternFill>
    </fill>
    <fill>
      <patternFill patternType="solid">
        <fgColor rgb="FFFFFFCC"/>
        <bgColor rgb="FF000000"/>
      </patternFill>
    </fill>
    <fill>
      <patternFill patternType="solid">
        <fgColor rgb="FFE7E6E6"/>
        <bgColor rgb="FF000000"/>
      </patternFill>
    </fill>
    <fill>
      <patternFill patternType="solid">
        <fgColor rgb="FFFFFF99"/>
        <bgColor rgb="FF000000"/>
      </patternFill>
    </fill>
    <fill>
      <patternFill patternType="solid">
        <fgColor rgb="FFD0CECE"/>
        <bgColor rgb="FF000000"/>
      </patternFill>
    </fill>
    <fill>
      <patternFill patternType="solid">
        <fgColor theme="9" tint="-0.249977111117893"/>
        <bgColor rgb="FF000000"/>
      </patternFill>
    </fill>
    <fill>
      <patternFill patternType="solid">
        <fgColor theme="4" tint="-0.249977111117893"/>
        <bgColor rgb="FF000000"/>
      </patternFill>
    </fill>
    <fill>
      <patternFill patternType="solid">
        <fgColor theme="4" tint="0.79998168889431442"/>
        <bgColor indexed="64"/>
      </patternFill>
    </fill>
    <fill>
      <patternFill patternType="solid">
        <fgColor theme="9" tint="0.79998168889431442"/>
        <bgColor indexed="64"/>
      </patternFill>
    </fill>
    <fill>
      <patternFill patternType="solid">
        <fgColor theme="4" tint="0.79998168889431442"/>
        <bgColor rgb="FF000000"/>
      </patternFill>
    </fill>
    <fill>
      <patternFill patternType="solid">
        <fgColor theme="9" tint="0.79998168889431442"/>
        <bgColor rgb="FF000000"/>
      </patternFill>
    </fill>
    <fill>
      <patternFill patternType="solid">
        <fgColor theme="0" tint="-4.9989318521683403E-2"/>
        <bgColor indexed="64"/>
      </patternFill>
    </fill>
    <fill>
      <patternFill patternType="solid">
        <fgColor theme="2"/>
        <bgColor rgb="FF000000"/>
      </patternFill>
    </fill>
    <fill>
      <patternFill patternType="solid">
        <fgColor rgb="FFFFFFCC"/>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0" tint="-0.34998626667073579"/>
        <bgColor indexed="64"/>
      </patternFill>
    </fill>
  </fills>
  <borders count="2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D6DCE4"/>
      </bottom>
      <diagonal/>
    </border>
    <border>
      <left style="thin">
        <color indexed="64"/>
      </left>
      <right style="thin">
        <color indexed="64"/>
      </right>
      <top style="thin">
        <color rgb="FFD6DCE4"/>
      </top>
      <bottom style="thin">
        <color rgb="FFD6DCE4"/>
      </bottom>
      <diagonal/>
    </border>
    <border>
      <left style="thin">
        <color indexed="64"/>
      </left>
      <right style="thin">
        <color indexed="64"/>
      </right>
      <top style="thin">
        <color rgb="FFD6DCE4"/>
      </top>
      <bottom style="thin">
        <color indexed="64"/>
      </bottom>
      <diagonal/>
    </border>
    <border>
      <left style="thin">
        <color rgb="FFFFFFFF"/>
      </left>
      <right style="thin">
        <color rgb="FFFFFFFF"/>
      </right>
      <top style="thin">
        <color rgb="FFFFFFFF"/>
      </top>
      <bottom style="thin">
        <color rgb="FFFFFFFF"/>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4">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9" fillId="0" borderId="0"/>
  </cellStyleXfs>
  <cellXfs count="311">
    <xf numFmtId="0" fontId="0" fillId="0" borderId="0" xfId="0"/>
    <xf numFmtId="0" fontId="2" fillId="2" borderId="0" xfId="0" applyFont="1" applyFill="1" applyProtection="1">
      <protection hidden="1"/>
    </xf>
    <xf numFmtId="0" fontId="2" fillId="0" borderId="0" xfId="0" applyFont="1" applyProtection="1">
      <protection hidden="1"/>
    </xf>
    <xf numFmtId="0" fontId="7" fillId="2" borderId="0" xfId="0" applyFont="1" applyFill="1" applyProtection="1">
      <protection hidden="1"/>
    </xf>
    <xf numFmtId="0" fontId="7" fillId="0" borderId="0" xfId="0" applyFont="1" applyProtection="1">
      <protection hidden="1"/>
    </xf>
    <xf numFmtId="17" fontId="8" fillId="3" borderId="4" xfId="0" quotePrefix="1" applyNumberFormat="1" applyFont="1" applyFill="1" applyBorder="1" applyAlignment="1" applyProtection="1">
      <alignment horizontal="right" vertical="center" wrapText="1" indent="1"/>
      <protection hidden="1"/>
    </xf>
    <xf numFmtId="17" fontId="8" fillId="3" borderId="5" xfId="0" quotePrefix="1" applyNumberFormat="1" applyFont="1" applyFill="1" applyBorder="1" applyAlignment="1" applyProtection="1">
      <alignment horizontal="right" vertical="center" wrapText="1" indent="1"/>
      <protection hidden="1"/>
    </xf>
    <xf numFmtId="0" fontId="2" fillId="2" borderId="0" xfId="0" applyFont="1" applyFill="1" applyAlignment="1" applyProtection="1">
      <alignment horizontal="left" indent="2"/>
      <protection hidden="1"/>
    </xf>
    <xf numFmtId="17" fontId="8" fillId="3" borderId="6" xfId="0" quotePrefix="1" applyNumberFormat="1" applyFont="1" applyFill="1" applyBorder="1" applyAlignment="1" applyProtection="1">
      <alignment horizontal="right" vertical="center" wrapText="1" indent="1"/>
      <protection hidden="1"/>
    </xf>
    <xf numFmtId="0" fontId="7" fillId="2" borderId="0" xfId="0" applyFont="1" applyFill="1" applyAlignment="1" applyProtection="1">
      <alignment vertical="center"/>
      <protection hidden="1"/>
    </xf>
    <xf numFmtId="0" fontId="10" fillId="0" borderId="0" xfId="2" applyFont="1" applyFill="1" applyBorder="1" applyAlignment="1" applyProtection="1">
      <protection hidden="1"/>
    </xf>
    <xf numFmtId="0" fontId="7" fillId="0" borderId="0" xfId="0" applyFont="1" applyAlignment="1" applyProtection="1">
      <alignment vertical="center"/>
      <protection hidden="1"/>
    </xf>
    <xf numFmtId="17" fontId="8" fillId="3" borderId="0" xfId="0" quotePrefix="1" applyNumberFormat="1" applyFont="1" applyFill="1" applyAlignment="1" applyProtection="1">
      <alignment horizontal="right" vertical="center" wrapText="1" indent="1"/>
      <protection hidden="1"/>
    </xf>
    <xf numFmtId="0" fontId="2" fillId="2" borderId="0" xfId="0" applyFont="1" applyFill="1" applyAlignment="1" applyProtection="1">
      <alignment vertical="center"/>
      <protection hidden="1"/>
    </xf>
    <xf numFmtId="0" fontId="9" fillId="2" borderId="0" xfId="2" applyFont="1" applyFill="1" applyBorder="1" applyAlignment="1" applyProtection="1">
      <alignment vertical="center"/>
      <protection hidden="1"/>
    </xf>
    <xf numFmtId="0" fontId="9" fillId="0" borderId="0" xfId="2"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16" fillId="0" borderId="0" xfId="0" applyFont="1" applyAlignment="1" applyProtection="1">
      <alignment horizontal="left" indent="1"/>
      <protection hidden="1"/>
    </xf>
    <xf numFmtId="0" fontId="2" fillId="0" borderId="7" xfId="0" applyFont="1" applyBorder="1" applyAlignment="1" applyProtection="1">
      <alignment horizontal="left" vertical="center" wrapText="1" indent="4"/>
      <protection hidden="1"/>
    </xf>
    <xf numFmtId="0" fontId="14" fillId="0" borderId="7" xfId="0" applyFont="1" applyBorder="1" applyAlignment="1" applyProtection="1">
      <alignment horizontal="left" indent="4"/>
      <protection hidden="1"/>
    </xf>
    <xf numFmtId="0" fontId="2" fillId="0" borderId="7" xfId="0" applyFont="1" applyBorder="1" applyProtection="1">
      <protection hidden="1"/>
    </xf>
    <xf numFmtId="0" fontId="2" fillId="0" borderId="0" xfId="0" applyFont="1" applyAlignment="1" applyProtection="1">
      <alignment vertical="center"/>
      <protection hidden="1"/>
    </xf>
    <xf numFmtId="0" fontId="0" fillId="0" borderId="0" xfId="0" applyAlignment="1">
      <alignment vertical="center"/>
    </xf>
    <xf numFmtId="0" fontId="14" fillId="10" borderId="0" xfId="0" applyFont="1" applyFill="1" applyAlignment="1" applyProtection="1">
      <alignment horizontal="right" vertical="top" wrapText="1" indent="1"/>
      <protection hidden="1"/>
    </xf>
    <xf numFmtId="0" fontId="14" fillId="14" borderId="1" xfId="0" applyFont="1" applyFill="1" applyBorder="1" applyAlignment="1" applyProtection="1">
      <alignment horizontal="center" vertical="center"/>
      <protection hidden="1"/>
    </xf>
    <xf numFmtId="0" fontId="27" fillId="14" borderId="11" xfId="0" applyFont="1" applyFill="1" applyBorder="1" applyAlignment="1" applyProtection="1">
      <alignment horizontal="center" vertical="center"/>
      <protection hidden="1"/>
    </xf>
    <xf numFmtId="10" fontId="18" fillId="7" borderId="8" xfId="1" applyNumberFormat="1" applyFont="1" applyFill="1" applyBorder="1" applyAlignment="1" applyProtection="1">
      <alignment horizontal="center" vertical="center" wrapText="1"/>
      <protection hidden="1"/>
    </xf>
    <xf numFmtId="0" fontId="14" fillId="10" borderId="0" xfId="0" applyFont="1" applyFill="1" applyAlignment="1" applyProtection="1">
      <alignment horizontal="center" vertical="center"/>
      <protection hidden="1"/>
    </xf>
    <xf numFmtId="0" fontId="14" fillId="11" borderId="0" xfId="0" applyFont="1" applyFill="1" applyAlignment="1" applyProtection="1">
      <alignment horizontal="center" vertical="center"/>
      <protection hidden="1"/>
    </xf>
    <xf numFmtId="0" fontId="7" fillId="11" borderId="0" xfId="0" applyFont="1" applyFill="1" applyAlignment="1" applyProtection="1">
      <alignment horizontal="left" vertical="top" wrapText="1" indent="2"/>
      <protection hidden="1"/>
    </xf>
    <xf numFmtId="0" fontId="2" fillId="10" borderId="11" xfId="0" applyFont="1" applyFill="1" applyBorder="1" applyProtection="1">
      <protection hidden="1"/>
    </xf>
    <xf numFmtId="0" fontId="2" fillId="10" borderId="0" xfId="0" applyFont="1" applyFill="1" applyProtection="1">
      <protection hidden="1"/>
    </xf>
    <xf numFmtId="0" fontId="14" fillId="10" borderId="0" xfId="0" applyFont="1" applyFill="1" applyAlignment="1" applyProtection="1">
      <alignment horizontal="left" vertical="center" indent="1"/>
      <protection hidden="1"/>
    </xf>
    <xf numFmtId="0" fontId="2" fillId="10" borderId="0" xfId="0" applyFont="1" applyFill="1" applyAlignment="1" applyProtection="1">
      <alignment vertical="center"/>
      <protection hidden="1"/>
    </xf>
    <xf numFmtId="0" fontId="14" fillId="10" borderId="0" xfId="0" applyFont="1" applyFill="1" applyAlignment="1" applyProtection="1">
      <alignment horizontal="left" vertical="center" wrapText="1" indent="1"/>
      <protection hidden="1"/>
    </xf>
    <xf numFmtId="0" fontId="7" fillId="10" borderId="0" xfId="0" applyFont="1" applyFill="1" applyAlignment="1" applyProtection="1">
      <alignment horizontal="left" vertical="top" wrapText="1" indent="2"/>
      <protection hidden="1"/>
    </xf>
    <xf numFmtId="0" fontId="2" fillId="10" borderId="18" xfId="0" applyFont="1" applyFill="1" applyBorder="1" applyAlignment="1" applyProtection="1">
      <alignment vertical="center"/>
      <protection hidden="1"/>
    </xf>
    <xf numFmtId="0" fontId="2" fillId="11" borderId="0" xfId="0" applyFont="1" applyFill="1" applyAlignment="1" applyProtection="1">
      <alignment vertical="center"/>
      <protection hidden="1"/>
    </xf>
    <xf numFmtId="0" fontId="14" fillId="11" borderId="0" xfId="0" applyFont="1" applyFill="1" applyAlignment="1" applyProtection="1">
      <alignment horizontal="left" vertical="center" indent="1"/>
      <protection hidden="1"/>
    </xf>
    <xf numFmtId="0" fontId="2" fillId="11" borderId="0" xfId="0" applyFont="1" applyFill="1" applyProtection="1">
      <protection hidden="1"/>
    </xf>
    <xf numFmtId="0" fontId="14" fillId="11" borderId="0" xfId="0" applyFont="1" applyFill="1" applyAlignment="1" applyProtection="1">
      <alignment horizontal="left" vertical="center" wrapText="1" indent="1"/>
      <protection hidden="1"/>
    </xf>
    <xf numFmtId="0" fontId="2" fillId="11" borderId="1" xfId="0" applyFont="1" applyFill="1" applyBorder="1" applyAlignment="1" applyProtection="1">
      <alignment vertical="center"/>
      <protection hidden="1"/>
    </xf>
    <xf numFmtId="0" fontId="23" fillId="10" borderId="11" xfId="0" applyFont="1" applyFill="1" applyBorder="1" applyAlignment="1" applyProtection="1">
      <alignment horizontal="left" indent="3"/>
      <protection hidden="1"/>
    </xf>
    <xf numFmtId="0" fontId="23" fillId="10" borderId="0" xfId="0" applyFont="1" applyFill="1" applyAlignment="1" applyProtection="1">
      <alignment horizontal="left" indent="3"/>
      <protection hidden="1"/>
    </xf>
    <xf numFmtId="0" fontId="23" fillId="10" borderId="18" xfId="0" applyFont="1" applyFill="1" applyBorder="1" applyAlignment="1" applyProtection="1">
      <alignment horizontal="left" indent="3"/>
      <protection hidden="1"/>
    </xf>
    <xf numFmtId="0" fontId="14" fillId="10" borderId="0" xfId="0" applyFont="1" applyFill="1" applyAlignment="1" applyProtection="1">
      <alignment horizontal="right" vertical="center" wrapText="1" indent="3"/>
      <protection hidden="1"/>
    </xf>
    <xf numFmtId="0" fontId="7" fillId="10" borderId="0" xfId="0" applyFont="1" applyFill="1" applyAlignment="1" applyProtection="1">
      <alignment horizontal="left" vertical="center" indent="3"/>
      <protection hidden="1"/>
    </xf>
    <xf numFmtId="0" fontId="14" fillId="10" borderId="0" xfId="0" applyFont="1" applyFill="1" applyAlignment="1" applyProtection="1">
      <alignment horizontal="right" vertical="center" indent="3"/>
      <protection hidden="1"/>
    </xf>
    <xf numFmtId="165" fontId="22" fillId="10" borderId="0" xfId="0" applyNumberFormat="1" applyFont="1" applyFill="1" applyAlignment="1" applyProtection="1">
      <alignment horizontal="center" vertical="center"/>
      <protection hidden="1"/>
    </xf>
    <xf numFmtId="0" fontId="7" fillId="10" borderId="0" xfId="0" applyFont="1" applyFill="1" applyProtection="1">
      <protection hidden="1"/>
    </xf>
    <xf numFmtId="0" fontId="7" fillId="10" borderId="0" xfId="0" applyFont="1" applyFill="1" applyAlignment="1" applyProtection="1">
      <alignment horizontal="left" indent="1"/>
      <protection hidden="1"/>
    </xf>
    <xf numFmtId="0" fontId="2" fillId="11" borderId="11" xfId="0" applyFont="1" applyFill="1" applyBorder="1" applyProtection="1">
      <protection hidden="1"/>
    </xf>
    <xf numFmtId="0" fontId="2" fillId="11" borderId="18" xfId="0" applyFont="1" applyFill="1" applyBorder="1" applyProtection="1">
      <protection hidden="1"/>
    </xf>
    <xf numFmtId="0" fontId="14" fillId="11" borderId="0" xfId="0" applyFont="1" applyFill="1" applyAlignment="1" applyProtection="1">
      <alignment horizontal="right" vertical="center" wrapText="1" indent="3"/>
      <protection hidden="1"/>
    </xf>
    <xf numFmtId="0" fontId="34" fillId="11" borderId="0" xfId="0" applyFont="1" applyFill="1" applyAlignment="1" applyProtection="1">
      <alignment horizontal="left" indent="1"/>
      <protection hidden="1"/>
    </xf>
    <xf numFmtId="0" fontId="2" fillId="11" borderId="1" xfId="0" applyFont="1" applyFill="1" applyBorder="1" applyProtection="1">
      <protection hidden="1"/>
    </xf>
    <xf numFmtId="0" fontId="35" fillId="10" borderId="0" xfId="0" applyFont="1" applyFill="1" applyProtection="1">
      <protection hidden="1"/>
    </xf>
    <xf numFmtId="0" fontId="14" fillId="10" borderId="0" xfId="0" applyFont="1" applyFill="1" applyAlignment="1" applyProtection="1">
      <alignment horizontal="left" vertical="center"/>
      <protection hidden="1"/>
    </xf>
    <xf numFmtId="165" fontId="18" fillId="12" borderId="0" xfId="0" applyNumberFormat="1" applyFont="1" applyFill="1" applyAlignment="1" applyProtection="1">
      <alignment horizontal="left" vertical="center"/>
      <protection hidden="1"/>
    </xf>
    <xf numFmtId="0" fontId="35" fillId="11" borderId="0" xfId="0" applyFont="1" applyFill="1" applyProtection="1">
      <protection hidden="1"/>
    </xf>
    <xf numFmtId="0" fontId="14" fillId="11" borderId="0" xfId="0" applyFont="1" applyFill="1" applyAlignment="1" applyProtection="1">
      <alignment horizontal="left" vertical="center"/>
      <protection hidden="1"/>
    </xf>
    <xf numFmtId="165" fontId="18" fillId="13" borderId="0" xfId="0" applyNumberFormat="1" applyFont="1" applyFill="1" applyAlignment="1" applyProtection="1">
      <alignment horizontal="left" vertical="center"/>
      <protection hidden="1"/>
    </xf>
    <xf numFmtId="165" fontId="18" fillId="12" borderId="1" xfId="0" applyNumberFormat="1" applyFont="1" applyFill="1" applyBorder="1" applyAlignment="1" applyProtection="1">
      <alignment horizontal="left" vertical="center"/>
      <protection hidden="1"/>
    </xf>
    <xf numFmtId="0" fontId="14" fillId="14" borderId="0" xfId="0" applyFont="1" applyFill="1" applyAlignment="1" applyProtection="1">
      <alignment horizontal="left" vertical="center" wrapText="1" indent="1"/>
      <protection hidden="1"/>
    </xf>
    <xf numFmtId="0" fontId="2" fillId="14" borderId="0" xfId="0" applyFont="1" applyFill="1" applyProtection="1">
      <protection hidden="1"/>
    </xf>
    <xf numFmtId="0" fontId="14" fillId="14" borderId="0" xfId="0" applyFont="1" applyFill="1" applyAlignment="1" applyProtection="1">
      <alignment vertical="center"/>
      <protection hidden="1"/>
    </xf>
    <xf numFmtId="0" fontId="14" fillId="14" borderId="0" xfId="0" applyFont="1" applyFill="1" applyAlignment="1" applyProtection="1">
      <alignment horizontal="center" vertical="center"/>
      <protection hidden="1"/>
    </xf>
    <xf numFmtId="0" fontId="14" fillId="14" borderId="1" xfId="0" applyFont="1" applyFill="1" applyBorder="1" applyAlignment="1" applyProtection="1">
      <alignment horizontal="left" vertical="center" wrapText="1" indent="1"/>
      <protection hidden="1"/>
    </xf>
    <xf numFmtId="0" fontId="14" fillId="14" borderId="0" xfId="0" applyFont="1" applyFill="1" applyAlignment="1" applyProtection="1">
      <alignment horizontal="left" vertical="center" indent="1"/>
      <protection hidden="1"/>
    </xf>
    <xf numFmtId="6" fontId="22" fillId="14" borderId="0" xfId="0" applyNumberFormat="1" applyFont="1" applyFill="1" applyAlignment="1" applyProtection="1">
      <alignment horizontal="left" vertical="top" wrapText="1" indent="1"/>
      <protection hidden="1"/>
    </xf>
    <xf numFmtId="6" fontId="22" fillId="14" borderId="0" xfId="0" applyNumberFormat="1" applyFont="1" applyFill="1" applyAlignment="1" applyProtection="1">
      <alignment horizontal="right" vertical="center" indent="1"/>
      <protection hidden="1"/>
    </xf>
    <xf numFmtId="0" fontId="2" fillId="14" borderId="0" xfId="0" applyFont="1" applyFill="1" applyAlignment="1" applyProtection="1">
      <alignment vertical="center"/>
      <protection hidden="1"/>
    </xf>
    <xf numFmtId="0" fontId="27" fillId="14" borderId="0" xfId="0" applyFont="1" applyFill="1" applyAlignment="1" applyProtection="1">
      <alignment vertical="center"/>
      <protection hidden="1"/>
    </xf>
    <xf numFmtId="0" fontId="29" fillId="14" borderId="0" xfId="0" applyFont="1" applyFill="1" applyAlignment="1" applyProtection="1">
      <alignment horizontal="left" indent="1"/>
      <protection hidden="1"/>
    </xf>
    <xf numFmtId="0" fontId="29" fillId="14" borderId="0" xfId="0" applyFont="1" applyFill="1" applyAlignment="1" applyProtection="1">
      <alignment horizontal="left" vertical="center" indent="1"/>
      <protection hidden="1"/>
    </xf>
    <xf numFmtId="0" fontId="2" fillId="14" borderId="18" xfId="0" applyFont="1" applyFill="1" applyBorder="1" applyProtection="1">
      <protection hidden="1"/>
    </xf>
    <xf numFmtId="0" fontId="2" fillId="14" borderId="1" xfId="0" applyFont="1" applyFill="1" applyBorder="1" applyProtection="1">
      <protection hidden="1"/>
    </xf>
    <xf numFmtId="0" fontId="28" fillId="14" borderId="0" xfId="0" applyFont="1" applyFill="1" applyAlignment="1" applyProtection="1">
      <alignment horizontal="left" vertical="center" indent="1"/>
      <protection hidden="1"/>
    </xf>
    <xf numFmtId="165" fontId="18" fillId="15" borderId="8" xfId="0" applyNumberFormat="1" applyFont="1" applyFill="1" applyBorder="1" applyAlignment="1" applyProtection="1">
      <alignment horizontal="left" vertical="center"/>
      <protection hidden="1"/>
    </xf>
    <xf numFmtId="166" fontId="18" fillId="15" borderId="8" xfId="0" applyNumberFormat="1" applyFont="1" applyFill="1" applyBorder="1" applyAlignment="1" applyProtection="1">
      <alignment horizontal="left" vertical="center"/>
      <protection hidden="1"/>
    </xf>
    <xf numFmtId="0" fontId="14" fillId="10" borderId="0" xfId="0" applyFont="1" applyFill="1" applyAlignment="1" applyProtection="1">
      <alignment horizontal="center" vertical="center" wrapText="1"/>
      <protection hidden="1"/>
    </xf>
    <xf numFmtId="0" fontId="14" fillId="11" borderId="0" xfId="0" applyFont="1" applyFill="1" applyAlignment="1" applyProtection="1">
      <alignment horizontal="center" vertical="center" wrapText="1"/>
      <protection hidden="1"/>
    </xf>
    <xf numFmtId="0" fontId="7" fillId="10" borderId="18" xfId="0" applyFont="1" applyFill="1" applyBorder="1" applyAlignment="1" applyProtection="1">
      <alignment vertical="top" wrapText="1"/>
      <protection hidden="1"/>
    </xf>
    <xf numFmtId="0" fontId="14" fillId="10" borderId="0" xfId="0" applyFont="1" applyFill="1" applyAlignment="1" applyProtection="1">
      <alignment horizontal="left" indent="1"/>
      <protection hidden="1"/>
    </xf>
    <xf numFmtId="0" fontId="7" fillId="11" borderId="18" xfId="0" applyFont="1" applyFill="1" applyBorder="1" applyAlignment="1" applyProtection="1">
      <alignment vertical="top" wrapText="1"/>
      <protection hidden="1"/>
    </xf>
    <xf numFmtId="0" fontId="14" fillId="10" borderId="0" xfId="0" applyFont="1" applyFill="1" applyAlignment="1" applyProtection="1">
      <alignment horizontal="left" vertical="center" indent="12"/>
      <protection hidden="1"/>
    </xf>
    <xf numFmtId="0" fontId="14" fillId="11" borderId="0" xfId="0" applyFont="1" applyFill="1" applyAlignment="1" applyProtection="1">
      <alignment horizontal="left" vertical="center" indent="12"/>
      <protection hidden="1"/>
    </xf>
    <xf numFmtId="1" fontId="45" fillId="4" borderId="8" xfId="0" applyNumberFormat="1" applyFont="1" applyFill="1" applyBorder="1" applyAlignment="1" applyProtection="1">
      <alignment horizontal="center" vertical="center" wrapText="1"/>
      <protection locked="0"/>
    </xf>
    <xf numFmtId="165" fontId="45" fillId="4" borderId="8" xfId="0" applyNumberFormat="1" applyFont="1" applyFill="1" applyBorder="1" applyAlignment="1" applyProtection="1">
      <alignment horizontal="center" vertical="center" wrapText="1"/>
      <protection locked="0"/>
    </xf>
    <xf numFmtId="9" fontId="38" fillId="15" borderId="8" xfId="1" applyFont="1" applyFill="1" applyBorder="1" applyAlignment="1" applyProtection="1">
      <alignment horizontal="center" vertical="center"/>
      <protection hidden="1"/>
    </xf>
    <xf numFmtId="6" fontId="22" fillId="4" borderId="8" xfId="0" applyNumberFormat="1" applyFont="1" applyFill="1" applyBorder="1" applyAlignment="1" applyProtection="1">
      <alignment horizontal="left" vertical="top" wrapText="1" indent="1"/>
      <protection locked="0"/>
    </xf>
    <xf numFmtId="0" fontId="47" fillId="0" borderId="0" xfId="0" applyFont="1" applyAlignment="1" applyProtection="1">
      <alignment horizontal="center"/>
      <protection locked="0"/>
    </xf>
    <xf numFmtId="0" fontId="48" fillId="17" borderId="0" xfId="0" applyFont="1" applyFill="1"/>
    <xf numFmtId="0" fontId="47" fillId="0" borderId="0" xfId="0" applyFont="1"/>
    <xf numFmtId="0" fontId="47" fillId="0" borderId="20" xfId="0" applyFont="1" applyBorder="1" applyAlignment="1">
      <alignment horizontal="center" vertical="center"/>
    </xf>
    <xf numFmtId="0" fontId="47" fillId="0" borderId="0" xfId="0" applyFont="1" applyAlignment="1" applyProtection="1">
      <alignment horizontal="center" vertical="center"/>
      <protection locked="0"/>
    </xf>
    <xf numFmtId="0" fontId="47" fillId="0" borderId="21" xfId="0" applyFont="1" applyBorder="1" applyAlignment="1">
      <alignment horizontal="center" vertical="center"/>
    </xf>
    <xf numFmtId="0" fontId="47" fillId="0" borderId="22" xfId="0" applyFont="1" applyBorder="1" applyAlignment="1">
      <alignment horizontal="center" vertical="center"/>
    </xf>
    <xf numFmtId="0" fontId="0" fillId="20" borderId="0" xfId="0" applyFill="1" applyAlignment="1">
      <alignment horizontal="center"/>
    </xf>
    <xf numFmtId="0" fontId="0" fillId="0" borderId="12" xfId="0" applyBorder="1"/>
    <xf numFmtId="0" fontId="0" fillId="0" borderId="13" xfId="0" applyBorder="1"/>
    <xf numFmtId="0" fontId="47" fillId="0" borderId="14" xfId="0" applyFont="1" applyBorder="1" applyAlignment="1">
      <alignment horizontal="center"/>
    </xf>
    <xf numFmtId="0" fontId="47" fillId="0" borderId="13" xfId="0" applyFont="1" applyBorder="1" applyAlignment="1">
      <alignment horizontal="center"/>
    </xf>
    <xf numFmtId="0" fontId="47" fillId="21" borderId="14" xfId="0" applyFont="1" applyFill="1" applyBorder="1" applyAlignment="1">
      <alignment horizontal="center"/>
    </xf>
    <xf numFmtId="0" fontId="47" fillId="0" borderId="14" xfId="0" quotePrefix="1" applyFont="1" applyBorder="1" applyAlignment="1">
      <alignment horizontal="center"/>
    </xf>
    <xf numFmtId="0" fontId="47" fillId="0" borderId="19" xfId="0" applyFont="1" applyBorder="1" applyAlignment="1">
      <alignment horizontal="center"/>
    </xf>
    <xf numFmtId="0" fontId="0" fillId="0" borderId="11" xfId="0" applyBorder="1"/>
    <xf numFmtId="0" fontId="0" fillId="0" borderId="18" xfId="0" applyBorder="1"/>
    <xf numFmtId="0" fontId="47" fillId="0" borderId="18" xfId="0" applyFont="1" applyBorder="1" applyAlignment="1">
      <alignment horizontal="center"/>
    </xf>
    <xf numFmtId="0" fontId="47" fillId="21" borderId="19" xfId="0" applyFont="1" applyFill="1" applyBorder="1" applyAlignment="1">
      <alignment horizontal="center"/>
    </xf>
    <xf numFmtId="0" fontId="47" fillId="0" borderId="18" xfId="0" applyFont="1" applyBorder="1"/>
    <xf numFmtId="0" fontId="48" fillId="21" borderId="19" xfId="0" applyFont="1" applyFill="1" applyBorder="1" applyAlignment="1">
      <alignment horizontal="center"/>
    </xf>
    <xf numFmtId="0" fontId="0" fillId="0" borderId="16" xfId="0" applyBorder="1"/>
    <xf numFmtId="0" fontId="0" fillId="0" borderId="17" xfId="0" applyBorder="1"/>
    <xf numFmtId="0" fontId="47" fillId="0" borderId="15" xfId="0" applyFont="1" applyBorder="1" applyAlignment="1">
      <alignment horizontal="center"/>
    </xf>
    <xf numFmtId="0" fontId="47" fillId="0" borderId="17" xfId="0" applyFont="1" applyBorder="1" applyAlignment="1">
      <alignment horizontal="center"/>
    </xf>
    <xf numFmtId="0" fontId="47" fillId="21" borderId="15" xfId="0" applyFont="1" applyFill="1" applyBorder="1" applyAlignment="1">
      <alignment horizontal="center"/>
    </xf>
    <xf numFmtId="0" fontId="0" fillId="0" borderId="0" xfId="0" applyAlignment="1">
      <alignment horizontal="center"/>
    </xf>
    <xf numFmtId="0" fontId="0" fillId="22" borderId="2" xfId="0" applyFill="1" applyBorder="1"/>
    <xf numFmtId="0" fontId="0" fillId="22" borderId="9" xfId="0" applyFill="1" applyBorder="1"/>
    <xf numFmtId="0" fontId="0" fillId="22" borderId="9" xfId="0" applyFill="1" applyBorder="1" applyAlignment="1">
      <alignment horizontal="center"/>
    </xf>
    <xf numFmtId="0" fontId="0" fillId="21" borderId="9" xfId="0" applyFill="1" applyBorder="1" applyAlignment="1">
      <alignment horizontal="center"/>
    </xf>
    <xf numFmtId="0" fontId="0" fillId="22" borderId="3" xfId="0" applyFill="1" applyBorder="1" applyAlignment="1">
      <alignment horizontal="center"/>
    </xf>
    <xf numFmtId="0" fontId="50" fillId="0" borderId="20" xfId="3" applyFont="1" applyBorder="1" applyAlignment="1">
      <alignment vertical="center"/>
    </xf>
    <xf numFmtId="167" fontId="0" fillId="21" borderId="20" xfId="0" applyNumberFormat="1" applyFill="1" applyBorder="1" applyAlignment="1">
      <alignment vertical="center"/>
    </xf>
    <xf numFmtId="167" fontId="0" fillId="0" borderId="20" xfId="0" applyNumberFormat="1" applyBorder="1" applyAlignment="1">
      <alignment vertical="center"/>
    </xf>
    <xf numFmtId="0" fontId="50" fillId="0" borderId="21" xfId="3" applyFont="1" applyBorder="1" applyAlignment="1">
      <alignment vertical="center"/>
    </xf>
    <xf numFmtId="167" fontId="0" fillId="21" borderId="21" xfId="0" applyNumberFormat="1" applyFill="1" applyBorder="1" applyAlignment="1">
      <alignment vertical="center"/>
    </xf>
    <xf numFmtId="167" fontId="0" fillId="0" borderId="21" xfId="0" applyNumberFormat="1" applyBorder="1" applyAlignment="1">
      <alignment vertical="center"/>
    </xf>
    <xf numFmtId="0" fontId="50" fillId="0" borderId="22" xfId="3" applyFont="1" applyBorder="1" applyAlignment="1">
      <alignment vertical="center"/>
    </xf>
    <xf numFmtId="167" fontId="0" fillId="21" borderId="22" xfId="0" applyNumberFormat="1" applyFill="1" applyBorder="1" applyAlignment="1">
      <alignment vertical="center"/>
    </xf>
    <xf numFmtId="167" fontId="0" fillId="0" borderId="22" xfId="0" applyNumberFormat="1" applyBorder="1" applyAlignment="1">
      <alignment vertical="center"/>
    </xf>
    <xf numFmtId="0" fontId="50" fillId="0" borderId="23" xfId="3" applyFont="1" applyBorder="1" applyAlignment="1">
      <alignment vertical="center"/>
    </xf>
    <xf numFmtId="0" fontId="51" fillId="0" borderId="24" xfId="3" applyFont="1" applyBorder="1" applyAlignment="1">
      <alignment vertical="center"/>
    </xf>
    <xf numFmtId="167" fontId="4" fillId="0" borderId="25" xfId="0" applyNumberFormat="1" applyFont="1" applyBorder="1" applyAlignment="1">
      <alignment vertical="center"/>
    </xf>
    <xf numFmtId="167" fontId="4" fillId="21" borderId="25" xfId="0" applyNumberFormat="1" applyFont="1" applyFill="1" applyBorder="1" applyAlignment="1">
      <alignment vertical="center"/>
    </xf>
    <xf numFmtId="0" fontId="0" fillId="0" borderId="0" xfId="0" applyAlignment="1" applyProtection="1">
      <alignment horizontal="left"/>
      <protection hidden="1"/>
    </xf>
    <xf numFmtId="0" fontId="0" fillId="0" borderId="0" xfId="0" applyProtection="1">
      <protection hidden="1"/>
    </xf>
    <xf numFmtId="167" fontId="52" fillId="0" borderId="16" xfId="0" applyNumberFormat="1" applyFont="1" applyBorder="1" applyAlignment="1" applyProtection="1">
      <alignment horizontal="center"/>
      <protection hidden="1"/>
    </xf>
    <xf numFmtId="0" fontId="52" fillId="0" borderId="1" xfId="0" applyFont="1" applyBorder="1" applyAlignment="1" applyProtection="1">
      <alignment horizontal="left"/>
      <protection hidden="1"/>
    </xf>
    <xf numFmtId="0" fontId="52" fillId="0" borderId="1" xfId="0" applyFont="1" applyBorder="1" applyProtection="1">
      <protection hidden="1"/>
    </xf>
    <xf numFmtId="167" fontId="52" fillId="18" borderId="16" xfId="0" applyNumberFormat="1" applyFont="1" applyFill="1" applyBorder="1" applyAlignment="1" applyProtection="1">
      <alignment horizontal="center" vertical="center"/>
      <protection hidden="1"/>
    </xf>
    <xf numFmtId="0" fontId="52" fillId="18" borderId="0" xfId="0" applyFont="1" applyFill="1" applyAlignment="1" applyProtection="1">
      <alignment horizontal="left"/>
      <protection hidden="1"/>
    </xf>
    <xf numFmtId="0" fontId="47" fillId="0" borderId="0" xfId="0" applyFont="1" applyProtection="1">
      <protection hidden="1"/>
    </xf>
    <xf numFmtId="0" fontId="52" fillId="0" borderId="0" xfId="0" applyFont="1" applyProtection="1">
      <protection hidden="1"/>
    </xf>
    <xf numFmtId="0" fontId="53" fillId="0" borderId="0" xfId="0" applyFont="1" applyProtection="1">
      <protection hidden="1"/>
    </xf>
    <xf numFmtId="167" fontId="53" fillId="0" borderId="11" xfId="0" applyNumberFormat="1" applyFont="1" applyBorder="1" applyAlignment="1" applyProtection="1">
      <alignment horizontal="left" indent="1"/>
      <protection hidden="1"/>
    </xf>
    <xf numFmtId="164" fontId="53" fillId="0" borderId="11" xfId="0" applyNumberFormat="1" applyFont="1" applyBorder="1" applyAlignment="1" applyProtection="1">
      <alignment horizontal="left" indent="1"/>
      <protection hidden="1"/>
    </xf>
    <xf numFmtId="167" fontId="53" fillId="0" borderId="11" xfId="0" applyNumberFormat="1" applyFont="1" applyBorder="1" applyProtection="1">
      <protection hidden="1"/>
    </xf>
    <xf numFmtId="167" fontId="0" fillId="0" borderId="11" xfId="0" applyNumberFormat="1" applyBorder="1" applyProtection="1">
      <protection hidden="1"/>
    </xf>
    <xf numFmtId="167" fontId="0" fillId="0" borderId="0" xfId="0" applyNumberFormat="1" applyProtection="1">
      <protection hidden="1"/>
    </xf>
    <xf numFmtId="0" fontId="0" fillId="0" borderId="19" xfId="0" applyBorder="1" applyAlignment="1">
      <alignment horizontal="center"/>
    </xf>
    <xf numFmtId="0" fontId="0" fillId="0" borderId="15" xfId="0" applyBorder="1" applyAlignment="1">
      <alignment horizontal="center"/>
    </xf>
    <xf numFmtId="165" fontId="4" fillId="0" borderId="0" xfId="0" applyNumberFormat="1" applyFont="1" applyAlignment="1" applyProtection="1">
      <alignment horizontal="center" vertical="center"/>
      <protection hidden="1"/>
    </xf>
    <xf numFmtId="0" fontId="0" fillId="10" borderId="0" xfId="0" applyFill="1" applyProtection="1">
      <protection hidden="1"/>
    </xf>
    <xf numFmtId="0" fontId="0" fillId="10" borderId="18" xfId="0" applyFill="1" applyBorder="1" applyProtection="1">
      <protection hidden="1"/>
    </xf>
    <xf numFmtId="0" fontId="0" fillId="10" borderId="11" xfId="0" applyFill="1" applyBorder="1" applyProtection="1">
      <protection hidden="1"/>
    </xf>
    <xf numFmtId="0" fontId="0" fillId="11" borderId="11" xfId="0" applyFill="1" applyBorder="1" applyProtection="1">
      <protection hidden="1"/>
    </xf>
    <xf numFmtId="0" fontId="0" fillId="11" borderId="0" xfId="0" applyFill="1" applyProtection="1">
      <protection hidden="1"/>
    </xf>
    <xf numFmtId="0" fontId="0" fillId="11" borderId="18" xfId="0" applyFill="1" applyBorder="1" applyProtection="1">
      <protection hidden="1"/>
    </xf>
    <xf numFmtId="0" fontId="0" fillId="11" borderId="16" xfId="0" applyFill="1" applyBorder="1" applyProtection="1">
      <protection hidden="1"/>
    </xf>
    <xf numFmtId="0" fontId="0" fillId="11" borderId="1" xfId="0" applyFill="1" applyBorder="1" applyProtection="1">
      <protection hidden="1"/>
    </xf>
    <xf numFmtId="0" fontId="0" fillId="11" borderId="17" xfId="0" applyFill="1" applyBorder="1" applyProtection="1">
      <protection hidden="1"/>
    </xf>
    <xf numFmtId="0" fontId="0" fillId="10" borderId="11" xfId="0" applyFill="1" applyBorder="1" applyAlignment="1" applyProtection="1">
      <alignment vertical="center"/>
      <protection hidden="1"/>
    </xf>
    <xf numFmtId="0" fontId="0" fillId="10" borderId="0" xfId="0" applyFill="1" applyAlignment="1" applyProtection="1">
      <alignment vertical="center"/>
      <protection hidden="1"/>
    </xf>
    <xf numFmtId="0" fontId="0" fillId="10" borderId="18" xfId="0" applyFill="1" applyBorder="1" applyAlignment="1" applyProtection="1">
      <alignment vertical="center"/>
      <protection hidden="1"/>
    </xf>
    <xf numFmtId="0" fontId="0" fillId="0" borderId="0" xfId="0" applyAlignment="1" applyProtection="1">
      <alignment vertical="center"/>
      <protection hidden="1"/>
    </xf>
    <xf numFmtId="6" fontId="22" fillId="12" borderId="0" xfId="0" applyNumberFormat="1" applyFont="1" applyFill="1" applyAlignment="1" applyProtection="1">
      <alignment horizontal="right" vertical="center" indent="1"/>
      <protection hidden="1"/>
    </xf>
    <xf numFmtId="6" fontId="22" fillId="12" borderId="0" xfId="0" applyNumberFormat="1" applyFont="1" applyFill="1" applyAlignment="1" applyProtection="1">
      <alignment horizontal="center" vertical="top" wrapText="1"/>
      <protection hidden="1"/>
    </xf>
    <xf numFmtId="6" fontId="22" fillId="13" borderId="0" xfId="0" applyNumberFormat="1" applyFont="1" applyFill="1" applyAlignment="1" applyProtection="1">
      <alignment horizontal="right" vertical="center" indent="1"/>
      <protection hidden="1"/>
    </xf>
    <xf numFmtId="0" fontId="0" fillId="10" borderId="16" xfId="0" applyFill="1" applyBorder="1" applyProtection="1">
      <protection hidden="1"/>
    </xf>
    <xf numFmtId="6" fontId="22" fillId="12" borderId="1" xfId="0" applyNumberFormat="1" applyFont="1" applyFill="1" applyBorder="1" applyAlignment="1" applyProtection="1">
      <alignment horizontal="right" vertical="center" indent="1"/>
      <protection hidden="1"/>
    </xf>
    <xf numFmtId="0" fontId="0" fillId="10" borderId="17" xfId="0" applyFill="1" applyBorder="1" applyProtection="1">
      <protection hidden="1"/>
    </xf>
    <xf numFmtId="0" fontId="0" fillId="14" borderId="11" xfId="0" applyFill="1" applyBorder="1" applyProtection="1">
      <protection hidden="1"/>
    </xf>
    <xf numFmtId="0" fontId="0" fillId="14" borderId="0" xfId="0" applyFill="1" applyProtection="1">
      <protection hidden="1"/>
    </xf>
    <xf numFmtId="0" fontId="0" fillId="14" borderId="18" xfId="0" applyFill="1" applyBorder="1" applyProtection="1">
      <protection hidden="1"/>
    </xf>
    <xf numFmtId="0" fontId="0" fillId="14" borderId="16" xfId="0" applyFill="1" applyBorder="1" applyProtection="1">
      <protection hidden="1"/>
    </xf>
    <xf numFmtId="0" fontId="0" fillId="14" borderId="1" xfId="0" applyFill="1" applyBorder="1" applyProtection="1">
      <protection hidden="1"/>
    </xf>
    <xf numFmtId="0" fontId="0" fillId="14" borderId="17" xfId="0" applyFill="1" applyBorder="1" applyProtection="1">
      <protection hidden="1"/>
    </xf>
    <xf numFmtId="0" fontId="32" fillId="14" borderId="0" xfId="0" applyFont="1" applyFill="1" applyAlignment="1" applyProtection="1">
      <alignment vertical="center" wrapText="1"/>
      <protection hidden="1"/>
    </xf>
    <xf numFmtId="0" fontId="32" fillId="14" borderId="0" xfId="0" applyFont="1" applyFill="1" applyAlignment="1" applyProtection="1">
      <alignment horizontal="left" vertical="center" indent="1"/>
      <protection hidden="1"/>
    </xf>
    <xf numFmtId="0" fontId="32" fillId="14" borderId="18" xfId="0" applyFont="1" applyFill="1" applyBorder="1" applyAlignment="1" applyProtection="1">
      <alignment vertical="center" wrapText="1"/>
      <protection hidden="1"/>
    </xf>
    <xf numFmtId="6" fontId="22" fillId="4" borderId="8" xfId="0" applyNumberFormat="1" applyFont="1" applyFill="1" applyBorder="1" applyAlignment="1" applyProtection="1">
      <alignment horizontal="left" vertical="center" indent="1"/>
      <protection locked="0"/>
    </xf>
    <xf numFmtId="6" fontId="22" fillId="4" borderId="8" xfId="0" applyNumberFormat="1" applyFont="1" applyFill="1" applyBorder="1" applyAlignment="1" applyProtection="1">
      <alignment horizontal="right" vertical="center" indent="1"/>
      <protection locked="0"/>
    </xf>
    <xf numFmtId="165" fontId="22" fillId="4" borderId="8" xfId="0" applyNumberFormat="1" applyFont="1" applyFill="1" applyBorder="1" applyAlignment="1" applyProtection="1">
      <alignment horizontal="right" vertical="center" indent="1"/>
      <protection locked="0"/>
    </xf>
    <xf numFmtId="166" fontId="22" fillId="4" borderId="8" xfId="0" applyNumberFormat="1" applyFont="1" applyFill="1" applyBorder="1" applyAlignment="1" applyProtection="1">
      <alignment horizontal="right" vertical="center"/>
      <protection locked="0"/>
    </xf>
    <xf numFmtId="10" fontId="44" fillId="4" borderId="8" xfId="1" applyNumberFormat="1" applyFont="1" applyFill="1" applyBorder="1" applyAlignment="1" applyProtection="1">
      <alignment horizontal="center" vertical="center" wrapText="1"/>
      <protection locked="0"/>
    </xf>
    <xf numFmtId="38" fontId="44" fillId="4" borderId="8" xfId="0" applyNumberFormat="1" applyFont="1" applyFill="1" applyBorder="1" applyAlignment="1" applyProtection="1">
      <alignment horizontal="center" vertical="center"/>
      <protection locked="0"/>
    </xf>
    <xf numFmtId="17" fontId="8" fillId="8" borderId="8" xfId="0" quotePrefix="1" applyNumberFormat="1" applyFont="1" applyFill="1" applyBorder="1" applyAlignment="1" applyProtection="1">
      <alignment horizontal="left" vertical="center" wrapText="1" indent="1"/>
      <protection hidden="1"/>
    </xf>
    <xf numFmtId="0" fontId="43" fillId="11" borderId="8" xfId="0" applyFont="1" applyFill="1" applyBorder="1" applyAlignment="1" applyProtection="1">
      <alignment horizontal="left" vertical="center" indent="1"/>
      <protection hidden="1"/>
    </xf>
    <xf numFmtId="0" fontId="0" fillId="16" borderId="8" xfId="0" applyFill="1" applyBorder="1" applyAlignment="1" applyProtection="1">
      <alignment horizontal="left" vertical="center" indent="2"/>
      <protection locked="0"/>
    </xf>
    <xf numFmtId="165" fontId="18" fillId="15" borderId="8" xfId="0" applyNumberFormat="1" applyFont="1" applyFill="1" applyBorder="1" applyAlignment="1" applyProtection="1">
      <alignment horizontal="right" vertical="center"/>
      <protection hidden="1"/>
    </xf>
    <xf numFmtId="0" fontId="47" fillId="0" borderId="0" xfId="0" applyFont="1" applyAlignment="1" applyProtection="1">
      <alignment horizontal="left"/>
      <protection hidden="1"/>
    </xf>
    <xf numFmtId="0" fontId="53" fillId="0" borderId="0" xfId="0" applyFont="1" applyAlignment="1" applyProtection="1">
      <alignment horizontal="left"/>
      <protection hidden="1"/>
    </xf>
    <xf numFmtId="0" fontId="63" fillId="0" borderId="0" xfId="0" applyFont="1" applyAlignment="1" applyProtection="1">
      <alignment horizontal="center" vertical="center"/>
      <protection hidden="1"/>
    </xf>
    <xf numFmtId="0" fontId="24" fillId="12" borderId="0" xfId="0" applyFont="1" applyFill="1" applyAlignment="1" applyProtection="1">
      <alignment vertical="top" wrapText="1"/>
      <protection hidden="1"/>
    </xf>
    <xf numFmtId="9" fontId="53" fillId="0" borderId="11" xfId="0" applyNumberFormat="1" applyFont="1" applyBorder="1" applyProtection="1">
      <protection hidden="1"/>
    </xf>
    <xf numFmtId="9" fontId="0" fillId="0" borderId="11" xfId="0" applyNumberFormat="1" applyBorder="1" applyProtection="1">
      <protection hidden="1"/>
    </xf>
    <xf numFmtId="168" fontId="0" fillId="0" borderId="11" xfId="0" applyNumberFormat="1" applyBorder="1" applyProtection="1">
      <protection hidden="1"/>
    </xf>
    <xf numFmtId="0" fontId="10" fillId="0" borderId="7" xfId="2" applyFont="1" applyFill="1" applyBorder="1" applyAlignment="1" applyProtection="1">
      <alignment horizontal="left" vertical="center" indent="6"/>
      <protection hidden="1"/>
    </xf>
    <xf numFmtId="0" fontId="17" fillId="0" borderId="7" xfId="2" applyFont="1" applyFill="1" applyBorder="1" applyAlignment="1" applyProtection="1">
      <alignment horizontal="left" vertical="center" indent="8"/>
      <protection hidden="1"/>
    </xf>
    <xf numFmtId="0" fontId="7" fillId="0" borderId="7" xfId="0" applyFont="1" applyBorder="1" applyAlignment="1" applyProtection="1">
      <alignment horizontal="left" vertical="center" wrapText="1" indent="6"/>
      <protection hidden="1"/>
    </xf>
    <xf numFmtId="0" fontId="14" fillId="6" borderId="7" xfId="0" applyFont="1" applyFill="1" applyBorder="1" applyAlignment="1" applyProtection="1">
      <alignment horizontal="left" vertical="center" indent="6"/>
      <protection hidden="1"/>
    </xf>
    <xf numFmtId="0" fontId="7" fillId="0" borderId="7" xfId="0" applyFont="1" applyBorder="1" applyAlignment="1" applyProtection="1">
      <alignment horizontal="left" vertical="center" indent="6"/>
      <protection hidden="1"/>
    </xf>
    <xf numFmtId="0" fontId="15" fillId="0" borderId="7" xfId="0" applyFont="1" applyBorder="1" applyAlignment="1" applyProtection="1">
      <alignment horizontal="left" vertical="center" wrapText="1" indent="10"/>
      <protection hidden="1"/>
    </xf>
    <xf numFmtId="0" fontId="7" fillId="0" borderId="7" xfId="0" applyFont="1" applyBorder="1" applyAlignment="1" applyProtection="1">
      <alignment horizontal="left" vertical="center" wrapText="1" indent="10"/>
      <protection hidden="1"/>
    </xf>
    <xf numFmtId="0" fontId="10" fillId="0" borderId="7" xfId="2" applyFont="1" applyFill="1" applyBorder="1" applyAlignment="1" applyProtection="1">
      <alignment horizontal="left" vertical="center" wrapText="1" indent="6"/>
      <protection hidden="1"/>
    </xf>
    <xf numFmtId="0" fontId="3" fillId="0" borderId="7" xfId="2" applyFill="1" applyBorder="1" applyAlignment="1" applyProtection="1">
      <alignment horizontal="left" vertical="center" wrapText="1" indent="8"/>
      <protection hidden="1"/>
    </xf>
    <xf numFmtId="0" fontId="7" fillId="0" borderId="7" xfId="0" applyFont="1" applyBorder="1" applyAlignment="1" applyProtection="1">
      <alignment horizontal="left" indent="8"/>
      <protection hidden="1"/>
    </xf>
    <xf numFmtId="0" fontId="2" fillId="0" borderId="7" xfId="0" applyFont="1" applyBorder="1" applyAlignment="1" applyProtection="1">
      <alignment horizontal="center"/>
      <protection hidden="1"/>
    </xf>
    <xf numFmtId="0" fontId="9" fillId="0" borderId="7" xfId="2" applyFont="1" applyFill="1" applyBorder="1" applyAlignment="1" applyProtection="1">
      <alignment horizontal="center"/>
      <protection hidden="1"/>
    </xf>
    <xf numFmtId="0" fontId="14" fillId="0" borderId="7" xfId="0" applyFont="1" applyBorder="1" applyAlignment="1" applyProtection="1">
      <alignment horizontal="left" vertical="center" wrapText="1" indent="4"/>
      <protection hidden="1"/>
    </xf>
    <xf numFmtId="0" fontId="11" fillId="0" borderId="7" xfId="0" applyFont="1" applyBorder="1" applyAlignment="1" applyProtection="1">
      <alignment horizontal="left" vertical="center" wrapText="1" indent="4"/>
      <protection hidden="1"/>
    </xf>
    <xf numFmtId="0" fontId="54" fillId="0" borderId="0" xfId="2" applyFont="1" applyAlignment="1" applyProtection="1">
      <alignment horizontal="center" vertical="center"/>
      <protection hidden="1"/>
    </xf>
    <xf numFmtId="0" fontId="61" fillId="5" borderId="0" xfId="0" applyFont="1" applyFill="1" applyAlignment="1" applyProtection="1">
      <alignment horizontal="left" vertical="center" indent="1"/>
      <protection hidden="1"/>
    </xf>
    <xf numFmtId="17" fontId="5" fillId="3" borderId="0" xfId="0" quotePrefix="1" applyNumberFormat="1" applyFont="1" applyFill="1" applyAlignment="1" applyProtection="1">
      <alignment horizontal="center" vertical="center" wrapText="1"/>
      <protection hidden="1"/>
    </xf>
    <xf numFmtId="0" fontId="56" fillId="0" borderId="7" xfId="2" applyFont="1" applyBorder="1" applyAlignment="1" applyProtection="1">
      <alignment horizontal="left" vertical="center" wrapText="1" indent="4"/>
      <protection hidden="1"/>
    </xf>
    <xf numFmtId="0" fontId="56" fillId="0" borderId="7" xfId="2" applyFont="1" applyBorder="1" applyAlignment="1" applyProtection="1">
      <alignment horizontal="left" vertical="center" indent="4"/>
      <protection hidden="1"/>
    </xf>
    <xf numFmtId="0" fontId="13" fillId="0" borderId="7" xfId="0" applyFont="1" applyBorder="1" applyAlignment="1" applyProtection="1">
      <alignment horizontal="left" vertical="center" wrapText="1" indent="4"/>
      <protection hidden="1"/>
    </xf>
    <xf numFmtId="0" fontId="12" fillId="0" borderId="7" xfId="0" applyFont="1" applyBorder="1" applyAlignment="1" applyProtection="1">
      <alignment horizontal="left" vertical="center" wrapText="1" indent="4"/>
      <protection hidden="1"/>
    </xf>
    <xf numFmtId="0" fontId="12" fillId="0" borderId="7"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164" fontId="60" fillId="4" borderId="2" xfId="0" applyNumberFormat="1" applyFont="1" applyFill="1" applyBorder="1" applyAlignment="1" applyProtection="1">
      <alignment horizontal="left" vertical="center" indent="1"/>
      <protection locked="0"/>
    </xf>
    <xf numFmtId="164" fontId="60" fillId="4" borderId="3" xfId="0" applyNumberFormat="1" applyFont="1" applyFill="1" applyBorder="1" applyAlignment="1" applyProtection="1">
      <alignment horizontal="left" vertical="center" indent="1"/>
      <protection locked="0"/>
    </xf>
    <xf numFmtId="0" fontId="6" fillId="0" borderId="0" xfId="0" applyFont="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60" fillId="4" borderId="2" xfId="0" applyFont="1" applyFill="1" applyBorder="1" applyAlignment="1" applyProtection="1">
      <alignment horizontal="left" vertical="center" indent="1"/>
      <protection locked="0"/>
    </xf>
    <xf numFmtId="0" fontId="60" fillId="4" borderId="3" xfId="0" applyFont="1" applyFill="1" applyBorder="1" applyAlignment="1" applyProtection="1">
      <alignment horizontal="left" vertical="center" indent="1"/>
      <protection locked="0"/>
    </xf>
    <xf numFmtId="0" fontId="59" fillId="4" borderId="2" xfId="2" applyFont="1" applyFill="1" applyBorder="1" applyAlignment="1" applyProtection="1">
      <alignment horizontal="left" vertical="center" indent="1"/>
      <protection locked="0"/>
    </xf>
    <xf numFmtId="0" fontId="59" fillId="4" borderId="3" xfId="2" applyFont="1" applyFill="1" applyBorder="1" applyAlignment="1" applyProtection="1">
      <alignment horizontal="left" vertical="center" indent="1"/>
      <protection locked="0"/>
    </xf>
    <xf numFmtId="17" fontId="8" fillId="3" borderId="12" xfId="0" quotePrefix="1" applyNumberFormat="1" applyFont="1" applyFill="1" applyBorder="1" applyAlignment="1" applyProtection="1">
      <alignment horizontal="left" vertical="center" wrapText="1"/>
      <protection hidden="1"/>
    </xf>
    <xf numFmtId="17" fontId="8" fillId="3" borderId="10" xfId="0" quotePrefix="1" applyNumberFormat="1" applyFont="1" applyFill="1" applyBorder="1" applyAlignment="1" applyProtection="1">
      <alignment horizontal="left" vertical="center" wrapText="1"/>
      <protection hidden="1"/>
    </xf>
    <xf numFmtId="17" fontId="8" fillId="3" borderId="13" xfId="0" quotePrefix="1" applyNumberFormat="1" applyFont="1" applyFill="1" applyBorder="1" applyAlignment="1" applyProtection="1">
      <alignment horizontal="left" vertical="center" wrapText="1"/>
      <protection hidden="1"/>
    </xf>
    <xf numFmtId="17" fontId="8" fillId="8" borderId="11" xfId="0" quotePrefix="1" applyNumberFormat="1" applyFont="1" applyFill="1" applyBorder="1" applyAlignment="1" applyProtection="1">
      <alignment horizontal="left" vertical="center" wrapText="1" indent="1"/>
      <protection hidden="1"/>
    </xf>
    <xf numFmtId="17" fontId="8" fillId="8" borderId="0" xfId="0" quotePrefix="1" applyNumberFormat="1" applyFont="1" applyFill="1" applyAlignment="1" applyProtection="1">
      <alignment horizontal="left" vertical="center" wrapText="1" indent="1"/>
      <protection hidden="1"/>
    </xf>
    <xf numFmtId="17" fontId="8" fillId="8" borderId="18" xfId="0" quotePrefix="1" applyNumberFormat="1" applyFont="1" applyFill="1" applyBorder="1" applyAlignment="1" applyProtection="1">
      <alignment horizontal="left" vertical="center" wrapText="1" indent="1"/>
      <protection hidden="1"/>
    </xf>
    <xf numFmtId="0" fontId="7" fillId="10" borderId="18" xfId="0" applyFont="1" applyFill="1" applyBorder="1" applyAlignment="1" applyProtection="1">
      <alignment horizontal="left" vertical="top" wrapText="1" indent="1"/>
      <protection hidden="1"/>
    </xf>
    <xf numFmtId="0" fontId="24" fillId="12" borderId="0" xfId="0" applyFont="1" applyFill="1" applyAlignment="1" applyProtection="1">
      <alignment horizontal="left" vertical="top" wrapText="1" indent="1"/>
      <protection hidden="1"/>
    </xf>
    <xf numFmtId="0" fontId="14" fillId="11" borderId="1" xfId="0" applyFont="1" applyFill="1" applyBorder="1" applyAlignment="1" applyProtection="1">
      <alignment horizontal="center" vertical="center"/>
      <protection hidden="1"/>
    </xf>
    <xf numFmtId="0" fontId="14" fillId="11" borderId="18" xfId="0" applyFont="1" applyFill="1" applyBorder="1" applyAlignment="1" applyProtection="1">
      <alignment horizontal="right" vertical="top" wrapText="1" indent="1"/>
      <protection hidden="1"/>
    </xf>
    <xf numFmtId="6" fontId="22" fillId="4" borderId="2" xfId="0" applyNumberFormat="1" applyFont="1" applyFill="1" applyBorder="1" applyAlignment="1" applyProtection="1">
      <alignment horizontal="left" vertical="top" wrapText="1" indent="1"/>
      <protection locked="0"/>
    </xf>
    <xf numFmtId="6" fontId="22" fillId="4" borderId="3" xfId="0" applyNumberFormat="1" applyFont="1" applyFill="1" applyBorder="1" applyAlignment="1" applyProtection="1">
      <alignment horizontal="left" vertical="top" wrapText="1" indent="1"/>
      <protection locked="0"/>
    </xf>
    <xf numFmtId="0" fontId="14" fillId="10" borderId="18" xfId="0" applyFont="1" applyFill="1" applyBorder="1" applyAlignment="1" applyProtection="1">
      <alignment horizontal="right" vertical="top" wrapText="1" indent="1"/>
      <protection hidden="1"/>
    </xf>
    <xf numFmtId="0" fontId="14" fillId="10" borderId="1" xfId="0" applyFont="1" applyFill="1" applyBorder="1" applyAlignment="1" applyProtection="1">
      <alignment horizontal="center" vertical="center"/>
      <protection hidden="1"/>
    </xf>
    <xf numFmtId="0" fontId="3" fillId="10" borderId="18" xfId="2" applyFill="1" applyBorder="1" applyAlignment="1" applyProtection="1">
      <alignment horizontal="left" vertical="top" wrapText="1" indent="1"/>
      <protection hidden="1"/>
    </xf>
    <xf numFmtId="0" fontId="32" fillId="14" borderId="0" xfId="0" applyFont="1" applyFill="1" applyAlignment="1" applyProtection="1">
      <alignment horizontal="left" vertical="center" wrapText="1" indent="1"/>
      <protection hidden="1"/>
    </xf>
    <xf numFmtId="165" fontId="45" fillId="4" borderId="14" xfId="0" applyNumberFormat="1" applyFont="1" applyFill="1" applyBorder="1" applyAlignment="1" applyProtection="1">
      <alignment horizontal="center" vertical="center" wrapText="1"/>
      <protection locked="0"/>
    </xf>
    <xf numFmtId="165" fontId="45" fillId="4" borderId="15" xfId="0" applyNumberFormat="1" applyFont="1" applyFill="1" applyBorder="1" applyAlignment="1" applyProtection="1">
      <alignment horizontal="center" vertical="center" wrapText="1"/>
      <protection locked="0"/>
    </xf>
    <xf numFmtId="165" fontId="22" fillId="4" borderId="2" xfId="0" applyNumberFormat="1" applyFont="1" applyFill="1" applyBorder="1" applyAlignment="1" applyProtection="1">
      <alignment horizontal="left" vertical="top" wrapText="1" indent="1"/>
      <protection locked="0"/>
    </xf>
    <xf numFmtId="165" fontId="22" fillId="4" borderId="9" xfId="0" applyNumberFormat="1" applyFont="1" applyFill="1" applyBorder="1" applyAlignment="1" applyProtection="1">
      <alignment horizontal="left" vertical="top" wrapText="1" indent="1"/>
      <protection locked="0"/>
    </xf>
    <xf numFmtId="165" fontId="22" fillId="4" borderId="3" xfId="0" applyNumberFormat="1" applyFont="1" applyFill="1" applyBorder="1" applyAlignment="1" applyProtection="1">
      <alignment horizontal="left" vertical="top" wrapText="1" indent="1"/>
      <protection locked="0"/>
    </xf>
    <xf numFmtId="165" fontId="45" fillId="4" borderId="19" xfId="0" applyNumberFormat="1" applyFont="1" applyFill="1" applyBorder="1" applyAlignment="1" applyProtection="1">
      <alignment horizontal="center" vertical="center" wrapText="1"/>
      <protection locked="0"/>
    </xf>
    <xf numFmtId="17" fontId="21" fillId="3" borderId="12" xfId="0" quotePrefix="1" applyNumberFormat="1" applyFont="1" applyFill="1" applyBorder="1" applyAlignment="1" applyProtection="1">
      <alignment horizontal="left" vertical="center" wrapText="1"/>
      <protection hidden="1"/>
    </xf>
    <xf numFmtId="17" fontId="21" fillId="3" borderId="10" xfId="0" quotePrefix="1" applyNumberFormat="1" applyFont="1" applyFill="1" applyBorder="1" applyAlignment="1" applyProtection="1">
      <alignment horizontal="left" vertical="center" wrapText="1"/>
      <protection hidden="1"/>
    </xf>
    <xf numFmtId="17" fontId="21" fillId="3" borderId="13" xfId="0" quotePrefix="1" applyNumberFormat="1" applyFont="1" applyFill="1" applyBorder="1" applyAlignment="1" applyProtection="1">
      <alignment horizontal="left" vertical="center" wrapText="1"/>
      <protection hidden="1"/>
    </xf>
    <xf numFmtId="17" fontId="8" fillId="9" borderId="2" xfId="0" quotePrefix="1" applyNumberFormat="1" applyFont="1" applyFill="1" applyBorder="1" applyAlignment="1" applyProtection="1">
      <alignment horizontal="left" vertical="center" wrapText="1" indent="1"/>
      <protection hidden="1"/>
    </xf>
    <xf numFmtId="17" fontId="8" fillId="9" borderId="9" xfId="0" quotePrefix="1" applyNumberFormat="1" applyFont="1" applyFill="1" applyBorder="1" applyAlignment="1" applyProtection="1">
      <alignment horizontal="left" vertical="center" wrapText="1" indent="1"/>
      <protection hidden="1"/>
    </xf>
    <xf numFmtId="17" fontId="8" fillId="9" borderId="3" xfId="0" quotePrefix="1" applyNumberFormat="1" applyFont="1" applyFill="1" applyBorder="1" applyAlignment="1" applyProtection="1">
      <alignment horizontal="left" vertical="center" wrapText="1" indent="1"/>
      <protection hidden="1"/>
    </xf>
    <xf numFmtId="0" fontId="14" fillId="10" borderId="0" xfId="0" applyFont="1" applyFill="1" applyAlignment="1" applyProtection="1">
      <alignment horizontal="right" vertical="top" wrapText="1" indent="1"/>
      <protection hidden="1"/>
    </xf>
    <xf numFmtId="0" fontId="14" fillId="10" borderId="1" xfId="0" applyFont="1" applyFill="1" applyBorder="1" applyAlignment="1" applyProtection="1">
      <alignment horizontal="right" vertical="top" wrapText="1" indent="1"/>
      <protection hidden="1"/>
    </xf>
    <xf numFmtId="17" fontId="8" fillId="8" borderId="2" xfId="0" quotePrefix="1" applyNumberFormat="1" applyFont="1" applyFill="1" applyBorder="1" applyAlignment="1" applyProtection="1">
      <alignment horizontal="left" vertical="center" wrapText="1" indent="1"/>
      <protection hidden="1"/>
    </xf>
    <xf numFmtId="17" fontId="8" fillId="8" borderId="9" xfId="0" quotePrefix="1" applyNumberFormat="1" applyFont="1" applyFill="1" applyBorder="1" applyAlignment="1" applyProtection="1">
      <alignment horizontal="left" vertical="center" wrapText="1" indent="1"/>
      <protection hidden="1"/>
    </xf>
    <xf numFmtId="17" fontId="8" fillId="8" borderId="3" xfId="0" quotePrefix="1" applyNumberFormat="1" applyFont="1" applyFill="1" applyBorder="1" applyAlignment="1" applyProtection="1">
      <alignment horizontal="left" vertical="center" wrapText="1" indent="1"/>
      <protection hidden="1"/>
    </xf>
    <xf numFmtId="164" fontId="22" fillId="4" borderId="2" xfId="0" applyNumberFormat="1" applyFont="1" applyFill="1" applyBorder="1" applyAlignment="1" applyProtection="1">
      <alignment horizontal="left" vertical="top" wrapText="1" indent="1"/>
      <protection locked="0"/>
    </xf>
    <xf numFmtId="164" fontId="22" fillId="4" borderId="9" xfId="0" applyNumberFormat="1" applyFont="1" applyFill="1" applyBorder="1" applyAlignment="1" applyProtection="1">
      <alignment horizontal="left" vertical="top" wrapText="1" indent="1"/>
      <protection locked="0"/>
    </xf>
    <xf numFmtId="164" fontId="22" fillId="4" borderId="3" xfId="0" applyNumberFormat="1" applyFont="1" applyFill="1" applyBorder="1" applyAlignment="1" applyProtection="1">
      <alignment horizontal="left" vertical="top" wrapText="1" indent="1"/>
      <protection locked="0"/>
    </xf>
    <xf numFmtId="0" fontId="29" fillId="14" borderId="0" xfId="0" applyFont="1" applyFill="1" applyAlignment="1" applyProtection="1">
      <alignment horizontal="left" vertical="top" wrapText="1"/>
      <protection hidden="1"/>
    </xf>
    <xf numFmtId="0" fontId="3" fillId="14" borderId="1" xfId="2" applyFill="1" applyBorder="1" applyAlignment="1" applyProtection="1">
      <alignment horizontal="left" vertical="top"/>
      <protection hidden="1"/>
    </xf>
    <xf numFmtId="0" fontId="14" fillId="14" borderId="1" xfId="0" applyFont="1" applyFill="1" applyBorder="1" applyAlignment="1" applyProtection="1">
      <alignment horizontal="center" vertical="center"/>
      <protection hidden="1"/>
    </xf>
    <xf numFmtId="0" fontId="14" fillId="14" borderId="0" xfId="0" applyFont="1" applyFill="1" applyAlignment="1" applyProtection="1">
      <alignment horizontal="right" vertical="center" wrapText="1" indent="1"/>
      <protection hidden="1"/>
    </xf>
    <xf numFmtId="0" fontId="0" fillId="0" borderId="2" xfId="0" applyBorder="1" applyAlignment="1" applyProtection="1">
      <alignment horizontal="center"/>
      <protection hidden="1"/>
    </xf>
    <xf numFmtId="0" fontId="0" fillId="0" borderId="9" xfId="0" applyBorder="1" applyAlignment="1" applyProtection="1">
      <alignment horizontal="center"/>
      <protection hidden="1"/>
    </xf>
    <xf numFmtId="0" fontId="0" fillId="0" borderId="3" xfId="0" applyBorder="1" applyAlignment="1" applyProtection="1">
      <alignment horizontal="center"/>
      <protection hidden="1"/>
    </xf>
    <xf numFmtId="0" fontId="18" fillId="4" borderId="2" xfId="1" applyNumberFormat="1" applyFont="1" applyFill="1" applyBorder="1" applyAlignment="1" applyProtection="1">
      <alignment horizontal="center" vertical="center" wrapText="1"/>
      <protection locked="0"/>
    </xf>
    <xf numFmtId="0" fontId="18" fillId="4" borderId="3" xfId="1" applyNumberFormat="1" applyFont="1" applyFill="1" applyBorder="1" applyAlignment="1" applyProtection="1">
      <alignment horizontal="center" vertical="center" wrapText="1"/>
      <protection locked="0"/>
    </xf>
    <xf numFmtId="17" fontId="5" fillId="3" borderId="12" xfId="0" quotePrefix="1" applyNumberFormat="1" applyFont="1" applyFill="1" applyBorder="1" applyAlignment="1" applyProtection="1">
      <alignment horizontal="center" vertical="center" wrapText="1"/>
      <protection hidden="1"/>
    </xf>
    <xf numFmtId="17" fontId="5" fillId="3" borderId="10" xfId="0" quotePrefix="1" applyNumberFormat="1" applyFont="1" applyFill="1" applyBorder="1" applyAlignment="1" applyProtection="1">
      <alignment horizontal="center" vertical="center" wrapText="1"/>
      <protection hidden="1"/>
    </xf>
    <xf numFmtId="17" fontId="5" fillId="3" borderId="13" xfId="0" quotePrefix="1" applyNumberFormat="1" applyFont="1" applyFill="1" applyBorder="1" applyAlignment="1" applyProtection="1">
      <alignment horizontal="center" vertical="center" wrapText="1"/>
      <protection hidden="1"/>
    </xf>
    <xf numFmtId="17" fontId="5" fillId="3" borderId="11" xfId="0" quotePrefix="1" applyNumberFormat="1" applyFont="1" applyFill="1" applyBorder="1" applyAlignment="1" applyProtection="1">
      <alignment horizontal="center" vertical="center" wrapText="1"/>
      <protection hidden="1"/>
    </xf>
    <xf numFmtId="17" fontId="5" fillId="3" borderId="18" xfId="0" quotePrefix="1" applyNumberFormat="1" applyFont="1" applyFill="1" applyBorder="1" applyAlignment="1" applyProtection="1">
      <alignment horizontal="center" vertical="center" wrapText="1"/>
      <protection hidden="1"/>
    </xf>
    <xf numFmtId="0" fontId="54" fillId="0" borderId="16" xfId="2" applyFont="1" applyFill="1" applyBorder="1" applyAlignment="1" applyProtection="1">
      <alignment horizontal="center" vertical="center"/>
      <protection hidden="1"/>
    </xf>
    <xf numFmtId="0" fontId="54" fillId="0" borderId="1" xfId="2" applyFont="1" applyFill="1" applyBorder="1" applyAlignment="1" applyProtection="1">
      <alignment horizontal="center" vertical="center"/>
      <protection hidden="1"/>
    </xf>
    <xf numFmtId="0" fontId="54" fillId="0" borderId="17" xfId="2" applyFont="1" applyFill="1" applyBorder="1" applyAlignment="1" applyProtection="1">
      <alignment horizontal="center" vertical="center"/>
      <protection hidden="1"/>
    </xf>
    <xf numFmtId="0" fontId="36" fillId="15" borderId="8" xfId="0" applyFont="1" applyFill="1" applyBorder="1" applyAlignment="1" applyProtection="1">
      <alignment horizontal="left" vertical="center" indent="1"/>
      <protection hidden="1"/>
    </xf>
    <xf numFmtId="6" fontId="37" fillId="15" borderId="8" xfId="0" applyNumberFormat="1" applyFont="1" applyFill="1" applyBorder="1" applyAlignment="1" applyProtection="1">
      <alignment horizontal="right" vertical="center" indent="2"/>
      <protection hidden="1"/>
    </xf>
    <xf numFmtId="0" fontId="29" fillId="10" borderId="0" xfId="0" applyFont="1" applyFill="1" applyAlignment="1" applyProtection="1">
      <alignment horizontal="left" vertical="top" wrapText="1"/>
      <protection hidden="1"/>
    </xf>
    <xf numFmtId="17" fontId="19" fillId="9" borderId="8" xfId="0" quotePrefix="1" applyNumberFormat="1" applyFont="1" applyFill="1" applyBorder="1" applyAlignment="1" applyProtection="1">
      <alignment horizontal="right" vertical="center" wrapText="1" indent="3"/>
      <protection hidden="1"/>
    </xf>
    <xf numFmtId="17" fontId="8" fillId="3" borderId="8" xfId="0" quotePrefix="1" applyNumberFormat="1" applyFont="1" applyFill="1" applyBorder="1" applyAlignment="1" applyProtection="1">
      <alignment horizontal="right" vertical="center" wrapText="1" indent="1"/>
      <protection hidden="1"/>
    </xf>
    <xf numFmtId="6" fontId="37" fillId="15" borderId="14" xfId="0" applyNumberFormat="1" applyFont="1" applyFill="1" applyBorder="1" applyAlignment="1" applyProtection="1">
      <alignment horizontal="right" vertical="center" indent="2"/>
      <protection hidden="1"/>
    </xf>
    <xf numFmtId="6" fontId="36" fillId="15" borderId="8" xfId="0" applyNumberFormat="1" applyFont="1" applyFill="1" applyBorder="1" applyAlignment="1" applyProtection="1">
      <alignment horizontal="right" vertical="center" indent="2"/>
      <protection hidden="1"/>
    </xf>
    <xf numFmtId="0" fontId="28" fillId="0" borderId="15" xfId="0" applyFont="1" applyBorder="1" applyAlignment="1" applyProtection="1">
      <alignment horizontal="left"/>
      <protection hidden="1"/>
    </xf>
    <xf numFmtId="6" fontId="36" fillId="4" borderId="2" xfId="0" applyNumberFormat="1" applyFont="1" applyFill="1" applyBorder="1" applyAlignment="1" applyProtection="1">
      <alignment horizontal="right" vertical="center" indent="2"/>
      <protection locked="0"/>
    </xf>
    <xf numFmtId="6" fontId="36" fillId="4" borderId="9" xfId="0" applyNumberFormat="1" applyFont="1" applyFill="1" applyBorder="1" applyAlignment="1" applyProtection="1">
      <alignment horizontal="right" vertical="center" indent="2"/>
      <protection locked="0"/>
    </xf>
    <xf numFmtId="6" fontId="36" fillId="4" borderId="3" xfId="0" applyNumberFormat="1" applyFont="1" applyFill="1" applyBorder="1" applyAlignment="1" applyProtection="1">
      <alignment horizontal="right" vertical="center" indent="2"/>
      <protection locked="0"/>
    </xf>
    <xf numFmtId="17" fontId="30" fillId="7" borderId="2" xfId="0" quotePrefix="1" applyNumberFormat="1" applyFont="1" applyFill="1" applyBorder="1" applyAlignment="1" applyProtection="1">
      <alignment horizontal="right" vertical="center" wrapText="1" indent="1"/>
      <protection hidden="1"/>
    </xf>
    <xf numFmtId="17" fontId="30" fillId="7" borderId="9" xfId="0" quotePrefix="1" applyNumberFormat="1" applyFont="1" applyFill="1" applyBorder="1" applyAlignment="1" applyProtection="1">
      <alignment horizontal="right" vertical="center" wrapText="1" indent="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3" xfId="0" applyBorder="1" applyAlignment="1" applyProtection="1">
      <alignment horizontal="center"/>
      <protection hidden="1"/>
    </xf>
    <xf numFmtId="17" fontId="30" fillId="7" borderId="12" xfId="0" quotePrefix="1" applyNumberFormat="1" applyFont="1" applyFill="1" applyBorder="1" applyAlignment="1" applyProtection="1">
      <alignment horizontal="right" vertical="center" wrapText="1" indent="1"/>
      <protection hidden="1"/>
    </xf>
    <xf numFmtId="17" fontId="30" fillId="7" borderId="10" xfId="0" quotePrefix="1" applyNumberFormat="1" applyFont="1" applyFill="1" applyBorder="1" applyAlignment="1" applyProtection="1">
      <alignment horizontal="right" vertical="center" wrapText="1" indent="1"/>
      <protection hidden="1"/>
    </xf>
    <xf numFmtId="17" fontId="19" fillId="8" borderId="14" xfId="0" quotePrefix="1" applyNumberFormat="1" applyFont="1" applyFill="1" applyBorder="1" applyAlignment="1" applyProtection="1">
      <alignment horizontal="right" vertical="center" wrapText="1" indent="3"/>
      <protection hidden="1"/>
    </xf>
    <xf numFmtId="0" fontId="3" fillId="11" borderId="18" xfId="2" applyFill="1" applyBorder="1" applyAlignment="1" applyProtection="1">
      <alignment horizontal="left" vertical="top" wrapText="1" indent="1"/>
      <protection hidden="1"/>
    </xf>
    <xf numFmtId="0" fontId="14" fillId="10" borderId="18" xfId="0" applyFont="1" applyFill="1" applyBorder="1" applyAlignment="1" applyProtection="1">
      <alignment horizontal="left" vertical="center" wrapText="1" indent="1"/>
      <protection hidden="1"/>
    </xf>
    <xf numFmtId="0" fontId="7" fillId="11" borderId="18" xfId="0" applyFont="1" applyFill="1" applyBorder="1" applyAlignment="1" applyProtection="1">
      <alignment horizontal="left" vertical="top" wrapText="1" indent="1"/>
      <protection hidden="1"/>
    </xf>
    <xf numFmtId="0" fontId="14" fillId="11" borderId="18" xfId="0" applyFont="1" applyFill="1" applyBorder="1" applyAlignment="1" applyProtection="1">
      <alignment horizontal="left" vertical="center" wrapText="1" indent="1"/>
      <protection hidden="1"/>
    </xf>
    <xf numFmtId="0" fontId="14" fillId="10" borderId="0" xfId="0" applyFont="1" applyFill="1" applyAlignment="1" applyProtection="1">
      <alignment horizontal="left" vertical="center" wrapText="1"/>
      <protection hidden="1"/>
    </xf>
    <xf numFmtId="0" fontId="4" fillId="0" borderId="0" xfId="0" applyFont="1" applyAlignment="1">
      <alignment horizontal="center"/>
    </xf>
    <xf numFmtId="0" fontId="47" fillId="18" borderId="0" xfId="0" applyFont="1" applyFill="1" applyAlignment="1">
      <alignment horizontal="center"/>
    </xf>
    <xf numFmtId="0" fontId="47" fillId="19" borderId="0" xfId="0" applyFont="1" applyFill="1" applyAlignment="1">
      <alignment horizontal="center"/>
    </xf>
  </cellXfs>
  <cellStyles count="4">
    <cellStyle name="Hyperlink" xfId="2" builtinId="8"/>
    <cellStyle name="Normal" xfId="0" builtinId="0"/>
    <cellStyle name="Normal 2" xfId="3" xr:uid="{CFBAC0E1-80C2-4226-ADEE-52C5ED4C6D66}"/>
    <cellStyle name="Percent" xfId="1" builtinId="5"/>
  </cellStyles>
  <dxfs count="45">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s>
  <tableStyles count="0" defaultTableStyle="TableStyleMedium2" defaultPivotStyle="PivotStyleLight16"/>
  <colors>
    <mruColors>
      <color rgb="FF0000FF"/>
      <color rgb="FFD0CEC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Style="combo" dx="16" fmlaLink="Funding!$A$1" fmlaRange="Funding!$B$9:$B$69" sel="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161926</xdr:colOff>
      <xdr:row>0</xdr:row>
      <xdr:rowOff>133350</xdr:rowOff>
    </xdr:from>
    <xdr:to>
      <xdr:col>1</xdr:col>
      <xdr:colOff>1398692</xdr:colOff>
      <xdr:row>2</xdr:row>
      <xdr:rowOff>173355</xdr:rowOff>
    </xdr:to>
    <xdr:pic>
      <xdr:nvPicPr>
        <xdr:cNvPr id="5" name="Picture 4">
          <a:extLst>
            <a:ext uri="{FF2B5EF4-FFF2-40B4-BE49-F238E27FC236}">
              <a16:creationId xmlns:a16="http://schemas.microsoft.com/office/drawing/2014/main" id="{507938A9-0AE1-4DB0-A49C-DD5E03F46396}"/>
            </a:ext>
          </a:extLst>
        </xdr:cNvPr>
        <xdr:cNvPicPr>
          <a:picLocks noChangeAspect="1"/>
        </xdr:cNvPicPr>
      </xdr:nvPicPr>
      <xdr:blipFill>
        <a:blip xmlns:r="http://schemas.openxmlformats.org/officeDocument/2006/relationships" r:embed="rId1"/>
        <a:stretch>
          <a:fillRect/>
        </a:stretch>
      </xdr:blipFill>
      <xdr:spPr>
        <a:xfrm>
          <a:off x="263526" y="133350"/>
          <a:ext cx="1225336" cy="3981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4137660</xdr:colOff>
          <xdr:row>9</xdr:row>
          <xdr:rowOff>457200</xdr:rowOff>
        </xdr:from>
        <xdr:to>
          <xdr:col>3</xdr:col>
          <xdr:colOff>1333500</xdr:colOff>
          <xdr:row>11</xdr:row>
          <xdr:rowOff>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1</xdr:col>
      <xdr:colOff>161926</xdr:colOff>
      <xdr:row>12</xdr:row>
      <xdr:rowOff>133350</xdr:rowOff>
    </xdr:from>
    <xdr:ext cx="1225336" cy="402127"/>
    <xdr:pic>
      <xdr:nvPicPr>
        <xdr:cNvPr id="6" name="Picture 5">
          <a:extLst>
            <a:ext uri="{FF2B5EF4-FFF2-40B4-BE49-F238E27FC236}">
              <a16:creationId xmlns:a16="http://schemas.microsoft.com/office/drawing/2014/main" id="{2925B2DD-7E8B-4130-A775-B8D4A4347346}"/>
            </a:ext>
          </a:extLst>
        </xdr:cNvPr>
        <xdr:cNvPicPr>
          <a:picLocks noChangeAspect="1"/>
        </xdr:cNvPicPr>
      </xdr:nvPicPr>
      <xdr:blipFill>
        <a:blip xmlns:r="http://schemas.openxmlformats.org/officeDocument/2006/relationships" r:embed="rId1"/>
        <a:stretch>
          <a:fillRect/>
        </a:stretch>
      </xdr:blipFill>
      <xdr:spPr>
        <a:xfrm>
          <a:off x="263526" y="4324350"/>
          <a:ext cx="1225336" cy="402127"/>
        </a:xfrm>
        <a:prstGeom prst="rect">
          <a:avLst/>
        </a:prstGeom>
      </xdr:spPr>
    </xdr:pic>
    <xdr:clientData/>
  </xdr:oneCellAnchor>
  <xdr:twoCellAnchor editAs="oneCell">
    <xdr:from>
      <xdr:col>1</xdr:col>
      <xdr:colOff>1228725</xdr:colOff>
      <xdr:row>36</xdr:row>
      <xdr:rowOff>9525</xdr:rowOff>
    </xdr:from>
    <xdr:to>
      <xdr:col>3</xdr:col>
      <xdr:colOff>3124200</xdr:colOff>
      <xdr:row>43</xdr:row>
      <xdr:rowOff>59055</xdr:rowOff>
    </xdr:to>
    <xdr:pic>
      <xdr:nvPicPr>
        <xdr:cNvPr id="7" name="Picture 6">
          <a:extLst>
            <a:ext uri="{FF2B5EF4-FFF2-40B4-BE49-F238E27FC236}">
              <a16:creationId xmlns:a16="http://schemas.microsoft.com/office/drawing/2014/main" id="{45502F16-1C58-4854-A901-96066ECAE3AF}"/>
            </a:ext>
          </a:extLst>
        </xdr:cNvPr>
        <xdr:cNvPicPr>
          <a:picLocks noChangeAspect="1"/>
        </xdr:cNvPicPr>
      </xdr:nvPicPr>
      <xdr:blipFill rotWithShape="1">
        <a:blip xmlns:r="http://schemas.openxmlformats.org/officeDocument/2006/relationships" r:embed="rId2"/>
        <a:srcRect l="321" r="387" b="1519"/>
        <a:stretch/>
      </xdr:blipFill>
      <xdr:spPr>
        <a:xfrm>
          <a:off x="1330325" y="10131425"/>
          <a:ext cx="9813925" cy="1323975"/>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158752</xdr:colOff>
      <xdr:row>0</xdr:row>
      <xdr:rowOff>133350</xdr:rowOff>
    </xdr:from>
    <xdr:to>
      <xdr:col>2</xdr:col>
      <xdr:colOff>1160781</xdr:colOff>
      <xdr:row>2</xdr:row>
      <xdr:rowOff>168910</xdr:rowOff>
    </xdr:to>
    <xdr:pic>
      <xdr:nvPicPr>
        <xdr:cNvPr id="2" name="Picture 1">
          <a:extLst>
            <a:ext uri="{FF2B5EF4-FFF2-40B4-BE49-F238E27FC236}">
              <a16:creationId xmlns:a16="http://schemas.microsoft.com/office/drawing/2014/main" id="{586B0E41-ABFA-4253-8EA7-6B729EF08082}"/>
            </a:ext>
          </a:extLst>
        </xdr:cNvPr>
        <xdr:cNvPicPr>
          <a:picLocks noChangeAspect="1"/>
        </xdr:cNvPicPr>
      </xdr:nvPicPr>
      <xdr:blipFill>
        <a:blip xmlns:r="http://schemas.openxmlformats.org/officeDocument/2006/relationships" r:embed="rId1"/>
        <a:stretch>
          <a:fillRect/>
        </a:stretch>
      </xdr:blipFill>
      <xdr:spPr>
        <a:xfrm>
          <a:off x="161927" y="133350"/>
          <a:ext cx="1009649" cy="3886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2.gov.bc.ca/assets/gov/education/administration/resource-management/school-district-financial-reporting/events-calendar-public-schools/2024-25_nsfp_and_2025-26_fff_-_spending_criteria.pdf" TargetMode="External"/><Relationship Id="rId13" Type="http://schemas.openxmlformats.org/officeDocument/2006/relationships/drawing" Target="../drawings/drawing1.xml"/><Relationship Id="rId3" Type="http://schemas.openxmlformats.org/officeDocument/2006/relationships/hyperlink" Target="https://www2.gov.bc.ca/assets/download/EDFA294C31A14C3B8993A6C15E52752B" TargetMode="External"/><Relationship Id="rId7" Type="http://schemas.openxmlformats.org/officeDocument/2006/relationships/hyperlink" Target="https://blog.gov.bc.ca/ecc-dm-bulletin/article/2024-25-national-school-food-program-and-2025-26-feeding-futures-funding/" TargetMode="External"/><Relationship Id="rId12" Type="http://schemas.openxmlformats.org/officeDocument/2006/relationships/printerSettings" Target="../printerSettings/printerSettings1.bin"/><Relationship Id="rId2" Type="http://schemas.openxmlformats.org/officeDocument/2006/relationships/hyperlink" Target="https://www2.gov.bc.ca/assets/gov/education/administration/resource-management/k12funding/24-25/24-25-summary-of-grants-april-2025-2.pdf" TargetMode="External"/><Relationship Id="rId1" Type="http://schemas.openxmlformats.org/officeDocument/2006/relationships/hyperlink" Target="https://www2.gov.bc.ca/gov/content/education-training/k-12/administration/resource-management/k-12-funding-and-allocation/operating-grants/k12funding-24-25" TargetMode="External"/><Relationship Id="rId6" Type="http://schemas.openxmlformats.org/officeDocument/2006/relationships/hyperlink" Target="https://blog.gov.bc.ca/app/uploads/sites/808/2024/03/feeding-futures-qanda-1.pdf" TargetMode="External"/><Relationship Id="rId11" Type="http://schemas.openxmlformats.org/officeDocument/2006/relationships/hyperlink" Target="mailto:ECC.schoolfood@gov.bc.ca?subject=SDxx%20-%20Feeding%20Futures%20National%20School%20Food%20Program%20Year-End%20Financial%20Report" TargetMode="External"/><Relationship Id="rId5" Type="http://schemas.openxmlformats.org/officeDocument/2006/relationships/hyperlink" Target="https://blog.gov.bc.ca/app/uploads/sites/808/2024/03/feeding-futures-instructions-to-districts-1.pdf" TargetMode="External"/><Relationship Id="rId15" Type="http://schemas.openxmlformats.org/officeDocument/2006/relationships/ctrlProp" Target="../ctrlProps/ctrlProp1.xml"/><Relationship Id="rId10" Type="http://schemas.openxmlformats.org/officeDocument/2006/relationships/hyperlink" Target="mailto:ECC.schoolfood@gov.bc.ca?subject=SDxx%20-%20Feeding%20Futures%20National%20School%20Food%20Program%20Year-End%20Financial%20Report" TargetMode="External"/><Relationship Id="rId4" Type="http://schemas.openxmlformats.org/officeDocument/2006/relationships/hyperlink" Target="https://blog.gov.bc.ca/ecc-dm-bulletin/article/2024-25-feeding-futures-school-food-programs-fund/" TargetMode="External"/><Relationship Id="rId9" Type="http://schemas.openxmlformats.org/officeDocument/2006/relationships/hyperlink" Target="https://www2.gov.bc.ca/assets/gov/education/administration/resource-management/school-district-financial-reporting/events-calendar-public-schools/2024-25_nsfp_and_2025-26_fff_-_q_and_a.pdf" TargetMode="External"/><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mailto:ECC.schoolfood@gov.bc.ca?subject=SDxx%20-%20Feeding%20Futures%20National%20School%20Food%20Program%20Year-End%20Financial%20Report" TargetMode="External"/><Relationship Id="rId2" Type="http://schemas.openxmlformats.org/officeDocument/2006/relationships/hyperlink" Target="https://www2.gov.bc.ca/assets/gov/farming-natural-resources-and-industry/agriculture-and-seafood/feedbc/k12/k-12_tracking_guide.pdf" TargetMode="External"/><Relationship Id="rId1" Type="http://schemas.openxmlformats.org/officeDocument/2006/relationships/hyperlink" Target="https://healthyschoolsbc.ca/bc-school-food-toolkit/"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2.gov.bc.ca/assets/gov/farming-natural-resources-and-industry/agriculture-and-seafood/feedbc/k12/k-12_tracking_guide.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7"/>
  <sheetViews>
    <sheetView tabSelected="1" zoomScale="80" zoomScaleNormal="80" workbookViewId="0">
      <selection activeCell="C6" sqref="C6:D6"/>
    </sheetView>
  </sheetViews>
  <sheetFormatPr defaultColWidth="8.77734375" defaultRowHeight="14.4" x14ac:dyDescent="0.3"/>
  <cols>
    <col min="1" max="1" width="1.5546875" style="2" customWidth="1"/>
    <col min="2" max="2" width="60.5546875" style="2" customWidth="1"/>
    <col min="3" max="3" width="54.77734375" style="2" customWidth="1"/>
    <col min="4" max="4" width="53.77734375" style="2" customWidth="1"/>
    <col min="5" max="5" width="1.5546875" style="2" customWidth="1"/>
    <col min="6" max="23" width="8.77734375" style="2"/>
    <col min="24" max="38" width="8.5546875" style="2" customWidth="1"/>
    <col min="39" max="16384" width="8.77734375" style="2"/>
  </cols>
  <sheetData>
    <row r="1" spans="1:12" ht="14.1" customHeight="1" x14ac:dyDescent="0.3">
      <c r="A1" s="1"/>
      <c r="B1" s="215" t="s">
        <v>0</v>
      </c>
      <c r="C1" s="215"/>
      <c r="D1" s="215"/>
      <c r="E1" s="1"/>
    </row>
    <row r="2" spans="1:12" ht="14.55" customHeight="1" x14ac:dyDescent="0.3">
      <c r="A2" s="1"/>
      <c r="B2" s="215"/>
      <c r="C2" s="215"/>
      <c r="D2" s="215"/>
      <c r="E2" s="1"/>
    </row>
    <row r="3" spans="1:12" ht="21" customHeight="1" x14ac:dyDescent="0.3">
      <c r="A3" s="1"/>
      <c r="B3" s="215"/>
      <c r="C3" s="215"/>
      <c r="D3" s="215"/>
      <c r="E3" s="1"/>
    </row>
    <row r="4" spans="1:12" ht="14.55" customHeight="1" x14ac:dyDescent="0.3">
      <c r="A4" s="1"/>
      <c r="B4" s="224" t="s">
        <v>1</v>
      </c>
      <c r="C4" s="224"/>
      <c r="D4" s="224"/>
      <c r="E4" s="3"/>
      <c r="F4" s="4"/>
      <c r="G4" s="4"/>
      <c r="H4" s="4"/>
      <c r="I4" s="4"/>
      <c r="J4" s="4"/>
      <c r="K4" s="4"/>
      <c r="L4" s="4"/>
    </row>
    <row r="5" spans="1:12" ht="24.6" customHeight="1" x14ac:dyDescent="0.3">
      <c r="A5" s="1"/>
      <c r="B5" s="225"/>
      <c r="C5" s="225"/>
      <c r="D5" s="225"/>
      <c r="E5" s="3"/>
      <c r="F5" s="4"/>
      <c r="G5" s="4"/>
      <c r="H5" s="4"/>
      <c r="I5" s="4"/>
      <c r="J5" s="4"/>
      <c r="K5" s="4"/>
      <c r="L5" s="4"/>
    </row>
    <row r="6" spans="1:12" ht="40.049999999999997" customHeight="1" x14ac:dyDescent="0.3">
      <c r="A6" s="1"/>
      <c r="B6" s="5" t="s">
        <v>2</v>
      </c>
      <c r="C6" s="226"/>
      <c r="D6" s="227"/>
      <c r="E6" s="1"/>
    </row>
    <row r="7" spans="1:12" ht="40.049999999999997" customHeight="1" x14ac:dyDescent="0.3">
      <c r="A7" s="1"/>
      <c r="B7" s="6" t="s">
        <v>3</v>
      </c>
      <c r="C7" s="226"/>
      <c r="D7" s="227"/>
      <c r="E7" s="1"/>
    </row>
    <row r="8" spans="1:12" ht="40.049999999999997" customHeight="1" x14ac:dyDescent="0.3">
      <c r="A8" s="1"/>
      <c r="B8" s="6" t="s">
        <v>4</v>
      </c>
      <c r="C8" s="228"/>
      <c r="D8" s="229"/>
      <c r="E8" s="7"/>
    </row>
    <row r="9" spans="1:12" ht="40.049999999999997" customHeight="1" x14ac:dyDescent="0.3">
      <c r="A9" s="1"/>
      <c r="B9" s="8" t="s">
        <v>5</v>
      </c>
      <c r="C9" s="222"/>
      <c r="D9" s="223"/>
      <c r="E9" s="7"/>
    </row>
    <row r="10" spans="1:12" s="11" customFormat="1" ht="36" customHeight="1" x14ac:dyDescent="0.3">
      <c r="A10" s="9"/>
      <c r="B10" s="213" t="s">
        <v>198</v>
      </c>
      <c r="C10" s="213"/>
      <c r="D10" s="213"/>
      <c r="E10" s="3"/>
      <c r="F10" s="4"/>
      <c r="G10" s="4"/>
      <c r="H10" s="4"/>
      <c r="I10" s="10"/>
    </row>
    <row r="11" spans="1:12" ht="41.1" customHeight="1" x14ac:dyDescent="0.3">
      <c r="A11" s="1"/>
      <c r="B11" s="12" t="s">
        <v>6</v>
      </c>
      <c r="C11" s="214" t="str">
        <f>IF(ISERROR(VLOOKUP(Funding!A1,SD,2,FALSE)),"",VLOOKUP(Funding!A1,SD,2,FALSE))</f>
        <v/>
      </c>
      <c r="D11" s="214"/>
      <c r="E11" s="1"/>
    </row>
    <row r="12" spans="1:12" ht="10.5" customHeight="1" x14ac:dyDescent="0.3">
      <c r="A12" s="1"/>
      <c r="B12" s="13"/>
      <c r="C12" s="13"/>
      <c r="D12" s="13"/>
      <c r="E12" s="1"/>
    </row>
    <row r="13" spans="1:12" ht="14.1" customHeight="1" x14ac:dyDescent="0.3">
      <c r="A13" s="1"/>
      <c r="B13" s="215" t="s">
        <v>7</v>
      </c>
      <c r="C13" s="215"/>
      <c r="D13" s="215"/>
      <c r="E13" s="1"/>
    </row>
    <row r="14" spans="1:12" ht="14.55" customHeight="1" x14ac:dyDescent="0.3">
      <c r="A14" s="1"/>
      <c r="B14" s="215"/>
      <c r="C14" s="215"/>
      <c r="D14" s="215"/>
      <c r="E14" s="1"/>
    </row>
    <row r="15" spans="1:12" ht="21" customHeight="1" x14ac:dyDescent="0.3">
      <c r="A15" s="1"/>
      <c r="B15" s="215"/>
      <c r="C15" s="215"/>
      <c r="D15" s="215"/>
      <c r="E15" s="1"/>
    </row>
    <row r="16" spans="1:12" ht="33.6" customHeight="1" x14ac:dyDescent="0.3">
      <c r="A16" s="1"/>
      <c r="B16" s="216" t="s">
        <v>199</v>
      </c>
      <c r="C16" s="217"/>
      <c r="D16" s="217"/>
      <c r="E16" s="1"/>
    </row>
    <row r="17" spans="1:11" ht="38.549999999999997" customHeight="1" x14ac:dyDescent="0.3">
      <c r="A17" s="1"/>
      <c r="B17" s="218" t="s">
        <v>480</v>
      </c>
      <c r="C17" s="219"/>
      <c r="D17" s="219"/>
      <c r="E17" s="1"/>
    </row>
    <row r="18" spans="1:11" x14ac:dyDescent="0.3">
      <c r="A18" s="1"/>
      <c r="B18" s="220"/>
      <c r="C18" s="220"/>
      <c r="D18" s="220"/>
      <c r="E18" s="1"/>
    </row>
    <row r="19" spans="1:11" ht="15.6" x14ac:dyDescent="0.3">
      <c r="A19" s="1"/>
      <c r="B19" s="211" t="s">
        <v>8</v>
      </c>
      <c r="C19" s="212"/>
      <c r="D19" s="212"/>
      <c r="E19" s="1"/>
    </row>
    <row r="20" spans="1:11" ht="15.6" x14ac:dyDescent="0.3">
      <c r="A20" s="1"/>
      <c r="B20" s="201" t="s">
        <v>9</v>
      </c>
      <c r="C20" s="201"/>
      <c r="D20" s="201"/>
      <c r="E20" s="1"/>
    </row>
    <row r="21" spans="1:11" ht="14.55" customHeight="1" x14ac:dyDescent="0.3">
      <c r="A21" s="1"/>
      <c r="B21" s="201" t="s">
        <v>10</v>
      </c>
      <c r="C21" s="201"/>
      <c r="D21" s="201"/>
      <c r="E21" s="1"/>
    </row>
    <row r="22" spans="1:11" ht="14.55" customHeight="1" x14ac:dyDescent="0.3">
      <c r="A22" s="1"/>
      <c r="B22" s="201" t="s">
        <v>11</v>
      </c>
      <c r="C22" s="201"/>
      <c r="D22" s="201"/>
      <c r="E22" s="1"/>
    </row>
    <row r="23" spans="1:11" x14ac:dyDescent="0.3">
      <c r="A23" s="1"/>
      <c r="B23" s="221"/>
      <c r="C23" s="221"/>
      <c r="D23" s="221"/>
      <c r="E23" s="1"/>
    </row>
    <row r="24" spans="1:11" ht="14.55" customHeight="1" x14ac:dyDescent="0.3">
      <c r="A24" s="1"/>
      <c r="B24" s="211" t="s">
        <v>12</v>
      </c>
      <c r="C24" s="212"/>
      <c r="D24" s="212"/>
      <c r="E24" s="1"/>
    </row>
    <row r="25" spans="1:11" ht="15.6" x14ac:dyDescent="0.3">
      <c r="A25" s="1"/>
      <c r="B25" s="201" t="s">
        <v>13</v>
      </c>
      <c r="C25" s="201"/>
      <c r="D25" s="201"/>
      <c r="E25" s="14"/>
      <c r="F25" s="15"/>
      <c r="G25" s="15"/>
      <c r="H25" s="15"/>
      <c r="I25" s="15"/>
      <c r="J25" s="15"/>
      <c r="K25" s="15"/>
    </row>
    <row r="26" spans="1:11" ht="15.6" x14ac:dyDescent="0.3">
      <c r="A26" s="1"/>
      <c r="B26" s="202" t="s">
        <v>14</v>
      </c>
      <c r="C26" s="202"/>
      <c r="D26" s="202"/>
      <c r="E26" s="16"/>
      <c r="F26" s="17"/>
    </row>
    <row r="27" spans="1:11" ht="48" customHeight="1" x14ac:dyDescent="0.3">
      <c r="A27" s="1"/>
      <c r="B27" s="201" t="s">
        <v>108</v>
      </c>
      <c r="C27" s="201"/>
      <c r="D27" s="201"/>
      <c r="E27" s="16"/>
      <c r="F27" s="17"/>
    </row>
    <row r="28" spans="1:11" ht="15.6" x14ac:dyDescent="0.3">
      <c r="A28" s="1"/>
      <c r="B28" s="203" t="s">
        <v>15</v>
      </c>
      <c r="C28" s="203"/>
      <c r="D28" s="203"/>
      <c r="E28" s="16"/>
      <c r="F28" s="17"/>
    </row>
    <row r="29" spans="1:11" ht="34.5" customHeight="1" x14ac:dyDescent="0.3">
      <c r="A29" s="1"/>
      <c r="B29" s="201" t="s">
        <v>481</v>
      </c>
      <c r="C29" s="201"/>
      <c r="D29" s="201"/>
      <c r="E29" s="16"/>
      <c r="F29" s="17"/>
    </row>
    <row r="30" spans="1:11" ht="42.6" customHeight="1" x14ac:dyDescent="0.3">
      <c r="A30" s="1"/>
      <c r="B30" s="204" t="s">
        <v>16</v>
      </c>
      <c r="C30" s="205"/>
      <c r="D30" s="205"/>
      <c r="E30" s="16"/>
      <c r="F30" s="17"/>
    </row>
    <row r="31" spans="1:11" x14ac:dyDescent="0.3">
      <c r="A31" s="1"/>
      <c r="B31" s="18"/>
      <c r="C31" s="18"/>
      <c r="D31" s="18"/>
      <c r="E31" s="16"/>
      <c r="F31" s="17"/>
    </row>
    <row r="32" spans="1:11" ht="15.6" x14ac:dyDescent="0.3">
      <c r="A32" s="1"/>
      <c r="B32" s="19" t="s">
        <v>17</v>
      </c>
      <c r="C32" s="20"/>
      <c r="D32" s="20"/>
      <c r="E32" s="16"/>
      <c r="F32" s="17"/>
    </row>
    <row r="33" spans="1:5" ht="15.6" x14ac:dyDescent="0.3">
      <c r="A33" s="1"/>
      <c r="B33" s="206" t="s">
        <v>18</v>
      </c>
      <c r="C33" s="206"/>
      <c r="D33" s="206"/>
      <c r="E33" s="1"/>
    </row>
    <row r="34" spans="1:5" ht="23.1" customHeight="1" x14ac:dyDescent="0.3">
      <c r="A34" s="1"/>
      <c r="B34" s="207" t="s">
        <v>482</v>
      </c>
      <c r="C34" s="207"/>
      <c r="D34" s="207"/>
      <c r="E34" s="1"/>
    </row>
    <row r="35" spans="1:5" ht="15.6" x14ac:dyDescent="0.3">
      <c r="A35" s="1"/>
      <c r="B35" s="208" t="s">
        <v>19</v>
      </c>
      <c r="C35" s="208"/>
      <c r="D35" s="208"/>
      <c r="E35" s="1"/>
    </row>
    <row r="36" spans="1:5" x14ac:dyDescent="0.3">
      <c r="A36" s="1"/>
      <c r="B36" s="209"/>
      <c r="C36" s="209"/>
      <c r="D36" s="209"/>
      <c r="E36" s="1"/>
    </row>
    <row r="37" spans="1:5" x14ac:dyDescent="0.3">
      <c r="A37" s="1"/>
      <c r="B37" s="20"/>
      <c r="C37" s="20"/>
      <c r="D37" s="20"/>
      <c r="E37" s="1"/>
    </row>
    <row r="38" spans="1:5" x14ac:dyDescent="0.3">
      <c r="A38" s="1"/>
      <c r="B38" s="20"/>
      <c r="C38" s="20"/>
      <c r="D38" s="20"/>
      <c r="E38" s="1"/>
    </row>
    <row r="39" spans="1:5" x14ac:dyDescent="0.3">
      <c r="A39" s="1"/>
      <c r="B39" s="20"/>
      <c r="C39" s="20"/>
      <c r="D39" s="20"/>
      <c r="E39" s="1"/>
    </row>
    <row r="40" spans="1:5" x14ac:dyDescent="0.3">
      <c r="A40" s="1"/>
      <c r="B40" s="20"/>
      <c r="C40" s="20"/>
      <c r="D40" s="20"/>
      <c r="E40" s="1"/>
    </row>
    <row r="41" spans="1:5" x14ac:dyDescent="0.3">
      <c r="A41" s="1"/>
      <c r="B41" s="20"/>
      <c r="C41" s="20"/>
      <c r="D41" s="20"/>
      <c r="E41" s="1"/>
    </row>
    <row r="42" spans="1:5" x14ac:dyDescent="0.3">
      <c r="A42" s="1"/>
      <c r="B42" s="20"/>
      <c r="C42" s="20"/>
      <c r="D42" s="20"/>
      <c r="E42" s="1"/>
    </row>
    <row r="43" spans="1:5" x14ac:dyDescent="0.3">
      <c r="A43" s="1"/>
      <c r="B43" s="20"/>
      <c r="C43" s="20"/>
      <c r="D43" s="20"/>
      <c r="E43" s="1"/>
    </row>
    <row r="44" spans="1:5" x14ac:dyDescent="0.3">
      <c r="A44" s="1"/>
      <c r="B44" s="20"/>
      <c r="C44" s="20"/>
      <c r="D44" s="20"/>
      <c r="E44" s="1"/>
    </row>
    <row r="45" spans="1:5" x14ac:dyDescent="0.3">
      <c r="A45" s="1"/>
      <c r="B45" s="20"/>
      <c r="C45" s="20"/>
      <c r="D45" s="20"/>
      <c r="E45" s="1"/>
    </row>
    <row r="46" spans="1:5" ht="15.6" x14ac:dyDescent="0.3">
      <c r="A46" s="1"/>
      <c r="B46" s="200" t="s">
        <v>20</v>
      </c>
      <c r="C46" s="200"/>
      <c r="D46" s="200"/>
      <c r="E46" s="1"/>
    </row>
    <row r="47" spans="1:5" x14ac:dyDescent="0.3">
      <c r="A47" s="1"/>
      <c r="B47" s="20"/>
      <c r="C47" s="20"/>
      <c r="D47" s="20"/>
      <c r="E47" s="1"/>
    </row>
    <row r="48" spans="1:5" x14ac:dyDescent="0.3">
      <c r="A48" s="1"/>
      <c r="B48" s="20"/>
      <c r="C48" s="20"/>
      <c r="D48" s="20"/>
      <c r="E48" s="1"/>
    </row>
    <row r="49" spans="1:5" ht="15.6" x14ac:dyDescent="0.3">
      <c r="A49" s="1"/>
      <c r="B49" s="199" t="s">
        <v>21</v>
      </c>
      <c r="C49" s="199"/>
      <c r="D49" s="199"/>
      <c r="E49" s="1"/>
    </row>
    <row r="50" spans="1:5" ht="15.6" x14ac:dyDescent="0.3">
      <c r="A50" s="1"/>
      <c r="B50" s="200" t="s">
        <v>22</v>
      </c>
      <c r="C50" s="200"/>
      <c r="D50" s="200"/>
      <c r="E50" s="1"/>
    </row>
    <row r="51" spans="1:5" ht="15.6" x14ac:dyDescent="0.3">
      <c r="A51" s="1"/>
      <c r="B51" s="200" t="s">
        <v>23</v>
      </c>
      <c r="C51" s="200"/>
      <c r="D51" s="200"/>
      <c r="E51" s="1"/>
    </row>
    <row r="52" spans="1:5" x14ac:dyDescent="0.3">
      <c r="A52" s="1"/>
      <c r="B52" s="210"/>
      <c r="C52" s="210"/>
      <c r="D52" s="210"/>
      <c r="E52" s="1"/>
    </row>
    <row r="53" spans="1:5" ht="15.6" x14ac:dyDescent="0.3">
      <c r="A53" s="1"/>
      <c r="B53" s="199" t="s">
        <v>24</v>
      </c>
      <c r="C53" s="199"/>
      <c r="D53" s="199"/>
      <c r="E53" s="1"/>
    </row>
    <row r="54" spans="1:5" ht="15.6" x14ac:dyDescent="0.3">
      <c r="A54" s="1"/>
      <c r="B54" s="200" t="s">
        <v>22</v>
      </c>
      <c r="C54" s="200"/>
      <c r="D54" s="200"/>
      <c r="E54" s="1"/>
    </row>
    <row r="55" spans="1:5" ht="15.6" x14ac:dyDescent="0.3">
      <c r="A55" s="1"/>
      <c r="B55" s="200" t="s">
        <v>23</v>
      </c>
      <c r="C55" s="200"/>
      <c r="D55" s="200"/>
      <c r="E55" s="1"/>
    </row>
    <row r="56" spans="1:5" x14ac:dyDescent="0.3">
      <c r="A56" s="1"/>
      <c r="B56" s="20"/>
      <c r="C56" s="20"/>
      <c r="D56" s="20"/>
      <c r="E56" s="1"/>
    </row>
    <row r="57" spans="1:5" ht="8.5500000000000007" customHeight="1" x14ac:dyDescent="0.3">
      <c r="A57" s="1"/>
      <c r="B57" s="1"/>
      <c r="C57" s="1"/>
      <c r="D57" s="1"/>
      <c r="E57" s="1"/>
    </row>
  </sheetData>
  <sheetProtection algorithmName="SHA-512" hashValue="oOZcETtEKgdtfOgO9UzWUo5kEwRZicjCbBgLN9Ct+3toRT1Br/u0sjah5LdqAyvxtzivt6/oXQJ9wXnGlnurWQ==" saltValue="56JVCLVPRl2RAMb4ek/OzA==" spinCount="100000" sheet="1" objects="1" scenarios="1"/>
  <mergeCells count="36">
    <mergeCell ref="C9:D9"/>
    <mergeCell ref="B1:D3"/>
    <mergeCell ref="B4:D5"/>
    <mergeCell ref="C6:D6"/>
    <mergeCell ref="C7:D7"/>
    <mergeCell ref="C8:D8"/>
    <mergeCell ref="B50:D50"/>
    <mergeCell ref="B51:D51"/>
    <mergeCell ref="B52:D52"/>
    <mergeCell ref="B24:D24"/>
    <mergeCell ref="B10:D10"/>
    <mergeCell ref="C11:D11"/>
    <mergeCell ref="B13:D15"/>
    <mergeCell ref="B16:D16"/>
    <mergeCell ref="B17:D17"/>
    <mergeCell ref="B18:D18"/>
    <mergeCell ref="B19:D19"/>
    <mergeCell ref="B20:D20"/>
    <mergeCell ref="B21:D21"/>
    <mergeCell ref="B23:D23"/>
    <mergeCell ref="B53:D53"/>
    <mergeCell ref="B54:D54"/>
    <mergeCell ref="B22:D22"/>
    <mergeCell ref="B55:D55"/>
    <mergeCell ref="B49:D49"/>
    <mergeCell ref="B25:D25"/>
    <mergeCell ref="B26:D26"/>
    <mergeCell ref="B27:D27"/>
    <mergeCell ref="B28:D28"/>
    <mergeCell ref="B29:D29"/>
    <mergeCell ref="B30:D30"/>
    <mergeCell ref="B33:D33"/>
    <mergeCell ref="B34:D34"/>
    <mergeCell ref="B35:D35"/>
    <mergeCell ref="B36:D36"/>
    <mergeCell ref="B46:D46"/>
  </mergeCells>
  <hyperlinks>
    <hyperlink ref="B33:D33" r:id="rId1" display="• 2024-25 Operating Grants" xr:uid="{D6782476-E93E-47F4-B7BF-0DEB01648103}"/>
    <hyperlink ref="B34:D34" r:id="rId2" display="• Summary of Grants to Date, 2024-25" xr:uid="{0F3D4DB5-79D3-4B37-8E39-21971773EE78}"/>
    <hyperlink ref="B46:D46" r:id="rId3" display="• National School Food Program Funding, 2024-25" xr:uid="{D07A5799-FBBF-4E93-9606-24C5ECA3C5FD}"/>
    <hyperlink ref="B49:D49" r:id="rId4" display="• 2024/25 Feeding Futures School Food Program Fund - Deputy Minister's Bulletin" xr:uid="{AAAFED89-07F4-40FC-84D5-AB697042071D}"/>
    <hyperlink ref="B50:D50" r:id="rId5" display="• Instructions" xr:uid="{C20916F6-DBD0-41B1-BECC-E9CA58CB8062}"/>
    <hyperlink ref="B51:D51" r:id="rId6" display="• Q&amp;A" xr:uid="{8904C83C-7554-4311-B377-1ECB52804307}"/>
    <hyperlink ref="B53:D53" r:id="rId7" display="• 2024/25 National School Food Program and 2025/26 Feeding Futures Funding - Deputy Minister's Bulletin" xr:uid="{624E3407-B77E-4A58-B800-F110DBE43F3C}"/>
    <hyperlink ref="B54:D54" r:id="rId8" display="• Instructions" xr:uid="{88DFAEB4-E66F-4911-8899-C59C17BCC4FF}"/>
    <hyperlink ref="B55:D55" r:id="rId9" display="• Q&amp;A" xr:uid="{BAEBB581-80E4-4B3C-AAE4-7A273387DB95}"/>
    <hyperlink ref="B10:D10" r:id="rId10" display="Completed template must be submitted to ECC.schoolfood@gov.bc.ca by July 31, 2025" xr:uid="{438BDDCC-80A6-4B41-A272-387F6FAC6E86}"/>
    <hyperlink ref="B16:D16" r:id="rId11" display="mailto:ECC.schoolfood@gov.bc.ca?subject=SDxx%20-%20Feeding%20Futures%20National%20School%20Food%20Program%20Year-End%20Financial%20Report" xr:uid="{1685BF49-421B-4DD2-975E-B9893208F3AE}"/>
  </hyperlinks>
  <printOptions horizontalCentered="1" verticalCentered="1"/>
  <pageMargins left="0.11811023622047245" right="0.11811023622047245" top="0.11811023622047245" bottom="0.11811023622047245" header="0.31496062992125984" footer="0.31496062992125984"/>
  <pageSetup scale="61" orientation="portrait" horizontalDpi="1200" verticalDpi="1200" r:id="rId12"/>
  <drawing r:id="rId13"/>
  <legacyDrawing r:id="rId14"/>
  <mc:AlternateContent xmlns:mc="http://schemas.openxmlformats.org/markup-compatibility/2006">
    <mc:Choice Requires="x14">
      <controls>
        <mc:AlternateContent xmlns:mc="http://schemas.openxmlformats.org/markup-compatibility/2006">
          <mc:Choice Requires="x14">
            <control shapeId="1026" r:id="rId15" name="Drop Down 2">
              <controlPr defaultSize="0" print="0" autoLine="0" autoPict="0">
                <anchor moveWithCells="1">
                  <from>
                    <xdr:col>1</xdr:col>
                    <xdr:colOff>4137660</xdr:colOff>
                    <xdr:row>9</xdr:row>
                    <xdr:rowOff>457200</xdr:rowOff>
                  </from>
                  <to>
                    <xdr:col>3</xdr:col>
                    <xdr:colOff>1333500</xdr:colOff>
                    <xdr:row>11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4A7D6-E059-432D-B7CD-87B6E11F1B6D}">
  <dimension ref="B1:K230"/>
  <sheetViews>
    <sheetView showGridLines="0" zoomScale="70" zoomScaleNormal="70" workbookViewId="0">
      <selection activeCell="F13" sqref="F13:I13"/>
    </sheetView>
  </sheetViews>
  <sheetFormatPr defaultColWidth="8.88671875" defaultRowHeight="14.4" x14ac:dyDescent="0.3"/>
  <cols>
    <col min="1" max="2" width="4.44140625" style="137" customWidth="1"/>
    <col min="3" max="3" width="58.21875" style="2" customWidth="1"/>
    <col min="4" max="4" width="42.77734375" style="2" customWidth="1"/>
    <col min="5" max="5" width="37.21875" style="2" customWidth="1"/>
    <col min="6" max="6" width="34.5546875" style="2" customWidth="1"/>
    <col min="7" max="7" width="33.77734375" style="2" customWidth="1"/>
    <col min="8" max="8" width="27" style="137" customWidth="1"/>
    <col min="9" max="9" width="2.5546875" style="137" customWidth="1"/>
    <col min="10" max="10" width="8.77734375" style="137" customWidth="1"/>
    <col min="11" max="11" width="14.6640625" style="137" customWidth="1"/>
    <col min="12" max="16384" width="8.88671875" style="137"/>
  </cols>
  <sheetData>
    <row r="1" spans="2:11" ht="14.55" customHeight="1" x14ac:dyDescent="0.3">
      <c r="B1" s="275" t="s">
        <v>25</v>
      </c>
      <c r="C1" s="276"/>
      <c r="D1" s="276"/>
      <c r="E1" s="276"/>
      <c r="F1" s="276"/>
      <c r="G1" s="276"/>
      <c r="H1" s="276"/>
      <c r="I1" s="277"/>
    </row>
    <row r="2" spans="2:11" ht="14.55" customHeight="1" x14ac:dyDescent="0.3">
      <c r="B2" s="278"/>
      <c r="C2" s="215"/>
      <c r="D2" s="215"/>
      <c r="E2" s="215"/>
      <c r="F2" s="215"/>
      <c r="G2" s="215"/>
      <c r="H2" s="215"/>
      <c r="I2" s="279"/>
    </row>
    <row r="3" spans="2:11" ht="21.6" customHeight="1" x14ac:dyDescent="0.3">
      <c r="B3" s="278"/>
      <c r="C3" s="215"/>
      <c r="D3" s="215"/>
      <c r="E3" s="215"/>
      <c r="F3" s="215"/>
      <c r="G3" s="215"/>
      <c r="H3" s="215"/>
      <c r="I3" s="279"/>
    </row>
    <row r="4" spans="2:11" ht="40.049999999999997" customHeight="1" x14ac:dyDescent="0.3">
      <c r="B4" s="280" t="s">
        <v>200</v>
      </c>
      <c r="C4" s="281"/>
      <c r="D4" s="281"/>
      <c r="E4" s="281"/>
      <c r="F4" s="281"/>
      <c r="G4" s="281"/>
      <c r="H4" s="281"/>
      <c r="I4" s="282"/>
    </row>
    <row r="5" spans="2:11" ht="39.6" customHeight="1" x14ac:dyDescent="0.3">
      <c r="B5" s="287" t="s">
        <v>26</v>
      </c>
      <c r="C5" s="287"/>
      <c r="D5" s="283" t="str">
        <f>'Contact Info &amp; Instructions'!C11</f>
        <v/>
      </c>
      <c r="E5" s="283"/>
      <c r="F5" s="283"/>
      <c r="G5" s="283"/>
      <c r="H5" s="283"/>
      <c r="I5" s="283"/>
    </row>
    <row r="6" spans="2:11" ht="20.55" customHeight="1" x14ac:dyDescent="0.3">
      <c r="B6" s="296"/>
      <c r="C6" s="296"/>
      <c r="D6" s="296"/>
      <c r="E6" s="296"/>
      <c r="F6" s="296"/>
      <c r="G6" s="296"/>
      <c r="H6" s="296"/>
      <c r="I6" s="296"/>
    </row>
    <row r="7" spans="2:11" ht="39.6" customHeight="1" x14ac:dyDescent="0.3">
      <c r="B7" s="286" t="s">
        <v>27</v>
      </c>
      <c r="C7" s="286"/>
      <c r="D7" s="286"/>
      <c r="E7" s="286"/>
      <c r="F7" s="284">
        <f>IF(Funding!A1=1,0,VLOOKUP(Funding!A1,Funding,6,FALSE))</f>
        <v>0</v>
      </c>
      <c r="G7" s="284"/>
      <c r="H7" s="284"/>
      <c r="I7" s="284"/>
    </row>
    <row r="8" spans="2:11" ht="39.6" customHeight="1" x14ac:dyDescent="0.3">
      <c r="B8" s="286" t="s">
        <v>291</v>
      </c>
      <c r="C8" s="286"/>
      <c r="D8" s="286"/>
      <c r="E8" s="286"/>
      <c r="F8" s="284">
        <f>IF(Funding!A1=1,0,VLOOKUP(Funding!A1,Funding,5,FALSE))</f>
        <v>0</v>
      </c>
      <c r="G8" s="284"/>
      <c r="H8" s="284"/>
      <c r="I8" s="284"/>
    </row>
    <row r="9" spans="2:11" ht="39.6" customHeight="1" x14ac:dyDescent="0.3">
      <c r="B9" s="302" t="s">
        <v>28</v>
      </c>
      <c r="C9" s="302"/>
      <c r="D9" s="302"/>
      <c r="E9" s="302"/>
      <c r="F9" s="288">
        <f>IF(Funding!A1=1,0,VLOOKUP(Funding!A1,Funding,15,FALSE))</f>
        <v>0</v>
      </c>
      <c r="G9" s="288"/>
      <c r="H9" s="288"/>
      <c r="I9" s="288"/>
    </row>
    <row r="10" spans="2:11" ht="39.6" hidden="1" customHeight="1" x14ac:dyDescent="0.3">
      <c r="B10" s="302" t="s">
        <v>292</v>
      </c>
      <c r="C10" s="302"/>
      <c r="D10" s="302"/>
      <c r="E10" s="302"/>
      <c r="F10" s="288">
        <f>IF(Funding!A1=1,0,VLOOKUP(Funding!A1,Funding,14,FALSE))</f>
        <v>0</v>
      </c>
      <c r="G10" s="288"/>
      <c r="H10" s="288"/>
      <c r="I10" s="288"/>
    </row>
    <row r="11" spans="2:11" ht="39.6" customHeight="1" x14ac:dyDescent="0.3">
      <c r="B11" s="294" t="s">
        <v>29</v>
      </c>
      <c r="C11" s="295"/>
      <c r="D11" s="295"/>
      <c r="E11" s="295"/>
      <c r="F11" s="289">
        <f>SUM(F7:I10)</f>
        <v>0</v>
      </c>
      <c r="G11" s="289"/>
      <c r="H11" s="289"/>
      <c r="I11" s="289"/>
    </row>
    <row r="12" spans="2:11" ht="40.049999999999997" customHeight="1" x14ac:dyDescent="0.35">
      <c r="B12" s="290" t="s">
        <v>30</v>
      </c>
      <c r="C12" s="290"/>
      <c r="D12" s="290"/>
      <c r="E12" s="290"/>
      <c r="F12" s="290"/>
      <c r="G12" s="290"/>
      <c r="H12" s="290"/>
      <c r="I12" s="290"/>
    </row>
    <row r="13" spans="2:11" ht="39.6" customHeight="1" x14ac:dyDescent="0.3">
      <c r="B13" s="286" t="s">
        <v>293</v>
      </c>
      <c r="C13" s="286"/>
      <c r="D13" s="286"/>
      <c r="E13" s="286"/>
      <c r="F13" s="291"/>
      <c r="G13" s="292"/>
      <c r="H13" s="292"/>
      <c r="I13" s="293"/>
      <c r="J13" s="153" t="str">
        <f>IF(F13=(F22+D74+F107+F135),"","ERROR")</f>
        <v/>
      </c>
      <c r="K13" s="153" t="str">
        <f>IF(J13="ERROR",F13-(F22+D74+F107+F135),"")</f>
        <v/>
      </c>
    </row>
    <row r="14" spans="2:11" ht="39.6" customHeight="1" x14ac:dyDescent="0.3">
      <c r="B14" s="302" t="s">
        <v>31</v>
      </c>
      <c r="C14" s="302"/>
      <c r="D14" s="302"/>
      <c r="E14" s="302"/>
      <c r="F14" s="291"/>
      <c r="G14" s="292"/>
      <c r="H14" s="292"/>
      <c r="I14" s="293"/>
      <c r="J14" s="153" t="str">
        <f>IF(F14=(F46+D89+F120+F147),"","ERROR")</f>
        <v/>
      </c>
      <c r="K14" s="153" t="str">
        <f>IF(J14="ERROR",F14-(F23+D75+F108+F136),"")</f>
        <v/>
      </c>
    </row>
    <row r="15" spans="2:11" ht="39.6" customHeight="1" x14ac:dyDescent="0.3">
      <c r="B15" s="300" t="s">
        <v>294</v>
      </c>
      <c r="C15" s="301"/>
      <c r="D15" s="301"/>
      <c r="E15" s="301"/>
      <c r="F15" s="284">
        <f>SUM(F7:I8)-F13</f>
        <v>0</v>
      </c>
      <c r="G15" s="284"/>
      <c r="H15" s="284"/>
      <c r="I15" s="284"/>
    </row>
    <row r="16" spans="2:11" ht="39.6" customHeight="1" x14ac:dyDescent="0.3">
      <c r="B16" s="300" t="s">
        <v>295</v>
      </c>
      <c r="C16" s="301"/>
      <c r="D16" s="301"/>
      <c r="E16" s="301"/>
      <c r="F16" s="284">
        <f>SUM(F9:I10)-F14</f>
        <v>0</v>
      </c>
      <c r="G16" s="284"/>
      <c r="H16" s="284"/>
      <c r="I16" s="284"/>
    </row>
    <row r="17" spans="2:9" ht="39.6" customHeight="1" x14ac:dyDescent="0.3">
      <c r="B17" s="294" t="s">
        <v>296</v>
      </c>
      <c r="C17" s="295"/>
      <c r="D17" s="295"/>
      <c r="E17" s="295"/>
      <c r="F17" s="289">
        <f>SUM(F15:I16)</f>
        <v>0</v>
      </c>
      <c r="G17" s="289"/>
      <c r="H17" s="289"/>
      <c r="I17" s="289"/>
    </row>
    <row r="18" spans="2:9" x14ac:dyDescent="0.3">
      <c r="B18" s="297"/>
      <c r="C18" s="298"/>
      <c r="D18" s="298"/>
      <c r="E18" s="298"/>
      <c r="F18" s="298"/>
      <c r="G18" s="298"/>
      <c r="H18" s="298"/>
      <c r="I18" s="299"/>
    </row>
    <row r="19" spans="2:9" ht="30" customHeight="1" x14ac:dyDescent="0.3">
      <c r="B19" s="230" t="s">
        <v>32</v>
      </c>
      <c r="C19" s="231"/>
      <c r="D19" s="231"/>
      <c r="E19" s="231"/>
      <c r="F19" s="231"/>
      <c r="G19" s="231"/>
      <c r="H19" s="231"/>
      <c r="I19" s="232"/>
    </row>
    <row r="20" spans="2:9" ht="27" customHeight="1" x14ac:dyDescent="0.3">
      <c r="B20" s="255" t="s">
        <v>33</v>
      </c>
      <c r="C20" s="256"/>
      <c r="D20" s="256"/>
      <c r="E20" s="256"/>
      <c r="F20" s="256"/>
      <c r="G20" s="256"/>
      <c r="H20" s="256"/>
      <c r="I20" s="257"/>
    </row>
    <row r="21" spans="2:9" x14ac:dyDescent="0.3">
      <c r="B21" s="30"/>
      <c r="C21" s="31"/>
      <c r="D21" s="31"/>
      <c r="E21" s="31"/>
      <c r="F21" s="31"/>
      <c r="G21" s="31"/>
      <c r="H21" s="154"/>
      <c r="I21" s="155"/>
    </row>
    <row r="22" spans="2:9" ht="22.05" customHeight="1" x14ac:dyDescent="0.3">
      <c r="B22" s="156"/>
      <c r="C22" s="32" t="s">
        <v>34</v>
      </c>
      <c r="D22" s="33"/>
      <c r="E22" s="31"/>
      <c r="F22" s="78">
        <f>SUM(F25:F32,F35:F42)</f>
        <v>0</v>
      </c>
      <c r="G22" s="31"/>
      <c r="H22" s="154"/>
      <c r="I22" s="155"/>
    </row>
    <row r="23" spans="2:9" x14ac:dyDescent="0.3">
      <c r="B23" s="156"/>
      <c r="C23" s="33"/>
      <c r="D23" s="33"/>
      <c r="E23" s="33"/>
      <c r="F23" s="33"/>
      <c r="G23" s="33"/>
      <c r="H23" s="154"/>
      <c r="I23" s="155"/>
    </row>
    <row r="24" spans="2:9" ht="15.6" x14ac:dyDescent="0.3">
      <c r="B24" s="156"/>
      <c r="C24" s="32"/>
      <c r="D24" s="27" t="s">
        <v>35</v>
      </c>
      <c r="E24" s="27" t="s">
        <v>36</v>
      </c>
      <c r="F24" s="27" t="s">
        <v>37</v>
      </c>
      <c r="G24" s="80" t="s">
        <v>38</v>
      </c>
      <c r="H24" s="27" t="s">
        <v>39</v>
      </c>
      <c r="I24" s="155"/>
    </row>
    <row r="25" spans="2:9" ht="15.6" x14ac:dyDescent="0.3">
      <c r="B25" s="156"/>
      <c r="C25" s="34" t="s">
        <v>40</v>
      </c>
      <c r="D25" s="90"/>
      <c r="E25" s="182"/>
      <c r="F25" s="183"/>
      <c r="G25" s="183"/>
      <c r="H25" s="89" t="str">
        <f>IFERROR(G25/F25,"")</f>
        <v/>
      </c>
      <c r="I25" s="155"/>
    </row>
    <row r="26" spans="2:9" ht="15.45" customHeight="1" x14ac:dyDescent="0.3">
      <c r="B26" s="156"/>
      <c r="C26" s="236" t="s">
        <v>483</v>
      </c>
      <c r="D26" s="90"/>
      <c r="E26" s="182"/>
      <c r="F26" s="183"/>
      <c r="G26" s="183"/>
      <c r="H26" s="89" t="str">
        <f t="shared" ref="H26:H32" si="0">IFERROR(G26/F26,"")</f>
        <v/>
      </c>
      <c r="I26" s="155"/>
    </row>
    <row r="27" spans="2:9" ht="15.6" x14ac:dyDescent="0.3">
      <c r="B27" s="156"/>
      <c r="C27" s="236"/>
      <c r="D27" s="90"/>
      <c r="E27" s="182"/>
      <c r="F27" s="183"/>
      <c r="G27" s="183"/>
      <c r="H27" s="89" t="str">
        <f t="shared" si="0"/>
        <v/>
      </c>
      <c r="I27" s="155"/>
    </row>
    <row r="28" spans="2:9" ht="15.6" x14ac:dyDescent="0.3">
      <c r="B28" s="156"/>
      <c r="C28" s="236"/>
      <c r="D28" s="90"/>
      <c r="E28" s="182"/>
      <c r="F28" s="183"/>
      <c r="G28" s="183"/>
      <c r="H28" s="89" t="str">
        <f t="shared" si="0"/>
        <v/>
      </c>
      <c r="I28" s="155"/>
    </row>
    <row r="29" spans="2:9" ht="15.45" customHeight="1" x14ac:dyDescent="0.3">
      <c r="B29" s="156"/>
      <c r="C29" s="35"/>
      <c r="D29" s="90"/>
      <c r="E29" s="182"/>
      <c r="F29" s="183"/>
      <c r="G29" s="183"/>
      <c r="H29" s="89" t="str">
        <f t="shared" si="0"/>
        <v/>
      </c>
      <c r="I29" s="155"/>
    </row>
    <row r="30" spans="2:9" ht="15.45" customHeight="1" x14ac:dyDescent="0.3">
      <c r="B30" s="156"/>
      <c r="C30" s="244" t="s">
        <v>487</v>
      </c>
      <c r="D30" s="90"/>
      <c r="E30" s="182"/>
      <c r="F30" s="183"/>
      <c r="G30" s="183"/>
      <c r="H30" s="89" t="str">
        <f t="shared" si="0"/>
        <v/>
      </c>
      <c r="I30" s="155"/>
    </row>
    <row r="31" spans="2:9" ht="15.6" x14ac:dyDescent="0.3">
      <c r="B31" s="156"/>
      <c r="C31" s="244"/>
      <c r="D31" s="90"/>
      <c r="E31" s="182"/>
      <c r="F31" s="183"/>
      <c r="G31" s="183"/>
      <c r="H31" s="89" t="str">
        <f t="shared" si="0"/>
        <v/>
      </c>
      <c r="I31" s="155"/>
    </row>
    <row r="32" spans="2:9" ht="15.6" x14ac:dyDescent="0.3">
      <c r="B32" s="156"/>
      <c r="C32" s="244"/>
      <c r="D32" s="90"/>
      <c r="E32" s="182"/>
      <c r="F32" s="183"/>
      <c r="G32" s="183"/>
      <c r="H32" s="89" t="str">
        <f t="shared" si="0"/>
        <v/>
      </c>
      <c r="I32" s="155"/>
    </row>
    <row r="33" spans="2:10" x14ac:dyDescent="0.3">
      <c r="B33" s="156"/>
      <c r="C33" s="33"/>
      <c r="D33" s="33"/>
      <c r="E33" s="33"/>
      <c r="F33" s="33"/>
      <c r="G33" s="33"/>
      <c r="H33" s="154"/>
      <c r="I33" s="155"/>
    </row>
    <row r="34" spans="2:10" ht="15.6" x14ac:dyDescent="0.3">
      <c r="B34" s="156"/>
      <c r="C34" s="32"/>
      <c r="D34" s="27" t="s">
        <v>42</v>
      </c>
      <c r="E34" s="27" t="s">
        <v>43</v>
      </c>
      <c r="F34" s="27" t="s">
        <v>37</v>
      </c>
      <c r="G34" s="80" t="s">
        <v>38</v>
      </c>
      <c r="H34" s="27" t="s">
        <v>39</v>
      </c>
      <c r="I34" s="155"/>
    </row>
    <row r="35" spans="2:10" ht="15.6" x14ac:dyDescent="0.3">
      <c r="B35" s="156"/>
      <c r="C35" s="304" t="s">
        <v>44</v>
      </c>
      <c r="D35" s="90"/>
      <c r="E35" s="182"/>
      <c r="F35" s="183"/>
      <c r="G35" s="183"/>
      <c r="H35" s="89" t="str">
        <f>IFERROR(G35/F35,"")</f>
        <v/>
      </c>
      <c r="I35" s="155"/>
    </row>
    <row r="36" spans="2:10" ht="15.75" customHeight="1" x14ac:dyDescent="0.3">
      <c r="B36" s="156"/>
      <c r="C36" s="304"/>
      <c r="D36" s="90"/>
      <c r="E36" s="182"/>
      <c r="F36" s="183"/>
      <c r="G36" s="183"/>
      <c r="H36" s="89" t="str">
        <f t="shared" ref="H36:H42" si="1">IFERROR(G36/F36,"")</f>
        <v/>
      </c>
      <c r="I36" s="155"/>
    </row>
    <row r="37" spans="2:10" ht="15.75" customHeight="1" x14ac:dyDescent="0.3">
      <c r="B37" s="156"/>
      <c r="C37" s="236" t="s">
        <v>45</v>
      </c>
      <c r="D37" s="90"/>
      <c r="E37" s="182"/>
      <c r="F37" s="183"/>
      <c r="G37" s="183"/>
      <c r="H37" s="89" t="str">
        <f t="shared" si="1"/>
        <v/>
      </c>
      <c r="I37" s="155"/>
    </row>
    <row r="38" spans="2:10" ht="15.75" customHeight="1" x14ac:dyDescent="0.3">
      <c r="B38" s="156"/>
      <c r="C38" s="236"/>
      <c r="D38" s="90"/>
      <c r="E38" s="182"/>
      <c r="F38" s="183"/>
      <c r="G38" s="183"/>
      <c r="H38" s="89" t="str">
        <f t="shared" si="1"/>
        <v/>
      </c>
      <c r="I38" s="155"/>
    </row>
    <row r="39" spans="2:10" ht="15.75" customHeight="1" x14ac:dyDescent="0.3">
      <c r="B39" s="156"/>
      <c r="C39" s="236"/>
      <c r="D39" s="90"/>
      <c r="E39" s="182"/>
      <c r="F39" s="183"/>
      <c r="G39" s="183"/>
      <c r="H39" s="89" t="str">
        <f t="shared" si="1"/>
        <v/>
      </c>
      <c r="I39" s="155"/>
    </row>
    <row r="40" spans="2:10" ht="15.75" customHeight="1" x14ac:dyDescent="0.3">
      <c r="B40" s="156"/>
      <c r="C40" s="82"/>
      <c r="D40" s="90"/>
      <c r="E40" s="182"/>
      <c r="F40" s="183"/>
      <c r="G40" s="183"/>
      <c r="H40" s="89" t="str">
        <f t="shared" si="1"/>
        <v/>
      </c>
      <c r="I40" s="155"/>
    </row>
    <row r="41" spans="2:10" ht="15.75" customHeight="1" x14ac:dyDescent="0.3">
      <c r="B41" s="156"/>
      <c r="C41" s="82"/>
      <c r="D41" s="90"/>
      <c r="E41" s="182"/>
      <c r="F41" s="183"/>
      <c r="G41" s="183"/>
      <c r="H41" s="89" t="str">
        <f t="shared" si="1"/>
        <v/>
      </c>
      <c r="I41" s="155"/>
    </row>
    <row r="42" spans="2:10" ht="15.6" x14ac:dyDescent="0.3">
      <c r="B42" s="156"/>
      <c r="C42" s="82"/>
      <c r="D42" s="90"/>
      <c r="E42" s="182"/>
      <c r="F42" s="183"/>
      <c r="G42" s="183"/>
      <c r="H42" s="89" t="str">
        <f t="shared" si="1"/>
        <v/>
      </c>
      <c r="I42" s="155"/>
    </row>
    <row r="43" spans="2:10" x14ac:dyDescent="0.3">
      <c r="B43" s="156"/>
      <c r="C43" s="33"/>
      <c r="D43" s="33"/>
      <c r="E43" s="33"/>
      <c r="F43" s="33"/>
      <c r="G43" s="33"/>
      <c r="H43" s="33"/>
      <c r="I43" s="36"/>
      <c r="J43" s="21"/>
    </row>
    <row r="44" spans="2:10" ht="27.75" customHeight="1" x14ac:dyDescent="0.3">
      <c r="B44" s="260" t="s">
        <v>46</v>
      </c>
      <c r="C44" s="261"/>
      <c r="D44" s="261"/>
      <c r="E44" s="261"/>
      <c r="F44" s="261"/>
      <c r="G44" s="261"/>
      <c r="H44" s="261"/>
      <c r="I44" s="262"/>
    </row>
    <row r="45" spans="2:10" x14ac:dyDescent="0.3">
      <c r="B45" s="157"/>
      <c r="C45" s="37"/>
      <c r="D45" s="37"/>
      <c r="E45" s="37"/>
      <c r="F45" s="37"/>
      <c r="G45" s="37"/>
      <c r="H45" s="158"/>
      <c r="I45" s="159"/>
    </row>
    <row r="46" spans="2:10" ht="22.05" customHeight="1" x14ac:dyDescent="0.3">
      <c r="B46" s="157"/>
      <c r="C46" s="38" t="s">
        <v>47</v>
      </c>
      <c r="D46" s="37"/>
      <c r="E46" s="39"/>
      <c r="F46" s="78">
        <f>SUM(F49:F56,F59:F66)</f>
        <v>0</v>
      </c>
      <c r="G46" s="39"/>
      <c r="H46" s="158"/>
      <c r="I46" s="159"/>
    </row>
    <row r="47" spans="2:10" x14ac:dyDescent="0.3">
      <c r="B47" s="157"/>
      <c r="C47" s="37"/>
      <c r="D47" s="37"/>
      <c r="E47" s="37"/>
      <c r="F47" s="37"/>
      <c r="G47" s="37"/>
      <c r="H47" s="158"/>
      <c r="I47" s="159"/>
    </row>
    <row r="48" spans="2:10" ht="15.6" x14ac:dyDescent="0.3">
      <c r="B48" s="157"/>
      <c r="C48" s="38"/>
      <c r="D48" s="28" t="s">
        <v>35</v>
      </c>
      <c r="E48" s="28" t="s">
        <v>36</v>
      </c>
      <c r="F48" s="28" t="s">
        <v>37</v>
      </c>
      <c r="G48" s="81" t="s">
        <v>38</v>
      </c>
      <c r="H48" s="28" t="s">
        <v>39</v>
      </c>
      <c r="I48" s="159"/>
    </row>
    <row r="49" spans="2:9" ht="15.6" x14ac:dyDescent="0.3">
      <c r="B49" s="157"/>
      <c r="C49" s="40" t="s">
        <v>40</v>
      </c>
      <c r="D49" s="90"/>
      <c r="E49" s="182"/>
      <c r="F49" s="183"/>
      <c r="G49" s="183"/>
      <c r="H49" s="89" t="str">
        <f>IFERROR(G49/F49,"")</f>
        <v/>
      </c>
      <c r="I49" s="159"/>
    </row>
    <row r="50" spans="2:9" ht="18.600000000000001" customHeight="1" x14ac:dyDescent="0.3">
      <c r="B50" s="157"/>
      <c r="C50" s="305" t="s">
        <v>483</v>
      </c>
      <c r="D50" s="90"/>
      <c r="E50" s="182"/>
      <c r="F50" s="183"/>
      <c r="G50" s="183"/>
      <c r="H50" s="89" t="str">
        <f t="shared" ref="H50:H56" si="2">IFERROR(G50/F50,"")</f>
        <v/>
      </c>
      <c r="I50" s="159"/>
    </row>
    <row r="51" spans="2:9" ht="15.6" x14ac:dyDescent="0.3">
      <c r="B51" s="157"/>
      <c r="C51" s="305"/>
      <c r="D51" s="90"/>
      <c r="E51" s="182"/>
      <c r="F51" s="183"/>
      <c r="G51" s="183"/>
      <c r="H51" s="89" t="str">
        <f t="shared" si="2"/>
        <v/>
      </c>
      <c r="I51" s="159"/>
    </row>
    <row r="52" spans="2:9" ht="15.6" x14ac:dyDescent="0.3">
      <c r="B52" s="157"/>
      <c r="C52" s="305"/>
      <c r="D52" s="90"/>
      <c r="E52" s="182"/>
      <c r="F52" s="183"/>
      <c r="G52" s="183"/>
      <c r="H52" s="89" t="str">
        <f t="shared" si="2"/>
        <v/>
      </c>
      <c r="I52" s="159"/>
    </row>
    <row r="53" spans="2:9" ht="15.6" x14ac:dyDescent="0.3">
      <c r="B53" s="157"/>
      <c r="C53" s="29"/>
      <c r="D53" s="90"/>
      <c r="E53" s="182"/>
      <c r="F53" s="183"/>
      <c r="G53" s="183"/>
      <c r="H53" s="89" t="str">
        <f t="shared" si="2"/>
        <v/>
      </c>
      <c r="I53" s="159"/>
    </row>
    <row r="54" spans="2:9" ht="18.75" customHeight="1" x14ac:dyDescent="0.3">
      <c r="B54" s="157"/>
      <c r="C54" s="303" t="s">
        <v>41</v>
      </c>
      <c r="D54" s="90"/>
      <c r="E54" s="182"/>
      <c r="F54" s="183"/>
      <c r="G54" s="183"/>
      <c r="H54" s="89" t="str">
        <f t="shared" si="2"/>
        <v/>
      </c>
      <c r="I54" s="159"/>
    </row>
    <row r="55" spans="2:9" ht="15.6" x14ac:dyDescent="0.3">
      <c r="B55" s="157"/>
      <c r="C55" s="303"/>
      <c r="D55" s="90"/>
      <c r="E55" s="182"/>
      <c r="F55" s="183"/>
      <c r="G55" s="183"/>
      <c r="H55" s="89" t="str">
        <f t="shared" si="2"/>
        <v/>
      </c>
      <c r="I55" s="159"/>
    </row>
    <row r="56" spans="2:9" ht="15.6" x14ac:dyDescent="0.3">
      <c r="B56" s="157"/>
      <c r="C56" s="303"/>
      <c r="D56" s="90"/>
      <c r="E56" s="182"/>
      <c r="F56" s="183"/>
      <c r="G56" s="183"/>
      <c r="H56" s="89" t="str">
        <f t="shared" si="2"/>
        <v/>
      </c>
      <c r="I56" s="159"/>
    </row>
    <row r="57" spans="2:9" x14ac:dyDescent="0.3">
      <c r="B57" s="157"/>
      <c r="C57" s="37"/>
      <c r="D57" s="37"/>
      <c r="E57" s="37"/>
      <c r="F57" s="37"/>
      <c r="G57" s="37"/>
      <c r="H57" s="158"/>
      <c r="I57" s="159"/>
    </row>
    <row r="58" spans="2:9" ht="15.6" x14ac:dyDescent="0.3">
      <c r="B58" s="157"/>
      <c r="C58" s="38"/>
      <c r="D58" s="28" t="s">
        <v>42</v>
      </c>
      <c r="E58" s="28" t="s">
        <v>43</v>
      </c>
      <c r="F58" s="28" t="s">
        <v>37</v>
      </c>
      <c r="G58" s="81" t="s">
        <v>38</v>
      </c>
      <c r="H58" s="28" t="s">
        <v>39</v>
      </c>
      <c r="I58" s="159"/>
    </row>
    <row r="59" spans="2:9" ht="15.6" x14ac:dyDescent="0.3">
      <c r="B59" s="157"/>
      <c r="C59" s="306" t="s">
        <v>44</v>
      </c>
      <c r="D59" s="90"/>
      <c r="E59" s="182"/>
      <c r="F59" s="183"/>
      <c r="G59" s="183"/>
      <c r="H59" s="89" t="str">
        <f>IFERROR(G59/F59,"")</f>
        <v/>
      </c>
      <c r="I59" s="159"/>
    </row>
    <row r="60" spans="2:9" ht="15.6" x14ac:dyDescent="0.3">
      <c r="B60" s="157"/>
      <c r="C60" s="306"/>
      <c r="D60" s="90"/>
      <c r="E60" s="182"/>
      <c r="F60" s="183"/>
      <c r="G60" s="183"/>
      <c r="H60" s="89" t="str">
        <f t="shared" ref="H60:H66" si="3">IFERROR(G60/F60,"")</f>
        <v/>
      </c>
      <c r="I60" s="159"/>
    </row>
    <row r="61" spans="2:9" ht="15.6" x14ac:dyDescent="0.3">
      <c r="B61" s="157"/>
      <c r="C61" s="305" t="s">
        <v>45</v>
      </c>
      <c r="D61" s="90"/>
      <c r="E61" s="182"/>
      <c r="F61" s="183"/>
      <c r="G61" s="183"/>
      <c r="H61" s="89" t="str">
        <f t="shared" si="3"/>
        <v/>
      </c>
      <c r="I61" s="159"/>
    </row>
    <row r="62" spans="2:9" ht="15.6" x14ac:dyDescent="0.3">
      <c r="B62" s="157"/>
      <c r="C62" s="305"/>
      <c r="D62" s="90"/>
      <c r="E62" s="182"/>
      <c r="F62" s="183"/>
      <c r="G62" s="183"/>
      <c r="H62" s="89" t="str">
        <f t="shared" si="3"/>
        <v/>
      </c>
      <c r="I62" s="159"/>
    </row>
    <row r="63" spans="2:9" ht="15.6" x14ac:dyDescent="0.3">
      <c r="B63" s="157"/>
      <c r="C63" s="84"/>
      <c r="D63" s="90"/>
      <c r="E63" s="182"/>
      <c r="F63" s="183"/>
      <c r="G63" s="183"/>
      <c r="H63" s="89" t="str">
        <f t="shared" si="3"/>
        <v/>
      </c>
      <c r="I63" s="159"/>
    </row>
    <row r="64" spans="2:9" ht="15.6" x14ac:dyDescent="0.3">
      <c r="B64" s="157"/>
      <c r="C64" s="84"/>
      <c r="D64" s="90"/>
      <c r="E64" s="182"/>
      <c r="F64" s="183"/>
      <c r="G64" s="183"/>
      <c r="H64" s="89" t="str">
        <f t="shared" si="3"/>
        <v/>
      </c>
      <c r="I64" s="159"/>
    </row>
    <row r="65" spans="2:9" ht="15.6" x14ac:dyDescent="0.3">
      <c r="B65" s="157"/>
      <c r="C65" s="84"/>
      <c r="D65" s="90"/>
      <c r="E65" s="182"/>
      <c r="F65" s="183"/>
      <c r="G65" s="183"/>
      <c r="H65" s="89" t="str">
        <f t="shared" si="3"/>
        <v/>
      </c>
      <c r="I65" s="159"/>
    </row>
    <row r="66" spans="2:9" ht="15.6" x14ac:dyDescent="0.3">
      <c r="B66" s="157"/>
      <c r="C66" s="84"/>
      <c r="D66" s="90"/>
      <c r="E66" s="182"/>
      <c r="F66" s="183"/>
      <c r="G66" s="183"/>
      <c r="H66" s="89" t="str">
        <f t="shared" si="3"/>
        <v/>
      </c>
      <c r="I66" s="159"/>
    </row>
    <row r="67" spans="2:9" ht="15.75" customHeight="1" x14ac:dyDescent="0.3">
      <c r="B67" s="160"/>
      <c r="C67" s="41"/>
      <c r="D67" s="41"/>
      <c r="E67" s="41"/>
      <c r="F67" s="41"/>
      <c r="G67" s="41"/>
      <c r="H67" s="161"/>
      <c r="I67" s="162"/>
    </row>
    <row r="68" spans="2:9" x14ac:dyDescent="0.3">
      <c r="B68" s="270"/>
      <c r="C68" s="271"/>
      <c r="D68" s="271"/>
      <c r="E68" s="271"/>
      <c r="F68" s="271"/>
      <c r="G68" s="271"/>
      <c r="H68" s="271"/>
      <c r="I68" s="272"/>
    </row>
    <row r="69" spans="2:9" ht="33.75" customHeight="1" x14ac:dyDescent="0.3">
      <c r="B69" s="230" t="s">
        <v>48</v>
      </c>
      <c r="C69" s="231"/>
      <c r="D69" s="231"/>
      <c r="E69" s="231"/>
      <c r="F69" s="231"/>
      <c r="G69" s="231"/>
      <c r="H69" s="231"/>
      <c r="I69" s="232"/>
    </row>
    <row r="70" spans="2:9" ht="26.25" customHeight="1" x14ac:dyDescent="0.3">
      <c r="B70" s="255" t="s">
        <v>33</v>
      </c>
      <c r="C70" s="256"/>
      <c r="D70" s="256"/>
      <c r="E70" s="256"/>
      <c r="F70" s="256"/>
      <c r="G70" s="256"/>
      <c r="H70" s="256"/>
      <c r="I70" s="257"/>
    </row>
    <row r="71" spans="2:9" ht="10.050000000000001" customHeight="1" x14ac:dyDescent="0.3">
      <c r="B71" s="42"/>
      <c r="C71" s="43"/>
      <c r="D71" s="43"/>
      <c r="E71" s="43"/>
      <c r="F71" s="43"/>
      <c r="G71" s="43"/>
      <c r="H71" s="43"/>
      <c r="I71" s="44"/>
    </row>
    <row r="72" spans="2:9" ht="120.6" customHeight="1" x14ac:dyDescent="0.3">
      <c r="B72" s="156"/>
      <c r="C72" s="285" t="s">
        <v>49</v>
      </c>
      <c r="D72" s="285"/>
      <c r="E72" s="285"/>
      <c r="F72" s="285"/>
      <c r="G72" s="285"/>
      <c r="H72" s="285"/>
      <c r="I72" s="155"/>
    </row>
    <row r="73" spans="2:9" ht="11.55" customHeight="1" x14ac:dyDescent="0.3">
      <c r="B73" s="156"/>
      <c r="C73" s="43"/>
      <c r="D73" s="31"/>
      <c r="E73" s="31"/>
      <c r="F73" s="31"/>
      <c r="G73" s="31"/>
      <c r="H73" s="154"/>
      <c r="I73" s="155"/>
    </row>
    <row r="74" spans="2:9" ht="33" customHeight="1" x14ac:dyDescent="0.3">
      <c r="B74" s="156"/>
      <c r="C74" s="45" t="s">
        <v>50</v>
      </c>
      <c r="D74" s="191">
        <f>SUM(D77,D82:D85)</f>
        <v>0</v>
      </c>
      <c r="E74" s="79">
        <f>SUM(E77,E82:E85)</f>
        <v>0</v>
      </c>
      <c r="F74" s="31"/>
      <c r="G74" s="31"/>
      <c r="H74" s="154"/>
      <c r="I74" s="155"/>
    </row>
    <row r="75" spans="2:9" ht="17.100000000000001" customHeight="1" x14ac:dyDescent="0.3">
      <c r="B75" s="156"/>
      <c r="C75" s="45"/>
      <c r="D75" s="31"/>
      <c r="E75" s="31"/>
      <c r="F75" s="31"/>
      <c r="G75" s="31"/>
      <c r="H75" s="154"/>
      <c r="I75" s="155"/>
    </row>
    <row r="76" spans="2:9" ht="29.25" customHeight="1" x14ac:dyDescent="0.3">
      <c r="B76" s="156"/>
      <c r="C76" s="46"/>
      <c r="D76" s="27" t="s">
        <v>51</v>
      </c>
      <c r="E76" s="27" t="s">
        <v>52</v>
      </c>
      <c r="F76" s="31"/>
      <c r="G76" s="31"/>
      <c r="H76" s="154"/>
      <c r="I76" s="155"/>
    </row>
    <row r="77" spans="2:9" ht="22.05" customHeight="1" x14ac:dyDescent="0.3">
      <c r="B77" s="156"/>
      <c r="C77" s="47" t="s">
        <v>53</v>
      </c>
      <c r="D77" s="184"/>
      <c r="E77" s="185"/>
      <c r="F77" s="237" t="s">
        <v>54</v>
      </c>
      <c r="G77" s="237"/>
      <c r="H77" s="237"/>
      <c r="I77" s="155"/>
    </row>
    <row r="78" spans="2:9" ht="30.6" customHeight="1" x14ac:dyDescent="0.3">
      <c r="B78" s="156"/>
      <c r="C78" s="48"/>
      <c r="D78" s="48"/>
      <c r="E78" s="48"/>
      <c r="F78" s="237"/>
      <c r="G78" s="237"/>
      <c r="H78" s="237"/>
      <c r="I78" s="155"/>
    </row>
    <row r="79" spans="2:9" ht="37.5" customHeight="1" x14ac:dyDescent="0.3">
      <c r="B79" s="156"/>
      <c r="C79" s="83" t="s">
        <v>55</v>
      </c>
      <c r="D79" s="49"/>
      <c r="E79" s="49"/>
      <c r="F79" s="195"/>
      <c r="G79" s="195"/>
      <c r="H79" s="195"/>
      <c r="I79" s="155"/>
    </row>
    <row r="80" spans="2:9" ht="11.1" customHeight="1" x14ac:dyDescent="0.3">
      <c r="B80" s="156"/>
      <c r="C80" s="50"/>
      <c r="D80" s="31"/>
      <c r="E80" s="31"/>
      <c r="F80" s="31"/>
      <c r="G80" s="31"/>
      <c r="H80" s="154"/>
      <c r="I80" s="155"/>
    </row>
    <row r="81" spans="2:9" ht="15.6" x14ac:dyDescent="0.3">
      <c r="B81" s="156"/>
      <c r="C81" s="31"/>
      <c r="D81" s="27" t="s">
        <v>51</v>
      </c>
      <c r="E81" s="27" t="s">
        <v>52</v>
      </c>
      <c r="F81" s="31"/>
      <c r="G81" s="31"/>
      <c r="H81" s="154"/>
      <c r="I81" s="155"/>
    </row>
    <row r="82" spans="2:9" ht="22.05" customHeight="1" x14ac:dyDescent="0.3">
      <c r="B82" s="156"/>
      <c r="C82" s="85" t="s">
        <v>56</v>
      </c>
      <c r="D82" s="184"/>
      <c r="E82" s="185"/>
      <c r="F82" s="31"/>
      <c r="G82" s="31"/>
      <c r="H82" s="154"/>
      <c r="I82" s="155"/>
    </row>
    <row r="83" spans="2:9" ht="22.05" customHeight="1" x14ac:dyDescent="0.3">
      <c r="B83" s="156"/>
      <c r="C83" s="85" t="s">
        <v>57</v>
      </c>
      <c r="D83" s="184"/>
      <c r="E83" s="185"/>
      <c r="F83" s="31"/>
      <c r="G83" s="31"/>
      <c r="H83" s="154"/>
      <c r="I83" s="155"/>
    </row>
    <row r="84" spans="2:9" ht="22.05" customHeight="1" x14ac:dyDescent="0.3">
      <c r="B84" s="156"/>
      <c r="C84" s="85" t="s">
        <v>58</v>
      </c>
      <c r="D84" s="184"/>
      <c r="E84" s="185"/>
      <c r="F84" s="31"/>
      <c r="G84" s="31"/>
      <c r="H84" s="154"/>
      <c r="I84" s="155"/>
    </row>
    <row r="85" spans="2:9" ht="22.05" customHeight="1" x14ac:dyDescent="0.3">
      <c r="B85" s="156"/>
      <c r="C85" s="85" t="s">
        <v>59</v>
      </c>
      <c r="D85" s="184"/>
      <c r="E85" s="185"/>
      <c r="F85" s="31"/>
      <c r="G85" s="31"/>
      <c r="H85" s="154"/>
      <c r="I85" s="155"/>
    </row>
    <row r="86" spans="2:9" s="166" customFormat="1" ht="15.6" x14ac:dyDescent="0.3">
      <c r="B86" s="163"/>
      <c r="C86" s="307"/>
      <c r="D86" s="307"/>
      <c r="E86" s="307"/>
      <c r="F86" s="307"/>
      <c r="G86" s="307"/>
      <c r="H86" s="164"/>
      <c r="I86" s="165"/>
    </row>
    <row r="87" spans="2:9" ht="24.75" customHeight="1" x14ac:dyDescent="0.3">
      <c r="B87" s="260" t="s">
        <v>60</v>
      </c>
      <c r="C87" s="261"/>
      <c r="D87" s="261"/>
      <c r="E87" s="261"/>
      <c r="F87" s="261"/>
      <c r="G87" s="261"/>
      <c r="H87" s="261"/>
      <c r="I87" s="262"/>
    </row>
    <row r="88" spans="2:9" x14ac:dyDescent="0.3">
      <c r="B88" s="51"/>
      <c r="C88" s="39"/>
      <c r="D88" s="39"/>
      <c r="E88" s="39"/>
      <c r="F88" s="39"/>
      <c r="G88" s="39"/>
      <c r="H88" s="39"/>
      <c r="I88" s="52"/>
    </row>
    <row r="89" spans="2:9" ht="33" customHeight="1" x14ac:dyDescent="0.3">
      <c r="B89" s="157"/>
      <c r="C89" s="53" t="s">
        <v>61</v>
      </c>
      <c r="D89" s="191">
        <f>SUM(D95:D98)</f>
        <v>0</v>
      </c>
      <c r="E89" s="79">
        <f>SUM(E95:E98)</f>
        <v>0</v>
      </c>
      <c r="F89" s="39"/>
      <c r="G89" s="39"/>
      <c r="H89" s="158"/>
      <c r="I89" s="159"/>
    </row>
    <row r="90" spans="2:9" x14ac:dyDescent="0.3">
      <c r="B90" s="157"/>
      <c r="C90" s="39"/>
      <c r="D90" s="39"/>
      <c r="E90" s="39"/>
      <c r="F90" s="39"/>
      <c r="G90" s="39"/>
      <c r="H90" s="158"/>
      <c r="I90" s="159"/>
    </row>
    <row r="91" spans="2:9" x14ac:dyDescent="0.3">
      <c r="B91" s="157"/>
      <c r="C91" s="39"/>
      <c r="D91" s="39"/>
      <c r="E91" s="39"/>
      <c r="F91" s="39"/>
      <c r="G91" s="39"/>
      <c r="H91" s="158"/>
      <c r="I91" s="159"/>
    </row>
    <row r="92" spans="2:9" ht="15.6" x14ac:dyDescent="0.3">
      <c r="B92" s="157"/>
      <c r="C92" s="54" t="s">
        <v>62</v>
      </c>
      <c r="D92" s="39"/>
      <c r="E92" s="39"/>
      <c r="F92" s="39"/>
      <c r="G92" s="39"/>
      <c r="H92" s="158"/>
      <c r="I92" s="159"/>
    </row>
    <row r="93" spans="2:9" x14ac:dyDescent="0.3">
      <c r="B93" s="157"/>
      <c r="C93" s="39"/>
      <c r="D93" s="39"/>
      <c r="E93" s="39"/>
      <c r="F93" s="39"/>
      <c r="G93" s="39"/>
      <c r="H93" s="158"/>
      <c r="I93" s="159"/>
    </row>
    <row r="94" spans="2:9" ht="15.6" x14ac:dyDescent="0.3">
      <c r="B94" s="157"/>
      <c r="C94" s="39"/>
      <c r="D94" s="28" t="s">
        <v>51</v>
      </c>
      <c r="E94" s="28" t="s">
        <v>52</v>
      </c>
      <c r="F94" s="39"/>
      <c r="G94" s="39"/>
      <c r="H94" s="158"/>
      <c r="I94" s="159"/>
    </row>
    <row r="95" spans="2:9" ht="22.05" customHeight="1" x14ac:dyDescent="0.3">
      <c r="B95" s="157"/>
      <c r="C95" s="86" t="s">
        <v>56</v>
      </c>
      <c r="D95" s="184"/>
      <c r="E95" s="185"/>
      <c r="F95" s="39"/>
      <c r="G95" s="39"/>
      <c r="H95" s="158"/>
      <c r="I95" s="159"/>
    </row>
    <row r="96" spans="2:9" ht="22.05" customHeight="1" x14ac:dyDescent="0.3">
      <c r="B96" s="157"/>
      <c r="C96" s="86" t="s">
        <v>57</v>
      </c>
      <c r="D96" s="184"/>
      <c r="E96" s="185"/>
      <c r="F96" s="39"/>
      <c r="G96" s="39"/>
      <c r="H96" s="158"/>
      <c r="I96" s="159"/>
    </row>
    <row r="97" spans="2:9" ht="22.05" customHeight="1" x14ac:dyDescent="0.3">
      <c r="B97" s="157"/>
      <c r="C97" s="86" t="s">
        <v>58</v>
      </c>
      <c r="D97" s="184"/>
      <c r="E97" s="185"/>
      <c r="F97" s="39"/>
      <c r="G97" s="39"/>
      <c r="H97" s="158"/>
      <c r="I97" s="159"/>
    </row>
    <row r="98" spans="2:9" ht="22.05" customHeight="1" x14ac:dyDescent="0.3">
      <c r="B98" s="157"/>
      <c r="C98" s="86" t="s">
        <v>59</v>
      </c>
      <c r="D98" s="184"/>
      <c r="E98" s="185"/>
      <c r="F98" s="39"/>
      <c r="G98" s="39"/>
      <c r="H98" s="158"/>
      <c r="I98" s="159"/>
    </row>
    <row r="99" spans="2:9" x14ac:dyDescent="0.3">
      <c r="B99" s="157"/>
      <c r="C99" s="39"/>
      <c r="D99" s="39"/>
      <c r="E99" s="39"/>
      <c r="F99" s="39"/>
      <c r="G99" s="39"/>
      <c r="H99" s="158"/>
      <c r="I99" s="159"/>
    </row>
    <row r="100" spans="2:9" x14ac:dyDescent="0.3">
      <c r="B100" s="160"/>
      <c r="C100" s="55"/>
      <c r="D100" s="55"/>
      <c r="E100" s="55"/>
      <c r="F100" s="55"/>
      <c r="G100" s="55"/>
      <c r="H100" s="161"/>
      <c r="I100" s="162"/>
    </row>
    <row r="101" spans="2:9" ht="15.6" customHeight="1" x14ac:dyDescent="0.3">
      <c r="B101" s="270"/>
      <c r="C101" s="271"/>
      <c r="D101" s="271"/>
      <c r="E101" s="271"/>
      <c r="F101" s="271"/>
      <c r="G101" s="271"/>
      <c r="H101" s="271"/>
      <c r="I101" s="272"/>
    </row>
    <row r="102" spans="2:9" ht="27.6" customHeight="1" x14ac:dyDescent="0.3">
      <c r="B102" s="230" t="s">
        <v>63</v>
      </c>
      <c r="C102" s="231"/>
      <c r="D102" s="231"/>
      <c r="E102" s="231"/>
      <c r="F102" s="231"/>
      <c r="G102" s="231"/>
      <c r="H102" s="231"/>
      <c r="I102" s="232"/>
    </row>
    <row r="103" spans="2:9" ht="26.25" customHeight="1" x14ac:dyDescent="0.3">
      <c r="B103" s="255" t="s">
        <v>33</v>
      </c>
      <c r="C103" s="256"/>
      <c r="D103" s="256"/>
      <c r="E103" s="256"/>
      <c r="F103" s="256"/>
      <c r="G103" s="256"/>
      <c r="H103" s="256"/>
      <c r="I103" s="257"/>
    </row>
    <row r="104" spans="2:9" x14ac:dyDescent="0.3">
      <c r="B104" s="156"/>
      <c r="C104" s="31"/>
      <c r="D104" s="31"/>
      <c r="E104" s="31"/>
      <c r="F104" s="31"/>
      <c r="G104" s="31"/>
      <c r="H104" s="154"/>
      <c r="I104" s="155"/>
    </row>
    <row r="105" spans="2:9" ht="15.6" x14ac:dyDescent="0.3">
      <c r="B105" s="156"/>
      <c r="C105" s="56" t="s">
        <v>64</v>
      </c>
      <c r="D105" s="31"/>
      <c r="E105" s="31"/>
      <c r="F105" s="31"/>
      <c r="G105" s="31"/>
      <c r="H105" s="154"/>
      <c r="I105" s="155"/>
    </row>
    <row r="106" spans="2:9" x14ac:dyDescent="0.3">
      <c r="B106" s="156"/>
      <c r="C106" s="31"/>
      <c r="D106" s="31"/>
      <c r="E106" s="31"/>
      <c r="F106" s="31"/>
      <c r="G106" s="31"/>
      <c r="H106" s="154"/>
      <c r="I106" s="155"/>
    </row>
    <row r="107" spans="2:9" ht="33" customHeight="1" x14ac:dyDescent="0.3">
      <c r="B107" s="156"/>
      <c r="C107" s="57" t="s">
        <v>65</v>
      </c>
      <c r="D107" s="33"/>
      <c r="E107" s="31"/>
      <c r="F107" s="191">
        <f>SUM(F110:F113)</f>
        <v>0</v>
      </c>
      <c r="G107" s="31"/>
      <c r="H107" s="154"/>
      <c r="I107" s="155"/>
    </row>
    <row r="108" spans="2:9" x14ac:dyDescent="0.3">
      <c r="B108" s="156"/>
      <c r="C108" s="33"/>
      <c r="D108" s="33"/>
      <c r="E108" s="33"/>
      <c r="F108" s="33"/>
      <c r="G108" s="33"/>
      <c r="H108" s="154"/>
      <c r="I108" s="155"/>
    </row>
    <row r="109" spans="2:9" ht="15.6" x14ac:dyDescent="0.3">
      <c r="B109" s="156"/>
      <c r="C109" s="32"/>
      <c r="D109" s="243" t="s">
        <v>66</v>
      </c>
      <c r="E109" s="243"/>
      <c r="F109" s="27" t="s">
        <v>37</v>
      </c>
      <c r="G109" s="27"/>
      <c r="H109" s="27"/>
      <c r="I109" s="155"/>
    </row>
    <row r="110" spans="2:9" ht="33" customHeight="1" x14ac:dyDescent="0.3">
      <c r="B110" s="156"/>
      <c r="C110" s="242" t="s">
        <v>67</v>
      </c>
      <c r="D110" s="240"/>
      <c r="E110" s="241"/>
      <c r="F110" s="184"/>
      <c r="G110" s="167"/>
      <c r="H110" s="58"/>
      <c r="I110" s="155"/>
    </row>
    <row r="111" spans="2:9" ht="33" customHeight="1" x14ac:dyDescent="0.3">
      <c r="B111" s="156"/>
      <c r="C111" s="242"/>
      <c r="D111" s="240"/>
      <c r="E111" s="241"/>
      <c r="F111" s="184"/>
      <c r="G111" s="167"/>
      <c r="H111" s="58"/>
      <c r="I111" s="155"/>
    </row>
    <row r="112" spans="2:9" ht="33" customHeight="1" x14ac:dyDescent="0.3">
      <c r="B112" s="156"/>
      <c r="C112" s="242"/>
      <c r="D112" s="240"/>
      <c r="E112" s="241"/>
      <c r="F112" s="184"/>
      <c r="G112" s="167"/>
      <c r="H112" s="58"/>
      <c r="I112" s="155"/>
    </row>
    <row r="113" spans="2:9" ht="33" customHeight="1" x14ac:dyDescent="0.3">
      <c r="B113" s="156"/>
      <c r="C113" s="242"/>
      <c r="D113" s="240"/>
      <c r="E113" s="241"/>
      <c r="F113" s="184"/>
      <c r="G113" s="167"/>
      <c r="H113" s="58"/>
      <c r="I113" s="155"/>
    </row>
    <row r="114" spans="2:9" ht="21.75" customHeight="1" x14ac:dyDescent="0.3">
      <c r="B114" s="156"/>
      <c r="C114" s="23"/>
      <c r="D114" s="168"/>
      <c r="E114" s="168"/>
      <c r="F114" s="167"/>
      <c r="G114" s="167"/>
      <c r="H114" s="58"/>
      <c r="I114" s="155"/>
    </row>
    <row r="115" spans="2:9" ht="32.25" customHeight="1" x14ac:dyDescent="0.3">
      <c r="B115" s="233" t="s">
        <v>60</v>
      </c>
      <c r="C115" s="234"/>
      <c r="D115" s="234"/>
      <c r="E115" s="234"/>
      <c r="F115" s="234"/>
      <c r="G115" s="234"/>
      <c r="H115" s="234"/>
      <c r="I115" s="235"/>
    </row>
    <row r="116" spans="2:9" x14ac:dyDescent="0.3">
      <c r="B116" s="157"/>
      <c r="C116" s="37"/>
      <c r="D116" s="37"/>
      <c r="E116" s="37"/>
      <c r="F116" s="37"/>
      <c r="G116" s="37"/>
      <c r="H116" s="158"/>
      <c r="I116" s="159"/>
    </row>
    <row r="117" spans="2:9" ht="15.6" x14ac:dyDescent="0.3">
      <c r="B117" s="157"/>
      <c r="C117" s="59" t="s">
        <v>68</v>
      </c>
      <c r="D117" s="37"/>
      <c r="E117" s="37"/>
      <c r="F117" s="37"/>
      <c r="G117" s="37"/>
      <c r="H117" s="158"/>
      <c r="I117" s="159"/>
    </row>
    <row r="118" spans="2:9" ht="15.6" x14ac:dyDescent="0.3">
      <c r="B118" s="157"/>
      <c r="C118" s="59" t="s">
        <v>69</v>
      </c>
      <c r="D118" s="39"/>
      <c r="E118" s="39"/>
      <c r="F118" s="39"/>
      <c r="G118" s="39"/>
      <c r="H118" s="158"/>
      <c r="I118" s="159"/>
    </row>
    <row r="119" spans="2:9" x14ac:dyDescent="0.3">
      <c r="B119" s="157"/>
      <c r="C119" s="39"/>
      <c r="D119" s="39"/>
      <c r="E119" s="39"/>
      <c r="F119" s="39"/>
      <c r="G119" s="39"/>
      <c r="H119" s="158"/>
      <c r="I119" s="159"/>
    </row>
    <row r="120" spans="2:9" ht="33" customHeight="1" x14ac:dyDescent="0.3">
      <c r="B120" s="157"/>
      <c r="C120" s="60" t="s">
        <v>297</v>
      </c>
      <c r="D120" s="37"/>
      <c r="E120" s="39"/>
      <c r="F120" s="191">
        <f>SUM(F123:F126)</f>
        <v>0</v>
      </c>
      <c r="G120" s="39"/>
      <c r="H120" s="158"/>
      <c r="I120" s="159"/>
    </row>
    <row r="121" spans="2:9" x14ac:dyDescent="0.3">
      <c r="B121" s="157"/>
      <c r="C121" s="37"/>
      <c r="D121" s="37"/>
      <c r="E121" s="37"/>
      <c r="F121" s="37"/>
      <c r="G121" s="37"/>
      <c r="H121" s="158"/>
      <c r="I121" s="159"/>
    </row>
    <row r="122" spans="2:9" ht="15.6" x14ac:dyDescent="0.3">
      <c r="B122" s="157"/>
      <c r="C122" s="38"/>
      <c r="D122" s="238" t="s">
        <v>70</v>
      </c>
      <c r="E122" s="238"/>
      <c r="F122" s="28" t="s">
        <v>37</v>
      </c>
      <c r="G122" s="28"/>
      <c r="H122" s="28"/>
      <c r="I122" s="159"/>
    </row>
    <row r="123" spans="2:9" ht="33" customHeight="1" x14ac:dyDescent="0.3">
      <c r="B123" s="157"/>
      <c r="C123" s="239" t="s">
        <v>71</v>
      </c>
      <c r="D123" s="240"/>
      <c r="E123" s="241"/>
      <c r="F123" s="184"/>
      <c r="G123" s="169"/>
      <c r="H123" s="61"/>
      <c r="I123" s="159"/>
    </row>
    <row r="124" spans="2:9" ht="33" customHeight="1" x14ac:dyDescent="0.3">
      <c r="B124" s="157"/>
      <c r="C124" s="239"/>
      <c r="D124" s="240"/>
      <c r="E124" s="241"/>
      <c r="F124" s="184"/>
      <c r="G124" s="169"/>
      <c r="H124" s="61"/>
      <c r="I124" s="159"/>
    </row>
    <row r="125" spans="2:9" ht="33" customHeight="1" x14ac:dyDescent="0.3">
      <c r="B125" s="157"/>
      <c r="C125" s="239"/>
      <c r="D125" s="240"/>
      <c r="E125" s="241"/>
      <c r="F125" s="184"/>
      <c r="G125" s="169"/>
      <c r="H125" s="61"/>
      <c r="I125" s="159"/>
    </row>
    <row r="126" spans="2:9" ht="33" customHeight="1" x14ac:dyDescent="0.3">
      <c r="B126" s="157"/>
      <c r="C126" s="239"/>
      <c r="D126" s="240"/>
      <c r="E126" s="241"/>
      <c r="F126" s="184"/>
      <c r="G126" s="169"/>
      <c r="H126" s="61"/>
      <c r="I126" s="159"/>
    </row>
    <row r="127" spans="2:9" x14ac:dyDescent="0.3">
      <c r="B127" s="160"/>
      <c r="C127" s="161"/>
      <c r="D127" s="161"/>
      <c r="E127" s="161"/>
      <c r="F127" s="161"/>
      <c r="G127" s="161"/>
      <c r="H127" s="161"/>
      <c r="I127" s="162"/>
    </row>
    <row r="128" spans="2:9" x14ac:dyDescent="0.3">
      <c r="B128" s="270"/>
      <c r="C128" s="271"/>
      <c r="D128" s="271"/>
      <c r="E128" s="271"/>
      <c r="F128" s="271"/>
      <c r="G128" s="271"/>
      <c r="H128" s="271"/>
      <c r="I128" s="272"/>
    </row>
    <row r="129" spans="2:9" ht="27.75" customHeight="1" x14ac:dyDescent="0.3">
      <c r="B129" s="230" t="s">
        <v>72</v>
      </c>
      <c r="C129" s="231"/>
      <c r="D129" s="231"/>
      <c r="E129" s="231"/>
      <c r="F129" s="231"/>
      <c r="G129" s="231"/>
      <c r="H129" s="231"/>
      <c r="I129" s="232"/>
    </row>
    <row r="130" spans="2:9" ht="27.6" customHeight="1" x14ac:dyDescent="0.3">
      <c r="B130" s="255" t="s">
        <v>33</v>
      </c>
      <c r="C130" s="256"/>
      <c r="D130" s="256"/>
      <c r="E130" s="256"/>
      <c r="F130" s="256"/>
      <c r="G130" s="256"/>
      <c r="H130" s="256"/>
      <c r="I130" s="257"/>
    </row>
    <row r="131" spans="2:9" x14ac:dyDescent="0.3">
      <c r="B131" s="156"/>
      <c r="C131" s="31"/>
      <c r="D131" s="31"/>
      <c r="E131" s="31"/>
      <c r="F131" s="31"/>
      <c r="G131" s="31"/>
      <c r="H131" s="154"/>
      <c r="I131" s="155"/>
    </row>
    <row r="132" spans="2:9" x14ac:dyDescent="0.3">
      <c r="B132" s="156"/>
      <c r="C132" s="31" t="s">
        <v>73</v>
      </c>
      <c r="D132" s="31"/>
      <c r="E132" s="31"/>
      <c r="F132" s="31"/>
      <c r="G132" s="31"/>
      <c r="H132" s="154"/>
      <c r="I132" s="155"/>
    </row>
    <row r="133" spans="2:9" x14ac:dyDescent="0.3">
      <c r="B133" s="156"/>
      <c r="C133" s="31" t="s">
        <v>74</v>
      </c>
      <c r="D133" s="31"/>
      <c r="E133" s="31"/>
      <c r="F133" s="31"/>
      <c r="G133" s="31"/>
      <c r="H133" s="154"/>
      <c r="I133" s="155"/>
    </row>
    <row r="134" spans="2:9" x14ac:dyDescent="0.3">
      <c r="B134" s="156"/>
      <c r="C134" s="31"/>
      <c r="D134" s="31"/>
      <c r="E134" s="31"/>
      <c r="F134" s="31"/>
      <c r="G134" s="31"/>
      <c r="H134" s="154"/>
      <c r="I134" s="155"/>
    </row>
    <row r="135" spans="2:9" ht="33" customHeight="1" x14ac:dyDescent="0.3">
      <c r="B135" s="156"/>
      <c r="C135" s="57" t="s">
        <v>75</v>
      </c>
      <c r="D135" s="33"/>
      <c r="E135" s="31"/>
      <c r="F135" s="191">
        <f>SUM(F138:F141)</f>
        <v>0</v>
      </c>
      <c r="G135" s="31"/>
      <c r="H135" s="154"/>
      <c r="I135" s="155"/>
    </row>
    <row r="136" spans="2:9" x14ac:dyDescent="0.3">
      <c r="B136" s="156"/>
      <c r="C136" s="33"/>
      <c r="D136" s="33"/>
      <c r="E136" s="33"/>
      <c r="F136" s="33"/>
      <c r="G136" s="33"/>
      <c r="H136" s="154"/>
      <c r="I136" s="155"/>
    </row>
    <row r="137" spans="2:9" ht="15.6" x14ac:dyDescent="0.3">
      <c r="B137" s="156"/>
      <c r="C137" s="32"/>
      <c r="D137" s="243" t="s">
        <v>76</v>
      </c>
      <c r="E137" s="243"/>
      <c r="F137" s="27" t="s">
        <v>37</v>
      </c>
      <c r="G137" s="27"/>
      <c r="H137" s="27"/>
      <c r="I137" s="155"/>
    </row>
    <row r="138" spans="2:9" ht="33" customHeight="1" x14ac:dyDescent="0.3">
      <c r="B138" s="156"/>
      <c r="C138" s="258" t="s">
        <v>77</v>
      </c>
      <c r="D138" s="240"/>
      <c r="E138" s="241"/>
      <c r="F138" s="184"/>
      <c r="G138" s="167"/>
      <c r="H138" s="58"/>
      <c r="I138" s="155"/>
    </row>
    <row r="139" spans="2:9" ht="33" customHeight="1" x14ac:dyDescent="0.3">
      <c r="B139" s="156"/>
      <c r="C139" s="258"/>
      <c r="D139" s="240"/>
      <c r="E139" s="241"/>
      <c r="F139" s="184"/>
      <c r="G139" s="167"/>
      <c r="H139" s="58"/>
      <c r="I139" s="155"/>
    </row>
    <row r="140" spans="2:9" ht="33" customHeight="1" x14ac:dyDescent="0.3">
      <c r="B140" s="156"/>
      <c r="C140" s="258"/>
      <c r="D140" s="240"/>
      <c r="E140" s="241"/>
      <c r="F140" s="184"/>
      <c r="G140" s="167"/>
      <c r="H140" s="58"/>
      <c r="I140" s="155"/>
    </row>
    <row r="141" spans="2:9" ht="33" customHeight="1" x14ac:dyDescent="0.3">
      <c r="B141" s="156"/>
      <c r="C141" s="258"/>
      <c r="D141" s="240"/>
      <c r="E141" s="241"/>
      <c r="F141" s="184"/>
      <c r="G141" s="167"/>
      <c r="H141" s="58"/>
      <c r="I141" s="155"/>
    </row>
    <row r="142" spans="2:9" ht="18" x14ac:dyDescent="0.3">
      <c r="B142" s="170"/>
      <c r="C142" s="259"/>
      <c r="D142" s="62"/>
      <c r="E142" s="62"/>
      <c r="F142" s="171"/>
      <c r="G142" s="171"/>
      <c r="H142" s="62"/>
      <c r="I142" s="172"/>
    </row>
    <row r="143" spans="2:9" ht="29.1" customHeight="1" x14ac:dyDescent="0.3">
      <c r="B143" s="260" t="s">
        <v>60</v>
      </c>
      <c r="C143" s="261"/>
      <c r="D143" s="261"/>
      <c r="E143" s="261"/>
      <c r="F143" s="261"/>
      <c r="G143" s="261"/>
      <c r="H143" s="261"/>
      <c r="I143" s="262"/>
    </row>
    <row r="144" spans="2:9" x14ac:dyDescent="0.3">
      <c r="B144" s="157"/>
      <c r="C144" s="37"/>
      <c r="D144" s="37"/>
      <c r="E144" s="37"/>
      <c r="F144" s="37"/>
      <c r="G144" s="37"/>
      <c r="H144" s="158"/>
      <c r="I144" s="159"/>
    </row>
    <row r="145" spans="2:9" x14ac:dyDescent="0.3">
      <c r="B145" s="157"/>
      <c r="C145" s="39" t="s">
        <v>78</v>
      </c>
      <c r="D145" s="37"/>
      <c r="E145" s="37"/>
      <c r="F145" s="37"/>
      <c r="G145" s="37"/>
      <c r="H145" s="158"/>
      <c r="I145" s="159"/>
    </row>
    <row r="146" spans="2:9" x14ac:dyDescent="0.3">
      <c r="B146" s="157"/>
      <c r="C146" s="39"/>
      <c r="D146" s="39"/>
      <c r="E146" s="39"/>
      <c r="F146" s="39"/>
      <c r="G146" s="39"/>
      <c r="H146" s="158"/>
      <c r="I146" s="159"/>
    </row>
    <row r="147" spans="2:9" ht="33" customHeight="1" x14ac:dyDescent="0.3">
      <c r="B147" s="157"/>
      <c r="C147" s="60" t="s">
        <v>79</v>
      </c>
      <c r="D147" s="37"/>
      <c r="E147" s="39"/>
      <c r="F147" s="191">
        <f>SUM(F150:F153)</f>
        <v>0</v>
      </c>
      <c r="G147" s="39"/>
      <c r="H147" s="158"/>
      <c r="I147" s="159"/>
    </row>
    <row r="148" spans="2:9" x14ac:dyDescent="0.3">
      <c r="B148" s="157"/>
      <c r="C148" s="37"/>
      <c r="D148" s="37"/>
      <c r="E148" s="37"/>
      <c r="F148" s="37"/>
      <c r="G148" s="37"/>
      <c r="H148" s="158"/>
      <c r="I148" s="159"/>
    </row>
    <row r="149" spans="2:9" ht="15.6" x14ac:dyDescent="0.3">
      <c r="B149" s="157"/>
      <c r="C149" s="38"/>
      <c r="D149" s="238" t="s">
        <v>76</v>
      </c>
      <c r="E149" s="238"/>
      <c r="F149" s="28" t="s">
        <v>37</v>
      </c>
      <c r="G149" s="28"/>
      <c r="H149" s="28"/>
      <c r="I149" s="159"/>
    </row>
    <row r="150" spans="2:9" ht="33" customHeight="1" x14ac:dyDescent="0.3">
      <c r="B150" s="157"/>
      <c r="C150" s="239" t="s">
        <v>80</v>
      </c>
      <c r="D150" s="240"/>
      <c r="E150" s="241"/>
      <c r="F150" s="184"/>
      <c r="G150" s="169"/>
      <c r="H150" s="61"/>
      <c r="I150" s="159"/>
    </row>
    <row r="151" spans="2:9" ht="33" customHeight="1" x14ac:dyDescent="0.3">
      <c r="B151" s="157"/>
      <c r="C151" s="239"/>
      <c r="D151" s="240"/>
      <c r="E151" s="241"/>
      <c r="F151" s="184"/>
      <c r="G151" s="169"/>
      <c r="H151" s="61"/>
      <c r="I151" s="159"/>
    </row>
    <row r="152" spans="2:9" ht="33" customHeight="1" x14ac:dyDescent="0.3">
      <c r="B152" s="157"/>
      <c r="C152" s="239"/>
      <c r="D152" s="240"/>
      <c r="E152" s="241"/>
      <c r="F152" s="184"/>
      <c r="G152" s="169"/>
      <c r="H152" s="61"/>
      <c r="I152" s="159"/>
    </row>
    <row r="153" spans="2:9" ht="33" customHeight="1" x14ac:dyDescent="0.3">
      <c r="B153" s="157"/>
      <c r="C153" s="239"/>
      <c r="D153" s="240"/>
      <c r="E153" s="241"/>
      <c r="F153" s="184"/>
      <c r="G153" s="169"/>
      <c r="H153" s="61"/>
      <c r="I153" s="159"/>
    </row>
    <row r="154" spans="2:9" ht="13.5" customHeight="1" x14ac:dyDescent="0.3">
      <c r="B154" s="160"/>
      <c r="C154" s="161"/>
      <c r="D154" s="161"/>
      <c r="E154" s="161"/>
      <c r="F154" s="161"/>
      <c r="G154" s="161"/>
      <c r="H154" s="161"/>
      <c r="I154" s="162"/>
    </row>
    <row r="155" spans="2:9" x14ac:dyDescent="0.3">
      <c r="B155" s="270"/>
      <c r="C155" s="271"/>
      <c r="D155" s="271"/>
      <c r="E155" s="271"/>
      <c r="F155" s="271"/>
      <c r="G155" s="271"/>
      <c r="H155" s="271"/>
      <c r="I155" s="272"/>
    </row>
    <row r="156" spans="2:9" ht="21" customHeight="1" x14ac:dyDescent="0.3">
      <c r="B156" s="252" t="s">
        <v>81</v>
      </c>
      <c r="C156" s="253"/>
      <c r="D156" s="253"/>
      <c r="E156" s="253"/>
      <c r="F156" s="253"/>
      <c r="G156" s="253"/>
      <c r="H156" s="253"/>
      <c r="I156" s="254"/>
    </row>
    <row r="157" spans="2:9" ht="15.6" x14ac:dyDescent="0.3">
      <c r="B157" s="173"/>
      <c r="C157" s="63"/>
      <c r="D157" s="63"/>
      <c r="E157" s="63"/>
      <c r="F157" s="63"/>
      <c r="G157" s="64"/>
      <c r="H157" s="174"/>
      <c r="I157" s="175"/>
    </row>
    <row r="158" spans="2:9" ht="15.6" x14ac:dyDescent="0.3">
      <c r="B158" s="173"/>
      <c r="C158" s="63"/>
      <c r="D158" s="65"/>
      <c r="E158" s="65"/>
      <c r="F158" s="65"/>
      <c r="G158" s="65"/>
      <c r="H158" s="174"/>
      <c r="I158" s="175"/>
    </row>
    <row r="159" spans="2:9" ht="15.6" customHeight="1" x14ac:dyDescent="0.3">
      <c r="B159" s="173"/>
      <c r="C159" s="269" t="s">
        <v>486</v>
      </c>
      <c r="D159" s="66" t="s">
        <v>485</v>
      </c>
      <c r="E159" s="268" t="s">
        <v>82</v>
      </c>
      <c r="F159" s="268"/>
      <c r="G159" s="24" t="s">
        <v>83</v>
      </c>
      <c r="H159" s="174"/>
      <c r="I159" s="175"/>
    </row>
    <row r="160" spans="2:9" ht="33" customHeight="1" x14ac:dyDescent="0.3">
      <c r="B160" s="173"/>
      <c r="C160" s="269"/>
      <c r="D160" s="90"/>
      <c r="E160" s="240"/>
      <c r="F160" s="241"/>
      <c r="G160" s="184"/>
      <c r="H160" s="174"/>
      <c r="I160" s="175"/>
    </row>
    <row r="161" spans="2:9" ht="33" customHeight="1" x14ac:dyDescent="0.3">
      <c r="B161" s="173"/>
      <c r="C161" s="269"/>
      <c r="D161" s="90"/>
      <c r="E161" s="240"/>
      <c r="F161" s="241"/>
      <c r="G161" s="184"/>
      <c r="H161" s="174"/>
      <c r="I161" s="175"/>
    </row>
    <row r="162" spans="2:9" ht="33" customHeight="1" x14ac:dyDescent="0.3">
      <c r="B162" s="173"/>
      <c r="C162" s="269"/>
      <c r="D162" s="90"/>
      <c r="E162" s="240"/>
      <c r="F162" s="241"/>
      <c r="G162" s="184"/>
      <c r="H162" s="174"/>
      <c r="I162" s="175"/>
    </row>
    <row r="163" spans="2:9" ht="33" customHeight="1" x14ac:dyDescent="0.3">
      <c r="B163" s="173"/>
      <c r="C163" s="63"/>
      <c r="D163" s="90"/>
      <c r="E163" s="240"/>
      <c r="F163" s="241"/>
      <c r="G163" s="184"/>
      <c r="H163" s="174"/>
      <c r="I163" s="175"/>
    </row>
    <row r="164" spans="2:9" ht="33" customHeight="1" x14ac:dyDescent="0.3">
      <c r="B164" s="173"/>
      <c r="C164" s="63"/>
      <c r="D164" s="90"/>
      <c r="E164" s="240"/>
      <c r="F164" s="241"/>
      <c r="G164" s="184"/>
      <c r="H164" s="174"/>
      <c r="I164" s="175"/>
    </row>
    <row r="165" spans="2:9" ht="33" customHeight="1" x14ac:dyDescent="0.3">
      <c r="B165" s="173"/>
      <c r="C165" s="63"/>
      <c r="D165" s="90"/>
      <c r="E165" s="240"/>
      <c r="F165" s="241"/>
      <c r="G165" s="184"/>
      <c r="H165" s="174"/>
      <c r="I165" s="175"/>
    </row>
    <row r="166" spans="2:9" ht="31.5" customHeight="1" x14ac:dyDescent="0.3">
      <c r="B166" s="176"/>
      <c r="C166" s="67"/>
      <c r="D166" s="67"/>
      <c r="E166" s="67"/>
      <c r="F166" s="67"/>
      <c r="G166" s="67"/>
      <c r="H166" s="177"/>
      <c r="I166" s="178"/>
    </row>
    <row r="167" spans="2:9" x14ac:dyDescent="0.3">
      <c r="B167" s="270"/>
      <c r="C167" s="271"/>
      <c r="D167" s="271"/>
      <c r="E167" s="271"/>
      <c r="F167" s="271"/>
      <c r="G167" s="271"/>
      <c r="H167" s="271"/>
      <c r="I167" s="272"/>
    </row>
    <row r="168" spans="2:9" ht="21" customHeight="1" x14ac:dyDescent="0.3">
      <c r="B168" s="252" t="s">
        <v>84</v>
      </c>
      <c r="C168" s="253"/>
      <c r="D168" s="253"/>
      <c r="E168" s="253"/>
      <c r="F168" s="253"/>
      <c r="G168" s="253"/>
      <c r="H168" s="253"/>
      <c r="I168" s="254"/>
    </row>
    <row r="169" spans="2:9" ht="15.6" x14ac:dyDescent="0.3">
      <c r="B169" s="173"/>
      <c r="C169" s="68"/>
      <c r="D169" s="69"/>
      <c r="E169" s="70"/>
      <c r="F169" s="71"/>
      <c r="G169" s="71"/>
      <c r="H169" s="174"/>
      <c r="I169" s="175"/>
    </row>
    <row r="170" spans="2:9" ht="33" customHeight="1" x14ac:dyDescent="0.3">
      <c r="B170" s="173"/>
      <c r="C170" s="63" t="s">
        <v>85</v>
      </c>
      <c r="D170" s="273"/>
      <c r="E170" s="274"/>
      <c r="F170" s="71"/>
      <c r="G170" s="71"/>
      <c r="H170" s="174"/>
      <c r="I170" s="175"/>
    </row>
    <row r="171" spans="2:9" ht="15.6" x14ac:dyDescent="0.3">
      <c r="B171" s="173"/>
      <c r="C171" s="68"/>
      <c r="D171" s="69"/>
      <c r="E171" s="70"/>
      <c r="F171" s="71"/>
      <c r="G171" s="71"/>
      <c r="H171" s="174"/>
      <c r="I171" s="175"/>
    </row>
    <row r="172" spans="2:9" ht="46.8" x14ac:dyDescent="0.3">
      <c r="B172" s="173"/>
      <c r="C172" s="63" t="s">
        <v>86</v>
      </c>
      <c r="D172" s="186"/>
      <c r="E172" s="25"/>
      <c r="F172" s="72"/>
      <c r="G172" s="72"/>
      <c r="H172" s="174"/>
      <c r="I172" s="175"/>
    </row>
    <row r="173" spans="2:9" x14ac:dyDescent="0.3">
      <c r="B173" s="173"/>
      <c r="C173" s="64"/>
      <c r="D173" s="64"/>
      <c r="E173" s="64"/>
      <c r="F173" s="64"/>
      <c r="G173" s="64"/>
      <c r="H173" s="174"/>
      <c r="I173" s="175"/>
    </row>
    <row r="174" spans="2:9" ht="33" customHeight="1" x14ac:dyDescent="0.3">
      <c r="B174" s="173"/>
      <c r="C174" s="63" t="s">
        <v>87</v>
      </c>
      <c r="D174" s="187"/>
      <c r="E174" s="26" t="str">
        <f>IFERROR(D174/$D$170,"")</f>
        <v/>
      </c>
      <c r="F174" s="25"/>
      <c r="G174" s="64"/>
      <c r="H174" s="174"/>
      <c r="I174" s="175"/>
    </row>
    <row r="175" spans="2:9" x14ac:dyDescent="0.3">
      <c r="B175" s="173"/>
      <c r="C175" s="64"/>
      <c r="D175" s="64"/>
      <c r="E175" s="64"/>
      <c r="F175" s="64"/>
      <c r="G175" s="64"/>
      <c r="H175" s="174"/>
      <c r="I175" s="175"/>
    </row>
    <row r="176" spans="2:9" ht="33" customHeight="1" x14ac:dyDescent="0.3">
      <c r="B176" s="173"/>
      <c r="C176" s="63" t="s">
        <v>88</v>
      </c>
      <c r="D176" s="187"/>
      <c r="E176" s="26" t="str">
        <f>IFERROR(D176/$D$170,"")</f>
        <v/>
      </c>
      <c r="F176" s="25"/>
      <c r="G176" s="64"/>
      <c r="H176" s="174"/>
      <c r="I176" s="175"/>
    </row>
    <row r="177" spans="2:9" x14ac:dyDescent="0.3">
      <c r="B177" s="173"/>
      <c r="C177" s="64"/>
      <c r="D177" s="64"/>
      <c r="E177" s="64"/>
      <c r="F177" s="64"/>
      <c r="G177" s="64"/>
      <c r="H177" s="174"/>
      <c r="I177" s="175"/>
    </row>
    <row r="178" spans="2:9" ht="33" customHeight="1" x14ac:dyDescent="0.3">
      <c r="B178" s="173"/>
      <c r="C178" s="63" t="s">
        <v>89</v>
      </c>
      <c r="D178" s="187"/>
      <c r="E178" s="26" t="str">
        <f>IFERROR(D178/$D$170,"")</f>
        <v/>
      </c>
      <c r="F178" s="25"/>
      <c r="G178" s="64"/>
      <c r="H178" s="174"/>
      <c r="I178" s="175"/>
    </row>
    <row r="179" spans="2:9" ht="15.6" x14ac:dyDescent="0.3">
      <c r="B179" s="173"/>
      <c r="C179" s="63"/>
      <c r="D179" s="63"/>
      <c r="E179" s="63"/>
      <c r="F179" s="63"/>
      <c r="G179" s="64"/>
      <c r="H179" s="174"/>
      <c r="I179" s="175"/>
    </row>
    <row r="180" spans="2:9" ht="15.6" x14ac:dyDescent="0.3">
      <c r="B180" s="173"/>
      <c r="C180" s="73" t="s">
        <v>90</v>
      </c>
      <c r="D180" s="64"/>
      <c r="E180" s="64"/>
      <c r="F180" s="64"/>
      <c r="G180" s="64"/>
      <c r="H180" s="174"/>
      <c r="I180" s="175"/>
    </row>
    <row r="181" spans="2:9" ht="66" customHeight="1" x14ac:dyDescent="0.3">
      <c r="B181" s="173"/>
      <c r="C181" s="263"/>
      <c r="D181" s="264"/>
      <c r="E181" s="264"/>
      <c r="F181" s="264"/>
      <c r="G181" s="265"/>
      <c r="H181" s="174"/>
      <c r="I181" s="175"/>
    </row>
    <row r="182" spans="2:9" ht="15.6" x14ac:dyDescent="0.3">
      <c r="B182" s="173"/>
      <c r="C182" s="63"/>
      <c r="D182" s="63"/>
      <c r="E182" s="63"/>
      <c r="F182" s="63"/>
      <c r="G182" s="64"/>
      <c r="H182" s="174"/>
      <c r="I182" s="175"/>
    </row>
    <row r="183" spans="2:9" ht="15.6" x14ac:dyDescent="0.3">
      <c r="B183" s="173"/>
      <c r="C183" s="73" t="s">
        <v>91</v>
      </c>
      <c r="D183" s="64"/>
      <c r="E183" s="64"/>
      <c r="F183" s="64"/>
      <c r="G183" s="64"/>
      <c r="H183" s="174"/>
      <c r="I183" s="175"/>
    </row>
    <row r="184" spans="2:9" ht="66" customHeight="1" x14ac:dyDescent="0.3">
      <c r="B184" s="173"/>
      <c r="C184" s="263"/>
      <c r="D184" s="264"/>
      <c r="E184" s="264"/>
      <c r="F184" s="264"/>
      <c r="G184" s="265"/>
      <c r="H184" s="174"/>
      <c r="I184" s="175"/>
    </row>
    <row r="185" spans="2:9" ht="15.6" x14ac:dyDescent="0.3">
      <c r="B185" s="173"/>
      <c r="C185" s="63"/>
      <c r="D185" s="63"/>
      <c r="E185" s="63"/>
      <c r="F185" s="63"/>
      <c r="G185" s="64"/>
      <c r="H185" s="174"/>
      <c r="I185" s="175"/>
    </row>
    <row r="186" spans="2:9" ht="15.6" x14ac:dyDescent="0.3">
      <c r="B186" s="173"/>
      <c r="C186" s="73" t="s">
        <v>92</v>
      </c>
      <c r="D186" s="64"/>
      <c r="E186" s="64"/>
      <c r="F186" s="64"/>
      <c r="G186" s="64"/>
      <c r="H186" s="174"/>
      <c r="I186" s="175"/>
    </row>
    <row r="187" spans="2:9" ht="66" customHeight="1" x14ac:dyDescent="0.3">
      <c r="B187" s="173"/>
      <c r="C187" s="248"/>
      <c r="D187" s="249"/>
      <c r="E187" s="249"/>
      <c r="F187" s="249"/>
      <c r="G187" s="250"/>
      <c r="H187" s="174"/>
      <c r="I187" s="175"/>
    </row>
    <row r="188" spans="2:9" x14ac:dyDescent="0.3">
      <c r="B188" s="173"/>
      <c r="C188" s="64"/>
      <c r="D188" s="64"/>
      <c r="E188" s="64"/>
      <c r="F188" s="64"/>
      <c r="G188" s="64"/>
      <c r="H188" s="174"/>
      <c r="I188" s="175"/>
    </row>
    <row r="189" spans="2:9" ht="33" customHeight="1" x14ac:dyDescent="0.3">
      <c r="B189" s="173"/>
      <c r="C189" s="74" t="s">
        <v>93</v>
      </c>
      <c r="D189" s="64"/>
      <c r="E189" s="88"/>
      <c r="F189" s="64"/>
      <c r="G189" s="64"/>
      <c r="H189" s="64"/>
      <c r="I189" s="75"/>
    </row>
    <row r="190" spans="2:9" x14ac:dyDescent="0.3">
      <c r="B190" s="173"/>
      <c r="C190" s="64"/>
      <c r="D190" s="64"/>
      <c r="E190" s="64"/>
      <c r="F190" s="64"/>
      <c r="G190" s="64"/>
      <c r="H190" s="174"/>
      <c r="I190" s="175"/>
    </row>
    <row r="191" spans="2:9" ht="33.75" customHeight="1" x14ac:dyDescent="0.3">
      <c r="B191" s="173"/>
      <c r="C191" s="266" t="s">
        <v>94</v>
      </c>
      <c r="D191" s="266"/>
      <c r="E191" s="266"/>
      <c r="F191" s="266"/>
      <c r="G191" s="266"/>
      <c r="H191" s="174"/>
      <c r="I191" s="175"/>
    </row>
    <row r="192" spans="2:9" ht="18.75" customHeight="1" x14ac:dyDescent="0.3">
      <c r="B192" s="173"/>
      <c r="C192" s="267" t="s">
        <v>95</v>
      </c>
      <c r="D192" s="267"/>
      <c r="E192" s="267"/>
      <c r="F192" s="267"/>
      <c r="G192" s="267"/>
      <c r="H192" s="174"/>
      <c r="I192" s="175"/>
    </row>
    <row r="193" spans="2:9" ht="66" customHeight="1" x14ac:dyDescent="0.3">
      <c r="B193" s="173"/>
      <c r="C193" s="248"/>
      <c r="D193" s="249"/>
      <c r="E193" s="249"/>
      <c r="F193" s="249"/>
      <c r="G193" s="250"/>
      <c r="H193" s="174"/>
      <c r="I193" s="175"/>
    </row>
    <row r="194" spans="2:9" x14ac:dyDescent="0.3">
      <c r="B194" s="176"/>
      <c r="C194" s="76"/>
      <c r="D194" s="76"/>
      <c r="E194" s="76"/>
      <c r="F194" s="76"/>
      <c r="G194" s="76"/>
      <c r="H194" s="177"/>
      <c r="I194" s="178"/>
    </row>
    <row r="195" spans="2:9" x14ac:dyDescent="0.3">
      <c r="B195" s="270"/>
      <c r="C195" s="271"/>
      <c r="D195" s="271"/>
      <c r="E195" s="271"/>
      <c r="F195" s="271"/>
      <c r="G195" s="271"/>
      <c r="H195" s="271"/>
      <c r="I195" s="272"/>
    </row>
    <row r="196" spans="2:9" ht="21" customHeight="1" x14ac:dyDescent="0.3">
      <c r="B196" s="252" t="s">
        <v>96</v>
      </c>
      <c r="C196" s="253"/>
      <c r="D196" s="253"/>
      <c r="E196" s="253"/>
      <c r="F196" s="253"/>
      <c r="G196" s="253"/>
      <c r="H196" s="253"/>
      <c r="I196" s="254"/>
    </row>
    <row r="197" spans="2:9" x14ac:dyDescent="0.3">
      <c r="B197" s="173"/>
      <c r="C197" s="174"/>
      <c r="D197" s="174"/>
      <c r="E197" s="174"/>
      <c r="F197" s="174"/>
      <c r="G197" s="174"/>
      <c r="H197" s="174"/>
      <c r="I197" s="175"/>
    </row>
    <row r="198" spans="2:9" ht="18.600000000000001" customHeight="1" x14ac:dyDescent="0.3">
      <c r="B198" s="173"/>
      <c r="C198" s="77" t="s">
        <v>97</v>
      </c>
      <c r="D198" s="174"/>
      <c r="E198" s="174"/>
      <c r="F198" s="174"/>
      <c r="G198" s="174"/>
      <c r="H198" s="174"/>
      <c r="I198" s="175"/>
    </row>
    <row r="199" spans="2:9" x14ac:dyDescent="0.3">
      <c r="B199" s="173"/>
      <c r="C199" s="174"/>
      <c r="D199" s="174"/>
      <c r="E199" s="174"/>
      <c r="F199" s="174"/>
      <c r="G199" s="174"/>
      <c r="H199" s="174"/>
      <c r="I199" s="175"/>
    </row>
    <row r="200" spans="2:9" ht="14.55" customHeight="1" x14ac:dyDescent="0.3">
      <c r="B200" s="173"/>
      <c r="C200" s="245" t="s">
        <v>98</v>
      </c>
      <c r="D200" s="245"/>
      <c r="E200" s="245"/>
      <c r="F200" s="245"/>
      <c r="G200" s="246"/>
      <c r="H200" s="174"/>
      <c r="I200" s="175"/>
    </row>
    <row r="201" spans="2:9" ht="14.55" customHeight="1" x14ac:dyDescent="0.3">
      <c r="B201" s="173"/>
      <c r="C201" s="245"/>
      <c r="D201" s="245"/>
      <c r="E201" s="245"/>
      <c r="F201" s="245"/>
      <c r="G201" s="251"/>
      <c r="H201" s="174"/>
      <c r="I201" s="175"/>
    </row>
    <row r="202" spans="2:9" ht="14.55" customHeight="1" x14ac:dyDescent="0.3">
      <c r="B202" s="173"/>
      <c r="C202" s="245"/>
      <c r="D202" s="245"/>
      <c r="E202" s="245"/>
      <c r="F202" s="245"/>
      <c r="G202" s="247"/>
      <c r="H202" s="174"/>
      <c r="I202" s="175"/>
    </row>
    <row r="203" spans="2:9" ht="26.25" customHeight="1" x14ac:dyDescent="0.3">
      <c r="B203" s="173"/>
      <c r="C203" s="245"/>
      <c r="D203" s="245"/>
      <c r="E203" s="245"/>
      <c r="F203" s="245"/>
      <c r="G203" s="174"/>
      <c r="H203" s="174"/>
      <c r="I203" s="175"/>
    </row>
    <row r="204" spans="2:9" ht="14.55" customHeight="1" x14ac:dyDescent="0.3">
      <c r="B204" s="173"/>
      <c r="C204" s="179"/>
      <c r="D204" s="179"/>
      <c r="E204" s="179"/>
      <c r="F204" s="174"/>
      <c r="G204" s="174"/>
      <c r="H204" s="174"/>
      <c r="I204" s="175"/>
    </row>
    <row r="205" spans="2:9" ht="14.55" customHeight="1" x14ac:dyDescent="0.3">
      <c r="B205" s="173"/>
      <c r="C205" s="180" t="s">
        <v>99</v>
      </c>
      <c r="D205" s="179"/>
      <c r="E205" s="179"/>
      <c r="F205" s="174"/>
      <c r="G205" s="174"/>
      <c r="H205" s="174"/>
      <c r="I205" s="175"/>
    </row>
    <row r="206" spans="2:9" ht="14.55" customHeight="1" x14ac:dyDescent="0.3">
      <c r="B206" s="173"/>
      <c r="C206" s="180" t="s">
        <v>488</v>
      </c>
      <c r="D206" s="179"/>
      <c r="E206" s="179"/>
      <c r="F206" s="174"/>
      <c r="G206" s="174"/>
      <c r="H206" s="174"/>
      <c r="I206" s="175"/>
    </row>
    <row r="207" spans="2:9" ht="62.1" customHeight="1" x14ac:dyDescent="0.3">
      <c r="B207" s="173"/>
      <c r="C207" s="248"/>
      <c r="D207" s="249"/>
      <c r="E207" s="249"/>
      <c r="F207" s="249"/>
      <c r="G207" s="250"/>
      <c r="H207" s="174"/>
      <c r="I207" s="175"/>
    </row>
    <row r="208" spans="2:9" ht="14.55" customHeight="1" x14ac:dyDescent="0.3">
      <c r="B208" s="173"/>
      <c r="C208" s="179"/>
      <c r="D208" s="179"/>
      <c r="E208" s="179"/>
      <c r="F208" s="174"/>
      <c r="G208" s="174"/>
      <c r="H208" s="174"/>
      <c r="I208" s="175"/>
    </row>
    <row r="209" spans="2:9" ht="14.55" customHeight="1" x14ac:dyDescent="0.3">
      <c r="B209" s="173"/>
      <c r="C209" s="180" t="s">
        <v>100</v>
      </c>
      <c r="D209" s="179"/>
      <c r="E209" s="179"/>
      <c r="F209" s="174"/>
      <c r="G209" s="174"/>
      <c r="H209" s="174"/>
      <c r="I209" s="175"/>
    </row>
    <row r="210" spans="2:9" ht="66" customHeight="1" x14ac:dyDescent="0.3">
      <c r="B210" s="173"/>
      <c r="C210" s="248"/>
      <c r="D210" s="249"/>
      <c r="E210" s="249"/>
      <c r="F210" s="249"/>
      <c r="G210" s="250"/>
      <c r="H210" s="174"/>
      <c r="I210" s="175"/>
    </row>
    <row r="211" spans="2:9" ht="14.55" customHeight="1" x14ac:dyDescent="0.3">
      <c r="B211" s="173"/>
      <c r="C211" s="180"/>
      <c r="D211" s="179"/>
      <c r="E211" s="179"/>
      <c r="F211" s="174"/>
      <c r="G211" s="174"/>
      <c r="H211" s="174"/>
      <c r="I211" s="175"/>
    </row>
    <row r="212" spans="2:9" ht="40.5" customHeight="1" x14ac:dyDescent="0.3">
      <c r="B212" s="173"/>
      <c r="C212" s="180" t="s">
        <v>101</v>
      </c>
      <c r="D212" s="179"/>
      <c r="E212" s="179"/>
      <c r="F212" s="174"/>
      <c r="G212" s="87"/>
      <c r="H212" s="174"/>
      <c r="I212" s="175"/>
    </row>
    <row r="213" spans="2:9" ht="14.55" customHeight="1" x14ac:dyDescent="0.3">
      <c r="B213" s="173"/>
      <c r="C213" s="180"/>
      <c r="D213" s="179"/>
      <c r="E213" s="179"/>
      <c r="F213" s="174"/>
      <c r="G213" s="174"/>
      <c r="H213" s="174"/>
      <c r="I213" s="175"/>
    </row>
    <row r="214" spans="2:9" ht="15.6" x14ac:dyDescent="0.3">
      <c r="B214" s="173"/>
      <c r="C214" s="180" t="s">
        <v>102</v>
      </c>
      <c r="D214" s="179"/>
      <c r="E214" s="179"/>
      <c r="F214" s="174"/>
      <c r="G214" s="174"/>
      <c r="H214" s="174"/>
      <c r="I214" s="175"/>
    </row>
    <row r="215" spans="2:9" ht="66" customHeight="1" x14ac:dyDescent="0.3">
      <c r="B215" s="173"/>
      <c r="C215" s="248"/>
      <c r="D215" s="249"/>
      <c r="E215" s="249"/>
      <c r="F215" s="249"/>
      <c r="G215" s="250"/>
      <c r="H215" s="174"/>
      <c r="I215" s="175"/>
    </row>
    <row r="216" spans="2:9" ht="15.6" x14ac:dyDescent="0.3">
      <c r="B216" s="173"/>
      <c r="C216" s="180"/>
      <c r="D216" s="179"/>
      <c r="E216" s="179"/>
      <c r="F216" s="174"/>
      <c r="G216" s="174"/>
      <c r="H216" s="174"/>
      <c r="I216" s="175"/>
    </row>
    <row r="217" spans="2:9" ht="36.6" customHeight="1" x14ac:dyDescent="0.3">
      <c r="B217" s="173"/>
      <c r="C217" s="180" t="s">
        <v>103</v>
      </c>
      <c r="D217" s="179"/>
      <c r="E217" s="179"/>
      <c r="F217" s="174"/>
      <c r="G217" s="87"/>
      <c r="H217" s="174"/>
      <c r="I217" s="175"/>
    </row>
    <row r="218" spans="2:9" ht="15.6" x14ac:dyDescent="0.3">
      <c r="B218" s="173"/>
      <c r="C218" s="180"/>
      <c r="D218" s="179"/>
      <c r="E218" s="179"/>
      <c r="F218" s="174"/>
      <c r="G218" s="174"/>
      <c r="H218" s="174"/>
      <c r="I218" s="175"/>
    </row>
    <row r="219" spans="2:9" ht="15.6" x14ac:dyDescent="0.3">
      <c r="B219" s="173"/>
      <c r="C219" s="180" t="s">
        <v>484</v>
      </c>
      <c r="D219" s="179"/>
      <c r="E219" s="179"/>
      <c r="F219" s="179"/>
      <c r="G219" s="179"/>
      <c r="H219" s="179"/>
      <c r="I219" s="181"/>
    </row>
    <row r="220" spans="2:9" ht="66" customHeight="1" x14ac:dyDescent="0.3">
      <c r="B220" s="173"/>
      <c r="C220" s="248"/>
      <c r="D220" s="249"/>
      <c r="E220" s="249"/>
      <c r="F220" s="249"/>
      <c r="G220" s="250"/>
      <c r="H220" s="179"/>
      <c r="I220" s="181"/>
    </row>
    <row r="221" spans="2:9" ht="15.6" x14ac:dyDescent="0.3">
      <c r="B221" s="173"/>
      <c r="C221" s="179"/>
      <c r="D221" s="179"/>
      <c r="E221" s="179"/>
      <c r="F221" s="179"/>
      <c r="G221" s="179"/>
      <c r="H221" s="179"/>
      <c r="I221" s="181"/>
    </row>
    <row r="222" spans="2:9" ht="18" x14ac:dyDescent="0.3">
      <c r="B222" s="173"/>
      <c r="C222" s="77" t="s">
        <v>104</v>
      </c>
      <c r="D222" s="179"/>
      <c r="E222" s="179"/>
      <c r="F222" s="179"/>
      <c r="G222" s="179"/>
      <c r="H222" s="179"/>
      <c r="I222" s="181"/>
    </row>
    <row r="223" spans="2:9" ht="15.6" x14ac:dyDescent="0.3">
      <c r="B223" s="173"/>
      <c r="C223" s="179"/>
      <c r="D223" s="179"/>
      <c r="E223" s="179"/>
      <c r="F223" s="179"/>
      <c r="G223" s="179"/>
      <c r="H223" s="179"/>
      <c r="I223" s="181"/>
    </row>
    <row r="224" spans="2:9" ht="15.6" customHeight="1" x14ac:dyDescent="0.3">
      <c r="B224" s="173"/>
      <c r="C224" s="245" t="s">
        <v>105</v>
      </c>
      <c r="D224" s="245"/>
      <c r="E224" s="245"/>
      <c r="F224" s="246"/>
      <c r="G224" s="179"/>
      <c r="H224" s="179"/>
      <c r="I224" s="181"/>
    </row>
    <row r="225" spans="2:9" ht="23.1" customHeight="1" x14ac:dyDescent="0.3">
      <c r="B225" s="173"/>
      <c r="C225" s="179"/>
      <c r="D225" s="179"/>
      <c r="E225" s="179"/>
      <c r="F225" s="247"/>
      <c r="G225" s="179"/>
      <c r="H225" s="179"/>
      <c r="I225" s="181"/>
    </row>
    <row r="226" spans="2:9" ht="15.6" x14ac:dyDescent="0.3">
      <c r="B226" s="173"/>
      <c r="C226" s="179"/>
      <c r="D226" s="179"/>
      <c r="E226" s="179"/>
      <c r="F226" s="179"/>
      <c r="G226" s="179"/>
      <c r="H226" s="179"/>
      <c r="I226" s="181"/>
    </row>
    <row r="227" spans="2:9" ht="15.6" x14ac:dyDescent="0.3">
      <c r="B227" s="173"/>
      <c r="C227" s="180" t="s">
        <v>106</v>
      </c>
      <c r="D227" s="179"/>
      <c r="E227" s="179"/>
      <c r="F227" s="179"/>
      <c r="G227" s="179"/>
      <c r="H227" s="179"/>
      <c r="I227" s="181"/>
    </row>
    <row r="228" spans="2:9" ht="66" customHeight="1" x14ac:dyDescent="0.3">
      <c r="B228" s="173"/>
      <c r="C228" s="248"/>
      <c r="D228" s="249"/>
      <c r="E228" s="249"/>
      <c r="F228" s="249"/>
      <c r="G228" s="250"/>
      <c r="H228" s="179"/>
      <c r="I228" s="181"/>
    </row>
    <row r="229" spans="2:9" ht="15.6" x14ac:dyDescent="0.3">
      <c r="B229" s="173"/>
      <c r="C229" s="180"/>
      <c r="D229" s="179"/>
      <c r="E229" s="179"/>
      <c r="F229" s="179"/>
      <c r="G229" s="179"/>
      <c r="H229" s="179"/>
      <c r="I229" s="181"/>
    </row>
    <row r="230" spans="2:9" x14ac:dyDescent="0.3">
      <c r="B230" s="176"/>
      <c r="C230" s="177"/>
      <c r="D230" s="177"/>
      <c r="E230" s="177"/>
      <c r="F230" s="177"/>
      <c r="G230" s="177"/>
      <c r="H230" s="177"/>
      <c r="I230" s="178"/>
    </row>
  </sheetData>
  <sheetProtection algorithmName="SHA-512" hashValue="G0De56Buq4leAWKKWx6RE7EpsieHhudgM3czqZy76Fc7AJEC0LmUmY/eBPUn8APvvQrkrcXW+j6wMVxW/KSVVg==" saltValue="7wi/JJz8w/Ko6gfVRdJQmw==" spinCount="100000" sheet="1" objects="1" scenarios="1"/>
  <mergeCells count="107">
    <mergeCell ref="B128:I128"/>
    <mergeCell ref="F17:I17"/>
    <mergeCell ref="B6:I6"/>
    <mergeCell ref="B18:I18"/>
    <mergeCell ref="B68:I68"/>
    <mergeCell ref="F14:I14"/>
    <mergeCell ref="F16:I16"/>
    <mergeCell ref="B15:E15"/>
    <mergeCell ref="F15:I15"/>
    <mergeCell ref="B16:E16"/>
    <mergeCell ref="B14:E14"/>
    <mergeCell ref="B13:E13"/>
    <mergeCell ref="B11:E11"/>
    <mergeCell ref="B9:E9"/>
    <mergeCell ref="B8:E8"/>
    <mergeCell ref="C54:C56"/>
    <mergeCell ref="C37:C39"/>
    <mergeCell ref="C35:C36"/>
    <mergeCell ref="C61:C62"/>
    <mergeCell ref="C59:C60"/>
    <mergeCell ref="C50:C52"/>
    <mergeCell ref="B10:E10"/>
    <mergeCell ref="F10:I10"/>
    <mergeCell ref="C86:G86"/>
    <mergeCell ref="B129:I129"/>
    <mergeCell ref="B156:I156"/>
    <mergeCell ref="B1:I3"/>
    <mergeCell ref="B4:I4"/>
    <mergeCell ref="D5:I5"/>
    <mergeCell ref="F7:I7"/>
    <mergeCell ref="F8:I8"/>
    <mergeCell ref="B195:I195"/>
    <mergeCell ref="B87:I87"/>
    <mergeCell ref="B20:I20"/>
    <mergeCell ref="B19:I19"/>
    <mergeCell ref="B101:I101"/>
    <mergeCell ref="B70:I70"/>
    <mergeCell ref="B69:I69"/>
    <mergeCell ref="C72:H72"/>
    <mergeCell ref="B44:I44"/>
    <mergeCell ref="B7:E7"/>
    <mergeCell ref="B5:C5"/>
    <mergeCell ref="F9:I9"/>
    <mergeCell ref="F11:I11"/>
    <mergeCell ref="B12:I12"/>
    <mergeCell ref="F13:I13"/>
    <mergeCell ref="B17:E17"/>
    <mergeCell ref="D151:E151"/>
    <mergeCell ref="C181:G181"/>
    <mergeCell ref="C184:G184"/>
    <mergeCell ref="C187:G187"/>
    <mergeCell ref="C193:G193"/>
    <mergeCell ref="D149:E149"/>
    <mergeCell ref="C150:C153"/>
    <mergeCell ref="D150:E150"/>
    <mergeCell ref="C191:G191"/>
    <mergeCell ref="C192:G192"/>
    <mergeCell ref="D153:E153"/>
    <mergeCell ref="B168:I168"/>
    <mergeCell ref="E159:F159"/>
    <mergeCell ref="C159:C162"/>
    <mergeCell ref="E165:F165"/>
    <mergeCell ref="B155:I155"/>
    <mergeCell ref="B167:I167"/>
    <mergeCell ref="D170:E170"/>
    <mergeCell ref="D152:E152"/>
    <mergeCell ref="C224:E224"/>
    <mergeCell ref="F224:F225"/>
    <mergeCell ref="C228:G228"/>
    <mergeCell ref="G200:G202"/>
    <mergeCell ref="C200:F203"/>
    <mergeCell ref="B196:I196"/>
    <mergeCell ref="B103:I103"/>
    <mergeCell ref="C207:G207"/>
    <mergeCell ref="C210:G210"/>
    <mergeCell ref="C215:G215"/>
    <mergeCell ref="C220:G220"/>
    <mergeCell ref="D137:E137"/>
    <mergeCell ref="C138:C142"/>
    <mergeCell ref="D138:E138"/>
    <mergeCell ref="D139:E139"/>
    <mergeCell ref="D140:E140"/>
    <mergeCell ref="E160:F160"/>
    <mergeCell ref="E161:F161"/>
    <mergeCell ref="E162:F162"/>
    <mergeCell ref="E163:F163"/>
    <mergeCell ref="E164:F164"/>
    <mergeCell ref="D141:E141"/>
    <mergeCell ref="B143:I143"/>
    <mergeCell ref="B130:I130"/>
    <mergeCell ref="B102:I102"/>
    <mergeCell ref="B115:I115"/>
    <mergeCell ref="C26:C28"/>
    <mergeCell ref="F77:H78"/>
    <mergeCell ref="D122:E122"/>
    <mergeCell ref="C123:C126"/>
    <mergeCell ref="D123:E123"/>
    <mergeCell ref="D124:E124"/>
    <mergeCell ref="D125:E125"/>
    <mergeCell ref="D126:E126"/>
    <mergeCell ref="C110:C113"/>
    <mergeCell ref="D109:E109"/>
    <mergeCell ref="D110:E110"/>
    <mergeCell ref="D111:E111"/>
    <mergeCell ref="D113:E113"/>
    <mergeCell ref="D112:E112"/>
    <mergeCell ref="C30:C32"/>
  </mergeCells>
  <conditionalFormatting sqref="D77 G160:G165">
    <cfRule type="cellIs" dxfId="44" priority="1" operator="equal">
      <formula>"Go to 'Contact Information' tab"</formula>
    </cfRule>
    <cfRule type="containsText" dxfId="43" priority="2" operator="containsText" text="ERROR">
      <formula>NOT(ISERROR(SEARCH("ERROR",D77)))</formula>
    </cfRule>
  </conditionalFormatting>
  <conditionalFormatting sqref="D110:D114">
    <cfRule type="containsText" dxfId="42" priority="47" operator="containsText" text="ERROR">
      <formula>NOT(ISERROR(SEARCH("ERROR",D110)))</formula>
    </cfRule>
  </conditionalFormatting>
  <conditionalFormatting sqref="D123:D126">
    <cfRule type="containsText" dxfId="41" priority="36" operator="containsText" text="ERROR">
      <formula>NOT(ISERROR(SEARCH("ERROR",D123)))</formula>
    </cfRule>
  </conditionalFormatting>
  <conditionalFormatting sqref="D138:D141">
    <cfRule type="containsText" dxfId="40" priority="35" operator="containsText" text="ERROR">
      <formula>NOT(ISERROR(SEARCH("ERROR",D138)))</formula>
    </cfRule>
  </conditionalFormatting>
  <conditionalFormatting sqref="D150:D153">
    <cfRule type="containsText" dxfId="39" priority="19" operator="containsText" text="ERROR">
      <formula>NOT(ISERROR(SEARCH("ERROR",D150)))</formula>
    </cfRule>
  </conditionalFormatting>
  <conditionalFormatting sqref="D170:D178">
    <cfRule type="containsText" dxfId="38" priority="77" operator="containsText" text="ERROR">
      <formula>NOT(ISERROR(SEARCH("ERROR",D170)))</formula>
    </cfRule>
  </conditionalFormatting>
  <conditionalFormatting sqref="D176">
    <cfRule type="cellIs" dxfId="37" priority="79" operator="equal">
      <formula>"Go to 'Contact Information' tab"</formula>
    </cfRule>
  </conditionalFormatting>
  <conditionalFormatting sqref="D178">
    <cfRule type="cellIs" dxfId="36" priority="78" operator="equal">
      <formula>"Go to 'Contact Information' tab"</formula>
    </cfRule>
  </conditionalFormatting>
  <conditionalFormatting sqref="D33:E33 D169:E169">
    <cfRule type="containsText" dxfId="35" priority="82" operator="containsText" text="ERROR">
      <formula>NOT(ISERROR(SEARCH("ERROR",D33)))</formula>
    </cfRule>
  </conditionalFormatting>
  <conditionalFormatting sqref="D49:E57">
    <cfRule type="containsText" dxfId="34" priority="56" operator="containsText" text="ERROR">
      <formula>NOT(ISERROR(SEARCH("ERROR",D49)))</formula>
    </cfRule>
  </conditionalFormatting>
  <conditionalFormatting sqref="D82:E85">
    <cfRule type="cellIs" dxfId="33" priority="3" operator="equal">
      <formula>"Go to 'Contact Information' tab"</formula>
    </cfRule>
    <cfRule type="containsText" dxfId="32" priority="4" operator="containsText" text="ERROR">
      <formula>NOT(ISERROR(SEARCH("ERROR",D82)))</formula>
    </cfRule>
  </conditionalFormatting>
  <conditionalFormatting sqref="D95:E98">
    <cfRule type="cellIs" dxfId="31" priority="5" operator="equal">
      <formula>"Go to 'Contact Information' tab"</formula>
    </cfRule>
    <cfRule type="containsText" dxfId="30" priority="6" operator="containsText" text="ERROR">
      <formula>NOT(ISERROR(SEARCH("ERROR",D95)))</formula>
    </cfRule>
  </conditionalFormatting>
  <conditionalFormatting sqref="D171:E171">
    <cfRule type="containsText" dxfId="29" priority="87" operator="containsText" text="ERROR">
      <formula>NOT(ISERROR(SEARCH("ERROR",D171)))</formula>
    </cfRule>
  </conditionalFormatting>
  <conditionalFormatting sqref="D176:E176">
    <cfRule type="containsText" dxfId="28" priority="76" operator="containsText" text="ERROR">
      <formula>NOT(ISERROR(SEARCH("ERROR",D176)))</formula>
    </cfRule>
  </conditionalFormatting>
  <conditionalFormatting sqref="D178:E178">
    <cfRule type="containsText" dxfId="27" priority="75" operator="containsText" text="ERROR">
      <formula>NOT(ISERROR(SEARCH("ERROR",D178)))</formula>
    </cfRule>
  </conditionalFormatting>
  <conditionalFormatting sqref="D25:G32">
    <cfRule type="containsText" dxfId="26" priority="23" operator="containsText" text="ERROR">
      <formula>NOT(ISERROR(SEARCH("ERROR",D25)))</formula>
    </cfRule>
  </conditionalFormatting>
  <conditionalFormatting sqref="D35:G42">
    <cfRule type="containsText" dxfId="25" priority="25" operator="containsText" text="ERROR">
      <formula>NOT(ISERROR(SEARCH("ERROR",D35)))</formula>
    </cfRule>
  </conditionalFormatting>
  <conditionalFormatting sqref="D59:G66">
    <cfRule type="containsText" dxfId="24" priority="21" operator="containsText" text="ERROR">
      <formula>NOT(ISERROR(SEARCH("ERROR",D59)))</formula>
    </cfRule>
  </conditionalFormatting>
  <conditionalFormatting sqref="E25:E33">
    <cfRule type="cellIs" dxfId="23" priority="22" operator="equal">
      <formula>"Go to 'Contact Information' tab"</formula>
    </cfRule>
  </conditionalFormatting>
  <conditionalFormatting sqref="E49:E57">
    <cfRule type="cellIs" dxfId="22" priority="55" operator="equal">
      <formula>"Go to 'Contact Information' tab"</formula>
    </cfRule>
  </conditionalFormatting>
  <conditionalFormatting sqref="E169 D174">
    <cfRule type="cellIs" dxfId="21" priority="80" operator="equal">
      <formula>"Go to 'Contact Information' tab"</formula>
    </cfRule>
  </conditionalFormatting>
  <conditionalFormatting sqref="E171">
    <cfRule type="cellIs" dxfId="20" priority="88" operator="equal">
      <formula>"Go to 'Contact Information' tab"</formula>
    </cfRule>
  </conditionalFormatting>
  <conditionalFormatting sqref="E172">
    <cfRule type="cellIs" dxfId="19" priority="74" operator="equal">
      <formula>"REQUIRED, please enter information"</formula>
    </cfRule>
  </conditionalFormatting>
  <conditionalFormatting sqref="E174">
    <cfRule type="containsText" dxfId="18" priority="18" operator="containsText" text="ERROR">
      <formula>NOT(ISERROR(SEARCH("ERROR",E174)))</formula>
    </cfRule>
  </conditionalFormatting>
  <conditionalFormatting sqref="E35:G42">
    <cfRule type="cellIs" dxfId="17" priority="24" operator="equal">
      <formula>"Go to 'Contact Information' tab"</formula>
    </cfRule>
  </conditionalFormatting>
  <conditionalFormatting sqref="E59:G66">
    <cfRule type="cellIs" dxfId="16" priority="20" operator="equal">
      <formula>"Go to 'Contact Information' tab"</formula>
    </cfRule>
  </conditionalFormatting>
  <conditionalFormatting sqref="F174">
    <cfRule type="cellIs" dxfId="15" priority="73" operator="equal">
      <formula>"REQUIRED, please enter information"</formula>
    </cfRule>
  </conditionalFormatting>
  <conditionalFormatting sqref="F176">
    <cfRule type="cellIs" dxfId="14" priority="72" operator="equal">
      <formula>"REQUIRED, please enter information"</formula>
    </cfRule>
  </conditionalFormatting>
  <conditionalFormatting sqref="F178">
    <cfRule type="cellIs" dxfId="13" priority="71" operator="equal">
      <formula>"REQUIRED, please enter information"</formula>
    </cfRule>
  </conditionalFormatting>
  <conditionalFormatting sqref="F25:G32">
    <cfRule type="cellIs" dxfId="12" priority="61" operator="equal">
      <formula>"Go to 'Contact Information' tab"</formula>
    </cfRule>
  </conditionalFormatting>
  <conditionalFormatting sqref="F49:G56">
    <cfRule type="containsText" dxfId="11" priority="54" operator="containsText" text="ERROR">
      <formula>NOT(ISERROR(SEARCH("ERROR",F49)))</formula>
    </cfRule>
    <cfRule type="cellIs" dxfId="10" priority="53" operator="equal">
      <formula>"Go to 'Contact Information' tab"</formula>
    </cfRule>
  </conditionalFormatting>
  <conditionalFormatting sqref="F110:G114">
    <cfRule type="containsText" dxfId="9" priority="8" operator="containsText" text="ERROR">
      <formula>NOT(ISERROR(SEARCH("ERROR",F110)))</formula>
    </cfRule>
    <cfRule type="cellIs" dxfId="8" priority="7" operator="equal">
      <formula>"Go to 'Contact Information' tab"</formula>
    </cfRule>
  </conditionalFormatting>
  <conditionalFormatting sqref="F123:G126">
    <cfRule type="containsText" dxfId="7" priority="10" operator="containsText" text="ERROR">
      <formula>NOT(ISERROR(SEARCH("ERROR",F123)))</formula>
    </cfRule>
    <cfRule type="cellIs" dxfId="6" priority="9" operator="equal">
      <formula>"Go to 'Contact Information' tab"</formula>
    </cfRule>
  </conditionalFormatting>
  <conditionalFormatting sqref="F138:G142">
    <cfRule type="containsText" dxfId="5" priority="12" operator="containsText" text="ERROR">
      <formula>NOT(ISERROR(SEARCH("ERROR",F138)))</formula>
    </cfRule>
    <cfRule type="cellIs" dxfId="4" priority="11" operator="equal">
      <formula>"Go to 'Contact Information' tab"</formula>
    </cfRule>
  </conditionalFormatting>
  <conditionalFormatting sqref="F150:G153">
    <cfRule type="cellIs" dxfId="3" priority="29" operator="equal">
      <formula>"Go to 'Contact Information' tab"</formula>
    </cfRule>
    <cfRule type="containsText" dxfId="2" priority="30" operator="containsText" text="ERROR">
      <formula>NOT(ISERROR(SEARCH("ERROR",F150)))</formula>
    </cfRule>
  </conditionalFormatting>
  <conditionalFormatting sqref="J13:K13">
    <cfRule type="expression" dxfId="1" priority="16">
      <formula>$J$13="ERROR"</formula>
    </cfRule>
  </conditionalFormatting>
  <conditionalFormatting sqref="J14:K14">
    <cfRule type="expression" dxfId="0" priority="15">
      <formula>$J$14="ERROR"</formula>
    </cfRule>
  </conditionalFormatting>
  <dataValidations count="9">
    <dataValidation type="decimal" allowBlank="1" showInputMessage="1" showErrorMessage="1" sqref="E74:E75 E89" xr:uid="{BC497023-99A9-4B16-9F2D-1B65ECDB5E56}">
      <formula1>0</formula1>
      <formula2>1000000</formula2>
    </dataValidation>
    <dataValidation showInputMessage="1" showErrorMessage="1" sqref="E78" xr:uid="{4698B9B9-7B99-4B78-AA99-7D741EBF83D9}"/>
    <dataValidation type="decimal" showInputMessage="1" showErrorMessage="1" error="Please enter a numeric value." sqref="D172" xr:uid="{76D7F582-C939-4244-90ED-F0AC8DA7229E}">
      <formula1>0</formula1>
      <formula2>1</formula2>
    </dataValidation>
    <dataValidation type="decimal" allowBlank="1" showInputMessage="1" showErrorMessage="1" sqref="E77" xr:uid="{DE15C4F8-81F6-468C-BAF3-58C21F6329C3}">
      <formula1>0</formula1>
      <formula2>1</formula2>
    </dataValidation>
    <dataValidation type="decimal" operator="greaterThanOrEqual" allowBlank="1" showInputMessage="1" showErrorMessage="1" sqref="E82:E85 E95:E98" xr:uid="{C9F058E6-862C-460E-BB47-7147556A1219}">
      <formula1>0</formula1>
    </dataValidation>
    <dataValidation type="whole" operator="greaterThanOrEqual" allowBlank="1" showInputMessage="1" showErrorMessage="1" sqref="D174 D176 F46 D77 D178:D179 D182:E182 D185:E185 D82:D85 D95:D98 D157:E157 F13:F15 E43 E144:E145 F22 F147 E45 F153 E57 E67 E169 E33 F150:F151 F107 F110:F111 F113:F114 E116:E117 F120 F123:F124 F126 F135 F138:F139 F142 E171:E173 E179" xr:uid="{A285FFBC-D507-4C79-A9D0-72BAD3A09081}">
      <formula1>0</formula1>
    </dataValidation>
    <dataValidation type="list" allowBlank="1" showInputMessage="1" showErrorMessage="1" sqref="E189 G200:G202 F224" xr:uid="{504B0B3A-82EC-4C1B-9CBE-48AADD2B441D}">
      <formula1>"Yes,No"</formula1>
    </dataValidation>
    <dataValidation type="list" allowBlank="1" showInputMessage="1" showErrorMessage="1" sqref="E49:E56 E25:E32" xr:uid="{1258EEBE-9682-4B58-A3A2-9B685A3D64BE}">
      <formula1>"Grocery/Retail Store (e.g.  Costco),Distributor (e.g. Sysco),Direct from Food Producer or Processor (e.g. local farm),Other"</formula1>
    </dataValidation>
    <dataValidation type="list" operator="greaterThanOrEqual" allowBlank="1" showInputMessage="1" showErrorMessage="1" sqref="E35:E42 E59:E66" xr:uid="{B3FFE72C-16FF-42C4-86D0-2C7B675F1B8C}">
      <formula1>"Not-for-profit provider,For-profit provider"</formula1>
    </dataValidation>
  </dataValidations>
  <hyperlinks>
    <hyperlink ref="C192:G192" r:id="rId1" display="Note: The BC School Food Toolkit is a resource designed to support schools in creating and maintaining healthy school food environments. " xr:uid="{E8E1959B-AA4A-45AD-B826-9BADFAE22928}"/>
    <hyperlink ref="C54:C56" r:id="rId2" display="*For Optional B.C. Food Spend reporting, see Feed BC's Guide to Tracking B.C. Food Purchases for instructions" xr:uid="{1CE77D0A-45A9-4EF4-97FC-E71B07FCE431}"/>
    <hyperlink ref="B4:I4" r:id="rId3" display="Completed template must be submitted to ECC.schoolfood@gov.bc.ca by July 31, 2025." xr:uid="{B872F617-5CC4-4612-B626-E1C448D942C1}"/>
    <hyperlink ref="C30:C32" r:id="rId4" display="* For Optional B.C. Food Spend reporting, see Feed BC's Guide to Tracking B.C. Food Purchases for instructions" xr:uid="{DEE23E68-32DC-4791-B15D-C68B8FDB2A8B}"/>
  </hyperlinks>
  <printOptions horizontalCentered="1"/>
  <pageMargins left="0.11811023622047245" right="0.11811023622047245" top="0.11811023622047245" bottom="0.23622047244094491" header="0.31496062992125984" footer="0.11811023622047245"/>
  <pageSetup scale="43" fitToHeight="10" orientation="portrait" horizontalDpi="1200" verticalDpi="1200" r:id="rId5"/>
  <headerFooter>
    <oddFooter>&amp;CPage &amp;P of &amp;N</oddFooter>
  </headerFooter>
  <rowBreaks count="3" manualBreakCount="3">
    <brk id="67" max="8" man="1"/>
    <brk id="127" max="8" man="1"/>
    <brk id="166" max="8" man="1"/>
  </rowBreak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C2674-8F1A-499C-8708-0AE0C3C4BE45}">
  <sheetPr>
    <pageSetUpPr fitToPage="1"/>
  </sheetPr>
  <dimension ref="A1:B232"/>
  <sheetViews>
    <sheetView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ColWidth="8.88671875" defaultRowHeight="14.4" x14ac:dyDescent="0.3"/>
  <cols>
    <col min="1" max="1" width="4" style="166" bestFit="1" customWidth="1"/>
    <col min="2" max="2" width="91.77734375" style="166" customWidth="1"/>
    <col min="3" max="16384" width="8.88671875" style="166"/>
  </cols>
  <sheetData>
    <row r="1" spans="1:2" ht="78" customHeight="1" x14ac:dyDescent="0.3">
      <c r="B1" s="188" t="s">
        <v>204</v>
      </c>
    </row>
    <row r="2" spans="1:2" ht="20.55" customHeight="1" x14ac:dyDescent="0.3">
      <c r="B2" s="189" t="s">
        <v>107</v>
      </c>
    </row>
    <row r="3" spans="1:2" x14ac:dyDescent="0.3">
      <c r="A3" s="194">
        <v>1</v>
      </c>
      <c r="B3" s="190"/>
    </row>
    <row r="4" spans="1:2" x14ac:dyDescent="0.3">
      <c r="A4" s="194">
        <v>2</v>
      </c>
      <c r="B4" s="190"/>
    </row>
    <row r="5" spans="1:2" x14ac:dyDescent="0.3">
      <c r="A5" s="194">
        <v>3</v>
      </c>
      <c r="B5" s="190"/>
    </row>
    <row r="6" spans="1:2" x14ac:dyDescent="0.3">
      <c r="A6" s="194">
        <v>4</v>
      </c>
      <c r="B6" s="190"/>
    </row>
    <row r="7" spans="1:2" x14ac:dyDescent="0.3">
      <c r="A7" s="194">
        <v>5</v>
      </c>
      <c r="B7" s="190"/>
    </row>
    <row r="8" spans="1:2" x14ac:dyDescent="0.3">
      <c r="A8" s="194">
        <v>6</v>
      </c>
      <c r="B8" s="190"/>
    </row>
    <row r="9" spans="1:2" x14ac:dyDescent="0.3">
      <c r="A9" s="194">
        <v>7</v>
      </c>
      <c r="B9" s="190"/>
    </row>
    <row r="10" spans="1:2" x14ac:dyDescent="0.3">
      <c r="A10" s="194">
        <v>8</v>
      </c>
      <c r="B10" s="190"/>
    </row>
    <row r="11" spans="1:2" x14ac:dyDescent="0.3">
      <c r="A11" s="194">
        <v>9</v>
      </c>
      <c r="B11" s="190"/>
    </row>
    <row r="12" spans="1:2" x14ac:dyDescent="0.3">
      <c r="A12" s="194">
        <v>10</v>
      </c>
      <c r="B12" s="190"/>
    </row>
    <row r="13" spans="1:2" x14ac:dyDescent="0.3">
      <c r="A13" s="194">
        <v>11</v>
      </c>
      <c r="B13" s="190"/>
    </row>
    <row r="14" spans="1:2" x14ac:dyDescent="0.3">
      <c r="A14" s="194">
        <v>12</v>
      </c>
      <c r="B14" s="190"/>
    </row>
    <row r="15" spans="1:2" x14ac:dyDescent="0.3">
      <c r="A15" s="194">
        <v>13</v>
      </c>
      <c r="B15" s="190"/>
    </row>
    <row r="16" spans="1:2" x14ac:dyDescent="0.3">
      <c r="A16" s="194">
        <v>14</v>
      </c>
      <c r="B16" s="190"/>
    </row>
    <row r="17" spans="1:2" x14ac:dyDescent="0.3">
      <c r="A17" s="194">
        <v>15</v>
      </c>
      <c r="B17" s="190"/>
    </row>
    <row r="18" spans="1:2" x14ac:dyDescent="0.3">
      <c r="A18" s="194">
        <v>16</v>
      </c>
      <c r="B18" s="190"/>
    </row>
    <row r="19" spans="1:2" x14ac:dyDescent="0.3">
      <c r="A19" s="194">
        <v>17</v>
      </c>
      <c r="B19" s="190"/>
    </row>
    <row r="20" spans="1:2" x14ac:dyDescent="0.3">
      <c r="A20" s="194">
        <v>18</v>
      </c>
      <c r="B20" s="190"/>
    </row>
    <row r="21" spans="1:2" x14ac:dyDescent="0.3">
      <c r="A21" s="194">
        <v>19</v>
      </c>
      <c r="B21" s="190"/>
    </row>
    <row r="22" spans="1:2" x14ac:dyDescent="0.3">
      <c r="A22" s="194">
        <v>20</v>
      </c>
      <c r="B22" s="190"/>
    </row>
    <row r="23" spans="1:2" x14ac:dyDescent="0.3">
      <c r="A23" s="194">
        <v>21</v>
      </c>
      <c r="B23" s="190"/>
    </row>
    <row r="24" spans="1:2" x14ac:dyDescent="0.3">
      <c r="A24" s="194">
        <v>22</v>
      </c>
      <c r="B24" s="190"/>
    </row>
    <row r="25" spans="1:2" x14ac:dyDescent="0.3">
      <c r="A25" s="194">
        <v>23</v>
      </c>
      <c r="B25" s="190"/>
    </row>
    <row r="26" spans="1:2" x14ac:dyDescent="0.3">
      <c r="A26" s="194">
        <v>24</v>
      </c>
      <c r="B26" s="190"/>
    </row>
    <row r="27" spans="1:2" x14ac:dyDescent="0.3">
      <c r="A27" s="194">
        <v>25</v>
      </c>
      <c r="B27" s="190"/>
    </row>
    <row r="28" spans="1:2" x14ac:dyDescent="0.3">
      <c r="A28" s="194">
        <v>26</v>
      </c>
      <c r="B28" s="190"/>
    </row>
    <row r="29" spans="1:2" x14ac:dyDescent="0.3">
      <c r="A29" s="194">
        <v>27</v>
      </c>
      <c r="B29" s="190"/>
    </row>
    <row r="30" spans="1:2" x14ac:dyDescent="0.3">
      <c r="A30" s="194">
        <v>28</v>
      </c>
      <c r="B30" s="190"/>
    </row>
    <row r="31" spans="1:2" x14ac:dyDescent="0.3">
      <c r="A31" s="194">
        <v>29</v>
      </c>
      <c r="B31" s="190"/>
    </row>
    <row r="32" spans="1:2" x14ac:dyDescent="0.3">
      <c r="A32" s="194">
        <v>30</v>
      </c>
      <c r="B32" s="190"/>
    </row>
    <row r="33" spans="1:2" x14ac:dyDescent="0.3">
      <c r="A33" s="194">
        <v>31</v>
      </c>
      <c r="B33" s="190"/>
    </row>
    <row r="34" spans="1:2" x14ac:dyDescent="0.3">
      <c r="A34" s="194">
        <v>32</v>
      </c>
      <c r="B34" s="190"/>
    </row>
    <row r="35" spans="1:2" x14ac:dyDescent="0.3">
      <c r="A35" s="194">
        <v>33</v>
      </c>
      <c r="B35" s="190"/>
    </row>
    <row r="36" spans="1:2" x14ac:dyDescent="0.3">
      <c r="A36" s="194">
        <v>34</v>
      </c>
      <c r="B36" s="190"/>
    </row>
    <row r="37" spans="1:2" x14ac:dyDescent="0.3">
      <c r="A37" s="194">
        <v>35</v>
      </c>
      <c r="B37" s="190"/>
    </row>
    <row r="38" spans="1:2" x14ac:dyDescent="0.3">
      <c r="A38" s="194">
        <v>36</v>
      </c>
      <c r="B38" s="190"/>
    </row>
    <row r="39" spans="1:2" x14ac:dyDescent="0.3">
      <c r="A39" s="194">
        <v>37</v>
      </c>
      <c r="B39" s="190"/>
    </row>
    <row r="40" spans="1:2" x14ac:dyDescent="0.3">
      <c r="A40" s="194">
        <v>38</v>
      </c>
      <c r="B40" s="190"/>
    </row>
    <row r="41" spans="1:2" x14ac:dyDescent="0.3">
      <c r="A41" s="194">
        <v>39</v>
      </c>
      <c r="B41" s="190"/>
    </row>
    <row r="42" spans="1:2" x14ac:dyDescent="0.3">
      <c r="A42" s="194">
        <v>40</v>
      </c>
      <c r="B42" s="190"/>
    </row>
    <row r="43" spans="1:2" x14ac:dyDescent="0.3">
      <c r="A43" s="194">
        <v>41</v>
      </c>
      <c r="B43" s="190"/>
    </row>
    <row r="44" spans="1:2" x14ac:dyDescent="0.3">
      <c r="A44" s="194">
        <v>42</v>
      </c>
      <c r="B44" s="190"/>
    </row>
    <row r="45" spans="1:2" x14ac:dyDescent="0.3">
      <c r="A45" s="194">
        <v>43</v>
      </c>
      <c r="B45" s="190"/>
    </row>
    <row r="46" spans="1:2" x14ac:dyDescent="0.3">
      <c r="A46" s="194">
        <v>44</v>
      </c>
      <c r="B46" s="190"/>
    </row>
    <row r="47" spans="1:2" x14ac:dyDescent="0.3">
      <c r="A47" s="194">
        <v>45</v>
      </c>
      <c r="B47" s="190"/>
    </row>
    <row r="48" spans="1:2" x14ac:dyDescent="0.3">
      <c r="A48" s="194">
        <v>46</v>
      </c>
      <c r="B48" s="190"/>
    </row>
    <row r="49" spans="1:2" x14ac:dyDescent="0.3">
      <c r="A49" s="194">
        <v>47</v>
      </c>
      <c r="B49" s="190"/>
    </row>
    <row r="50" spans="1:2" x14ac:dyDescent="0.3">
      <c r="A50" s="194">
        <v>48</v>
      </c>
      <c r="B50" s="190"/>
    </row>
    <row r="51" spans="1:2" x14ac:dyDescent="0.3">
      <c r="A51" s="194">
        <v>49</v>
      </c>
      <c r="B51" s="190"/>
    </row>
    <row r="52" spans="1:2" x14ac:dyDescent="0.3">
      <c r="A52" s="194">
        <v>50</v>
      </c>
      <c r="B52" s="190"/>
    </row>
    <row r="53" spans="1:2" x14ac:dyDescent="0.3">
      <c r="A53" s="194">
        <v>51</v>
      </c>
      <c r="B53" s="190"/>
    </row>
    <row r="54" spans="1:2" x14ac:dyDescent="0.3">
      <c r="A54" s="194">
        <v>52</v>
      </c>
      <c r="B54" s="190"/>
    </row>
    <row r="55" spans="1:2" x14ac:dyDescent="0.3">
      <c r="A55" s="194">
        <v>53</v>
      </c>
      <c r="B55" s="190"/>
    </row>
    <row r="56" spans="1:2" x14ac:dyDescent="0.3">
      <c r="A56" s="194">
        <v>54</v>
      </c>
      <c r="B56" s="190"/>
    </row>
    <row r="57" spans="1:2" x14ac:dyDescent="0.3">
      <c r="A57" s="194">
        <v>55</v>
      </c>
      <c r="B57" s="190"/>
    </row>
    <row r="58" spans="1:2" x14ac:dyDescent="0.3">
      <c r="A58" s="194">
        <v>56</v>
      </c>
      <c r="B58" s="190"/>
    </row>
    <row r="59" spans="1:2" x14ac:dyDescent="0.3">
      <c r="A59" s="194">
        <v>57</v>
      </c>
      <c r="B59" s="190"/>
    </row>
    <row r="60" spans="1:2" x14ac:dyDescent="0.3">
      <c r="A60" s="194">
        <v>58</v>
      </c>
      <c r="B60" s="190"/>
    </row>
    <row r="61" spans="1:2" x14ac:dyDescent="0.3">
      <c r="A61" s="194">
        <v>59</v>
      </c>
      <c r="B61" s="190"/>
    </row>
    <row r="62" spans="1:2" x14ac:dyDescent="0.3">
      <c r="A62" s="194">
        <v>60</v>
      </c>
      <c r="B62" s="190"/>
    </row>
    <row r="63" spans="1:2" x14ac:dyDescent="0.3">
      <c r="A63" s="194">
        <v>61</v>
      </c>
      <c r="B63" s="190"/>
    </row>
    <row r="64" spans="1:2" x14ac:dyDescent="0.3">
      <c r="A64" s="194">
        <v>62</v>
      </c>
      <c r="B64" s="190"/>
    </row>
    <row r="65" spans="1:2" x14ac:dyDescent="0.3">
      <c r="A65" s="194">
        <v>63</v>
      </c>
      <c r="B65" s="190"/>
    </row>
    <row r="66" spans="1:2" x14ac:dyDescent="0.3">
      <c r="A66" s="194">
        <v>64</v>
      </c>
      <c r="B66" s="190"/>
    </row>
    <row r="67" spans="1:2" x14ac:dyDescent="0.3">
      <c r="A67" s="194">
        <v>65</v>
      </c>
      <c r="B67" s="190"/>
    </row>
    <row r="68" spans="1:2" x14ac:dyDescent="0.3">
      <c r="A68" s="194">
        <v>66</v>
      </c>
      <c r="B68" s="190"/>
    </row>
    <row r="69" spans="1:2" x14ac:dyDescent="0.3">
      <c r="A69" s="194">
        <v>67</v>
      </c>
      <c r="B69" s="190"/>
    </row>
    <row r="70" spans="1:2" x14ac:dyDescent="0.3">
      <c r="A70" s="194">
        <v>68</v>
      </c>
      <c r="B70" s="190"/>
    </row>
    <row r="71" spans="1:2" x14ac:dyDescent="0.3">
      <c r="A71" s="194">
        <v>69</v>
      </c>
      <c r="B71" s="190"/>
    </row>
    <row r="72" spans="1:2" x14ac:dyDescent="0.3">
      <c r="A72" s="194">
        <v>70</v>
      </c>
      <c r="B72" s="190"/>
    </row>
    <row r="73" spans="1:2" x14ac:dyDescent="0.3">
      <c r="A73" s="194">
        <v>71</v>
      </c>
      <c r="B73" s="190"/>
    </row>
    <row r="74" spans="1:2" x14ac:dyDescent="0.3">
      <c r="A74" s="194">
        <v>72</v>
      </c>
      <c r="B74" s="190"/>
    </row>
    <row r="75" spans="1:2" x14ac:dyDescent="0.3">
      <c r="A75" s="194">
        <v>73</v>
      </c>
      <c r="B75" s="190"/>
    </row>
    <row r="76" spans="1:2" x14ac:dyDescent="0.3">
      <c r="A76" s="194">
        <v>74</v>
      </c>
      <c r="B76" s="190"/>
    </row>
    <row r="77" spans="1:2" x14ac:dyDescent="0.3">
      <c r="A77" s="194">
        <v>75</v>
      </c>
      <c r="B77" s="190"/>
    </row>
    <row r="78" spans="1:2" x14ac:dyDescent="0.3">
      <c r="A78" s="194">
        <v>76</v>
      </c>
      <c r="B78" s="190"/>
    </row>
    <row r="79" spans="1:2" x14ac:dyDescent="0.3">
      <c r="A79" s="194">
        <v>77</v>
      </c>
      <c r="B79" s="190"/>
    </row>
    <row r="80" spans="1:2" x14ac:dyDescent="0.3">
      <c r="A80" s="194">
        <v>78</v>
      </c>
      <c r="B80" s="190"/>
    </row>
    <row r="81" spans="1:2" x14ac:dyDescent="0.3">
      <c r="A81" s="194">
        <v>79</v>
      </c>
      <c r="B81" s="190"/>
    </row>
    <row r="82" spans="1:2" x14ac:dyDescent="0.3">
      <c r="A82" s="194">
        <v>80</v>
      </c>
      <c r="B82" s="190"/>
    </row>
    <row r="83" spans="1:2" x14ac:dyDescent="0.3">
      <c r="A83" s="194">
        <v>81</v>
      </c>
      <c r="B83" s="190"/>
    </row>
    <row r="84" spans="1:2" x14ac:dyDescent="0.3">
      <c r="A84" s="194">
        <v>82</v>
      </c>
      <c r="B84" s="190"/>
    </row>
    <row r="85" spans="1:2" x14ac:dyDescent="0.3">
      <c r="A85" s="194">
        <v>83</v>
      </c>
      <c r="B85" s="190"/>
    </row>
    <row r="86" spans="1:2" x14ac:dyDescent="0.3">
      <c r="A86" s="194">
        <v>84</v>
      </c>
      <c r="B86" s="190"/>
    </row>
    <row r="87" spans="1:2" x14ac:dyDescent="0.3">
      <c r="A87" s="194">
        <v>85</v>
      </c>
      <c r="B87" s="190"/>
    </row>
    <row r="88" spans="1:2" x14ac:dyDescent="0.3">
      <c r="A88" s="194">
        <v>86</v>
      </c>
      <c r="B88" s="190"/>
    </row>
    <row r="89" spans="1:2" x14ac:dyDescent="0.3">
      <c r="A89" s="194">
        <v>87</v>
      </c>
      <c r="B89" s="190"/>
    </row>
    <row r="90" spans="1:2" x14ac:dyDescent="0.3">
      <c r="A90" s="194">
        <v>88</v>
      </c>
      <c r="B90" s="190"/>
    </row>
    <row r="91" spans="1:2" x14ac:dyDescent="0.3">
      <c r="A91" s="194">
        <v>89</v>
      </c>
      <c r="B91" s="190"/>
    </row>
    <row r="92" spans="1:2" x14ac:dyDescent="0.3">
      <c r="A92" s="194">
        <v>90</v>
      </c>
      <c r="B92" s="190"/>
    </row>
    <row r="93" spans="1:2" x14ac:dyDescent="0.3">
      <c r="A93" s="194">
        <v>91</v>
      </c>
      <c r="B93" s="190"/>
    </row>
    <row r="94" spans="1:2" x14ac:dyDescent="0.3">
      <c r="A94" s="194">
        <v>92</v>
      </c>
      <c r="B94" s="190"/>
    </row>
    <row r="95" spans="1:2" x14ac:dyDescent="0.3">
      <c r="A95" s="194">
        <v>93</v>
      </c>
      <c r="B95" s="190"/>
    </row>
    <row r="96" spans="1:2" x14ac:dyDescent="0.3">
      <c r="A96" s="194">
        <v>94</v>
      </c>
      <c r="B96" s="190"/>
    </row>
    <row r="97" spans="1:2" x14ac:dyDescent="0.3">
      <c r="A97" s="194">
        <v>95</v>
      </c>
      <c r="B97" s="190"/>
    </row>
    <row r="98" spans="1:2" x14ac:dyDescent="0.3">
      <c r="A98" s="194">
        <v>96</v>
      </c>
      <c r="B98" s="190"/>
    </row>
    <row r="99" spans="1:2" x14ac:dyDescent="0.3">
      <c r="A99" s="194">
        <v>97</v>
      </c>
      <c r="B99" s="190"/>
    </row>
    <row r="100" spans="1:2" x14ac:dyDescent="0.3">
      <c r="A100" s="194">
        <v>98</v>
      </c>
      <c r="B100" s="190"/>
    </row>
    <row r="101" spans="1:2" x14ac:dyDescent="0.3">
      <c r="A101" s="194">
        <v>99</v>
      </c>
      <c r="B101" s="190"/>
    </row>
    <row r="102" spans="1:2" x14ac:dyDescent="0.3">
      <c r="A102" s="194">
        <v>100</v>
      </c>
      <c r="B102" s="190"/>
    </row>
    <row r="103" spans="1:2" x14ac:dyDescent="0.3">
      <c r="A103" s="194">
        <v>101</v>
      </c>
      <c r="B103" s="190"/>
    </row>
    <row r="104" spans="1:2" x14ac:dyDescent="0.3">
      <c r="A104" s="194">
        <v>102</v>
      </c>
      <c r="B104" s="190"/>
    </row>
    <row r="105" spans="1:2" x14ac:dyDescent="0.3">
      <c r="A105" s="194">
        <v>103</v>
      </c>
      <c r="B105" s="190"/>
    </row>
    <row r="106" spans="1:2" x14ac:dyDescent="0.3">
      <c r="A106" s="194">
        <v>104</v>
      </c>
      <c r="B106" s="190"/>
    </row>
    <row r="107" spans="1:2" x14ac:dyDescent="0.3">
      <c r="A107" s="194">
        <v>105</v>
      </c>
      <c r="B107" s="190"/>
    </row>
    <row r="108" spans="1:2" x14ac:dyDescent="0.3">
      <c r="A108" s="194">
        <v>106</v>
      </c>
      <c r="B108" s="190"/>
    </row>
    <row r="109" spans="1:2" x14ac:dyDescent="0.3">
      <c r="A109" s="194">
        <v>107</v>
      </c>
      <c r="B109" s="190"/>
    </row>
    <row r="110" spans="1:2" x14ac:dyDescent="0.3">
      <c r="A110" s="194">
        <v>108</v>
      </c>
      <c r="B110" s="190"/>
    </row>
    <row r="111" spans="1:2" x14ac:dyDescent="0.3">
      <c r="A111" s="194">
        <v>109</v>
      </c>
      <c r="B111" s="190"/>
    </row>
    <row r="112" spans="1:2" x14ac:dyDescent="0.3">
      <c r="A112" s="194">
        <v>110</v>
      </c>
      <c r="B112" s="190"/>
    </row>
    <row r="113" spans="1:2" x14ac:dyDescent="0.3">
      <c r="A113" s="194">
        <v>111</v>
      </c>
      <c r="B113" s="190"/>
    </row>
    <row r="114" spans="1:2" x14ac:dyDescent="0.3">
      <c r="A114" s="194">
        <v>112</v>
      </c>
      <c r="B114" s="190"/>
    </row>
    <row r="115" spans="1:2" x14ac:dyDescent="0.3">
      <c r="A115" s="194">
        <v>113</v>
      </c>
      <c r="B115" s="190"/>
    </row>
    <row r="116" spans="1:2" x14ac:dyDescent="0.3">
      <c r="A116" s="194">
        <v>114</v>
      </c>
      <c r="B116" s="190"/>
    </row>
    <row r="117" spans="1:2" x14ac:dyDescent="0.3">
      <c r="A117" s="194">
        <v>115</v>
      </c>
      <c r="B117" s="190"/>
    </row>
    <row r="118" spans="1:2" x14ac:dyDescent="0.3">
      <c r="A118" s="194">
        <v>116</v>
      </c>
      <c r="B118" s="190"/>
    </row>
    <row r="119" spans="1:2" x14ac:dyDescent="0.3">
      <c r="A119" s="194">
        <v>117</v>
      </c>
      <c r="B119" s="190"/>
    </row>
    <row r="120" spans="1:2" x14ac:dyDescent="0.3">
      <c r="A120" s="194">
        <v>118</v>
      </c>
      <c r="B120" s="190"/>
    </row>
    <row r="121" spans="1:2" x14ac:dyDescent="0.3">
      <c r="A121" s="194">
        <v>119</v>
      </c>
      <c r="B121" s="190"/>
    </row>
    <row r="122" spans="1:2" x14ac:dyDescent="0.3">
      <c r="A122" s="194">
        <v>120</v>
      </c>
      <c r="B122" s="190"/>
    </row>
    <row r="123" spans="1:2" x14ac:dyDescent="0.3">
      <c r="A123" s="194">
        <v>121</v>
      </c>
      <c r="B123" s="190"/>
    </row>
    <row r="124" spans="1:2" x14ac:dyDescent="0.3">
      <c r="A124" s="194">
        <v>122</v>
      </c>
      <c r="B124" s="190"/>
    </row>
    <row r="125" spans="1:2" x14ac:dyDescent="0.3">
      <c r="A125" s="194">
        <v>123</v>
      </c>
      <c r="B125" s="190"/>
    </row>
    <row r="126" spans="1:2" x14ac:dyDescent="0.3">
      <c r="A126" s="194">
        <v>124</v>
      </c>
      <c r="B126" s="190"/>
    </row>
    <row r="127" spans="1:2" x14ac:dyDescent="0.3">
      <c r="A127" s="194">
        <v>125</v>
      </c>
      <c r="B127" s="190"/>
    </row>
    <row r="128" spans="1:2" x14ac:dyDescent="0.3">
      <c r="A128" s="194">
        <v>126</v>
      </c>
      <c r="B128" s="190"/>
    </row>
    <row r="129" spans="1:2" x14ac:dyDescent="0.3">
      <c r="A129" s="194">
        <v>127</v>
      </c>
      <c r="B129" s="190"/>
    </row>
    <row r="130" spans="1:2" x14ac:dyDescent="0.3">
      <c r="A130" s="194">
        <v>128</v>
      </c>
      <c r="B130" s="190"/>
    </row>
    <row r="131" spans="1:2" x14ac:dyDescent="0.3">
      <c r="A131" s="194">
        <v>129</v>
      </c>
      <c r="B131" s="190"/>
    </row>
    <row r="132" spans="1:2" x14ac:dyDescent="0.3">
      <c r="A132" s="194">
        <v>130</v>
      </c>
      <c r="B132" s="190"/>
    </row>
    <row r="133" spans="1:2" x14ac:dyDescent="0.3">
      <c r="A133" s="194">
        <v>131</v>
      </c>
      <c r="B133" s="190"/>
    </row>
    <row r="134" spans="1:2" x14ac:dyDescent="0.3">
      <c r="A134" s="194">
        <v>132</v>
      </c>
      <c r="B134" s="190"/>
    </row>
    <row r="135" spans="1:2" x14ac:dyDescent="0.3">
      <c r="A135" s="194">
        <v>133</v>
      </c>
      <c r="B135" s="190"/>
    </row>
    <row r="136" spans="1:2" x14ac:dyDescent="0.3">
      <c r="A136" s="194">
        <v>134</v>
      </c>
      <c r="B136" s="190"/>
    </row>
    <row r="137" spans="1:2" x14ac:dyDescent="0.3">
      <c r="A137" s="194">
        <v>135</v>
      </c>
      <c r="B137" s="190"/>
    </row>
    <row r="138" spans="1:2" x14ac:dyDescent="0.3">
      <c r="A138" s="194">
        <v>136</v>
      </c>
      <c r="B138" s="190"/>
    </row>
    <row r="139" spans="1:2" x14ac:dyDescent="0.3">
      <c r="A139" s="194">
        <v>137</v>
      </c>
      <c r="B139" s="190"/>
    </row>
    <row r="140" spans="1:2" x14ac:dyDescent="0.3">
      <c r="A140" s="194">
        <v>138</v>
      </c>
      <c r="B140" s="190"/>
    </row>
    <row r="141" spans="1:2" x14ac:dyDescent="0.3">
      <c r="A141" s="194">
        <v>139</v>
      </c>
      <c r="B141" s="190"/>
    </row>
    <row r="142" spans="1:2" x14ac:dyDescent="0.3">
      <c r="A142" s="194">
        <v>140</v>
      </c>
      <c r="B142" s="190"/>
    </row>
    <row r="143" spans="1:2" x14ac:dyDescent="0.3">
      <c r="A143" s="194">
        <v>141</v>
      </c>
      <c r="B143" s="190"/>
    </row>
    <row r="144" spans="1:2" x14ac:dyDescent="0.3">
      <c r="A144" s="194">
        <v>142</v>
      </c>
      <c r="B144" s="190"/>
    </row>
    <row r="145" spans="1:2" x14ac:dyDescent="0.3">
      <c r="A145" s="194">
        <v>143</v>
      </c>
      <c r="B145" s="190"/>
    </row>
    <row r="146" spans="1:2" x14ac:dyDescent="0.3">
      <c r="A146" s="194">
        <v>144</v>
      </c>
      <c r="B146" s="190"/>
    </row>
    <row r="147" spans="1:2" x14ac:dyDescent="0.3">
      <c r="A147" s="194">
        <v>145</v>
      </c>
      <c r="B147" s="190"/>
    </row>
    <row r="148" spans="1:2" x14ac:dyDescent="0.3">
      <c r="A148" s="194">
        <v>146</v>
      </c>
      <c r="B148" s="190"/>
    </row>
    <row r="149" spans="1:2" x14ac:dyDescent="0.3">
      <c r="A149" s="194">
        <v>147</v>
      </c>
      <c r="B149" s="190"/>
    </row>
    <row r="150" spans="1:2" x14ac:dyDescent="0.3">
      <c r="A150" s="194">
        <v>148</v>
      </c>
      <c r="B150" s="190"/>
    </row>
    <row r="151" spans="1:2" x14ac:dyDescent="0.3">
      <c r="A151" s="194">
        <v>149</v>
      </c>
      <c r="B151" s="190"/>
    </row>
    <row r="152" spans="1:2" x14ac:dyDescent="0.3">
      <c r="A152" s="194">
        <v>150</v>
      </c>
      <c r="B152" s="190"/>
    </row>
    <row r="153" spans="1:2" x14ac:dyDescent="0.3">
      <c r="A153" s="194">
        <v>151</v>
      </c>
      <c r="B153" s="190"/>
    </row>
    <row r="154" spans="1:2" x14ac:dyDescent="0.3">
      <c r="A154" s="194">
        <v>152</v>
      </c>
      <c r="B154" s="190"/>
    </row>
    <row r="155" spans="1:2" x14ac:dyDescent="0.3">
      <c r="A155" s="194">
        <v>153</v>
      </c>
      <c r="B155" s="190"/>
    </row>
    <row r="156" spans="1:2" x14ac:dyDescent="0.3">
      <c r="A156" s="194">
        <v>154</v>
      </c>
      <c r="B156" s="190"/>
    </row>
    <row r="157" spans="1:2" x14ac:dyDescent="0.3">
      <c r="A157" s="194">
        <v>155</v>
      </c>
      <c r="B157" s="190"/>
    </row>
    <row r="158" spans="1:2" x14ac:dyDescent="0.3">
      <c r="A158" s="194">
        <v>156</v>
      </c>
      <c r="B158" s="190"/>
    </row>
    <row r="159" spans="1:2" x14ac:dyDescent="0.3">
      <c r="A159" s="194">
        <v>157</v>
      </c>
      <c r="B159" s="190"/>
    </row>
    <row r="160" spans="1:2" x14ac:dyDescent="0.3">
      <c r="A160" s="194">
        <v>158</v>
      </c>
      <c r="B160" s="190"/>
    </row>
    <row r="161" spans="1:2" x14ac:dyDescent="0.3">
      <c r="A161" s="194">
        <v>159</v>
      </c>
      <c r="B161" s="190"/>
    </row>
    <row r="162" spans="1:2" x14ac:dyDescent="0.3">
      <c r="A162" s="194">
        <v>160</v>
      </c>
      <c r="B162" s="190"/>
    </row>
    <row r="163" spans="1:2" x14ac:dyDescent="0.3">
      <c r="A163" s="194">
        <v>161</v>
      </c>
      <c r="B163" s="190"/>
    </row>
    <row r="164" spans="1:2" x14ac:dyDescent="0.3">
      <c r="A164" s="194">
        <v>162</v>
      </c>
      <c r="B164" s="190"/>
    </row>
    <row r="165" spans="1:2" x14ac:dyDescent="0.3">
      <c r="A165" s="194">
        <v>163</v>
      </c>
      <c r="B165" s="190"/>
    </row>
    <row r="166" spans="1:2" x14ac:dyDescent="0.3">
      <c r="A166" s="194">
        <v>164</v>
      </c>
      <c r="B166" s="190"/>
    </row>
    <row r="167" spans="1:2" x14ac:dyDescent="0.3">
      <c r="A167" s="194">
        <v>165</v>
      </c>
      <c r="B167" s="190"/>
    </row>
    <row r="168" spans="1:2" x14ac:dyDescent="0.3">
      <c r="A168" s="194">
        <v>166</v>
      </c>
      <c r="B168" s="190"/>
    </row>
    <row r="169" spans="1:2" x14ac:dyDescent="0.3">
      <c r="A169" s="194">
        <v>167</v>
      </c>
      <c r="B169" s="190"/>
    </row>
    <row r="170" spans="1:2" x14ac:dyDescent="0.3">
      <c r="A170" s="194">
        <v>168</v>
      </c>
      <c r="B170" s="190"/>
    </row>
    <row r="171" spans="1:2" x14ac:dyDescent="0.3">
      <c r="A171" s="194">
        <v>169</v>
      </c>
      <c r="B171" s="190"/>
    </row>
    <row r="172" spans="1:2" x14ac:dyDescent="0.3">
      <c r="A172" s="194">
        <v>170</v>
      </c>
      <c r="B172" s="190"/>
    </row>
    <row r="173" spans="1:2" x14ac:dyDescent="0.3">
      <c r="A173" s="194">
        <v>171</v>
      </c>
      <c r="B173" s="190"/>
    </row>
    <row r="174" spans="1:2" x14ac:dyDescent="0.3">
      <c r="A174" s="194">
        <v>172</v>
      </c>
      <c r="B174" s="190"/>
    </row>
    <row r="175" spans="1:2" x14ac:dyDescent="0.3">
      <c r="A175" s="194">
        <v>173</v>
      </c>
      <c r="B175" s="190"/>
    </row>
    <row r="176" spans="1:2" x14ac:dyDescent="0.3">
      <c r="A176" s="194">
        <v>174</v>
      </c>
      <c r="B176" s="190"/>
    </row>
    <row r="177" spans="1:2" x14ac:dyDescent="0.3">
      <c r="A177" s="194">
        <v>175</v>
      </c>
      <c r="B177" s="190"/>
    </row>
    <row r="178" spans="1:2" x14ac:dyDescent="0.3">
      <c r="A178" s="194">
        <v>176</v>
      </c>
      <c r="B178" s="190"/>
    </row>
    <row r="179" spans="1:2" x14ac:dyDescent="0.3">
      <c r="A179" s="194">
        <v>177</v>
      </c>
      <c r="B179" s="190"/>
    </row>
    <row r="180" spans="1:2" x14ac:dyDescent="0.3">
      <c r="A180" s="194">
        <v>178</v>
      </c>
      <c r="B180" s="190"/>
    </row>
    <row r="181" spans="1:2" x14ac:dyDescent="0.3">
      <c r="A181" s="194">
        <v>179</v>
      </c>
      <c r="B181" s="190"/>
    </row>
    <row r="182" spans="1:2" x14ac:dyDescent="0.3">
      <c r="A182" s="194">
        <v>180</v>
      </c>
      <c r="B182" s="190"/>
    </row>
    <row r="183" spans="1:2" x14ac:dyDescent="0.3">
      <c r="A183" s="194">
        <v>181</v>
      </c>
      <c r="B183" s="190"/>
    </row>
    <row r="184" spans="1:2" x14ac:dyDescent="0.3">
      <c r="A184" s="194">
        <v>182</v>
      </c>
      <c r="B184" s="190"/>
    </row>
    <row r="185" spans="1:2" x14ac:dyDescent="0.3">
      <c r="A185" s="194">
        <v>183</v>
      </c>
      <c r="B185" s="190"/>
    </row>
    <row r="186" spans="1:2" x14ac:dyDescent="0.3">
      <c r="A186" s="194">
        <v>184</v>
      </c>
      <c r="B186" s="190"/>
    </row>
    <row r="187" spans="1:2" x14ac:dyDescent="0.3">
      <c r="A187" s="194">
        <v>185</v>
      </c>
      <c r="B187" s="190"/>
    </row>
    <row r="188" spans="1:2" x14ac:dyDescent="0.3">
      <c r="A188" s="194">
        <v>186</v>
      </c>
      <c r="B188" s="190"/>
    </row>
    <row r="189" spans="1:2" x14ac:dyDescent="0.3">
      <c r="A189" s="194">
        <v>187</v>
      </c>
      <c r="B189" s="190"/>
    </row>
    <row r="190" spans="1:2" x14ac:dyDescent="0.3">
      <c r="A190" s="194">
        <v>188</v>
      </c>
      <c r="B190" s="190"/>
    </row>
    <row r="191" spans="1:2" x14ac:dyDescent="0.3">
      <c r="A191" s="194">
        <v>189</v>
      </c>
      <c r="B191" s="190"/>
    </row>
    <row r="192" spans="1:2" x14ac:dyDescent="0.3">
      <c r="A192" s="194">
        <v>190</v>
      </c>
      <c r="B192" s="190"/>
    </row>
    <row r="193" spans="1:2" x14ac:dyDescent="0.3">
      <c r="A193" s="194">
        <v>191</v>
      </c>
      <c r="B193" s="190"/>
    </row>
    <row r="194" spans="1:2" x14ac:dyDescent="0.3">
      <c r="A194" s="194">
        <v>192</v>
      </c>
      <c r="B194" s="190"/>
    </row>
    <row r="195" spans="1:2" x14ac:dyDescent="0.3">
      <c r="A195" s="194">
        <v>193</v>
      </c>
      <c r="B195" s="190"/>
    </row>
    <row r="196" spans="1:2" x14ac:dyDescent="0.3">
      <c r="A196" s="194">
        <v>194</v>
      </c>
      <c r="B196" s="190"/>
    </row>
    <row r="197" spans="1:2" x14ac:dyDescent="0.3">
      <c r="A197" s="194">
        <v>195</v>
      </c>
      <c r="B197" s="190"/>
    </row>
    <row r="198" spans="1:2" x14ac:dyDescent="0.3">
      <c r="A198" s="194">
        <v>196</v>
      </c>
      <c r="B198" s="190"/>
    </row>
    <row r="199" spans="1:2" x14ac:dyDescent="0.3">
      <c r="A199" s="194">
        <v>197</v>
      </c>
      <c r="B199" s="190"/>
    </row>
    <row r="200" spans="1:2" x14ac:dyDescent="0.3">
      <c r="A200" s="194">
        <v>198</v>
      </c>
      <c r="B200" s="190"/>
    </row>
    <row r="201" spans="1:2" x14ac:dyDescent="0.3">
      <c r="A201" s="194">
        <v>199</v>
      </c>
      <c r="B201" s="190"/>
    </row>
    <row r="202" spans="1:2" x14ac:dyDescent="0.3">
      <c r="A202" s="194">
        <v>200</v>
      </c>
      <c r="B202" s="190"/>
    </row>
    <row r="203" spans="1:2" x14ac:dyDescent="0.3">
      <c r="A203" s="194">
        <v>201</v>
      </c>
      <c r="B203" s="190"/>
    </row>
    <row r="204" spans="1:2" x14ac:dyDescent="0.3">
      <c r="A204" s="194">
        <v>202</v>
      </c>
      <c r="B204" s="190"/>
    </row>
    <row r="205" spans="1:2" x14ac:dyDescent="0.3">
      <c r="A205" s="194">
        <v>203</v>
      </c>
      <c r="B205" s="190"/>
    </row>
    <row r="206" spans="1:2" x14ac:dyDescent="0.3">
      <c r="A206" s="194">
        <v>204</v>
      </c>
      <c r="B206" s="190"/>
    </row>
    <row r="207" spans="1:2" x14ac:dyDescent="0.3">
      <c r="A207" s="194">
        <v>205</v>
      </c>
      <c r="B207" s="190"/>
    </row>
    <row r="208" spans="1:2" x14ac:dyDescent="0.3">
      <c r="A208" s="194">
        <v>206</v>
      </c>
      <c r="B208" s="190"/>
    </row>
    <row r="209" spans="1:2" x14ac:dyDescent="0.3">
      <c r="A209" s="194">
        <v>207</v>
      </c>
      <c r="B209" s="190"/>
    </row>
    <row r="210" spans="1:2" x14ac:dyDescent="0.3">
      <c r="A210" s="194">
        <v>208</v>
      </c>
      <c r="B210" s="190"/>
    </row>
    <row r="211" spans="1:2" x14ac:dyDescent="0.3">
      <c r="A211" s="194">
        <v>209</v>
      </c>
      <c r="B211" s="190"/>
    </row>
    <row r="212" spans="1:2" x14ac:dyDescent="0.3">
      <c r="A212" s="194">
        <v>210</v>
      </c>
      <c r="B212" s="190"/>
    </row>
    <row r="213" spans="1:2" x14ac:dyDescent="0.3">
      <c r="A213" s="194">
        <v>211</v>
      </c>
      <c r="B213" s="190"/>
    </row>
    <row r="214" spans="1:2" x14ac:dyDescent="0.3">
      <c r="A214" s="194">
        <v>212</v>
      </c>
      <c r="B214" s="190"/>
    </row>
    <row r="215" spans="1:2" x14ac:dyDescent="0.3">
      <c r="A215" s="194">
        <v>213</v>
      </c>
      <c r="B215" s="190"/>
    </row>
    <row r="216" spans="1:2" x14ac:dyDescent="0.3">
      <c r="A216" s="194">
        <v>214</v>
      </c>
      <c r="B216" s="190"/>
    </row>
    <row r="217" spans="1:2" x14ac:dyDescent="0.3">
      <c r="A217" s="194">
        <v>215</v>
      </c>
      <c r="B217" s="190"/>
    </row>
    <row r="218" spans="1:2" x14ac:dyDescent="0.3">
      <c r="A218" s="194">
        <v>216</v>
      </c>
      <c r="B218" s="190"/>
    </row>
    <row r="219" spans="1:2" x14ac:dyDescent="0.3">
      <c r="A219" s="194">
        <v>217</v>
      </c>
      <c r="B219" s="190"/>
    </row>
    <row r="220" spans="1:2" x14ac:dyDescent="0.3">
      <c r="A220" s="194">
        <v>218</v>
      </c>
      <c r="B220" s="190"/>
    </row>
    <row r="221" spans="1:2" x14ac:dyDescent="0.3">
      <c r="A221" s="194">
        <v>219</v>
      </c>
      <c r="B221" s="190"/>
    </row>
    <row r="222" spans="1:2" x14ac:dyDescent="0.3">
      <c r="A222" s="194">
        <v>220</v>
      </c>
      <c r="B222" s="190"/>
    </row>
    <row r="223" spans="1:2" x14ac:dyDescent="0.3">
      <c r="A223" s="194">
        <v>221</v>
      </c>
      <c r="B223" s="190"/>
    </row>
    <row r="224" spans="1:2" x14ac:dyDescent="0.3">
      <c r="A224" s="194">
        <v>222</v>
      </c>
      <c r="B224" s="190"/>
    </row>
    <row r="225" spans="1:2" x14ac:dyDescent="0.3">
      <c r="A225" s="194">
        <v>223</v>
      </c>
      <c r="B225" s="190"/>
    </row>
    <row r="226" spans="1:2" x14ac:dyDescent="0.3">
      <c r="A226" s="194">
        <v>224</v>
      </c>
      <c r="B226" s="190"/>
    </row>
    <row r="227" spans="1:2" x14ac:dyDescent="0.3">
      <c r="A227" s="194">
        <v>225</v>
      </c>
      <c r="B227" s="190"/>
    </row>
    <row r="228" spans="1:2" x14ac:dyDescent="0.3">
      <c r="A228" s="194">
        <v>226</v>
      </c>
      <c r="B228" s="190"/>
    </row>
    <row r="229" spans="1:2" x14ac:dyDescent="0.3">
      <c r="A229" s="194">
        <v>227</v>
      </c>
      <c r="B229" s="190"/>
    </row>
    <row r="230" spans="1:2" x14ac:dyDescent="0.3">
      <c r="A230" s="194">
        <v>228</v>
      </c>
      <c r="B230" s="190"/>
    </row>
    <row r="231" spans="1:2" x14ac:dyDescent="0.3">
      <c r="A231" s="194">
        <v>229</v>
      </c>
      <c r="B231" s="190"/>
    </row>
    <row r="232" spans="1:2" x14ac:dyDescent="0.3">
      <c r="A232" s="194">
        <v>230</v>
      </c>
      <c r="B232" s="190"/>
    </row>
  </sheetData>
  <sheetProtection algorithmName="SHA-512" hashValue="2xM+bWaWAnV5+wmYZQqBKEY4V50vHcdWPlOWCcYVMaJ2YAiQxYNpj7g495woZbM3UkiYzip/ZdEp9/s8O38ciw==" saltValue="Jf2BxKDcKJBfnnmzYdoV2g==" spinCount="100000" sheet="1" objects="1" scenarios="1"/>
  <dataValidations count="1">
    <dataValidation type="whole" operator="greaterThanOrEqual" allowBlank="1" showInputMessage="1" showErrorMessage="1" sqref="E2" xr:uid="{479EEE16-20EE-47D8-9AA0-EA3B1C36FDDD}">
      <formula1>0</formula1>
    </dataValidation>
  </dataValidations>
  <printOptions horizontalCentered="1"/>
  <pageMargins left="0.11811023622047245" right="0.11811023622047245" top="0.11811023622047245" bottom="0.23622047244094491" header="0.31496062992125984" footer="0.11811023622047245"/>
  <pageSetup fitToHeight="10" orientation="portrait" horizontalDpi="1200" verticalDpi="1200"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E20A-3C32-4AB2-9B7F-104158845110}">
  <sheetPr>
    <tabColor rgb="FFFF0000"/>
    <pageSetUpPr fitToPage="1"/>
  </sheetPr>
  <dimension ref="A1:F406"/>
  <sheetViews>
    <sheetView zoomScaleNormal="100" workbookViewId="0">
      <pane ySplit="2" topLeftCell="A3" activePane="bottomLeft" state="frozen"/>
      <selection activeCell="D8" sqref="D8:E8"/>
      <selection pane="bottomLeft" activeCell="F2" sqref="F2"/>
    </sheetView>
  </sheetViews>
  <sheetFormatPr defaultColWidth="8.88671875" defaultRowHeight="14.4" x14ac:dyDescent="0.3"/>
  <cols>
    <col min="1" max="1" width="13.109375" style="136" customWidth="1"/>
    <col min="2" max="2" width="55.109375" style="137" bestFit="1" customWidth="1"/>
    <col min="3" max="3" width="43.5546875" style="137" customWidth="1"/>
    <col min="4" max="4" width="67.109375" style="137" customWidth="1"/>
    <col min="5" max="5" width="36.44140625" style="137" customWidth="1"/>
    <col min="6" max="6" width="34.44140625" style="150" bestFit="1" customWidth="1"/>
    <col min="7" max="16384" width="8.88671875" style="137"/>
  </cols>
  <sheetData>
    <row r="1" spans="1:6" x14ac:dyDescent="0.3">
      <c r="F1" s="138" t="s">
        <v>26</v>
      </c>
    </row>
    <row r="2" spans="1:6" ht="18" customHeight="1" x14ac:dyDescent="0.3">
      <c r="A2" s="139" t="s">
        <v>184</v>
      </c>
      <c r="B2" s="140" t="s">
        <v>185</v>
      </c>
      <c r="C2" s="140" t="s">
        <v>186</v>
      </c>
      <c r="D2" s="140" t="s">
        <v>187</v>
      </c>
      <c r="E2" s="140" t="s">
        <v>188</v>
      </c>
      <c r="F2" s="141" t="str">
        <f>'Contact Info &amp; Instructions'!C11</f>
        <v/>
      </c>
    </row>
    <row r="3" spans="1:6" x14ac:dyDescent="0.3">
      <c r="A3" s="142" t="s">
        <v>217</v>
      </c>
      <c r="B3" s="143" t="s">
        <v>189</v>
      </c>
      <c r="C3" s="144" t="s">
        <v>190</v>
      </c>
      <c r="D3" s="145"/>
      <c r="E3" s="145"/>
      <c r="F3" s="146">
        <f>'Contact Info &amp; Instructions'!C6</f>
        <v>0</v>
      </c>
    </row>
    <row r="4" spans="1:6" x14ac:dyDescent="0.3">
      <c r="A4" s="193" t="s">
        <v>217</v>
      </c>
      <c r="B4" s="137" t="s">
        <v>189</v>
      </c>
      <c r="C4" s="192" t="s">
        <v>191</v>
      </c>
      <c r="D4" s="145"/>
      <c r="E4" s="145"/>
      <c r="F4" s="146">
        <f>'Contact Info &amp; Instructions'!C7</f>
        <v>0</v>
      </c>
    </row>
    <row r="5" spans="1:6" x14ac:dyDescent="0.3">
      <c r="A5" s="193" t="s">
        <v>217</v>
      </c>
      <c r="B5" s="137" t="s">
        <v>189</v>
      </c>
      <c r="C5" s="144" t="s">
        <v>192</v>
      </c>
      <c r="D5" s="145"/>
      <c r="E5" s="145"/>
      <c r="F5" s="146">
        <f>'Contact Info &amp; Instructions'!C8</f>
        <v>0</v>
      </c>
    </row>
    <row r="6" spans="1:6" x14ac:dyDescent="0.3">
      <c r="A6" s="193" t="s">
        <v>217</v>
      </c>
      <c r="B6" s="137" t="s">
        <v>189</v>
      </c>
      <c r="C6" s="144" t="s">
        <v>193</v>
      </c>
      <c r="D6" s="145"/>
      <c r="E6" s="145"/>
      <c r="F6" s="147">
        <f>'Contact Info &amp; Instructions'!C9</f>
        <v>0</v>
      </c>
    </row>
    <row r="7" spans="1:6" x14ac:dyDescent="0.3">
      <c r="A7" s="193" t="s">
        <v>217</v>
      </c>
      <c r="B7" s="144" t="s">
        <v>216</v>
      </c>
      <c r="C7" s="145" t="s">
        <v>194</v>
      </c>
      <c r="E7" s="145"/>
      <c r="F7" s="148">
        <f>'2024-25 FF &amp; NSFP Year End'!F7</f>
        <v>0</v>
      </c>
    </row>
    <row r="8" spans="1:6" x14ac:dyDescent="0.3">
      <c r="A8" s="193" t="s">
        <v>217</v>
      </c>
      <c r="B8" s="144" t="s">
        <v>216</v>
      </c>
      <c r="C8" s="145" t="s">
        <v>209</v>
      </c>
      <c r="E8" s="145"/>
      <c r="F8" s="148">
        <f>'2024-25 FF &amp; NSFP Year End'!F8</f>
        <v>0</v>
      </c>
    </row>
    <row r="9" spans="1:6" x14ac:dyDescent="0.3">
      <c r="A9" s="193" t="s">
        <v>217</v>
      </c>
      <c r="B9" s="144" t="s">
        <v>216</v>
      </c>
      <c r="C9" s="145" t="s">
        <v>205</v>
      </c>
      <c r="E9" s="145"/>
      <c r="F9" s="148">
        <f>'2024-25 FF &amp; NSFP Year End'!F9</f>
        <v>0</v>
      </c>
    </row>
    <row r="10" spans="1:6" x14ac:dyDescent="0.3">
      <c r="A10" s="193" t="s">
        <v>217</v>
      </c>
      <c r="B10" s="144" t="s">
        <v>216</v>
      </c>
      <c r="C10" s="145" t="s">
        <v>210</v>
      </c>
      <c r="E10" s="145"/>
      <c r="F10" s="148">
        <f>'2024-25 FF &amp; NSFP Year End'!F10</f>
        <v>0</v>
      </c>
    </row>
    <row r="11" spans="1:6" x14ac:dyDescent="0.3">
      <c r="A11" s="193" t="s">
        <v>217</v>
      </c>
      <c r="B11" s="144" t="s">
        <v>216</v>
      </c>
      <c r="C11" s="144" t="s">
        <v>206</v>
      </c>
      <c r="E11" s="145"/>
      <c r="F11" s="148">
        <f>'2024-25 FF &amp; NSFP Year End'!F11</f>
        <v>0</v>
      </c>
    </row>
    <row r="12" spans="1:6" x14ac:dyDescent="0.3">
      <c r="A12" s="193" t="s">
        <v>217</v>
      </c>
      <c r="B12" s="144" t="s">
        <v>215</v>
      </c>
      <c r="C12" s="145" t="s">
        <v>207</v>
      </c>
      <c r="E12" s="145"/>
      <c r="F12" s="148">
        <f>'2024-25 FF &amp; NSFP Year End'!F13</f>
        <v>0</v>
      </c>
    </row>
    <row r="13" spans="1:6" x14ac:dyDescent="0.3">
      <c r="A13" s="193" t="s">
        <v>217</v>
      </c>
      <c r="B13" s="144" t="s">
        <v>215</v>
      </c>
      <c r="C13" s="145" t="s">
        <v>208</v>
      </c>
      <c r="E13" s="145"/>
      <c r="F13" s="148">
        <f>'2024-25 FF &amp; NSFP Year End'!F14</f>
        <v>0</v>
      </c>
    </row>
    <row r="14" spans="1:6" x14ac:dyDescent="0.3">
      <c r="A14" s="193" t="s">
        <v>217</v>
      </c>
      <c r="B14" s="144" t="s">
        <v>214</v>
      </c>
      <c r="C14" s="145" t="s">
        <v>211</v>
      </c>
      <c r="E14" s="145"/>
      <c r="F14" s="148">
        <f>'2024-25 FF &amp; NSFP Year End'!F15</f>
        <v>0</v>
      </c>
    </row>
    <row r="15" spans="1:6" x14ac:dyDescent="0.3">
      <c r="A15" s="193" t="s">
        <v>217</v>
      </c>
      <c r="B15" s="144" t="s">
        <v>214</v>
      </c>
      <c r="C15" s="145" t="s">
        <v>212</v>
      </c>
      <c r="E15" s="145"/>
      <c r="F15" s="148">
        <f>'2024-25 FF &amp; NSFP Year End'!F16</f>
        <v>0</v>
      </c>
    </row>
    <row r="16" spans="1:6" x14ac:dyDescent="0.3">
      <c r="A16" s="193" t="s">
        <v>217</v>
      </c>
      <c r="B16" s="144" t="s">
        <v>214</v>
      </c>
      <c r="C16" s="144" t="s">
        <v>213</v>
      </c>
      <c r="E16" s="145"/>
      <c r="F16" s="148">
        <f>'2024-25 FF &amp; NSFP Year End'!F17</f>
        <v>0</v>
      </c>
    </row>
    <row r="17" spans="1:6" x14ac:dyDescent="0.3">
      <c r="A17" s="193" t="s">
        <v>217</v>
      </c>
      <c r="B17" s="144" t="s">
        <v>278</v>
      </c>
      <c r="C17" s="144" t="s">
        <v>33</v>
      </c>
      <c r="D17" s="143" t="s">
        <v>219</v>
      </c>
      <c r="E17" s="145"/>
      <c r="F17" s="148">
        <f>'2024-25 FF &amp; NSFP Year End'!F22</f>
        <v>0</v>
      </c>
    </row>
    <row r="18" spans="1:6" x14ac:dyDescent="0.3">
      <c r="A18" s="193" t="s">
        <v>217</v>
      </c>
      <c r="B18" s="145" t="s">
        <v>278</v>
      </c>
      <c r="C18" s="145" t="s">
        <v>33</v>
      </c>
      <c r="D18" s="144" t="s">
        <v>40</v>
      </c>
      <c r="E18" s="144" t="s">
        <v>220</v>
      </c>
      <c r="F18" s="148">
        <f>'2024-25 FF &amp; NSFP Year End'!D25</f>
        <v>0</v>
      </c>
    </row>
    <row r="19" spans="1:6" x14ac:dyDescent="0.3">
      <c r="A19" s="193" t="s">
        <v>217</v>
      </c>
      <c r="B19" s="145" t="s">
        <v>278</v>
      </c>
      <c r="C19" s="145" t="s">
        <v>33</v>
      </c>
      <c r="D19" s="145" t="s">
        <v>40</v>
      </c>
      <c r="E19" s="145" t="s">
        <v>221</v>
      </c>
      <c r="F19" s="148">
        <f>'2024-25 FF &amp; NSFP Year End'!E25</f>
        <v>0</v>
      </c>
    </row>
    <row r="20" spans="1:6" x14ac:dyDescent="0.3">
      <c r="A20" s="193" t="s">
        <v>217</v>
      </c>
      <c r="B20" s="145" t="s">
        <v>278</v>
      </c>
      <c r="C20" s="145" t="s">
        <v>33</v>
      </c>
      <c r="D20" s="145" t="s">
        <v>40</v>
      </c>
      <c r="E20" s="145" t="s">
        <v>222</v>
      </c>
      <c r="F20" s="148">
        <f>'2024-25 FF &amp; NSFP Year End'!F25</f>
        <v>0</v>
      </c>
    </row>
    <row r="21" spans="1:6" x14ac:dyDescent="0.3">
      <c r="A21" s="193" t="s">
        <v>217</v>
      </c>
      <c r="B21" s="145" t="s">
        <v>278</v>
      </c>
      <c r="C21" s="145" t="s">
        <v>33</v>
      </c>
      <c r="D21" s="145" t="s">
        <v>40</v>
      </c>
      <c r="E21" s="145" t="s">
        <v>223</v>
      </c>
      <c r="F21" s="148">
        <f>'2024-25 FF &amp; NSFP Year End'!G25</f>
        <v>0</v>
      </c>
    </row>
    <row r="22" spans="1:6" x14ac:dyDescent="0.3">
      <c r="A22" s="193" t="s">
        <v>217</v>
      </c>
      <c r="B22" s="145" t="s">
        <v>278</v>
      </c>
      <c r="C22" s="145" t="s">
        <v>33</v>
      </c>
      <c r="D22" s="145" t="s">
        <v>40</v>
      </c>
      <c r="E22" s="145" t="s">
        <v>224</v>
      </c>
      <c r="F22" s="196" t="str">
        <f>'2024-25 FF &amp; NSFP Year End'!H25</f>
        <v/>
      </c>
    </row>
    <row r="23" spans="1:6" x14ac:dyDescent="0.3">
      <c r="A23" s="193" t="s">
        <v>217</v>
      </c>
      <c r="B23" s="145" t="s">
        <v>278</v>
      </c>
      <c r="C23" s="145" t="s">
        <v>33</v>
      </c>
      <c r="D23" s="145" t="s">
        <v>40</v>
      </c>
      <c r="E23" s="144" t="s">
        <v>225</v>
      </c>
      <c r="F23" s="148">
        <f>'2024-25 FF &amp; NSFP Year End'!D26</f>
        <v>0</v>
      </c>
    </row>
    <row r="24" spans="1:6" x14ac:dyDescent="0.3">
      <c r="A24" s="193" t="s">
        <v>217</v>
      </c>
      <c r="B24" s="145" t="s">
        <v>278</v>
      </c>
      <c r="C24" s="145" t="s">
        <v>33</v>
      </c>
      <c r="D24" s="145" t="s">
        <v>40</v>
      </c>
      <c r="E24" s="145" t="s">
        <v>226</v>
      </c>
      <c r="F24" s="148">
        <f>'2024-25 FF &amp; NSFP Year End'!E26</f>
        <v>0</v>
      </c>
    </row>
    <row r="25" spans="1:6" x14ac:dyDescent="0.3">
      <c r="A25" s="193" t="s">
        <v>217</v>
      </c>
      <c r="B25" s="145" t="s">
        <v>278</v>
      </c>
      <c r="C25" s="145" t="s">
        <v>33</v>
      </c>
      <c r="D25" s="145" t="s">
        <v>40</v>
      </c>
      <c r="E25" s="145" t="s">
        <v>227</v>
      </c>
      <c r="F25" s="148">
        <f>'2024-25 FF &amp; NSFP Year End'!F26</f>
        <v>0</v>
      </c>
    </row>
    <row r="26" spans="1:6" x14ac:dyDescent="0.3">
      <c r="A26" s="193" t="s">
        <v>217</v>
      </c>
      <c r="B26" s="145" t="s">
        <v>278</v>
      </c>
      <c r="C26" s="145" t="s">
        <v>33</v>
      </c>
      <c r="D26" s="145" t="s">
        <v>40</v>
      </c>
      <c r="E26" s="145" t="s">
        <v>228</v>
      </c>
      <c r="F26" s="148">
        <f>'2024-25 FF &amp; NSFP Year End'!G26</f>
        <v>0</v>
      </c>
    </row>
    <row r="27" spans="1:6" x14ac:dyDescent="0.3">
      <c r="A27" s="193" t="s">
        <v>217</v>
      </c>
      <c r="B27" s="145" t="s">
        <v>278</v>
      </c>
      <c r="C27" s="145" t="s">
        <v>33</v>
      </c>
      <c r="D27" s="145" t="s">
        <v>40</v>
      </c>
      <c r="E27" s="145" t="s">
        <v>229</v>
      </c>
      <c r="F27" s="196" t="str">
        <f>'2024-25 FF &amp; NSFP Year End'!H26</f>
        <v/>
      </c>
    </row>
    <row r="28" spans="1:6" x14ac:dyDescent="0.3">
      <c r="A28" s="193" t="s">
        <v>217</v>
      </c>
      <c r="B28" s="145" t="s">
        <v>278</v>
      </c>
      <c r="C28" s="145" t="s">
        <v>33</v>
      </c>
      <c r="D28" s="145" t="s">
        <v>40</v>
      </c>
      <c r="E28" s="144" t="s">
        <v>230</v>
      </c>
      <c r="F28" s="148">
        <f>'2024-25 FF &amp; NSFP Year End'!D27</f>
        <v>0</v>
      </c>
    </row>
    <row r="29" spans="1:6" x14ac:dyDescent="0.3">
      <c r="A29" s="193" t="s">
        <v>217</v>
      </c>
      <c r="B29" s="145" t="s">
        <v>278</v>
      </c>
      <c r="C29" s="145" t="s">
        <v>33</v>
      </c>
      <c r="D29" s="145" t="s">
        <v>40</v>
      </c>
      <c r="E29" s="145" t="s">
        <v>231</v>
      </c>
      <c r="F29" s="148">
        <f>'2024-25 FF &amp; NSFP Year End'!E27</f>
        <v>0</v>
      </c>
    </row>
    <row r="30" spans="1:6" x14ac:dyDescent="0.3">
      <c r="A30" s="193" t="s">
        <v>217</v>
      </c>
      <c r="B30" s="145" t="s">
        <v>278</v>
      </c>
      <c r="C30" s="145" t="s">
        <v>33</v>
      </c>
      <c r="D30" s="145" t="s">
        <v>40</v>
      </c>
      <c r="E30" s="145" t="s">
        <v>232</v>
      </c>
      <c r="F30" s="148">
        <f>'2024-25 FF &amp; NSFP Year End'!F27</f>
        <v>0</v>
      </c>
    </row>
    <row r="31" spans="1:6" x14ac:dyDescent="0.3">
      <c r="A31" s="193" t="s">
        <v>217</v>
      </c>
      <c r="B31" s="145" t="s">
        <v>278</v>
      </c>
      <c r="C31" s="145" t="s">
        <v>33</v>
      </c>
      <c r="D31" s="145" t="s">
        <v>40</v>
      </c>
      <c r="E31" s="145" t="s">
        <v>233</v>
      </c>
      <c r="F31" s="148">
        <f>'2024-25 FF &amp; NSFP Year End'!G27</f>
        <v>0</v>
      </c>
    </row>
    <row r="32" spans="1:6" x14ac:dyDescent="0.3">
      <c r="A32" s="193" t="s">
        <v>217</v>
      </c>
      <c r="B32" s="145" t="s">
        <v>278</v>
      </c>
      <c r="C32" s="145" t="s">
        <v>33</v>
      </c>
      <c r="D32" s="145" t="s">
        <v>40</v>
      </c>
      <c r="E32" s="145" t="s">
        <v>234</v>
      </c>
      <c r="F32" s="196" t="str">
        <f>'2024-25 FF &amp; NSFP Year End'!H27</f>
        <v/>
      </c>
    </row>
    <row r="33" spans="1:6" x14ac:dyDescent="0.3">
      <c r="A33" s="193" t="s">
        <v>217</v>
      </c>
      <c r="B33" s="145" t="s">
        <v>278</v>
      </c>
      <c r="C33" s="145" t="s">
        <v>33</v>
      </c>
      <c r="D33" s="145" t="s">
        <v>40</v>
      </c>
      <c r="E33" s="144" t="s">
        <v>235</v>
      </c>
      <c r="F33" s="148">
        <f>'2024-25 FF &amp; NSFP Year End'!D28</f>
        <v>0</v>
      </c>
    </row>
    <row r="34" spans="1:6" x14ac:dyDescent="0.3">
      <c r="A34" s="193" t="s">
        <v>217</v>
      </c>
      <c r="B34" s="145" t="s">
        <v>278</v>
      </c>
      <c r="C34" s="145" t="s">
        <v>33</v>
      </c>
      <c r="D34" s="145" t="s">
        <v>40</v>
      </c>
      <c r="E34" s="145" t="s">
        <v>236</v>
      </c>
      <c r="F34" s="148">
        <f>'2024-25 FF &amp; NSFP Year End'!E28</f>
        <v>0</v>
      </c>
    </row>
    <row r="35" spans="1:6" x14ac:dyDescent="0.3">
      <c r="A35" s="193" t="s">
        <v>217</v>
      </c>
      <c r="B35" s="145" t="s">
        <v>278</v>
      </c>
      <c r="C35" s="145" t="s">
        <v>33</v>
      </c>
      <c r="D35" s="145" t="s">
        <v>40</v>
      </c>
      <c r="E35" s="145" t="s">
        <v>237</v>
      </c>
      <c r="F35" s="148">
        <f>'2024-25 FF &amp; NSFP Year End'!F28</f>
        <v>0</v>
      </c>
    </row>
    <row r="36" spans="1:6" x14ac:dyDescent="0.3">
      <c r="A36" s="193" t="s">
        <v>217</v>
      </c>
      <c r="B36" s="145" t="s">
        <v>278</v>
      </c>
      <c r="C36" s="145" t="s">
        <v>33</v>
      </c>
      <c r="D36" s="145" t="s">
        <v>40</v>
      </c>
      <c r="E36" s="145" t="s">
        <v>238</v>
      </c>
      <c r="F36" s="148">
        <f>'2024-25 FF &amp; NSFP Year End'!G28</f>
        <v>0</v>
      </c>
    </row>
    <row r="37" spans="1:6" x14ac:dyDescent="0.3">
      <c r="A37" s="193" t="s">
        <v>217</v>
      </c>
      <c r="B37" s="145" t="s">
        <v>278</v>
      </c>
      <c r="C37" s="145" t="s">
        <v>33</v>
      </c>
      <c r="D37" s="145" t="s">
        <v>40</v>
      </c>
      <c r="E37" s="145" t="s">
        <v>239</v>
      </c>
      <c r="F37" s="196" t="str">
        <f>'2024-25 FF &amp; NSFP Year End'!H28</f>
        <v/>
      </c>
    </row>
    <row r="38" spans="1:6" x14ac:dyDescent="0.3">
      <c r="A38" s="193" t="s">
        <v>217</v>
      </c>
      <c r="B38" s="145" t="s">
        <v>278</v>
      </c>
      <c r="C38" s="145" t="s">
        <v>33</v>
      </c>
      <c r="D38" s="145" t="s">
        <v>40</v>
      </c>
      <c r="E38" s="144" t="s">
        <v>240</v>
      </c>
      <c r="F38" s="148">
        <f>'2024-25 FF &amp; NSFP Year End'!D29</f>
        <v>0</v>
      </c>
    </row>
    <row r="39" spans="1:6" x14ac:dyDescent="0.3">
      <c r="A39" s="193" t="s">
        <v>217</v>
      </c>
      <c r="B39" s="145" t="s">
        <v>278</v>
      </c>
      <c r="C39" s="145" t="s">
        <v>33</v>
      </c>
      <c r="D39" s="145" t="s">
        <v>40</v>
      </c>
      <c r="E39" s="145" t="s">
        <v>241</v>
      </c>
      <c r="F39" s="148">
        <f>'2024-25 FF &amp; NSFP Year End'!E29</f>
        <v>0</v>
      </c>
    </row>
    <row r="40" spans="1:6" x14ac:dyDescent="0.3">
      <c r="A40" s="193" t="s">
        <v>217</v>
      </c>
      <c r="B40" s="145" t="s">
        <v>278</v>
      </c>
      <c r="C40" s="145" t="s">
        <v>33</v>
      </c>
      <c r="D40" s="145" t="s">
        <v>40</v>
      </c>
      <c r="E40" s="145" t="s">
        <v>242</v>
      </c>
      <c r="F40" s="148">
        <f>'2024-25 FF &amp; NSFP Year End'!F29</f>
        <v>0</v>
      </c>
    </row>
    <row r="41" spans="1:6" x14ac:dyDescent="0.3">
      <c r="A41" s="193" t="s">
        <v>217</v>
      </c>
      <c r="B41" s="145" t="s">
        <v>278</v>
      </c>
      <c r="C41" s="145" t="s">
        <v>33</v>
      </c>
      <c r="D41" s="145" t="s">
        <v>40</v>
      </c>
      <c r="E41" s="145" t="s">
        <v>243</v>
      </c>
      <c r="F41" s="148">
        <f>'2024-25 FF &amp; NSFP Year End'!G29</f>
        <v>0</v>
      </c>
    </row>
    <row r="42" spans="1:6" x14ac:dyDescent="0.3">
      <c r="A42" s="193" t="s">
        <v>217</v>
      </c>
      <c r="B42" s="145" t="s">
        <v>278</v>
      </c>
      <c r="C42" s="145" t="s">
        <v>33</v>
      </c>
      <c r="D42" s="145" t="s">
        <v>40</v>
      </c>
      <c r="E42" s="145" t="s">
        <v>244</v>
      </c>
      <c r="F42" s="196" t="str">
        <f>'2024-25 FF &amp; NSFP Year End'!H29</f>
        <v/>
      </c>
    </row>
    <row r="43" spans="1:6" x14ac:dyDescent="0.3">
      <c r="A43" s="193" t="s">
        <v>217</v>
      </c>
      <c r="B43" s="145" t="s">
        <v>278</v>
      </c>
      <c r="C43" s="145" t="s">
        <v>33</v>
      </c>
      <c r="D43" s="145" t="s">
        <v>40</v>
      </c>
      <c r="E43" s="144" t="s">
        <v>245</v>
      </c>
      <c r="F43" s="148">
        <f>'2024-25 FF &amp; NSFP Year End'!D30</f>
        <v>0</v>
      </c>
    </row>
    <row r="44" spans="1:6" x14ac:dyDescent="0.3">
      <c r="A44" s="193" t="s">
        <v>217</v>
      </c>
      <c r="B44" s="145" t="s">
        <v>278</v>
      </c>
      <c r="C44" s="145" t="s">
        <v>33</v>
      </c>
      <c r="D44" s="145" t="s">
        <v>40</v>
      </c>
      <c r="E44" s="145" t="s">
        <v>246</v>
      </c>
      <c r="F44" s="148">
        <f>'2024-25 FF &amp; NSFP Year End'!E30</f>
        <v>0</v>
      </c>
    </row>
    <row r="45" spans="1:6" x14ac:dyDescent="0.3">
      <c r="A45" s="193" t="s">
        <v>217</v>
      </c>
      <c r="B45" s="145" t="s">
        <v>278</v>
      </c>
      <c r="C45" s="145" t="s">
        <v>33</v>
      </c>
      <c r="D45" s="145" t="s">
        <v>40</v>
      </c>
      <c r="E45" s="145" t="s">
        <v>247</v>
      </c>
      <c r="F45" s="148">
        <f>'2024-25 FF &amp; NSFP Year End'!F30</f>
        <v>0</v>
      </c>
    </row>
    <row r="46" spans="1:6" x14ac:dyDescent="0.3">
      <c r="A46" s="193" t="s">
        <v>217</v>
      </c>
      <c r="B46" s="145" t="s">
        <v>278</v>
      </c>
      <c r="C46" s="145" t="s">
        <v>33</v>
      </c>
      <c r="D46" s="145" t="s">
        <v>40</v>
      </c>
      <c r="E46" s="145" t="s">
        <v>248</v>
      </c>
      <c r="F46" s="148">
        <f>'2024-25 FF &amp; NSFP Year End'!G30</f>
        <v>0</v>
      </c>
    </row>
    <row r="47" spans="1:6" x14ac:dyDescent="0.3">
      <c r="A47" s="193" t="s">
        <v>217</v>
      </c>
      <c r="B47" s="145" t="s">
        <v>278</v>
      </c>
      <c r="C47" s="145" t="s">
        <v>33</v>
      </c>
      <c r="D47" s="145" t="s">
        <v>40</v>
      </c>
      <c r="E47" s="145" t="s">
        <v>249</v>
      </c>
      <c r="F47" s="196" t="str">
        <f>'2024-25 FF &amp; NSFP Year End'!H30</f>
        <v/>
      </c>
    </row>
    <row r="48" spans="1:6" x14ac:dyDescent="0.3">
      <c r="A48" s="193" t="s">
        <v>217</v>
      </c>
      <c r="B48" s="145" t="s">
        <v>278</v>
      </c>
      <c r="C48" s="145" t="s">
        <v>33</v>
      </c>
      <c r="D48" s="145" t="s">
        <v>40</v>
      </c>
      <c r="E48" s="144" t="s">
        <v>250</v>
      </c>
      <c r="F48" s="148">
        <f>'2024-25 FF &amp; NSFP Year End'!D31</f>
        <v>0</v>
      </c>
    </row>
    <row r="49" spans="1:6" x14ac:dyDescent="0.3">
      <c r="A49" s="193" t="s">
        <v>217</v>
      </c>
      <c r="B49" s="145" t="s">
        <v>278</v>
      </c>
      <c r="C49" s="145" t="s">
        <v>33</v>
      </c>
      <c r="D49" s="145" t="s">
        <v>40</v>
      </c>
      <c r="E49" s="145" t="s">
        <v>251</v>
      </c>
      <c r="F49" s="148">
        <f>'2024-25 FF &amp; NSFP Year End'!E31</f>
        <v>0</v>
      </c>
    </row>
    <row r="50" spans="1:6" x14ac:dyDescent="0.3">
      <c r="A50" s="193" t="s">
        <v>217</v>
      </c>
      <c r="B50" s="145" t="s">
        <v>278</v>
      </c>
      <c r="C50" s="145" t="s">
        <v>33</v>
      </c>
      <c r="D50" s="145" t="s">
        <v>40</v>
      </c>
      <c r="E50" s="145" t="s">
        <v>252</v>
      </c>
      <c r="F50" s="148">
        <f>'2024-25 FF &amp; NSFP Year End'!F31</f>
        <v>0</v>
      </c>
    </row>
    <row r="51" spans="1:6" x14ac:dyDescent="0.3">
      <c r="A51" s="193" t="s">
        <v>217</v>
      </c>
      <c r="B51" s="145" t="s">
        <v>278</v>
      </c>
      <c r="C51" s="145" t="s">
        <v>33</v>
      </c>
      <c r="D51" s="145" t="s">
        <v>40</v>
      </c>
      <c r="E51" s="145" t="s">
        <v>253</v>
      </c>
      <c r="F51" s="148">
        <f>'2024-25 FF &amp; NSFP Year End'!G31</f>
        <v>0</v>
      </c>
    </row>
    <row r="52" spans="1:6" x14ac:dyDescent="0.3">
      <c r="A52" s="193" t="s">
        <v>217</v>
      </c>
      <c r="B52" s="145" t="s">
        <v>278</v>
      </c>
      <c r="C52" s="145" t="s">
        <v>33</v>
      </c>
      <c r="D52" s="145" t="s">
        <v>40</v>
      </c>
      <c r="E52" s="145" t="s">
        <v>254</v>
      </c>
      <c r="F52" s="196" t="str">
        <f>'2024-25 FF &amp; NSFP Year End'!H31</f>
        <v/>
      </c>
    </row>
    <row r="53" spans="1:6" x14ac:dyDescent="0.3">
      <c r="A53" s="193" t="s">
        <v>217</v>
      </c>
      <c r="B53" s="145" t="s">
        <v>278</v>
      </c>
      <c r="C53" s="145" t="s">
        <v>33</v>
      </c>
      <c r="D53" s="145" t="s">
        <v>40</v>
      </c>
      <c r="E53" s="144" t="s">
        <v>255</v>
      </c>
      <c r="F53" s="148">
        <f>'2024-25 FF &amp; NSFP Year End'!D32</f>
        <v>0</v>
      </c>
    </row>
    <row r="54" spans="1:6" x14ac:dyDescent="0.3">
      <c r="A54" s="193" t="s">
        <v>217</v>
      </c>
      <c r="B54" s="145" t="s">
        <v>278</v>
      </c>
      <c r="C54" s="145" t="s">
        <v>33</v>
      </c>
      <c r="D54" s="145" t="s">
        <v>40</v>
      </c>
      <c r="E54" s="145" t="s">
        <v>256</v>
      </c>
      <c r="F54" s="148">
        <f>'2024-25 FF &amp; NSFP Year End'!E32</f>
        <v>0</v>
      </c>
    </row>
    <row r="55" spans="1:6" x14ac:dyDescent="0.3">
      <c r="A55" s="193" t="s">
        <v>217</v>
      </c>
      <c r="B55" s="145" t="s">
        <v>278</v>
      </c>
      <c r="C55" s="145" t="s">
        <v>33</v>
      </c>
      <c r="D55" s="145" t="s">
        <v>40</v>
      </c>
      <c r="E55" s="145" t="s">
        <v>257</v>
      </c>
      <c r="F55" s="148">
        <f>'2024-25 FF &amp; NSFP Year End'!F32</f>
        <v>0</v>
      </c>
    </row>
    <row r="56" spans="1:6" x14ac:dyDescent="0.3">
      <c r="A56" s="193" t="s">
        <v>217</v>
      </c>
      <c r="B56" s="145" t="s">
        <v>278</v>
      </c>
      <c r="C56" s="145" t="s">
        <v>33</v>
      </c>
      <c r="D56" s="145" t="s">
        <v>40</v>
      </c>
      <c r="E56" s="145" t="s">
        <v>258</v>
      </c>
      <c r="F56" s="148">
        <f>'2024-25 FF &amp; NSFP Year End'!G32</f>
        <v>0</v>
      </c>
    </row>
    <row r="57" spans="1:6" x14ac:dyDescent="0.3">
      <c r="A57" s="193" t="s">
        <v>217</v>
      </c>
      <c r="B57" s="145" t="s">
        <v>278</v>
      </c>
      <c r="C57" s="145" t="s">
        <v>33</v>
      </c>
      <c r="D57" s="145" t="s">
        <v>40</v>
      </c>
      <c r="E57" s="145" t="s">
        <v>259</v>
      </c>
      <c r="F57" s="196" t="str">
        <f>'2024-25 FF &amp; NSFP Year End'!H32</f>
        <v/>
      </c>
    </row>
    <row r="58" spans="1:6" x14ac:dyDescent="0.3">
      <c r="A58" s="193" t="s">
        <v>217</v>
      </c>
      <c r="B58" s="145" t="s">
        <v>278</v>
      </c>
      <c r="C58" s="145" t="s">
        <v>33</v>
      </c>
      <c r="D58" s="144" t="s">
        <v>44</v>
      </c>
      <c r="E58" s="144" t="s">
        <v>260</v>
      </c>
      <c r="F58" s="148">
        <f>'2024-25 FF &amp; NSFP Year End'!D35</f>
        <v>0</v>
      </c>
    </row>
    <row r="59" spans="1:6" x14ac:dyDescent="0.3">
      <c r="A59" s="193" t="s">
        <v>217</v>
      </c>
      <c r="B59" s="145" t="s">
        <v>278</v>
      </c>
      <c r="C59" s="145" t="s">
        <v>33</v>
      </c>
      <c r="D59" s="145" t="s">
        <v>44</v>
      </c>
      <c r="E59" s="145" t="s">
        <v>268</v>
      </c>
      <c r="F59" s="148">
        <f>'2024-25 FF &amp; NSFP Year End'!E35</f>
        <v>0</v>
      </c>
    </row>
    <row r="60" spans="1:6" x14ac:dyDescent="0.3">
      <c r="A60" s="193" t="s">
        <v>217</v>
      </c>
      <c r="B60" s="145" t="s">
        <v>278</v>
      </c>
      <c r="C60" s="145" t="s">
        <v>33</v>
      </c>
      <c r="D60" s="145" t="s">
        <v>44</v>
      </c>
      <c r="E60" s="145" t="s">
        <v>222</v>
      </c>
      <c r="F60" s="148">
        <f>'2024-25 FF &amp; NSFP Year End'!F35</f>
        <v>0</v>
      </c>
    </row>
    <row r="61" spans="1:6" x14ac:dyDescent="0.3">
      <c r="A61" s="193" t="s">
        <v>217</v>
      </c>
      <c r="B61" s="145" t="s">
        <v>278</v>
      </c>
      <c r="C61" s="145" t="s">
        <v>33</v>
      </c>
      <c r="D61" s="145" t="s">
        <v>44</v>
      </c>
      <c r="E61" s="145" t="s">
        <v>223</v>
      </c>
      <c r="F61" s="148">
        <f>'2024-25 FF &amp; NSFP Year End'!G35</f>
        <v>0</v>
      </c>
    </row>
    <row r="62" spans="1:6" x14ac:dyDescent="0.3">
      <c r="A62" s="193" t="s">
        <v>217</v>
      </c>
      <c r="B62" s="145" t="s">
        <v>278</v>
      </c>
      <c r="C62" s="145" t="s">
        <v>33</v>
      </c>
      <c r="D62" s="145" t="s">
        <v>44</v>
      </c>
      <c r="E62" s="145" t="s">
        <v>224</v>
      </c>
      <c r="F62" s="196" t="str">
        <f>'2024-25 FF &amp; NSFP Year End'!H35</f>
        <v/>
      </c>
    </row>
    <row r="63" spans="1:6" x14ac:dyDescent="0.3">
      <c r="A63" s="193" t="s">
        <v>217</v>
      </c>
      <c r="B63" s="145" t="s">
        <v>278</v>
      </c>
      <c r="C63" s="145" t="s">
        <v>33</v>
      </c>
      <c r="D63" s="145" t="s">
        <v>44</v>
      </c>
      <c r="E63" s="144" t="s">
        <v>261</v>
      </c>
      <c r="F63" s="148">
        <f>'2024-25 FF &amp; NSFP Year End'!D36</f>
        <v>0</v>
      </c>
    </row>
    <row r="64" spans="1:6" x14ac:dyDescent="0.3">
      <c r="A64" s="193" t="s">
        <v>217</v>
      </c>
      <c r="B64" s="145" t="s">
        <v>278</v>
      </c>
      <c r="C64" s="145" t="s">
        <v>33</v>
      </c>
      <c r="D64" s="145" t="s">
        <v>44</v>
      </c>
      <c r="E64" s="145" t="s">
        <v>269</v>
      </c>
      <c r="F64" s="148">
        <f>'2024-25 FF &amp; NSFP Year End'!E36</f>
        <v>0</v>
      </c>
    </row>
    <row r="65" spans="1:6" x14ac:dyDescent="0.3">
      <c r="A65" s="193" t="s">
        <v>217</v>
      </c>
      <c r="B65" s="145" t="s">
        <v>278</v>
      </c>
      <c r="C65" s="145" t="s">
        <v>33</v>
      </c>
      <c r="D65" s="145" t="s">
        <v>44</v>
      </c>
      <c r="E65" s="145" t="s">
        <v>227</v>
      </c>
      <c r="F65" s="148">
        <f>'2024-25 FF &amp; NSFP Year End'!F36</f>
        <v>0</v>
      </c>
    </row>
    <row r="66" spans="1:6" x14ac:dyDescent="0.3">
      <c r="A66" s="193" t="s">
        <v>217</v>
      </c>
      <c r="B66" s="145" t="s">
        <v>278</v>
      </c>
      <c r="C66" s="145" t="s">
        <v>33</v>
      </c>
      <c r="D66" s="145" t="s">
        <v>44</v>
      </c>
      <c r="E66" s="145" t="s">
        <v>228</v>
      </c>
      <c r="F66" s="148">
        <f>'2024-25 FF &amp; NSFP Year End'!G36</f>
        <v>0</v>
      </c>
    </row>
    <row r="67" spans="1:6" x14ac:dyDescent="0.3">
      <c r="A67" s="193" t="s">
        <v>217</v>
      </c>
      <c r="B67" s="145" t="s">
        <v>278</v>
      </c>
      <c r="C67" s="145" t="s">
        <v>33</v>
      </c>
      <c r="D67" s="145" t="s">
        <v>44</v>
      </c>
      <c r="E67" s="145" t="s">
        <v>229</v>
      </c>
      <c r="F67" s="196" t="str">
        <f>'2024-25 FF &amp; NSFP Year End'!H36</f>
        <v/>
      </c>
    </row>
    <row r="68" spans="1:6" x14ac:dyDescent="0.3">
      <c r="A68" s="193" t="s">
        <v>217</v>
      </c>
      <c r="B68" s="145" t="s">
        <v>278</v>
      </c>
      <c r="C68" s="145" t="s">
        <v>33</v>
      </c>
      <c r="D68" s="145" t="s">
        <v>44</v>
      </c>
      <c r="E68" s="144" t="s">
        <v>262</v>
      </c>
      <c r="F68" s="148">
        <f>'2024-25 FF &amp; NSFP Year End'!D37</f>
        <v>0</v>
      </c>
    </row>
    <row r="69" spans="1:6" x14ac:dyDescent="0.3">
      <c r="A69" s="193" t="s">
        <v>217</v>
      </c>
      <c r="B69" s="145" t="s">
        <v>278</v>
      </c>
      <c r="C69" s="145" t="s">
        <v>33</v>
      </c>
      <c r="D69" s="145" t="s">
        <v>44</v>
      </c>
      <c r="E69" s="145" t="s">
        <v>270</v>
      </c>
      <c r="F69" s="148">
        <f>'2024-25 FF &amp; NSFP Year End'!E37</f>
        <v>0</v>
      </c>
    </row>
    <row r="70" spans="1:6" x14ac:dyDescent="0.3">
      <c r="A70" s="193" t="s">
        <v>217</v>
      </c>
      <c r="B70" s="145" t="s">
        <v>278</v>
      </c>
      <c r="C70" s="145" t="s">
        <v>33</v>
      </c>
      <c r="D70" s="145" t="s">
        <v>44</v>
      </c>
      <c r="E70" s="145" t="s">
        <v>232</v>
      </c>
      <c r="F70" s="148">
        <f>'2024-25 FF &amp; NSFP Year End'!F37</f>
        <v>0</v>
      </c>
    </row>
    <row r="71" spans="1:6" x14ac:dyDescent="0.3">
      <c r="A71" s="193" t="s">
        <v>217</v>
      </c>
      <c r="B71" s="145" t="s">
        <v>278</v>
      </c>
      <c r="C71" s="145" t="s">
        <v>33</v>
      </c>
      <c r="D71" s="145" t="s">
        <v>44</v>
      </c>
      <c r="E71" s="145" t="s">
        <v>233</v>
      </c>
      <c r="F71" s="148">
        <f>'2024-25 FF &amp; NSFP Year End'!G37</f>
        <v>0</v>
      </c>
    </row>
    <row r="72" spans="1:6" x14ac:dyDescent="0.3">
      <c r="A72" s="193" t="s">
        <v>217</v>
      </c>
      <c r="B72" s="145" t="s">
        <v>278</v>
      </c>
      <c r="C72" s="145" t="s">
        <v>33</v>
      </c>
      <c r="D72" s="145" t="s">
        <v>44</v>
      </c>
      <c r="E72" s="145" t="s">
        <v>234</v>
      </c>
      <c r="F72" s="196" t="str">
        <f>'2024-25 FF &amp; NSFP Year End'!H37</f>
        <v/>
      </c>
    </row>
    <row r="73" spans="1:6" x14ac:dyDescent="0.3">
      <c r="A73" s="193" t="s">
        <v>217</v>
      </c>
      <c r="B73" s="145" t="s">
        <v>278</v>
      </c>
      <c r="C73" s="145" t="s">
        <v>33</v>
      </c>
      <c r="D73" s="145" t="s">
        <v>44</v>
      </c>
      <c r="E73" s="144" t="s">
        <v>263</v>
      </c>
      <c r="F73" s="148">
        <f>'2024-25 FF &amp; NSFP Year End'!D38</f>
        <v>0</v>
      </c>
    </row>
    <row r="74" spans="1:6" x14ac:dyDescent="0.3">
      <c r="A74" s="193" t="s">
        <v>217</v>
      </c>
      <c r="B74" s="145" t="s">
        <v>278</v>
      </c>
      <c r="C74" s="145" t="s">
        <v>33</v>
      </c>
      <c r="D74" s="145" t="s">
        <v>44</v>
      </c>
      <c r="E74" s="145" t="s">
        <v>271</v>
      </c>
      <c r="F74" s="148">
        <f>'2024-25 FF &amp; NSFP Year End'!E38</f>
        <v>0</v>
      </c>
    </row>
    <row r="75" spans="1:6" x14ac:dyDescent="0.3">
      <c r="A75" s="193" t="s">
        <v>217</v>
      </c>
      <c r="B75" s="145" t="s">
        <v>278</v>
      </c>
      <c r="C75" s="145" t="s">
        <v>33</v>
      </c>
      <c r="D75" s="145" t="s">
        <v>44</v>
      </c>
      <c r="E75" s="145" t="s">
        <v>237</v>
      </c>
      <c r="F75" s="148">
        <f>'2024-25 FF &amp; NSFP Year End'!F38</f>
        <v>0</v>
      </c>
    </row>
    <row r="76" spans="1:6" x14ac:dyDescent="0.3">
      <c r="A76" s="193" t="s">
        <v>217</v>
      </c>
      <c r="B76" s="145" t="s">
        <v>278</v>
      </c>
      <c r="C76" s="145" t="s">
        <v>33</v>
      </c>
      <c r="D76" s="145" t="s">
        <v>44</v>
      </c>
      <c r="E76" s="145" t="s">
        <v>238</v>
      </c>
      <c r="F76" s="148">
        <f>'2024-25 FF &amp; NSFP Year End'!G38</f>
        <v>0</v>
      </c>
    </row>
    <row r="77" spans="1:6" x14ac:dyDescent="0.3">
      <c r="A77" s="193" t="s">
        <v>217</v>
      </c>
      <c r="B77" s="145" t="s">
        <v>278</v>
      </c>
      <c r="C77" s="145" t="s">
        <v>33</v>
      </c>
      <c r="D77" s="145" t="s">
        <v>44</v>
      </c>
      <c r="E77" s="145" t="s">
        <v>239</v>
      </c>
      <c r="F77" s="196" t="str">
        <f>'2024-25 FF &amp; NSFP Year End'!H38</f>
        <v/>
      </c>
    </row>
    <row r="78" spans="1:6" x14ac:dyDescent="0.3">
      <c r="A78" s="193" t="s">
        <v>217</v>
      </c>
      <c r="B78" s="145" t="s">
        <v>278</v>
      </c>
      <c r="C78" s="145" t="s">
        <v>33</v>
      </c>
      <c r="D78" s="145" t="s">
        <v>44</v>
      </c>
      <c r="E78" s="144" t="s">
        <v>264</v>
      </c>
      <c r="F78" s="148">
        <f>'2024-25 FF &amp; NSFP Year End'!D39</f>
        <v>0</v>
      </c>
    </row>
    <row r="79" spans="1:6" x14ac:dyDescent="0.3">
      <c r="A79" s="193" t="s">
        <v>217</v>
      </c>
      <c r="B79" s="145" t="s">
        <v>278</v>
      </c>
      <c r="C79" s="145" t="s">
        <v>33</v>
      </c>
      <c r="D79" s="145" t="s">
        <v>44</v>
      </c>
      <c r="E79" s="145" t="s">
        <v>272</v>
      </c>
      <c r="F79" s="148">
        <f>'2024-25 FF &amp; NSFP Year End'!E39</f>
        <v>0</v>
      </c>
    </row>
    <row r="80" spans="1:6" x14ac:dyDescent="0.3">
      <c r="A80" s="193" t="s">
        <v>217</v>
      </c>
      <c r="B80" s="145" t="s">
        <v>278</v>
      </c>
      <c r="C80" s="145" t="s">
        <v>33</v>
      </c>
      <c r="D80" s="145" t="s">
        <v>44</v>
      </c>
      <c r="E80" s="145" t="s">
        <v>242</v>
      </c>
      <c r="F80" s="148">
        <f>'2024-25 FF &amp; NSFP Year End'!F39</f>
        <v>0</v>
      </c>
    </row>
    <row r="81" spans="1:6" x14ac:dyDescent="0.3">
      <c r="A81" s="193" t="s">
        <v>217</v>
      </c>
      <c r="B81" s="145" t="s">
        <v>278</v>
      </c>
      <c r="C81" s="145" t="s">
        <v>33</v>
      </c>
      <c r="D81" s="145" t="s">
        <v>44</v>
      </c>
      <c r="E81" s="145" t="s">
        <v>243</v>
      </c>
      <c r="F81" s="148">
        <f>'2024-25 FF &amp; NSFP Year End'!G39</f>
        <v>0</v>
      </c>
    </row>
    <row r="82" spans="1:6" x14ac:dyDescent="0.3">
      <c r="A82" s="193" t="s">
        <v>217</v>
      </c>
      <c r="B82" s="145" t="s">
        <v>278</v>
      </c>
      <c r="C82" s="145" t="s">
        <v>33</v>
      </c>
      <c r="D82" s="145" t="s">
        <v>44</v>
      </c>
      <c r="E82" s="145" t="s">
        <v>244</v>
      </c>
      <c r="F82" s="196" t="str">
        <f>'2024-25 FF &amp; NSFP Year End'!H39</f>
        <v/>
      </c>
    </row>
    <row r="83" spans="1:6" x14ac:dyDescent="0.3">
      <c r="A83" s="193" t="s">
        <v>217</v>
      </c>
      <c r="B83" s="145" t="s">
        <v>278</v>
      </c>
      <c r="C83" s="145" t="s">
        <v>33</v>
      </c>
      <c r="D83" s="145" t="s">
        <v>44</v>
      </c>
      <c r="E83" s="144" t="s">
        <v>265</v>
      </c>
      <c r="F83" s="148">
        <f>'2024-25 FF &amp; NSFP Year End'!D40</f>
        <v>0</v>
      </c>
    </row>
    <row r="84" spans="1:6" x14ac:dyDescent="0.3">
      <c r="A84" s="193" t="s">
        <v>217</v>
      </c>
      <c r="B84" s="145" t="s">
        <v>278</v>
      </c>
      <c r="C84" s="145" t="s">
        <v>33</v>
      </c>
      <c r="D84" s="145" t="s">
        <v>44</v>
      </c>
      <c r="E84" s="145" t="s">
        <v>273</v>
      </c>
      <c r="F84" s="148">
        <f>'2024-25 FF &amp; NSFP Year End'!E40</f>
        <v>0</v>
      </c>
    </row>
    <row r="85" spans="1:6" x14ac:dyDescent="0.3">
      <c r="A85" s="193" t="s">
        <v>217</v>
      </c>
      <c r="B85" s="145" t="s">
        <v>278</v>
      </c>
      <c r="C85" s="145" t="s">
        <v>33</v>
      </c>
      <c r="D85" s="145" t="s">
        <v>44</v>
      </c>
      <c r="E85" s="145" t="s">
        <v>247</v>
      </c>
      <c r="F85" s="148">
        <f>'2024-25 FF &amp; NSFP Year End'!F40</f>
        <v>0</v>
      </c>
    </row>
    <row r="86" spans="1:6" x14ac:dyDescent="0.3">
      <c r="A86" s="193" t="s">
        <v>217</v>
      </c>
      <c r="B86" s="145" t="s">
        <v>278</v>
      </c>
      <c r="C86" s="145" t="s">
        <v>33</v>
      </c>
      <c r="D86" s="145" t="s">
        <v>44</v>
      </c>
      <c r="E86" s="145" t="s">
        <v>248</v>
      </c>
      <c r="F86" s="148">
        <f>'2024-25 FF &amp; NSFP Year End'!G40</f>
        <v>0</v>
      </c>
    </row>
    <row r="87" spans="1:6" x14ac:dyDescent="0.3">
      <c r="A87" s="193" t="s">
        <v>217</v>
      </c>
      <c r="B87" s="145" t="s">
        <v>278</v>
      </c>
      <c r="C87" s="145" t="s">
        <v>33</v>
      </c>
      <c r="D87" s="145" t="s">
        <v>44</v>
      </c>
      <c r="E87" s="145" t="s">
        <v>249</v>
      </c>
      <c r="F87" s="196" t="str">
        <f>'2024-25 FF &amp; NSFP Year End'!H40</f>
        <v/>
      </c>
    </row>
    <row r="88" spans="1:6" x14ac:dyDescent="0.3">
      <c r="A88" s="193" t="s">
        <v>217</v>
      </c>
      <c r="B88" s="145" t="s">
        <v>278</v>
      </c>
      <c r="C88" s="145" t="s">
        <v>33</v>
      </c>
      <c r="D88" s="145" t="s">
        <v>44</v>
      </c>
      <c r="E88" s="144" t="s">
        <v>266</v>
      </c>
      <c r="F88" s="148">
        <f>'2024-25 FF &amp; NSFP Year End'!D41</f>
        <v>0</v>
      </c>
    </row>
    <row r="89" spans="1:6" x14ac:dyDescent="0.3">
      <c r="A89" s="193" t="s">
        <v>217</v>
      </c>
      <c r="B89" s="145" t="s">
        <v>278</v>
      </c>
      <c r="C89" s="145" t="s">
        <v>33</v>
      </c>
      <c r="D89" s="145" t="s">
        <v>44</v>
      </c>
      <c r="E89" s="145" t="s">
        <v>274</v>
      </c>
      <c r="F89" s="148">
        <f>'2024-25 FF &amp; NSFP Year End'!E41</f>
        <v>0</v>
      </c>
    </row>
    <row r="90" spans="1:6" x14ac:dyDescent="0.3">
      <c r="A90" s="193" t="s">
        <v>217</v>
      </c>
      <c r="B90" s="145" t="s">
        <v>278</v>
      </c>
      <c r="C90" s="145" t="s">
        <v>33</v>
      </c>
      <c r="D90" s="145" t="s">
        <v>44</v>
      </c>
      <c r="E90" s="145" t="s">
        <v>252</v>
      </c>
      <c r="F90" s="148">
        <f>'2024-25 FF &amp; NSFP Year End'!F41</f>
        <v>0</v>
      </c>
    </row>
    <row r="91" spans="1:6" x14ac:dyDescent="0.3">
      <c r="A91" s="193" t="s">
        <v>217</v>
      </c>
      <c r="B91" s="145" t="s">
        <v>278</v>
      </c>
      <c r="C91" s="145" t="s">
        <v>33</v>
      </c>
      <c r="D91" s="145" t="s">
        <v>44</v>
      </c>
      <c r="E91" s="145" t="s">
        <v>253</v>
      </c>
      <c r="F91" s="148">
        <f>'2024-25 FF &amp; NSFP Year End'!G41</f>
        <v>0</v>
      </c>
    </row>
    <row r="92" spans="1:6" x14ac:dyDescent="0.3">
      <c r="A92" s="193" t="s">
        <v>217</v>
      </c>
      <c r="B92" s="145" t="s">
        <v>278</v>
      </c>
      <c r="C92" s="145" t="s">
        <v>33</v>
      </c>
      <c r="D92" s="145" t="s">
        <v>44</v>
      </c>
      <c r="E92" s="145" t="s">
        <v>254</v>
      </c>
      <c r="F92" s="196" t="str">
        <f>'2024-25 FF &amp; NSFP Year End'!H41</f>
        <v/>
      </c>
    </row>
    <row r="93" spans="1:6" x14ac:dyDescent="0.3">
      <c r="A93" s="193" t="s">
        <v>217</v>
      </c>
      <c r="B93" s="145" t="s">
        <v>278</v>
      </c>
      <c r="C93" s="145" t="s">
        <v>33</v>
      </c>
      <c r="D93" s="145" t="s">
        <v>44</v>
      </c>
      <c r="E93" s="144" t="s">
        <v>267</v>
      </c>
      <c r="F93" s="148">
        <f>'2024-25 FF &amp; NSFP Year End'!D42</f>
        <v>0</v>
      </c>
    </row>
    <row r="94" spans="1:6" x14ac:dyDescent="0.3">
      <c r="A94" s="193" t="s">
        <v>217</v>
      </c>
      <c r="B94" s="145" t="s">
        <v>278</v>
      </c>
      <c r="C94" s="145" t="s">
        <v>33</v>
      </c>
      <c r="D94" s="145" t="s">
        <v>44</v>
      </c>
      <c r="E94" s="145" t="s">
        <v>275</v>
      </c>
      <c r="F94" s="148">
        <f>'2024-25 FF &amp; NSFP Year End'!E42</f>
        <v>0</v>
      </c>
    </row>
    <row r="95" spans="1:6" x14ac:dyDescent="0.3">
      <c r="A95" s="193" t="s">
        <v>217</v>
      </c>
      <c r="B95" s="145" t="s">
        <v>278</v>
      </c>
      <c r="C95" s="145" t="s">
        <v>33</v>
      </c>
      <c r="D95" s="145" t="s">
        <v>44</v>
      </c>
      <c r="E95" s="145" t="s">
        <v>257</v>
      </c>
      <c r="F95" s="148">
        <f>'2024-25 FF &amp; NSFP Year End'!F42</f>
        <v>0</v>
      </c>
    </row>
    <row r="96" spans="1:6" x14ac:dyDescent="0.3">
      <c r="A96" s="193" t="s">
        <v>217</v>
      </c>
      <c r="B96" s="145" t="s">
        <v>278</v>
      </c>
      <c r="C96" s="145" t="s">
        <v>33</v>
      </c>
      <c r="D96" s="145" t="s">
        <v>44</v>
      </c>
      <c r="E96" s="145" t="s">
        <v>258</v>
      </c>
      <c r="F96" s="148">
        <f>'2024-25 FF &amp; NSFP Year End'!G42</f>
        <v>0</v>
      </c>
    </row>
    <row r="97" spans="1:6" x14ac:dyDescent="0.3">
      <c r="A97" s="193" t="s">
        <v>217</v>
      </c>
      <c r="B97" s="145" t="s">
        <v>278</v>
      </c>
      <c r="C97" s="145" t="s">
        <v>33</v>
      </c>
      <c r="D97" s="145" t="s">
        <v>44</v>
      </c>
      <c r="E97" s="145" t="s">
        <v>259</v>
      </c>
      <c r="F97" s="196" t="str">
        <f>'2024-25 FF &amp; NSFP Year End'!H42</f>
        <v/>
      </c>
    </row>
    <row r="98" spans="1:6" x14ac:dyDescent="0.3">
      <c r="A98" s="193" t="s">
        <v>217</v>
      </c>
      <c r="B98" s="145" t="s">
        <v>278</v>
      </c>
      <c r="C98" s="143" t="s">
        <v>60</v>
      </c>
      <c r="D98" s="143" t="s">
        <v>276</v>
      </c>
      <c r="E98" s="145"/>
      <c r="F98" s="148">
        <f>'2024-25 FF &amp; NSFP Year End'!F46</f>
        <v>0</v>
      </c>
    </row>
    <row r="99" spans="1:6" x14ac:dyDescent="0.3">
      <c r="A99" s="193" t="s">
        <v>217</v>
      </c>
      <c r="B99" s="145" t="s">
        <v>278</v>
      </c>
      <c r="C99" s="137" t="s">
        <v>60</v>
      </c>
      <c r="D99" s="144" t="s">
        <v>40</v>
      </c>
      <c r="E99" s="144" t="s">
        <v>220</v>
      </c>
      <c r="F99" s="148">
        <f>'2024-25 FF &amp; NSFP Year End'!D49</f>
        <v>0</v>
      </c>
    </row>
    <row r="100" spans="1:6" x14ac:dyDescent="0.3">
      <c r="A100" s="193" t="s">
        <v>217</v>
      </c>
      <c r="B100" s="145" t="s">
        <v>278</v>
      </c>
      <c r="C100" s="137" t="s">
        <v>60</v>
      </c>
      <c r="D100" s="145" t="s">
        <v>40</v>
      </c>
      <c r="E100" s="145" t="s">
        <v>221</v>
      </c>
      <c r="F100" s="148">
        <f>'2024-25 FF &amp; NSFP Year End'!E49</f>
        <v>0</v>
      </c>
    </row>
    <row r="101" spans="1:6" x14ac:dyDescent="0.3">
      <c r="A101" s="193" t="s">
        <v>217</v>
      </c>
      <c r="B101" s="145" t="s">
        <v>278</v>
      </c>
      <c r="C101" s="137" t="s">
        <v>60</v>
      </c>
      <c r="D101" s="145" t="s">
        <v>40</v>
      </c>
      <c r="E101" s="145" t="s">
        <v>222</v>
      </c>
      <c r="F101" s="148">
        <f>'2024-25 FF &amp; NSFP Year End'!F49</f>
        <v>0</v>
      </c>
    </row>
    <row r="102" spans="1:6" x14ac:dyDescent="0.3">
      <c r="A102" s="193" t="s">
        <v>217</v>
      </c>
      <c r="B102" s="145" t="s">
        <v>278</v>
      </c>
      <c r="C102" s="137" t="s">
        <v>60</v>
      </c>
      <c r="D102" s="145" t="s">
        <v>40</v>
      </c>
      <c r="E102" s="145" t="s">
        <v>223</v>
      </c>
      <c r="F102" s="148">
        <f>'2024-25 FF &amp; NSFP Year End'!G49</f>
        <v>0</v>
      </c>
    </row>
    <row r="103" spans="1:6" x14ac:dyDescent="0.3">
      <c r="A103" s="193" t="s">
        <v>217</v>
      </c>
      <c r="B103" s="145" t="s">
        <v>278</v>
      </c>
      <c r="C103" s="137" t="s">
        <v>60</v>
      </c>
      <c r="D103" s="145" t="s">
        <v>40</v>
      </c>
      <c r="E103" s="145" t="s">
        <v>224</v>
      </c>
      <c r="F103" s="196" t="str">
        <f>'2024-25 FF &amp; NSFP Year End'!H49</f>
        <v/>
      </c>
    </row>
    <row r="104" spans="1:6" x14ac:dyDescent="0.3">
      <c r="A104" s="193" t="s">
        <v>217</v>
      </c>
      <c r="B104" s="145" t="s">
        <v>278</v>
      </c>
      <c r="C104" s="137" t="s">
        <v>60</v>
      </c>
      <c r="D104" s="145" t="s">
        <v>40</v>
      </c>
      <c r="E104" s="144" t="s">
        <v>225</v>
      </c>
      <c r="F104" s="148">
        <f>'2024-25 FF &amp; NSFP Year End'!D50</f>
        <v>0</v>
      </c>
    </row>
    <row r="105" spans="1:6" x14ac:dyDescent="0.3">
      <c r="A105" s="193" t="s">
        <v>217</v>
      </c>
      <c r="B105" s="145" t="s">
        <v>278</v>
      </c>
      <c r="C105" s="137" t="s">
        <v>60</v>
      </c>
      <c r="D105" s="145" t="s">
        <v>40</v>
      </c>
      <c r="E105" s="145" t="s">
        <v>226</v>
      </c>
      <c r="F105" s="148">
        <f>'2024-25 FF &amp; NSFP Year End'!E50</f>
        <v>0</v>
      </c>
    </row>
    <row r="106" spans="1:6" x14ac:dyDescent="0.3">
      <c r="A106" s="193" t="s">
        <v>217</v>
      </c>
      <c r="B106" s="145" t="s">
        <v>278</v>
      </c>
      <c r="C106" s="137" t="s">
        <v>60</v>
      </c>
      <c r="D106" s="145" t="s">
        <v>40</v>
      </c>
      <c r="E106" s="145" t="s">
        <v>227</v>
      </c>
      <c r="F106" s="148">
        <f>'2024-25 FF &amp; NSFP Year End'!F50</f>
        <v>0</v>
      </c>
    </row>
    <row r="107" spans="1:6" x14ac:dyDescent="0.3">
      <c r="A107" s="193" t="s">
        <v>217</v>
      </c>
      <c r="B107" s="145" t="s">
        <v>278</v>
      </c>
      <c r="C107" s="137" t="s">
        <v>60</v>
      </c>
      <c r="D107" s="145" t="s">
        <v>40</v>
      </c>
      <c r="E107" s="145" t="s">
        <v>228</v>
      </c>
      <c r="F107" s="148">
        <f>'2024-25 FF &amp; NSFP Year End'!G50</f>
        <v>0</v>
      </c>
    </row>
    <row r="108" spans="1:6" x14ac:dyDescent="0.3">
      <c r="A108" s="193" t="s">
        <v>217</v>
      </c>
      <c r="B108" s="145" t="s">
        <v>278</v>
      </c>
      <c r="C108" s="137" t="s">
        <v>60</v>
      </c>
      <c r="D108" s="145" t="s">
        <v>40</v>
      </c>
      <c r="E108" s="145" t="s">
        <v>229</v>
      </c>
      <c r="F108" s="196" t="str">
        <f>'2024-25 FF &amp; NSFP Year End'!H50</f>
        <v/>
      </c>
    </row>
    <row r="109" spans="1:6" x14ac:dyDescent="0.3">
      <c r="A109" s="193" t="s">
        <v>217</v>
      </c>
      <c r="B109" s="145" t="s">
        <v>278</v>
      </c>
      <c r="C109" s="137" t="s">
        <v>60</v>
      </c>
      <c r="D109" s="145" t="s">
        <v>40</v>
      </c>
      <c r="E109" s="144" t="s">
        <v>230</v>
      </c>
      <c r="F109" s="148">
        <f>'2024-25 FF &amp; NSFP Year End'!D51</f>
        <v>0</v>
      </c>
    </row>
    <row r="110" spans="1:6" x14ac:dyDescent="0.3">
      <c r="A110" s="193" t="s">
        <v>217</v>
      </c>
      <c r="B110" s="145" t="s">
        <v>278</v>
      </c>
      <c r="C110" s="137" t="s">
        <v>60</v>
      </c>
      <c r="D110" s="145" t="s">
        <v>40</v>
      </c>
      <c r="E110" s="145" t="s">
        <v>231</v>
      </c>
      <c r="F110" s="148">
        <f>'2024-25 FF &amp; NSFP Year End'!E51</f>
        <v>0</v>
      </c>
    </row>
    <row r="111" spans="1:6" x14ac:dyDescent="0.3">
      <c r="A111" s="193" t="s">
        <v>217</v>
      </c>
      <c r="B111" s="145" t="s">
        <v>278</v>
      </c>
      <c r="C111" s="137" t="s">
        <v>60</v>
      </c>
      <c r="D111" s="145" t="s">
        <v>40</v>
      </c>
      <c r="E111" s="145" t="s">
        <v>232</v>
      </c>
      <c r="F111" s="148">
        <f>'2024-25 FF &amp; NSFP Year End'!F51</f>
        <v>0</v>
      </c>
    </row>
    <row r="112" spans="1:6" x14ac:dyDescent="0.3">
      <c r="A112" s="193" t="s">
        <v>217</v>
      </c>
      <c r="B112" s="145" t="s">
        <v>278</v>
      </c>
      <c r="C112" s="137" t="s">
        <v>60</v>
      </c>
      <c r="D112" s="145" t="s">
        <v>40</v>
      </c>
      <c r="E112" s="145" t="s">
        <v>233</v>
      </c>
      <c r="F112" s="148">
        <f>'2024-25 FF &amp; NSFP Year End'!G51</f>
        <v>0</v>
      </c>
    </row>
    <row r="113" spans="1:6" x14ac:dyDescent="0.3">
      <c r="A113" s="193" t="s">
        <v>217</v>
      </c>
      <c r="B113" s="145" t="s">
        <v>278</v>
      </c>
      <c r="C113" s="137" t="s">
        <v>60</v>
      </c>
      <c r="D113" s="145" t="s">
        <v>40</v>
      </c>
      <c r="E113" s="145" t="s">
        <v>234</v>
      </c>
      <c r="F113" s="196" t="str">
        <f>'2024-25 FF &amp; NSFP Year End'!H51</f>
        <v/>
      </c>
    </row>
    <row r="114" spans="1:6" x14ac:dyDescent="0.3">
      <c r="A114" s="193" t="s">
        <v>217</v>
      </c>
      <c r="B114" s="145" t="s">
        <v>278</v>
      </c>
      <c r="C114" s="137" t="s">
        <v>60</v>
      </c>
      <c r="D114" s="145" t="s">
        <v>40</v>
      </c>
      <c r="E114" s="144" t="s">
        <v>235</v>
      </c>
      <c r="F114" s="148">
        <f>'2024-25 FF &amp; NSFP Year End'!D52</f>
        <v>0</v>
      </c>
    </row>
    <row r="115" spans="1:6" x14ac:dyDescent="0.3">
      <c r="A115" s="193" t="s">
        <v>217</v>
      </c>
      <c r="B115" s="145" t="s">
        <v>278</v>
      </c>
      <c r="C115" s="137" t="s">
        <v>60</v>
      </c>
      <c r="D115" s="145" t="s">
        <v>40</v>
      </c>
      <c r="E115" s="145" t="s">
        <v>236</v>
      </c>
      <c r="F115" s="148">
        <f>'2024-25 FF &amp; NSFP Year End'!E52</f>
        <v>0</v>
      </c>
    </row>
    <row r="116" spans="1:6" x14ac:dyDescent="0.3">
      <c r="A116" s="193" t="s">
        <v>217</v>
      </c>
      <c r="B116" s="145" t="s">
        <v>278</v>
      </c>
      <c r="C116" s="137" t="s">
        <v>60</v>
      </c>
      <c r="D116" s="145" t="s">
        <v>40</v>
      </c>
      <c r="E116" s="145" t="s">
        <v>237</v>
      </c>
      <c r="F116" s="148">
        <f>'2024-25 FF &amp; NSFP Year End'!F52</f>
        <v>0</v>
      </c>
    </row>
    <row r="117" spans="1:6" x14ac:dyDescent="0.3">
      <c r="A117" s="193" t="s">
        <v>217</v>
      </c>
      <c r="B117" s="145" t="s">
        <v>278</v>
      </c>
      <c r="C117" s="137" t="s">
        <v>60</v>
      </c>
      <c r="D117" s="145" t="s">
        <v>40</v>
      </c>
      <c r="E117" s="145" t="s">
        <v>238</v>
      </c>
      <c r="F117" s="148">
        <f>'2024-25 FF &amp; NSFP Year End'!G52</f>
        <v>0</v>
      </c>
    </row>
    <row r="118" spans="1:6" x14ac:dyDescent="0.3">
      <c r="A118" s="193" t="s">
        <v>217</v>
      </c>
      <c r="B118" s="145" t="s">
        <v>278</v>
      </c>
      <c r="C118" s="137" t="s">
        <v>60</v>
      </c>
      <c r="D118" s="145" t="s">
        <v>40</v>
      </c>
      <c r="E118" s="145" t="s">
        <v>239</v>
      </c>
      <c r="F118" s="196" t="str">
        <f>'2024-25 FF &amp; NSFP Year End'!H52</f>
        <v/>
      </c>
    </row>
    <row r="119" spans="1:6" x14ac:dyDescent="0.3">
      <c r="A119" s="193" t="s">
        <v>217</v>
      </c>
      <c r="B119" s="145" t="s">
        <v>278</v>
      </c>
      <c r="C119" s="137" t="s">
        <v>60</v>
      </c>
      <c r="D119" s="145" t="s">
        <v>40</v>
      </c>
      <c r="E119" s="144" t="s">
        <v>240</v>
      </c>
      <c r="F119" s="148">
        <f>'2024-25 FF &amp; NSFP Year End'!D53</f>
        <v>0</v>
      </c>
    </row>
    <row r="120" spans="1:6" x14ac:dyDescent="0.3">
      <c r="A120" s="193" t="s">
        <v>217</v>
      </c>
      <c r="B120" s="145" t="s">
        <v>278</v>
      </c>
      <c r="C120" s="137" t="s">
        <v>60</v>
      </c>
      <c r="D120" s="145" t="s">
        <v>40</v>
      </c>
      <c r="E120" s="145" t="s">
        <v>241</v>
      </c>
      <c r="F120" s="148">
        <f>'2024-25 FF &amp; NSFP Year End'!E53</f>
        <v>0</v>
      </c>
    </row>
    <row r="121" spans="1:6" x14ac:dyDescent="0.3">
      <c r="A121" s="193" t="s">
        <v>217</v>
      </c>
      <c r="B121" s="145" t="s">
        <v>278</v>
      </c>
      <c r="C121" s="137" t="s">
        <v>60</v>
      </c>
      <c r="D121" s="145" t="s">
        <v>40</v>
      </c>
      <c r="E121" s="145" t="s">
        <v>242</v>
      </c>
      <c r="F121" s="148">
        <f>'2024-25 FF &amp; NSFP Year End'!F53</f>
        <v>0</v>
      </c>
    </row>
    <row r="122" spans="1:6" x14ac:dyDescent="0.3">
      <c r="A122" s="193" t="s">
        <v>217</v>
      </c>
      <c r="B122" s="145" t="s">
        <v>278</v>
      </c>
      <c r="C122" s="137" t="s">
        <v>60</v>
      </c>
      <c r="D122" s="145" t="s">
        <v>40</v>
      </c>
      <c r="E122" s="145" t="s">
        <v>243</v>
      </c>
      <c r="F122" s="148">
        <f>'2024-25 FF &amp; NSFP Year End'!G53</f>
        <v>0</v>
      </c>
    </row>
    <row r="123" spans="1:6" x14ac:dyDescent="0.3">
      <c r="A123" s="193" t="s">
        <v>217</v>
      </c>
      <c r="B123" s="145" t="s">
        <v>278</v>
      </c>
      <c r="C123" s="137" t="s">
        <v>60</v>
      </c>
      <c r="D123" s="145" t="s">
        <v>40</v>
      </c>
      <c r="E123" s="145" t="s">
        <v>244</v>
      </c>
      <c r="F123" s="196" t="str">
        <f>'2024-25 FF &amp; NSFP Year End'!H53</f>
        <v/>
      </c>
    </row>
    <row r="124" spans="1:6" x14ac:dyDescent="0.3">
      <c r="A124" s="193" t="s">
        <v>217</v>
      </c>
      <c r="B124" s="145" t="s">
        <v>278</v>
      </c>
      <c r="C124" s="137" t="s">
        <v>60</v>
      </c>
      <c r="D124" s="145" t="s">
        <v>40</v>
      </c>
      <c r="E124" s="144" t="s">
        <v>245</v>
      </c>
      <c r="F124" s="148">
        <f>'2024-25 FF &amp; NSFP Year End'!D54</f>
        <v>0</v>
      </c>
    </row>
    <row r="125" spans="1:6" x14ac:dyDescent="0.3">
      <c r="A125" s="193" t="s">
        <v>217</v>
      </c>
      <c r="B125" s="145" t="s">
        <v>278</v>
      </c>
      <c r="C125" s="137" t="s">
        <v>60</v>
      </c>
      <c r="D125" s="145" t="s">
        <v>40</v>
      </c>
      <c r="E125" s="145" t="s">
        <v>246</v>
      </c>
      <c r="F125" s="148">
        <f>'2024-25 FF &amp; NSFP Year End'!E54</f>
        <v>0</v>
      </c>
    </row>
    <row r="126" spans="1:6" x14ac:dyDescent="0.3">
      <c r="A126" s="193" t="s">
        <v>217</v>
      </c>
      <c r="B126" s="145" t="s">
        <v>278</v>
      </c>
      <c r="C126" s="137" t="s">
        <v>60</v>
      </c>
      <c r="D126" s="145" t="s">
        <v>40</v>
      </c>
      <c r="E126" s="145" t="s">
        <v>247</v>
      </c>
      <c r="F126" s="148">
        <f>'2024-25 FF &amp; NSFP Year End'!F54</f>
        <v>0</v>
      </c>
    </row>
    <row r="127" spans="1:6" x14ac:dyDescent="0.3">
      <c r="A127" s="193" t="s">
        <v>217</v>
      </c>
      <c r="B127" s="145" t="s">
        <v>278</v>
      </c>
      <c r="C127" s="137" t="s">
        <v>60</v>
      </c>
      <c r="D127" s="145" t="s">
        <v>40</v>
      </c>
      <c r="E127" s="145" t="s">
        <v>248</v>
      </c>
      <c r="F127" s="148">
        <f>'2024-25 FF &amp; NSFP Year End'!G54</f>
        <v>0</v>
      </c>
    </row>
    <row r="128" spans="1:6" x14ac:dyDescent="0.3">
      <c r="A128" s="193" t="s">
        <v>217</v>
      </c>
      <c r="B128" s="145" t="s">
        <v>278</v>
      </c>
      <c r="C128" s="137" t="s">
        <v>60</v>
      </c>
      <c r="D128" s="145" t="s">
        <v>40</v>
      </c>
      <c r="E128" s="145" t="s">
        <v>249</v>
      </c>
      <c r="F128" s="196" t="str">
        <f>'2024-25 FF &amp; NSFP Year End'!H54</f>
        <v/>
      </c>
    </row>
    <row r="129" spans="1:6" x14ac:dyDescent="0.3">
      <c r="A129" s="193" t="s">
        <v>217</v>
      </c>
      <c r="B129" s="145" t="s">
        <v>278</v>
      </c>
      <c r="C129" s="137" t="s">
        <v>60</v>
      </c>
      <c r="D129" s="145" t="s">
        <v>40</v>
      </c>
      <c r="E129" s="144" t="s">
        <v>250</v>
      </c>
      <c r="F129" s="148">
        <f>'2024-25 FF &amp; NSFP Year End'!D55</f>
        <v>0</v>
      </c>
    </row>
    <row r="130" spans="1:6" x14ac:dyDescent="0.3">
      <c r="A130" s="193" t="s">
        <v>217</v>
      </c>
      <c r="B130" s="145" t="s">
        <v>278</v>
      </c>
      <c r="C130" s="137" t="s">
        <v>60</v>
      </c>
      <c r="D130" s="145" t="s">
        <v>40</v>
      </c>
      <c r="E130" s="145" t="s">
        <v>251</v>
      </c>
      <c r="F130" s="148">
        <f>'2024-25 FF &amp; NSFP Year End'!E55</f>
        <v>0</v>
      </c>
    </row>
    <row r="131" spans="1:6" x14ac:dyDescent="0.3">
      <c r="A131" s="193" t="s">
        <v>217</v>
      </c>
      <c r="B131" s="145" t="s">
        <v>278</v>
      </c>
      <c r="C131" s="137" t="s">
        <v>60</v>
      </c>
      <c r="D131" s="145" t="s">
        <v>40</v>
      </c>
      <c r="E131" s="145" t="s">
        <v>252</v>
      </c>
      <c r="F131" s="148">
        <f>'2024-25 FF &amp; NSFP Year End'!F55</f>
        <v>0</v>
      </c>
    </row>
    <row r="132" spans="1:6" x14ac:dyDescent="0.3">
      <c r="A132" s="193" t="s">
        <v>217</v>
      </c>
      <c r="B132" s="145" t="s">
        <v>278</v>
      </c>
      <c r="C132" s="137" t="s">
        <v>60</v>
      </c>
      <c r="D132" s="145" t="s">
        <v>40</v>
      </c>
      <c r="E132" s="145" t="s">
        <v>253</v>
      </c>
      <c r="F132" s="148">
        <f>'2024-25 FF &amp; NSFP Year End'!G55</f>
        <v>0</v>
      </c>
    </row>
    <row r="133" spans="1:6" x14ac:dyDescent="0.3">
      <c r="A133" s="193" t="s">
        <v>217</v>
      </c>
      <c r="B133" s="145" t="s">
        <v>278</v>
      </c>
      <c r="C133" s="137" t="s">
        <v>60</v>
      </c>
      <c r="D133" s="145" t="s">
        <v>40</v>
      </c>
      <c r="E133" s="145" t="s">
        <v>254</v>
      </c>
      <c r="F133" s="196" t="str">
        <f>'2024-25 FF &amp; NSFP Year End'!H55</f>
        <v/>
      </c>
    </row>
    <row r="134" spans="1:6" x14ac:dyDescent="0.3">
      <c r="A134" s="193" t="s">
        <v>217</v>
      </c>
      <c r="B134" s="145" t="s">
        <v>278</v>
      </c>
      <c r="C134" s="137" t="s">
        <v>60</v>
      </c>
      <c r="D134" s="145" t="s">
        <v>40</v>
      </c>
      <c r="E134" s="144" t="s">
        <v>255</v>
      </c>
      <c r="F134" s="148">
        <f>'2024-25 FF &amp; NSFP Year End'!D56</f>
        <v>0</v>
      </c>
    </row>
    <row r="135" spans="1:6" x14ac:dyDescent="0.3">
      <c r="A135" s="193" t="s">
        <v>217</v>
      </c>
      <c r="B135" s="145" t="s">
        <v>278</v>
      </c>
      <c r="C135" s="137" t="s">
        <v>60</v>
      </c>
      <c r="D135" s="145" t="s">
        <v>40</v>
      </c>
      <c r="E135" s="145" t="s">
        <v>256</v>
      </c>
      <c r="F135" s="148">
        <f>'2024-25 FF &amp; NSFP Year End'!E56</f>
        <v>0</v>
      </c>
    </row>
    <row r="136" spans="1:6" x14ac:dyDescent="0.3">
      <c r="A136" s="193" t="s">
        <v>217</v>
      </c>
      <c r="B136" s="145" t="s">
        <v>278</v>
      </c>
      <c r="C136" s="137" t="s">
        <v>60</v>
      </c>
      <c r="D136" s="145" t="s">
        <v>40</v>
      </c>
      <c r="E136" s="145" t="s">
        <v>257</v>
      </c>
      <c r="F136" s="148">
        <f>'2024-25 FF &amp; NSFP Year End'!F56</f>
        <v>0</v>
      </c>
    </row>
    <row r="137" spans="1:6" x14ac:dyDescent="0.3">
      <c r="A137" s="193" t="s">
        <v>217</v>
      </c>
      <c r="B137" s="145" t="s">
        <v>278</v>
      </c>
      <c r="C137" s="137" t="s">
        <v>60</v>
      </c>
      <c r="D137" s="145" t="s">
        <v>40</v>
      </c>
      <c r="E137" s="145" t="s">
        <v>258</v>
      </c>
      <c r="F137" s="148">
        <f>'2024-25 FF &amp; NSFP Year End'!G56</f>
        <v>0</v>
      </c>
    </row>
    <row r="138" spans="1:6" x14ac:dyDescent="0.3">
      <c r="A138" s="193" t="s">
        <v>217</v>
      </c>
      <c r="B138" s="145" t="s">
        <v>278</v>
      </c>
      <c r="C138" s="137" t="s">
        <v>60</v>
      </c>
      <c r="D138" s="145" t="s">
        <v>40</v>
      </c>
      <c r="E138" s="145" t="s">
        <v>259</v>
      </c>
      <c r="F138" s="196" t="str">
        <f>'2024-25 FF &amp; NSFP Year End'!H56</f>
        <v/>
      </c>
    </row>
    <row r="139" spans="1:6" x14ac:dyDescent="0.3">
      <c r="A139" s="193" t="s">
        <v>217</v>
      </c>
      <c r="B139" s="145" t="s">
        <v>278</v>
      </c>
      <c r="C139" s="137" t="s">
        <v>60</v>
      </c>
      <c r="D139" s="144" t="s">
        <v>44</v>
      </c>
      <c r="E139" s="144" t="s">
        <v>260</v>
      </c>
      <c r="F139" s="148">
        <f>'2024-25 FF &amp; NSFP Year End'!D59</f>
        <v>0</v>
      </c>
    </row>
    <row r="140" spans="1:6" x14ac:dyDescent="0.3">
      <c r="A140" s="193" t="s">
        <v>217</v>
      </c>
      <c r="B140" s="145" t="s">
        <v>278</v>
      </c>
      <c r="C140" s="137" t="s">
        <v>60</v>
      </c>
      <c r="D140" s="145" t="s">
        <v>44</v>
      </c>
      <c r="E140" s="145" t="s">
        <v>268</v>
      </c>
      <c r="F140" s="148">
        <f>'2024-25 FF &amp; NSFP Year End'!E59</f>
        <v>0</v>
      </c>
    </row>
    <row r="141" spans="1:6" x14ac:dyDescent="0.3">
      <c r="A141" s="193" t="s">
        <v>217</v>
      </c>
      <c r="B141" s="145" t="s">
        <v>278</v>
      </c>
      <c r="C141" s="137" t="s">
        <v>60</v>
      </c>
      <c r="D141" s="145" t="s">
        <v>44</v>
      </c>
      <c r="E141" s="145" t="s">
        <v>222</v>
      </c>
      <c r="F141" s="148">
        <f>'2024-25 FF &amp; NSFP Year End'!F59</f>
        <v>0</v>
      </c>
    </row>
    <row r="142" spans="1:6" x14ac:dyDescent="0.3">
      <c r="A142" s="193" t="s">
        <v>217</v>
      </c>
      <c r="B142" s="145" t="s">
        <v>278</v>
      </c>
      <c r="C142" s="137" t="s">
        <v>60</v>
      </c>
      <c r="D142" s="145" t="s">
        <v>44</v>
      </c>
      <c r="E142" s="145" t="s">
        <v>223</v>
      </c>
      <c r="F142" s="148">
        <f>'2024-25 FF &amp; NSFP Year End'!G59</f>
        <v>0</v>
      </c>
    </row>
    <row r="143" spans="1:6" x14ac:dyDescent="0.3">
      <c r="A143" s="193" t="s">
        <v>217</v>
      </c>
      <c r="B143" s="145" t="s">
        <v>278</v>
      </c>
      <c r="C143" s="137" t="s">
        <v>60</v>
      </c>
      <c r="D143" s="145" t="s">
        <v>44</v>
      </c>
      <c r="E143" s="145" t="s">
        <v>224</v>
      </c>
      <c r="F143" s="196" t="str">
        <f>'2024-25 FF &amp; NSFP Year End'!H59</f>
        <v/>
      </c>
    </row>
    <row r="144" spans="1:6" x14ac:dyDescent="0.3">
      <c r="A144" s="193" t="s">
        <v>217</v>
      </c>
      <c r="B144" s="145" t="s">
        <v>278</v>
      </c>
      <c r="C144" s="137" t="s">
        <v>60</v>
      </c>
      <c r="D144" s="145" t="s">
        <v>44</v>
      </c>
      <c r="E144" s="144" t="s">
        <v>261</v>
      </c>
      <c r="F144" s="148">
        <f>'2024-25 FF &amp; NSFP Year End'!D60</f>
        <v>0</v>
      </c>
    </row>
    <row r="145" spans="1:6" x14ac:dyDescent="0.3">
      <c r="A145" s="193" t="s">
        <v>217</v>
      </c>
      <c r="B145" s="145" t="s">
        <v>278</v>
      </c>
      <c r="C145" s="137" t="s">
        <v>60</v>
      </c>
      <c r="D145" s="145" t="s">
        <v>44</v>
      </c>
      <c r="E145" s="145" t="s">
        <v>269</v>
      </c>
      <c r="F145" s="148">
        <f>'2024-25 FF &amp; NSFP Year End'!E60</f>
        <v>0</v>
      </c>
    </row>
    <row r="146" spans="1:6" x14ac:dyDescent="0.3">
      <c r="A146" s="193" t="s">
        <v>217</v>
      </c>
      <c r="B146" s="145" t="s">
        <v>278</v>
      </c>
      <c r="C146" s="137" t="s">
        <v>60</v>
      </c>
      <c r="D146" s="145" t="s">
        <v>44</v>
      </c>
      <c r="E146" s="145" t="s">
        <v>227</v>
      </c>
      <c r="F146" s="148">
        <f>'2024-25 FF &amp; NSFP Year End'!F60</f>
        <v>0</v>
      </c>
    </row>
    <row r="147" spans="1:6" x14ac:dyDescent="0.3">
      <c r="A147" s="193" t="s">
        <v>217</v>
      </c>
      <c r="B147" s="145" t="s">
        <v>278</v>
      </c>
      <c r="C147" s="137" t="s">
        <v>60</v>
      </c>
      <c r="D147" s="145" t="s">
        <v>44</v>
      </c>
      <c r="E147" s="145" t="s">
        <v>228</v>
      </c>
      <c r="F147" s="148">
        <f>'2024-25 FF &amp; NSFP Year End'!G60</f>
        <v>0</v>
      </c>
    </row>
    <row r="148" spans="1:6" x14ac:dyDescent="0.3">
      <c r="A148" s="193" t="s">
        <v>217</v>
      </c>
      <c r="B148" s="145" t="s">
        <v>278</v>
      </c>
      <c r="C148" s="137" t="s">
        <v>60</v>
      </c>
      <c r="D148" s="145" t="s">
        <v>44</v>
      </c>
      <c r="E148" s="145" t="s">
        <v>229</v>
      </c>
      <c r="F148" s="196" t="str">
        <f>'2024-25 FF &amp; NSFP Year End'!H60</f>
        <v/>
      </c>
    </row>
    <row r="149" spans="1:6" x14ac:dyDescent="0.3">
      <c r="A149" s="193" t="s">
        <v>217</v>
      </c>
      <c r="B149" s="145" t="s">
        <v>278</v>
      </c>
      <c r="C149" s="137" t="s">
        <v>60</v>
      </c>
      <c r="D149" s="145" t="s">
        <v>44</v>
      </c>
      <c r="E149" s="144" t="s">
        <v>262</v>
      </c>
      <c r="F149" s="148">
        <f>'2024-25 FF &amp; NSFP Year End'!D61</f>
        <v>0</v>
      </c>
    </row>
    <row r="150" spans="1:6" x14ac:dyDescent="0.3">
      <c r="A150" s="193" t="s">
        <v>217</v>
      </c>
      <c r="B150" s="145" t="s">
        <v>278</v>
      </c>
      <c r="C150" s="137" t="s">
        <v>60</v>
      </c>
      <c r="D150" s="145" t="s">
        <v>44</v>
      </c>
      <c r="E150" s="145" t="s">
        <v>270</v>
      </c>
      <c r="F150" s="148">
        <f>'2024-25 FF &amp; NSFP Year End'!E61</f>
        <v>0</v>
      </c>
    </row>
    <row r="151" spans="1:6" x14ac:dyDescent="0.3">
      <c r="A151" s="193" t="s">
        <v>217</v>
      </c>
      <c r="B151" s="145" t="s">
        <v>278</v>
      </c>
      <c r="C151" s="137" t="s">
        <v>60</v>
      </c>
      <c r="D151" s="145" t="s">
        <v>44</v>
      </c>
      <c r="E151" s="145" t="s">
        <v>232</v>
      </c>
      <c r="F151" s="148">
        <f>'2024-25 FF &amp; NSFP Year End'!F61</f>
        <v>0</v>
      </c>
    </row>
    <row r="152" spans="1:6" x14ac:dyDescent="0.3">
      <c r="A152" s="193" t="s">
        <v>217</v>
      </c>
      <c r="B152" s="145" t="s">
        <v>278</v>
      </c>
      <c r="C152" s="137" t="s">
        <v>60</v>
      </c>
      <c r="D152" s="145" t="s">
        <v>44</v>
      </c>
      <c r="E152" s="145" t="s">
        <v>233</v>
      </c>
      <c r="F152" s="148">
        <f>'2024-25 FF &amp; NSFP Year End'!G61</f>
        <v>0</v>
      </c>
    </row>
    <row r="153" spans="1:6" x14ac:dyDescent="0.3">
      <c r="A153" s="193" t="s">
        <v>217</v>
      </c>
      <c r="B153" s="145" t="s">
        <v>278</v>
      </c>
      <c r="C153" s="137" t="s">
        <v>60</v>
      </c>
      <c r="D153" s="145" t="s">
        <v>44</v>
      </c>
      <c r="E153" s="145" t="s">
        <v>234</v>
      </c>
      <c r="F153" s="196" t="str">
        <f>'2024-25 FF &amp; NSFP Year End'!H61</f>
        <v/>
      </c>
    </row>
    <row r="154" spans="1:6" x14ac:dyDescent="0.3">
      <c r="A154" s="193" t="s">
        <v>217</v>
      </c>
      <c r="B154" s="145" t="s">
        <v>278</v>
      </c>
      <c r="C154" s="137" t="s">
        <v>60</v>
      </c>
      <c r="D154" s="145" t="s">
        <v>44</v>
      </c>
      <c r="E154" s="144" t="s">
        <v>263</v>
      </c>
      <c r="F154" s="148">
        <f>'2024-25 FF &amp; NSFP Year End'!D62</f>
        <v>0</v>
      </c>
    </row>
    <row r="155" spans="1:6" x14ac:dyDescent="0.3">
      <c r="A155" s="193" t="s">
        <v>217</v>
      </c>
      <c r="B155" s="145" t="s">
        <v>278</v>
      </c>
      <c r="C155" s="137" t="s">
        <v>60</v>
      </c>
      <c r="D155" s="145" t="s">
        <v>44</v>
      </c>
      <c r="E155" s="145" t="s">
        <v>271</v>
      </c>
      <c r="F155" s="148">
        <f>'2024-25 FF &amp; NSFP Year End'!E62</f>
        <v>0</v>
      </c>
    </row>
    <row r="156" spans="1:6" x14ac:dyDescent="0.3">
      <c r="A156" s="193" t="s">
        <v>217</v>
      </c>
      <c r="B156" s="145" t="s">
        <v>278</v>
      </c>
      <c r="C156" s="137" t="s">
        <v>60</v>
      </c>
      <c r="D156" s="145" t="s">
        <v>44</v>
      </c>
      <c r="E156" s="145" t="s">
        <v>237</v>
      </c>
      <c r="F156" s="148">
        <f>'2024-25 FF &amp; NSFP Year End'!F62</f>
        <v>0</v>
      </c>
    </row>
    <row r="157" spans="1:6" x14ac:dyDescent="0.3">
      <c r="A157" s="193" t="s">
        <v>217</v>
      </c>
      <c r="B157" s="145" t="s">
        <v>278</v>
      </c>
      <c r="C157" s="137" t="s">
        <v>60</v>
      </c>
      <c r="D157" s="145" t="s">
        <v>44</v>
      </c>
      <c r="E157" s="145" t="s">
        <v>238</v>
      </c>
      <c r="F157" s="148">
        <f>'2024-25 FF &amp; NSFP Year End'!G62</f>
        <v>0</v>
      </c>
    </row>
    <row r="158" spans="1:6" x14ac:dyDescent="0.3">
      <c r="A158" s="193" t="s">
        <v>217</v>
      </c>
      <c r="B158" s="145" t="s">
        <v>278</v>
      </c>
      <c r="C158" s="137" t="s">
        <v>60</v>
      </c>
      <c r="D158" s="145" t="s">
        <v>44</v>
      </c>
      <c r="E158" s="145" t="s">
        <v>239</v>
      </c>
      <c r="F158" s="196" t="str">
        <f>'2024-25 FF &amp; NSFP Year End'!H62</f>
        <v/>
      </c>
    </row>
    <row r="159" spans="1:6" x14ac:dyDescent="0.3">
      <c r="A159" s="193" t="s">
        <v>217</v>
      </c>
      <c r="B159" s="145" t="s">
        <v>278</v>
      </c>
      <c r="C159" s="137" t="s">
        <v>60</v>
      </c>
      <c r="D159" s="145" t="s">
        <v>44</v>
      </c>
      <c r="E159" s="144" t="s">
        <v>264</v>
      </c>
      <c r="F159" s="148">
        <f>'2024-25 FF &amp; NSFP Year End'!D63</f>
        <v>0</v>
      </c>
    </row>
    <row r="160" spans="1:6" x14ac:dyDescent="0.3">
      <c r="A160" s="193" t="s">
        <v>217</v>
      </c>
      <c r="B160" s="145" t="s">
        <v>278</v>
      </c>
      <c r="C160" s="137" t="s">
        <v>60</v>
      </c>
      <c r="D160" s="145" t="s">
        <v>44</v>
      </c>
      <c r="E160" s="145" t="s">
        <v>272</v>
      </c>
      <c r="F160" s="148">
        <f>'2024-25 FF &amp; NSFP Year End'!E63</f>
        <v>0</v>
      </c>
    </row>
    <row r="161" spans="1:6" x14ac:dyDescent="0.3">
      <c r="A161" s="193" t="s">
        <v>217</v>
      </c>
      <c r="B161" s="145" t="s">
        <v>278</v>
      </c>
      <c r="C161" s="137" t="s">
        <v>60</v>
      </c>
      <c r="D161" s="145" t="s">
        <v>44</v>
      </c>
      <c r="E161" s="145" t="s">
        <v>242</v>
      </c>
      <c r="F161" s="148">
        <f>'2024-25 FF &amp; NSFP Year End'!F63</f>
        <v>0</v>
      </c>
    </row>
    <row r="162" spans="1:6" x14ac:dyDescent="0.3">
      <c r="A162" s="193" t="s">
        <v>217</v>
      </c>
      <c r="B162" s="145" t="s">
        <v>278</v>
      </c>
      <c r="C162" s="137" t="s">
        <v>60</v>
      </c>
      <c r="D162" s="145" t="s">
        <v>44</v>
      </c>
      <c r="E162" s="145" t="s">
        <v>243</v>
      </c>
      <c r="F162" s="148">
        <f>'2024-25 FF &amp; NSFP Year End'!G63</f>
        <v>0</v>
      </c>
    </row>
    <row r="163" spans="1:6" x14ac:dyDescent="0.3">
      <c r="A163" s="193" t="s">
        <v>217</v>
      </c>
      <c r="B163" s="145" t="s">
        <v>278</v>
      </c>
      <c r="C163" s="137" t="s">
        <v>60</v>
      </c>
      <c r="D163" s="145" t="s">
        <v>44</v>
      </c>
      <c r="E163" s="145" t="s">
        <v>244</v>
      </c>
      <c r="F163" s="196" t="str">
        <f>'2024-25 FF &amp; NSFP Year End'!H63</f>
        <v/>
      </c>
    </row>
    <row r="164" spans="1:6" x14ac:dyDescent="0.3">
      <c r="A164" s="193" t="s">
        <v>217</v>
      </c>
      <c r="B164" s="145" t="s">
        <v>278</v>
      </c>
      <c r="C164" s="137" t="s">
        <v>60</v>
      </c>
      <c r="D164" s="145" t="s">
        <v>44</v>
      </c>
      <c r="E164" s="144" t="s">
        <v>265</v>
      </c>
      <c r="F164" s="148">
        <f>'2024-25 FF &amp; NSFP Year End'!D64</f>
        <v>0</v>
      </c>
    </row>
    <row r="165" spans="1:6" x14ac:dyDescent="0.3">
      <c r="A165" s="193" t="s">
        <v>217</v>
      </c>
      <c r="B165" s="145" t="s">
        <v>278</v>
      </c>
      <c r="C165" s="137" t="s">
        <v>60</v>
      </c>
      <c r="D165" s="145" t="s">
        <v>44</v>
      </c>
      <c r="E165" s="145" t="s">
        <v>273</v>
      </c>
      <c r="F165" s="148">
        <f>'2024-25 FF &amp; NSFP Year End'!E64</f>
        <v>0</v>
      </c>
    </row>
    <row r="166" spans="1:6" x14ac:dyDescent="0.3">
      <c r="A166" s="193" t="s">
        <v>217</v>
      </c>
      <c r="B166" s="145" t="s">
        <v>278</v>
      </c>
      <c r="C166" s="137" t="s">
        <v>60</v>
      </c>
      <c r="D166" s="145" t="s">
        <v>44</v>
      </c>
      <c r="E166" s="145" t="s">
        <v>247</v>
      </c>
      <c r="F166" s="148">
        <f>'2024-25 FF &amp; NSFP Year End'!F64</f>
        <v>0</v>
      </c>
    </row>
    <row r="167" spans="1:6" x14ac:dyDescent="0.3">
      <c r="A167" s="193" t="s">
        <v>217</v>
      </c>
      <c r="B167" s="145" t="s">
        <v>278</v>
      </c>
      <c r="C167" s="137" t="s">
        <v>60</v>
      </c>
      <c r="D167" s="145" t="s">
        <v>44</v>
      </c>
      <c r="E167" s="145" t="s">
        <v>248</v>
      </c>
      <c r="F167" s="148">
        <f>'2024-25 FF &amp; NSFP Year End'!G64</f>
        <v>0</v>
      </c>
    </row>
    <row r="168" spans="1:6" x14ac:dyDescent="0.3">
      <c r="A168" s="193" t="s">
        <v>217</v>
      </c>
      <c r="B168" s="145" t="s">
        <v>278</v>
      </c>
      <c r="C168" s="137" t="s">
        <v>60</v>
      </c>
      <c r="D168" s="145" t="s">
        <v>44</v>
      </c>
      <c r="E168" s="145" t="s">
        <v>249</v>
      </c>
      <c r="F168" s="196" t="str">
        <f>'2024-25 FF &amp; NSFP Year End'!H64</f>
        <v/>
      </c>
    </row>
    <row r="169" spans="1:6" x14ac:dyDescent="0.3">
      <c r="A169" s="193" t="s">
        <v>217</v>
      </c>
      <c r="B169" s="145" t="s">
        <v>278</v>
      </c>
      <c r="C169" s="137" t="s">
        <v>60</v>
      </c>
      <c r="D169" s="145" t="s">
        <v>44</v>
      </c>
      <c r="E169" s="144" t="s">
        <v>266</v>
      </c>
      <c r="F169" s="148">
        <f>'2024-25 FF &amp; NSFP Year End'!D65</f>
        <v>0</v>
      </c>
    </row>
    <row r="170" spans="1:6" x14ac:dyDescent="0.3">
      <c r="A170" s="193" t="s">
        <v>217</v>
      </c>
      <c r="B170" s="145" t="s">
        <v>278</v>
      </c>
      <c r="C170" s="137" t="s">
        <v>60</v>
      </c>
      <c r="D170" s="145" t="s">
        <v>44</v>
      </c>
      <c r="E170" s="145" t="s">
        <v>274</v>
      </c>
      <c r="F170" s="148">
        <f>'2024-25 FF &amp; NSFP Year End'!E65</f>
        <v>0</v>
      </c>
    </row>
    <row r="171" spans="1:6" x14ac:dyDescent="0.3">
      <c r="A171" s="193" t="s">
        <v>217</v>
      </c>
      <c r="B171" s="145" t="s">
        <v>278</v>
      </c>
      <c r="C171" s="137" t="s">
        <v>60</v>
      </c>
      <c r="D171" s="145" t="s">
        <v>44</v>
      </c>
      <c r="E171" s="145" t="s">
        <v>252</v>
      </c>
      <c r="F171" s="148">
        <f>'2024-25 FF &amp; NSFP Year End'!F65</f>
        <v>0</v>
      </c>
    </row>
    <row r="172" spans="1:6" x14ac:dyDescent="0.3">
      <c r="A172" s="193" t="s">
        <v>217</v>
      </c>
      <c r="B172" s="145" t="s">
        <v>278</v>
      </c>
      <c r="C172" s="137" t="s">
        <v>60</v>
      </c>
      <c r="D172" s="145" t="s">
        <v>44</v>
      </c>
      <c r="E172" s="145" t="s">
        <v>253</v>
      </c>
      <c r="F172" s="148">
        <f>'2024-25 FF &amp; NSFP Year End'!G65</f>
        <v>0</v>
      </c>
    </row>
    <row r="173" spans="1:6" x14ac:dyDescent="0.3">
      <c r="A173" s="193" t="s">
        <v>217</v>
      </c>
      <c r="B173" s="145" t="s">
        <v>278</v>
      </c>
      <c r="C173" s="137" t="s">
        <v>60</v>
      </c>
      <c r="D173" s="145" t="s">
        <v>44</v>
      </c>
      <c r="E173" s="145" t="s">
        <v>254</v>
      </c>
      <c r="F173" s="196" t="str">
        <f>'2024-25 FF &amp; NSFP Year End'!H65</f>
        <v/>
      </c>
    </row>
    <row r="174" spans="1:6" x14ac:dyDescent="0.3">
      <c r="A174" s="193" t="s">
        <v>217</v>
      </c>
      <c r="B174" s="145" t="s">
        <v>278</v>
      </c>
      <c r="C174" s="137" t="s">
        <v>60</v>
      </c>
      <c r="D174" s="145" t="s">
        <v>44</v>
      </c>
      <c r="E174" s="144" t="s">
        <v>267</v>
      </c>
      <c r="F174" s="148">
        <f>'2024-25 FF &amp; NSFP Year End'!D66</f>
        <v>0</v>
      </c>
    </row>
    <row r="175" spans="1:6" x14ac:dyDescent="0.3">
      <c r="A175" s="193" t="s">
        <v>217</v>
      </c>
      <c r="B175" s="145" t="s">
        <v>278</v>
      </c>
      <c r="C175" s="137" t="s">
        <v>60</v>
      </c>
      <c r="D175" s="145" t="s">
        <v>44</v>
      </c>
      <c r="E175" s="145" t="s">
        <v>275</v>
      </c>
      <c r="F175" s="148">
        <f>'2024-25 FF &amp; NSFP Year End'!E66</f>
        <v>0</v>
      </c>
    </row>
    <row r="176" spans="1:6" x14ac:dyDescent="0.3">
      <c r="A176" s="193" t="s">
        <v>217</v>
      </c>
      <c r="B176" s="145" t="s">
        <v>278</v>
      </c>
      <c r="C176" s="137" t="s">
        <v>60</v>
      </c>
      <c r="D176" s="145" t="s">
        <v>44</v>
      </c>
      <c r="E176" s="145" t="s">
        <v>257</v>
      </c>
      <c r="F176" s="148">
        <f>'2024-25 FF &amp; NSFP Year End'!F66</f>
        <v>0</v>
      </c>
    </row>
    <row r="177" spans="1:6" x14ac:dyDescent="0.3">
      <c r="A177" s="193" t="s">
        <v>217</v>
      </c>
      <c r="B177" s="145" t="s">
        <v>278</v>
      </c>
      <c r="C177" s="137" t="s">
        <v>60</v>
      </c>
      <c r="D177" s="145" t="s">
        <v>44</v>
      </c>
      <c r="E177" s="145" t="s">
        <v>258</v>
      </c>
      <c r="F177" s="148">
        <f>'2024-25 FF &amp; NSFP Year End'!G66</f>
        <v>0</v>
      </c>
    </row>
    <row r="178" spans="1:6" x14ac:dyDescent="0.3">
      <c r="A178" s="193" t="s">
        <v>217</v>
      </c>
      <c r="B178" s="145" t="s">
        <v>278</v>
      </c>
      <c r="C178" s="137" t="s">
        <v>60</v>
      </c>
      <c r="D178" s="145" t="s">
        <v>44</v>
      </c>
      <c r="E178" s="145" t="s">
        <v>259</v>
      </c>
      <c r="F178" s="196" t="str">
        <f>'2024-25 FF &amp; NSFP Year End'!H66</f>
        <v/>
      </c>
    </row>
    <row r="179" spans="1:6" x14ac:dyDescent="0.3">
      <c r="A179" s="193" t="s">
        <v>217</v>
      </c>
      <c r="B179" s="144" t="s">
        <v>277</v>
      </c>
      <c r="C179" s="144" t="s">
        <v>33</v>
      </c>
      <c r="D179" s="143" t="s">
        <v>279</v>
      </c>
      <c r="F179" s="149">
        <f>'2024-25 FF &amp; NSFP Year End'!D74</f>
        <v>0</v>
      </c>
    </row>
    <row r="180" spans="1:6" x14ac:dyDescent="0.3">
      <c r="A180" s="193" t="s">
        <v>217</v>
      </c>
      <c r="B180" s="145" t="s">
        <v>277</v>
      </c>
      <c r="C180" s="145" t="s">
        <v>33</v>
      </c>
      <c r="D180" s="143" t="s">
        <v>280</v>
      </c>
      <c r="F180" s="198">
        <f>'2024-25 FF &amp; NSFP Year End'!E74</f>
        <v>0</v>
      </c>
    </row>
    <row r="181" spans="1:6" x14ac:dyDescent="0.3">
      <c r="A181" s="193" t="s">
        <v>217</v>
      </c>
      <c r="B181" s="145" t="s">
        <v>277</v>
      </c>
      <c r="C181" s="145" t="s">
        <v>33</v>
      </c>
      <c r="D181" s="137" t="s">
        <v>196</v>
      </c>
      <c r="E181" s="137" t="s">
        <v>197</v>
      </c>
      <c r="F181" s="149">
        <f>'2024-25 FF &amp; NSFP Year End'!D77</f>
        <v>0</v>
      </c>
    </row>
    <row r="182" spans="1:6" x14ac:dyDescent="0.3">
      <c r="A182" s="193" t="s">
        <v>217</v>
      </c>
      <c r="B182" s="145" t="s">
        <v>277</v>
      </c>
      <c r="C182" s="145" t="s">
        <v>33</v>
      </c>
      <c r="D182" s="137" t="s">
        <v>196</v>
      </c>
      <c r="E182" s="137" t="s">
        <v>195</v>
      </c>
      <c r="F182" s="198">
        <f>'2024-25 FF &amp; NSFP Year End'!E77</f>
        <v>0</v>
      </c>
    </row>
    <row r="183" spans="1:6" x14ac:dyDescent="0.3">
      <c r="A183" s="193" t="s">
        <v>217</v>
      </c>
      <c r="B183" s="145" t="s">
        <v>277</v>
      </c>
      <c r="C183" s="145" t="s">
        <v>33</v>
      </c>
      <c r="D183" s="137" t="s">
        <v>56</v>
      </c>
      <c r="E183" s="137" t="s">
        <v>197</v>
      </c>
      <c r="F183" s="149">
        <f>'2024-25 FF &amp; NSFP Year End'!D82</f>
        <v>0</v>
      </c>
    </row>
    <row r="184" spans="1:6" x14ac:dyDescent="0.3">
      <c r="A184" s="193" t="s">
        <v>217</v>
      </c>
      <c r="B184" s="145" t="s">
        <v>277</v>
      </c>
      <c r="C184" s="145" t="s">
        <v>33</v>
      </c>
      <c r="D184" s="137" t="s">
        <v>56</v>
      </c>
      <c r="E184" s="137" t="s">
        <v>195</v>
      </c>
      <c r="F184" s="198">
        <f>'2024-25 FF &amp; NSFP Year End'!E82</f>
        <v>0</v>
      </c>
    </row>
    <row r="185" spans="1:6" x14ac:dyDescent="0.3">
      <c r="A185" s="193" t="s">
        <v>217</v>
      </c>
      <c r="B185" s="145" t="s">
        <v>277</v>
      </c>
      <c r="C185" s="145" t="s">
        <v>33</v>
      </c>
      <c r="D185" s="137" t="s">
        <v>57</v>
      </c>
      <c r="E185" s="137" t="s">
        <v>197</v>
      </c>
      <c r="F185" s="149">
        <f>'2024-25 FF &amp; NSFP Year End'!D83</f>
        <v>0</v>
      </c>
    </row>
    <row r="186" spans="1:6" x14ac:dyDescent="0.3">
      <c r="A186" s="193" t="s">
        <v>217</v>
      </c>
      <c r="B186" s="145" t="s">
        <v>277</v>
      </c>
      <c r="C186" s="145" t="s">
        <v>33</v>
      </c>
      <c r="D186" s="137" t="s">
        <v>57</v>
      </c>
      <c r="E186" s="137" t="s">
        <v>195</v>
      </c>
      <c r="F186" s="198">
        <f>'2024-25 FF &amp; NSFP Year End'!E83</f>
        <v>0</v>
      </c>
    </row>
    <row r="187" spans="1:6" x14ac:dyDescent="0.3">
      <c r="A187" s="193" t="s">
        <v>217</v>
      </c>
      <c r="B187" s="145" t="s">
        <v>277</v>
      </c>
      <c r="C187" s="145" t="s">
        <v>33</v>
      </c>
      <c r="D187" s="137" t="s">
        <v>58</v>
      </c>
      <c r="E187" s="137" t="s">
        <v>197</v>
      </c>
      <c r="F187" s="149">
        <f>'2024-25 FF &amp; NSFP Year End'!D84</f>
        <v>0</v>
      </c>
    </row>
    <row r="188" spans="1:6" x14ac:dyDescent="0.3">
      <c r="A188" s="193" t="s">
        <v>217</v>
      </c>
      <c r="B188" s="145" t="s">
        <v>277</v>
      </c>
      <c r="C188" s="145" t="s">
        <v>33</v>
      </c>
      <c r="D188" s="137" t="s">
        <v>58</v>
      </c>
      <c r="E188" s="137" t="s">
        <v>195</v>
      </c>
      <c r="F188" s="198">
        <f>'2024-25 FF &amp; NSFP Year End'!E84</f>
        <v>0</v>
      </c>
    </row>
    <row r="189" spans="1:6" x14ac:dyDescent="0.3">
      <c r="A189" s="193" t="s">
        <v>217</v>
      </c>
      <c r="B189" s="145" t="s">
        <v>277</v>
      </c>
      <c r="C189" s="145" t="s">
        <v>33</v>
      </c>
      <c r="D189" s="137" t="s">
        <v>59</v>
      </c>
      <c r="E189" s="137" t="s">
        <v>197</v>
      </c>
      <c r="F189" s="149">
        <f>'2024-25 FF &amp; NSFP Year End'!D85</f>
        <v>0</v>
      </c>
    </row>
    <row r="190" spans="1:6" x14ac:dyDescent="0.3">
      <c r="A190" s="193" t="s">
        <v>217</v>
      </c>
      <c r="B190" s="145" t="s">
        <v>277</v>
      </c>
      <c r="C190" s="145" t="s">
        <v>33</v>
      </c>
      <c r="D190" s="137" t="s">
        <v>59</v>
      </c>
      <c r="E190" s="137" t="s">
        <v>195</v>
      </c>
      <c r="F190" s="198">
        <f>'2024-25 FF &amp; NSFP Year End'!E85</f>
        <v>0</v>
      </c>
    </row>
    <row r="191" spans="1:6" x14ac:dyDescent="0.3">
      <c r="A191" s="193" t="s">
        <v>217</v>
      </c>
      <c r="B191" s="145" t="s">
        <v>277</v>
      </c>
      <c r="C191" s="143" t="s">
        <v>60</v>
      </c>
      <c r="D191" s="143" t="s">
        <v>281</v>
      </c>
      <c r="F191" s="149">
        <f>'2024-25 FF &amp; NSFP Year End'!D89</f>
        <v>0</v>
      </c>
    </row>
    <row r="192" spans="1:6" x14ac:dyDescent="0.3">
      <c r="A192" s="193" t="s">
        <v>217</v>
      </c>
      <c r="B192" s="145" t="s">
        <v>277</v>
      </c>
      <c r="C192" s="137" t="s">
        <v>60</v>
      </c>
      <c r="D192" s="143" t="s">
        <v>282</v>
      </c>
      <c r="F192" s="198">
        <f>'2024-25 FF &amp; NSFP Year End'!E89</f>
        <v>0</v>
      </c>
    </row>
    <row r="193" spans="1:6" x14ac:dyDescent="0.3">
      <c r="A193" s="193" t="s">
        <v>217</v>
      </c>
      <c r="B193" s="145" t="s">
        <v>277</v>
      </c>
      <c r="C193" s="137" t="s">
        <v>60</v>
      </c>
      <c r="D193" s="137" t="s">
        <v>56</v>
      </c>
      <c r="E193" s="137" t="s">
        <v>197</v>
      </c>
      <c r="F193" s="149">
        <f>'2024-25 FF &amp; NSFP Year End'!D95</f>
        <v>0</v>
      </c>
    </row>
    <row r="194" spans="1:6" x14ac:dyDescent="0.3">
      <c r="A194" s="193" t="s">
        <v>217</v>
      </c>
      <c r="B194" s="145" t="s">
        <v>277</v>
      </c>
      <c r="C194" s="137" t="s">
        <v>60</v>
      </c>
      <c r="D194" s="137" t="s">
        <v>56</v>
      </c>
      <c r="E194" s="137" t="s">
        <v>195</v>
      </c>
      <c r="F194" s="198">
        <f>'2024-25 FF &amp; NSFP Year End'!E95</f>
        <v>0</v>
      </c>
    </row>
    <row r="195" spans="1:6" x14ac:dyDescent="0.3">
      <c r="A195" s="193" t="s">
        <v>217</v>
      </c>
      <c r="B195" s="145" t="s">
        <v>277</v>
      </c>
      <c r="C195" s="137" t="s">
        <v>60</v>
      </c>
      <c r="D195" s="137" t="s">
        <v>57</v>
      </c>
      <c r="E195" s="137" t="s">
        <v>197</v>
      </c>
      <c r="F195" s="149">
        <f>'2024-25 FF &amp; NSFP Year End'!D96</f>
        <v>0</v>
      </c>
    </row>
    <row r="196" spans="1:6" x14ac:dyDescent="0.3">
      <c r="A196" s="193" t="s">
        <v>217</v>
      </c>
      <c r="B196" s="145" t="s">
        <v>277</v>
      </c>
      <c r="C196" s="137" t="s">
        <v>60</v>
      </c>
      <c r="D196" s="137" t="s">
        <v>57</v>
      </c>
      <c r="E196" s="137" t="s">
        <v>195</v>
      </c>
      <c r="F196" s="198">
        <f>'2024-25 FF &amp; NSFP Year End'!E96</f>
        <v>0</v>
      </c>
    </row>
    <row r="197" spans="1:6" x14ac:dyDescent="0.3">
      <c r="A197" s="193" t="s">
        <v>217</v>
      </c>
      <c r="B197" s="145" t="s">
        <v>277</v>
      </c>
      <c r="C197" s="137" t="s">
        <v>60</v>
      </c>
      <c r="D197" s="137" t="s">
        <v>58</v>
      </c>
      <c r="E197" s="137" t="s">
        <v>197</v>
      </c>
      <c r="F197" s="149">
        <f>'2024-25 FF &amp; NSFP Year End'!D97</f>
        <v>0</v>
      </c>
    </row>
    <row r="198" spans="1:6" x14ac:dyDescent="0.3">
      <c r="A198" s="193" t="s">
        <v>217</v>
      </c>
      <c r="B198" s="145" t="s">
        <v>277</v>
      </c>
      <c r="C198" s="137" t="s">
        <v>60</v>
      </c>
      <c r="D198" s="137" t="s">
        <v>58</v>
      </c>
      <c r="E198" s="137" t="s">
        <v>195</v>
      </c>
      <c r="F198" s="198">
        <f>'2024-25 FF &amp; NSFP Year End'!E97</f>
        <v>0</v>
      </c>
    </row>
    <row r="199" spans="1:6" x14ac:dyDescent="0.3">
      <c r="A199" s="193" t="s">
        <v>217</v>
      </c>
      <c r="B199" s="145" t="s">
        <v>277</v>
      </c>
      <c r="C199" s="137" t="s">
        <v>60</v>
      </c>
      <c r="D199" s="137" t="s">
        <v>59</v>
      </c>
      <c r="E199" s="137" t="s">
        <v>197</v>
      </c>
      <c r="F199" s="149">
        <f>'2024-25 FF &amp; NSFP Year End'!D98</f>
        <v>0</v>
      </c>
    </row>
    <row r="200" spans="1:6" x14ac:dyDescent="0.3">
      <c r="A200" s="193" t="s">
        <v>217</v>
      </c>
      <c r="B200" s="145" t="s">
        <v>277</v>
      </c>
      <c r="C200" s="137" t="s">
        <v>60</v>
      </c>
      <c r="D200" s="137" t="s">
        <v>59</v>
      </c>
      <c r="E200" s="137" t="s">
        <v>195</v>
      </c>
      <c r="F200" s="198">
        <f>'2024-25 FF &amp; NSFP Year End'!E98</f>
        <v>0</v>
      </c>
    </row>
    <row r="201" spans="1:6" x14ac:dyDescent="0.3">
      <c r="A201" s="193" t="s">
        <v>217</v>
      </c>
      <c r="B201" s="144" t="s">
        <v>283</v>
      </c>
      <c r="C201" s="144" t="s">
        <v>33</v>
      </c>
      <c r="D201" s="143" t="s">
        <v>284</v>
      </c>
      <c r="E201" s="145"/>
      <c r="F201" s="149">
        <f>'2024-25 FF &amp; NSFP Year End'!F107</f>
        <v>0</v>
      </c>
    </row>
    <row r="202" spans="1:6" x14ac:dyDescent="0.3">
      <c r="A202" s="193" t="s">
        <v>217</v>
      </c>
      <c r="B202" s="145" t="s">
        <v>283</v>
      </c>
      <c r="C202" s="145" t="s">
        <v>33</v>
      </c>
      <c r="D202" s="144" t="s">
        <v>285</v>
      </c>
      <c r="E202" s="144" t="s">
        <v>286</v>
      </c>
      <c r="F202" s="149">
        <f>'2024-25 FF &amp; NSFP Year End'!D110</f>
        <v>0</v>
      </c>
    </row>
    <row r="203" spans="1:6" x14ac:dyDescent="0.3">
      <c r="A203" s="193" t="s">
        <v>217</v>
      </c>
      <c r="B203" s="145" t="s">
        <v>283</v>
      </c>
      <c r="C203" s="145" t="s">
        <v>33</v>
      </c>
      <c r="D203" s="145" t="s">
        <v>285</v>
      </c>
      <c r="E203" s="145" t="s">
        <v>222</v>
      </c>
      <c r="F203" s="149">
        <f>'2024-25 FF &amp; NSFP Year End'!F110</f>
        <v>0</v>
      </c>
    </row>
    <row r="204" spans="1:6" x14ac:dyDescent="0.3">
      <c r="A204" s="193" t="s">
        <v>217</v>
      </c>
      <c r="B204" s="145" t="s">
        <v>283</v>
      </c>
      <c r="C204" s="145" t="s">
        <v>33</v>
      </c>
      <c r="D204" s="145" t="s">
        <v>285</v>
      </c>
      <c r="E204" s="144" t="s">
        <v>287</v>
      </c>
      <c r="F204" s="149">
        <f>'2024-25 FF &amp; NSFP Year End'!D111</f>
        <v>0</v>
      </c>
    </row>
    <row r="205" spans="1:6" x14ac:dyDescent="0.3">
      <c r="A205" s="193" t="s">
        <v>217</v>
      </c>
      <c r="B205" s="145" t="s">
        <v>283</v>
      </c>
      <c r="C205" s="145" t="s">
        <v>33</v>
      </c>
      <c r="D205" s="145" t="s">
        <v>285</v>
      </c>
      <c r="E205" s="145" t="s">
        <v>227</v>
      </c>
      <c r="F205" s="149">
        <f>'2024-25 FF &amp; NSFP Year End'!F111</f>
        <v>0</v>
      </c>
    </row>
    <row r="206" spans="1:6" x14ac:dyDescent="0.3">
      <c r="A206" s="193" t="s">
        <v>217</v>
      </c>
      <c r="B206" s="145" t="s">
        <v>283</v>
      </c>
      <c r="C206" s="145" t="s">
        <v>33</v>
      </c>
      <c r="D206" s="145" t="s">
        <v>285</v>
      </c>
      <c r="E206" s="144" t="s">
        <v>288</v>
      </c>
      <c r="F206" s="149">
        <f>'2024-25 FF &amp; NSFP Year End'!D112</f>
        <v>0</v>
      </c>
    </row>
    <row r="207" spans="1:6" x14ac:dyDescent="0.3">
      <c r="A207" s="193" t="s">
        <v>217</v>
      </c>
      <c r="B207" s="145" t="s">
        <v>283</v>
      </c>
      <c r="C207" s="145" t="s">
        <v>33</v>
      </c>
      <c r="D207" s="145" t="s">
        <v>285</v>
      </c>
      <c r="E207" s="145" t="s">
        <v>232</v>
      </c>
      <c r="F207" s="149">
        <f>'2024-25 FF &amp; NSFP Year End'!F112</f>
        <v>0</v>
      </c>
    </row>
    <row r="208" spans="1:6" x14ac:dyDescent="0.3">
      <c r="A208" s="193" t="s">
        <v>217</v>
      </c>
      <c r="B208" s="145" t="s">
        <v>283</v>
      </c>
      <c r="C208" s="145" t="s">
        <v>33</v>
      </c>
      <c r="D208" s="145" t="s">
        <v>285</v>
      </c>
      <c r="E208" s="144" t="s">
        <v>289</v>
      </c>
      <c r="F208" s="149">
        <f>'2024-25 FF &amp; NSFP Year End'!D113</f>
        <v>0</v>
      </c>
    </row>
    <row r="209" spans="1:6" x14ac:dyDescent="0.3">
      <c r="A209" s="193" t="s">
        <v>217</v>
      </c>
      <c r="B209" s="145" t="s">
        <v>283</v>
      </c>
      <c r="C209" s="145" t="s">
        <v>33</v>
      </c>
      <c r="D209" s="145" t="s">
        <v>285</v>
      </c>
      <c r="E209" s="145" t="s">
        <v>237</v>
      </c>
      <c r="F209" s="149">
        <f>'2024-25 FF &amp; NSFP Year End'!F113</f>
        <v>0</v>
      </c>
    </row>
    <row r="210" spans="1:6" x14ac:dyDescent="0.3">
      <c r="A210" s="193" t="s">
        <v>217</v>
      </c>
      <c r="B210" s="145" t="s">
        <v>283</v>
      </c>
      <c r="C210" s="143" t="s">
        <v>60</v>
      </c>
      <c r="D210" s="143" t="s">
        <v>290</v>
      </c>
      <c r="E210" s="145"/>
      <c r="F210" s="149">
        <f>'2024-25 FF &amp; NSFP Year End'!F120</f>
        <v>0</v>
      </c>
    </row>
    <row r="211" spans="1:6" x14ac:dyDescent="0.3">
      <c r="A211" s="193" t="s">
        <v>217</v>
      </c>
      <c r="B211" s="145" t="s">
        <v>283</v>
      </c>
      <c r="C211" s="137" t="s">
        <v>60</v>
      </c>
      <c r="D211" s="144" t="s">
        <v>298</v>
      </c>
      <c r="E211" s="144" t="s">
        <v>299</v>
      </c>
      <c r="F211" s="149">
        <f>'2024-25 FF &amp; NSFP Year End'!D123</f>
        <v>0</v>
      </c>
    </row>
    <row r="212" spans="1:6" x14ac:dyDescent="0.3">
      <c r="A212" s="193" t="s">
        <v>217</v>
      </c>
      <c r="B212" s="145" t="s">
        <v>283</v>
      </c>
      <c r="C212" s="137" t="s">
        <v>60</v>
      </c>
      <c r="D212" s="145" t="s">
        <v>298</v>
      </c>
      <c r="E212" s="145" t="s">
        <v>222</v>
      </c>
      <c r="F212" s="149">
        <f>'2024-25 FF &amp; NSFP Year End'!F123</f>
        <v>0</v>
      </c>
    </row>
    <row r="213" spans="1:6" x14ac:dyDescent="0.3">
      <c r="A213" s="193" t="s">
        <v>217</v>
      </c>
      <c r="B213" s="145" t="s">
        <v>283</v>
      </c>
      <c r="C213" s="137" t="s">
        <v>60</v>
      </c>
      <c r="D213" s="145" t="s">
        <v>298</v>
      </c>
      <c r="E213" s="144" t="s">
        <v>300</v>
      </c>
      <c r="F213" s="149">
        <f>'2024-25 FF &amp; NSFP Year End'!D124</f>
        <v>0</v>
      </c>
    </row>
    <row r="214" spans="1:6" x14ac:dyDescent="0.3">
      <c r="A214" s="193" t="s">
        <v>217</v>
      </c>
      <c r="B214" s="145" t="s">
        <v>283</v>
      </c>
      <c r="C214" s="137" t="s">
        <v>60</v>
      </c>
      <c r="D214" s="145" t="s">
        <v>298</v>
      </c>
      <c r="E214" s="145" t="s">
        <v>227</v>
      </c>
      <c r="F214" s="149">
        <f>'2024-25 FF &amp; NSFP Year End'!F124</f>
        <v>0</v>
      </c>
    </row>
    <row r="215" spans="1:6" x14ac:dyDescent="0.3">
      <c r="A215" s="193" t="s">
        <v>217</v>
      </c>
      <c r="B215" s="145" t="s">
        <v>283</v>
      </c>
      <c r="C215" s="137" t="s">
        <v>60</v>
      </c>
      <c r="D215" s="145" t="s">
        <v>298</v>
      </c>
      <c r="E215" s="144" t="s">
        <v>301</v>
      </c>
      <c r="F215" s="149">
        <f>'2024-25 FF &amp; NSFP Year End'!D125</f>
        <v>0</v>
      </c>
    </row>
    <row r="216" spans="1:6" x14ac:dyDescent="0.3">
      <c r="A216" s="193" t="s">
        <v>217</v>
      </c>
      <c r="B216" s="145" t="s">
        <v>283</v>
      </c>
      <c r="C216" s="137" t="s">
        <v>60</v>
      </c>
      <c r="D216" s="145" t="s">
        <v>298</v>
      </c>
      <c r="E216" s="145" t="s">
        <v>232</v>
      </c>
      <c r="F216" s="149">
        <f>'2024-25 FF &amp; NSFP Year End'!F125</f>
        <v>0</v>
      </c>
    </row>
    <row r="217" spans="1:6" x14ac:dyDescent="0.3">
      <c r="A217" s="193" t="s">
        <v>217</v>
      </c>
      <c r="B217" s="145" t="s">
        <v>283</v>
      </c>
      <c r="C217" s="137" t="s">
        <v>60</v>
      </c>
      <c r="D217" s="145" t="s">
        <v>298</v>
      </c>
      <c r="E217" s="144" t="s">
        <v>302</v>
      </c>
      <c r="F217" s="149">
        <f>'2024-25 FF &amp; NSFP Year End'!D126</f>
        <v>0</v>
      </c>
    </row>
    <row r="218" spans="1:6" x14ac:dyDescent="0.3">
      <c r="A218" s="193" t="s">
        <v>217</v>
      </c>
      <c r="B218" s="145" t="s">
        <v>283</v>
      </c>
      <c r="C218" s="137" t="s">
        <v>60</v>
      </c>
      <c r="D218" s="145" t="s">
        <v>298</v>
      </c>
      <c r="E218" s="145" t="s">
        <v>237</v>
      </c>
      <c r="F218" s="149">
        <f>'2024-25 FF &amp; NSFP Year End'!F126</f>
        <v>0</v>
      </c>
    </row>
    <row r="219" spans="1:6" x14ac:dyDescent="0.3">
      <c r="A219" s="193" t="s">
        <v>217</v>
      </c>
      <c r="B219" s="144" t="s">
        <v>303</v>
      </c>
      <c r="C219" s="144" t="s">
        <v>33</v>
      </c>
      <c r="D219" s="143" t="s">
        <v>309</v>
      </c>
      <c r="E219" s="145"/>
      <c r="F219" s="149">
        <f>'2024-25 FF &amp; NSFP Year End'!F135</f>
        <v>0</v>
      </c>
    </row>
    <row r="220" spans="1:6" x14ac:dyDescent="0.3">
      <c r="A220" s="193" t="s">
        <v>217</v>
      </c>
      <c r="B220" s="145" t="s">
        <v>303</v>
      </c>
      <c r="C220" s="145" t="s">
        <v>33</v>
      </c>
      <c r="D220" s="144" t="s">
        <v>308</v>
      </c>
      <c r="E220" s="144" t="s">
        <v>304</v>
      </c>
      <c r="F220" s="149">
        <f>'2024-25 FF &amp; NSFP Year End'!D138</f>
        <v>0</v>
      </c>
    </row>
    <row r="221" spans="1:6" x14ac:dyDescent="0.3">
      <c r="A221" s="193" t="s">
        <v>217</v>
      </c>
      <c r="B221" s="145" t="s">
        <v>303</v>
      </c>
      <c r="C221" s="145" t="s">
        <v>33</v>
      </c>
      <c r="D221" s="145" t="s">
        <v>308</v>
      </c>
      <c r="E221" s="145" t="s">
        <v>222</v>
      </c>
      <c r="F221" s="149">
        <f>'2024-25 FF &amp; NSFP Year End'!F138</f>
        <v>0</v>
      </c>
    </row>
    <row r="222" spans="1:6" x14ac:dyDescent="0.3">
      <c r="A222" s="193" t="s">
        <v>217</v>
      </c>
      <c r="B222" s="145" t="s">
        <v>303</v>
      </c>
      <c r="C222" s="145" t="s">
        <v>33</v>
      </c>
      <c r="D222" s="145" t="s">
        <v>308</v>
      </c>
      <c r="E222" s="144" t="s">
        <v>305</v>
      </c>
      <c r="F222" s="149">
        <f>'2024-25 FF &amp; NSFP Year End'!D139</f>
        <v>0</v>
      </c>
    </row>
    <row r="223" spans="1:6" x14ac:dyDescent="0.3">
      <c r="A223" s="193" t="s">
        <v>217</v>
      </c>
      <c r="B223" s="145" t="s">
        <v>303</v>
      </c>
      <c r="C223" s="145" t="s">
        <v>33</v>
      </c>
      <c r="D223" s="145" t="s">
        <v>308</v>
      </c>
      <c r="E223" s="145" t="s">
        <v>227</v>
      </c>
      <c r="F223" s="149">
        <f>'2024-25 FF &amp; NSFP Year End'!F139</f>
        <v>0</v>
      </c>
    </row>
    <row r="224" spans="1:6" x14ac:dyDescent="0.3">
      <c r="A224" s="193" t="s">
        <v>217</v>
      </c>
      <c r="B224" s="145" t="s">
        <v>303</v>
      </c>
      <c r="C224" s="145" t="s">
        <v>33</v>
      </c>
      <c r="D224" s="145" t="s">
        <v>308</v>
      </c>
      <c r="E224" s="144" t="s">
        <v>306</v>
      </c>
      <c r="F224" s="149">
        <f>'2024-25 FF &amp; NSFP Year End'!D140</f>
        <v>0</v>
      </c>
    </row>
    <row r="225" spans="1:6" x14ac:dyDescent="0.3">
      <c r="A225" s="193" t="s">
        <v>217</v>
      </c>
      <c r="B225" s="145" t="s">
        <v>303</v>
      </c>
      <c r="C225" s="145" t="s">
        <v>33</v>
      </c>
      <c r="D225" s="145" t="s">
        <v>308</v>
      </c>
      <c r="E225" s="145" t="s">
        <v>232</v>
      </c>
      <c r="F225" s="149">
        <f>'2024-25 FF &amp; NSFP Year End'!F140</f>
        <v>0</v>
      </c>
    </row>
    <row r="226" spans="1:6" x14ac:dyDescent="0.3">
      <c r="A226" s="193" t="s">
        <v>217</v>
      </c>
      <c r="B226" s="145" t="s">
        <v>303</v>
      </c>
      <c r="C226" s="145" t="s">
        <v>33</v>
      </c>
      <c r="D226" s="145" t="s">
        <v>308</v>
      </c>
      <c r="E226" s="144" t="s">
        <v>307</v>
      </c>
      <c r="F226" s="149">
        <f>'2024-25 FF &amp; NSFP Year End'!D141</f>
        <v>0</v>
      </c>
    </row>
    <row r="227" spans="1:6" x14ac:dyDescent="0.3">
      <c r="A227" s="193" t="s">
        <v>217</v>
      </c>
      <c r="B227" s="145" t="s">
        <v>303</v>
      </c>
      <c r="C227" s="145" t="s">
        <v>33</v>
      </c>
      <c r="D227" s="145" t="s">
        <v>308</v>
      </c>
      <c r="E227" s="145" t="s">
        <v>237</v>
      </c>
      <c r="F227" s="149">
        <f>'2024-25 FF &amp; NSFP Year End'!F141</f>
        <v>0</v>
      </c>
    </row>
    <row r="228" spans="1:6" x14ac:dyDescent="0.3">
      <c r="A228" s="193" t="s">
        <v>217</v>
      </c>
      <c r="B228" s="145" t="s">
        <v>303</v>
      </c>
      <c r="C228" s="143" t="s">
        <v>60</v>
      </c>
      <c r="D228" s="143" t="s">
        <v>310</v>
      </c>
      <c r="E228" s="145"/>
      <c r="F228" s="149">
        <f>'2024-25 FF &amp; NSFP Year End'!F147</f>
        <v>0</v>
      </c>
    </row>
    <row r="229" spans="1:6" x14ac:dyDescent="0.3">
      <c r="A229" s="193" t="s">
        <v>217</v>
      </c>
      <c r="B229" s="145" t="s">
        <v>303</v>
      </c>
      <c r="C229" s="137" t="s">
        <v>60</v>
      </c>
      <c r="D229" s="144" t="s">
        <v>308</v>
      </c>
      <c r="E229" s="144" t="s">
        <v>304</v>
      </c>
      <c r="F229" s="149">
        <f>'2024-25 FF &amp; NSFP Year End'!D150</f>
        <v>0</v>
      </c>
    </row>
    <row r="230" spans="1:6" x14ac:dyDescent="0.3">
      <c r="A230" s="193" t="s">
        <v>217</v>
      </c>
      <c r="B230" s="145" t="s">
        <v>303</v>
      </c>
      <c r="C230" s="137" t="s">
        <v>60</v>
      </c>
      <c r="D230" s="145" t="s">
        <v>308</v>
      </c>
      <c r="E230" s="145" t="s">
        <v>222</v>
      </c>
      <c r="F230" s="149">
        <f>'2024-25 FF &amp; NSFP Year End'!F150</f>
        <v>0</v>
      </c>
    </row>
    <row r="231" spans="1:6" x14ac:dyDescent="0.3">
      <c r="A231" s="193" t="s">
        <v>217</v>
      </c>
      <c r="B231" s="145" t="s">
        <v>303</v>
      </c>
      <c r="C231" s="137" t="s">
        <v>60</v>
      </c>
      <c r="D231" s="145" t="s">
        <v>308</v>
      </c>
      <c r="E231" s="144" t="s">
        <v>305</v>
      </c>
      <c r="F231" s="149">
        <f>'2024-25 FF &amp; NSFP Year End'!D151</f>
        <v>0</v>
      </c>
    </row>
    <row r="232" spans="1:6" x14ac:dyDescent="0.3">
      <c r="A232" s="193" t="s">
        <v>217</v>
      </c>
      <c r="B232" s="145" t="s">
        <v>303</v>
      </c>
      <c r="C232" s="137" t="s">
        <v>60</v>
      </c>
      <c r="D232" s="145" t="s">
        <v>308</v>
      </c>
      <c r="E232" s="145" t="s">
        <v>227</v>
      </c>
      <c r="F232" s="149">
        <f>'2024-25 FF &amp; NSFP Year End'!F151</f>
        <v>0</v>
      </c>
    </row>
    <row r="233" spans="1:6" x14ac:dyDescent="0.3">
      <c r="A233" s="193" t="s">
        <v>217</v>
      </c>
      <c r="B233" s="145" t="s">
        <v>303</v>
      </c>
      <c r="C233" s="137" t="s">
        <v>60</v>
      </c>
      <c r="D233" s="145" t="s">
        <v>308</v>
      </c>
      <c r="E233" s="144" t="s">
        <v>306</v>
      </c>
      <c r="F233" s="149">
        <f>'2024-25 FF &amp; NSFP Year End'!D152</f>
        <v>0</v>
      </c>
    </row>
    <row r="234" spans="1:6" x14ac:dyDescent="0.3">
      <c r="A234" s="193" t="s">
        <v>217</v>
      </c>
      <c r="B234" s="145" t="s">
        <v>303</v>
      </c>
      <c r="C234" s="137" t="s">
        <v>60</v>
      </c>
      <c r="D234" s="145" t="s">
        <v>308</v>
      </c>
      <c r="E234" s="145" t="s">
        <v>232</v>
      </c>
      <c r="F234" s="149">
        <f>'2024-25 FF &amp; NSFP Year End'!F152</f>
        <v>0</v>
      </c>
    </row>
    <row r="235" spans="1:6" x14ac:dyDescent="0.3">
      <c r="A235" s="193" t="s">
        <v>217</v>
      </c>
      <c r="B235" s="145" t="s">
        <v>303</v>
      </c>
      <c r="C235" s="137" t="s">
        <v>60</v>
      </c>
      <c r="D235" s="145" t="s">
        <v>308</v>
      </c>
      <c r="E235" s="144" t="s">
        <v>307</v>
      </c>
      <c r="F235" s="149">
        <f>'2024-25 FF &amp; NSFP Year End'!D153</f>
        <v>0</v>
      </c>
    </row>
    <row r="236" spans="1:6" x14ac:dyDescent="0.3">
      <c r="A236" s="193" t="s">
        <v>217</v>
      </c>
      <c r="B236" s="145" t="s">
        <v>303</v>
      </c>
      <c r="C236" s="137" t="s">
        <v>60</v>
      </c>
      <c r="D236" s="145" t="s">
        <v>308</v>
      </c>
      <c r="E236" s="145" t="s">
        <v>237</v>
      </c>
      <c r="F236" s="149">
        <f>'2024-25 FF &amp; NSFP Year End'!F153</f>
        <v>0</v>
      </c>
    </row>
    <row r="237" spans="1:6" x14ac:dyDescent="0.3">
      <c r="A237" s="193" t="s">
        <v>217</v>
      </c>
      <c r="B237" s="144" t="s">
        <v>311</v>
      </c>
      <c r="C237" s="143" t="s">
        <v>312</v>
      </c>
      <c r="D237" s="143" t="s">
        <v>313</v>
      </c>
      <c r="F237" s="149">
        <f>'2024-25 FF &amp; NSFP Year End'!D160</f>
        <v>0</v>
      </c>
    </row>
    <row r="238" spans="1:6" x14ac:dyDescent="0.3">
      <c r="A238" s="193" t="s">
        <v>217</v>
      </c>
      <c r="B238" s="145" t="s">
        <v>311</v>
      </c>
      <c r="C238" s="137" t="s">
        <v>312</v>
      </c>
      <c r="D238" s="137" t="s">
        <v>314</v>
      </c>
      <c r="F238" s="149">
        <f>'2024-25 FF &amp; NSFP Year End'!E160</f>
        <v>0</v>
      </c>
    </row>
    <row r="239" spans="1:6" x14ac:dyDescent="0.3">
      <c r="A239" s="193" t="s">
        <v>217</v>
      </c>
      <c r="B239" s="145" t="s">
        <v>311</v>
      </c>
      <c r="C239" s="137" t="s">
        <v>312</v>
      </c>
      <c r="D239" s="137" t="s">
        <v>315</v>
      </c>
      <c r="F239" s="149">
        <f>'2024-25 FF &amp; NSFP Year End'!G160</f>
        <v>0</v>
      </c>
    </row>
    <row r="240" spans="1:6" x14ac:dyDescent="0.3">
      <c r="A240" s="193" t="s">
        <v>217</v>
      </c>
      <c r="B240" s="145" t="s">
        <v>311</v>
      </c>
      <c r="C240" s="137" t="s">
        <v>312</v>
      </c>
      <c r="D240" s="143" t="s">
        <v>316</v>
      </c>
      <c r="F240" s="149">
        <f>'2024-25 FF &amp; NSFP Year End'!D161</f>
        <v>0</v>
      </c>
    </row>
    <row r="241" spans="1:6" x14ac:dyDescent="0.3">
      <c r="A241" s="193" t="s">
        <v>217</v>
      </c>
      <c r="B241" s="145" t="s">
        <v>311</v>
      </c>
      <c r="C241" s="137" t="s">
        <v>312</v>
      </c>
      <c r="D241" s="137" t="s">
        <v>321</v>
      </c>
      <c r="F241" s="149">
        <f>'2024-25 FF &amp; NSFP Year End'!E161</f>
        <v>0</v>
      </c>
    </row>
    <row r="242" spans="1:6" x14ac:dyDescent="0.3">
      <c r="A242" s="193" t="s">
        <v>217</v>
      </c>
      <c r="B242" s="145" t="s">
        <v>311</v>
      </c>
      <c r="C242" s="137" t="s">
        <v>312</v>
      </c>
      <c r="D242" s="137" t="s">
        <v>322</v>
      </c>
      <c r="F242" s="149">
        <f>'2024-25 FF &amp; NSFP Year End'!G161</f>
        <v>0</v>
      </c>
    </row>
    <row r="243" spans="1:6" x14ac:dyDescent="0.3">
      <c r="A243" s="193" t="s">
        <v>217</v>
      </c>
      <c r="B243" s="145" t="s">
        <v>311</v>
      </c>
      <c r="C243" s="137" t="s">
        <v>312</v>
      </c>
      <c r="D243" s="143" t="s">
        <v>318</v>
      </c>
      <c r="F243" s="149">
        <f>'2024-25 FF &amp; NSFP Year End'!D162</f>
        <v>0</v>
      </c>
    </row>
    <row r="244" spans="1:6" x14ac:dyDescent="0.3">
      <c r="A244" s="193" t="s">
        <v>217</v>
      </c>
      <c r="B244" s="145" t="s">
        <v>311</v>
      </c>
      <c r="C244" s="137" t="s">
        <v>312</v>
      </c>
      <c r="D244" s="137" t="s">
        <v>323</v>
      </c>
      <c r="F244" s="149">
        <f>'2024-25 FF &amp; NSFP Year End'!E162</f>
        <v>0</v>
      </c>
    </row>
    <row r="245" spans="1:6" x14ac:dyDescent="0.3">
      <c r="A245" s="193" t="s">
        <v>217</v>
      </c>
      <c r="B245" s="145" t="s">
        <v>311</v>
      </c>
      <c r="C245" s="137" t="s">
        <v>312</v>
      </c>
      <c r="D245" s="137" t="s">
        <v>324</v>
      </c>
      <c r="F245" s="149">
        <f>'2024-25 FF &amp; NSFP Year End'!G162</f>
        <v>0</v>
      </c>
    </row>
    <row r="246" spans="1:6" x14ac:dyDescent="0.3">
      <c r="A246" s="193" t="s">
        <v>217</v>
      </c>
      <c r="B246" s="145" t="s">
        <v>311</v>
      </c>
      <c r="C246" s="137" t="s">
        <v>312</v>
      </c>
      <c r="D246" s="143" t="s">
        <v>317</v>
      </c>
      <c r="F246" s="149">
        <f>'2024-25 FF &amp; NSFP Year End'!D163</f>
        <v>0</v>
      </c>
    </row>
    <row r="247" spans="1:6" x14ac:dyDescent="0.3">
      <c r="A247" s="193" t="s">
        <v>217</v>
      </c>
      <c r="B247" s="145" t="s">
        <v>311</v>
      </c>
      <c r="C247" s="137" t="s">
        <v>312</v>
      </c>
      <c r="D247" s="137" t="s">
        <v>325</v>
      </c>
      <c r="F247" s="149">
        <f>'2024-25 FF &amp; NSFP Year End'!E163</f>
        <v>0</v>
      </c>
    </row>
    <row r="248" spans="1:6" x14ac:dyDescent="0.3">
      <c r="A248" s="193" t="s">
        <v>217</v>
      </c>
      <c r="B248" s="145" t="s">
        <v>311</v>
      </c>
      <c r="C248" s="137" t="s">
        <v>312</v>
      </c>
      <c r="D248" s="137" t="s">
        <v>326</v>
      </c>
      <c r="F248" s="149">
        <f>'2024-25 FF &amp; NSFP Year End'!G163</f>
        <v>0</v>
      </c>
    </row>
    <row r="249" spans="1:6" x14ac:dyDescent="0.3">
      <c r="A249" s="193" t="s">
        <v>217</v>
      </c>
      <c r="B249" s="145" t="s">
        <v>311</v>
      </c>
      <c r="C249" s="137" t="s">
        <v>312</v>
      </c>
      <c r="D249" s="143" t="s">
        <v>319</v>
      </c>
      <c r="F249" s="149">
        <f>'2024-25 FF &amp; NSFP Year End'!D164</f>
        <v>0</v>
      </c>
    </row>
    <row r="250" spans="1:6" x14ac:dyDescent="0.3">
      <c r="A250" s="193" t="s">
        <v>217</v>
      </c>
      <c r="B250" s="145" t="s">
        <v>311</v>
      </c>
      <c r="C250" s="137" t="s">
        <v>312</v>
      </c>
      <c r="D250" s="137" t="s">
        <v>327</v>
      </c>
      <c r="F250" s="149">
        <f>'2024-25 FF &amp; NSFP Year End'!E164</f>
        <v>0</v>
      </c>
    </row>
    <row r="251" spans="1:6" x14ac:dyDescent="0.3">
      <c r="A251" s="193" t="s">
        <v>217</v>
      </c>
      <c r="B251" s="145" t="s">
        <v>311</v>
      </c>
      <c r="C251" s="137" t="s">
        <v>312</v>
      </c>
      <c r="D251" s="137" t="s">
        <v>328</v>
      </c>
      <c r="F251" s="149">
        <f>'2024-25 FF &amp; NSFP Year End'!G164</f>
        <v>0</v>
      </c>
    </row>
    <row r="252" spans="1:6" x14ac:dyDescent="0.3">
      <c r="A252" s="193" t="s">
        <v>217</v>
      </c>
      <c r="B252" s="145" t="s">
        <v>311</v>
      </c>
      <c r="C252" s="137" t="s">
        <v>312</v>
      </c>
      <c r="D252" s="143" t="s">
        <v>320</v>
      </c>
      <c r="F252" s="149">
        <f>'2024-25 FF &amp; NSFP Year End'!D165</f>
        <v>0</v>
      </c>
    </row>
    <row r="253" spans="1:6" x14ac:dyDescent="0.3">
      <c r="A253" s="193" t="s">
        <v>217</v>
      </c>
      <c r="B253" s="145" t="s">
        <v>311</v>
      </c>
      <c r="C253" s="137" t="s">
        <v>312</v>
      </c>
      <c r="D253" s="137" t="s">
        <v>329</v>
      </c>
      <c r="F253" s="149">
        <f>'2024-25 FF &amp; NSFP Year End'!E165</f>
        <v>0</v>
      </c>
    </row>
    <row r="254" spans="1:6" x14ac:dyDescent="0.3">
      <c r="A254" s="193" t="s">
        <v>217</v>
      </c>
      <c r="B254" s="145" t="s">
        <v>311</v>
      </c>
      <c r="C254" s="137" t="s">
        <v>312</v>
      </c>
      <c r="D254" s="137" t="s">
        <v>330</v>
      </c>
      <c r="F254" s="149">
        <f>'2024-25 FF &amp; NSFP Year End'!G165</f>
        <v>0</v>
      </c>
    </row>
    <row r="255" spans="1:6" x14ac:dyDescent="0.3">
      <c r="A255" s="193" t="s">
        <v>217</v>
      </c>
      <c r="B255" s="144" t="s">
        <v>331</v>
      </c>
      <c r="C255" s="143" t="s">
        <v>332</v>
      </c>
      <c r="F255" s="149">
        <f>'2024-25 FF &amp; NSFP Year End'!D170</f>
        <v>0</v>
      </c>
    </row>
    <row r="256" spans="1:6" x14ac:dyDescent="0.3">
      <c r="A256" s="193" t="s">
        <v>217</v>
      </c>
      <c r="B256" s="145" t="s">
        <v>331</v>
      </c>
      <c r="C256" s="137" t="s">
        <v>333</v>
      </c>
      <c r="F256" s="149">
        <f>'2024-25 FF &amp; NSFP Year End'!D172</f>
        <v>0</v>
      </c>
    </row>
    <row r="257" spans="1:6" x14ac:dyDescent="0.3">
      <c r="A257" s="193" t="s">
        <v>217</v>
      </c>
      <c r="B257" s="145" t="s">
        <v>331</v>
      </c>
      <c r="C257" s="137" t="s">
        <v>87</v>
      </c>
      <c r="D257" s="137" t="s">
        <v>334</v>
      </c>
      <c r="F257" s="149">
        <f>'2024-25 FF &amp; NSFP Year End'!D174</f>
        <v>0</v>
      </c>
    </row>
    <row r="258" spans="1:6" x14ac:dyDescent="0.3">
      <c r="A258" s="193" t="s">
        <v>217</v>
      </c>
      <c r="B258" s="145" t="s">
        <v>331</v>
      </c>
      <c r="C258" s="137" t="s">
        <v>87</v>
      </c>
      <c r="D258" s="137" t="s">
        <v>335</v>
      </c>
      <c r="F258" s="197" t="str">
        <f>'2024-25 FF &amp; NSFP Year End'!E174</f>
        <v/>
      </c>
    </row>
    <row r="259" spans="1:6" x14ac:dyDescent="0.3">
      <c r="A259" s="193" t="s">
        <v>217</v>
      </c>
      <c r="B259" s="145" t="s">
        <v>331</v>
      </c>
      <c r="C259" s="137" t="s">
        <v>88</v>
      </c>
      <c r="D259" s="137" t="s">
        <v>334</v>
      </c>
      <c r="F259" s="149">
        <f>'2024-25 FF &amp; NSFP Year End'!D176</f>
        <v>0</v>
      </c>
    </row>
    <row r="260" spans="1:6" x14ac:dyDescent="0.3">
      <c r="A260" s="193" t="s">
        <v>217</v>
      </c>
      <c r="B260" s="145" t="s">
        <v>331</v>
      </c>
      <c r="C260" s="137" t="s">
        <v>88</v>
      </c>
      <c r="D260" s="137" t="s">
        <v>335</v>
      </c>
      <c r="F260" s="197" t="str">
        <f>'2024-25 FF &amp; NSFP Year End'!E176</f>
        <v/>
      </c>
    </row>
    <row r="261" spans="1:6" x14ac:dyDescent="0.3">
      <c r="A261" s="193" t="s">
        <v>217</v>
      </c>
      <c r="B261" s="145" t="s">
        <v>331</v>
      </c>
      <c r="C261" s="137" t="s">
        <v>89</v>
      </c>
      <c r="D261" s="137" t="s">
        <v>334</v>
      </c>
      <c r="F261" s="149">
        <f>'2024-25 FF &amp; NSFP Year End'!D178</f>
        <v>0</v>
      </c>
    </row>
    <row r="262" spans="1:6" x14ac:dyDescent="0.3">
      <c r="A262" s="193" t="s">
        <v>217</v>
      </c>
      <c r="B262" s="145" t="s">
        <v>331</v>
      </c>
      <c r="C262" s="137" t="s">
        <v>89</v>
      </c>
      <c r="D262" s="137" t="s">
        <v>335</v>
      </c>
      <c r="F262" s="197" t="str">
        <f>'2024-25 FF &amp; NSFP Year End'!E178</f>
        <v/>
      </c>
    </row>
    <row r="263" spans="1:6" x14ac:dyDescent="0.3">
      <c r="A263" s="193" t="s">
        <v>217</v>
      </c>
      <c r="B263" s="145" t="s">
        <v>331</v>
      </c>
      <c r="C263" s="137" t="s">
        <v>336</v>
      </c>
      <c r="F263" s="149">
        <f>'2024-25 FF &amp; NSFP Year End'!C181</f>
        <v>0</v>
      </c>
    </row>
    <row r="264" spans="1:6" x14ac:dyDescent="0.3">
      <c r="A264" s="193" t="s">
        <v>217</v>
      </c>
      <c r="B264" s="145" t="s">
        <v>331</v>
      </c>
      <c r="C264" s="137" t="s">
        <v>337</v>
      </c>
      <c r="F264" s="149">
        <f>'2024-25 FF &amp; NSFP Year End'!C184</f>
        <v>0</v>
      </c>
    </row>
    <row r="265" spans="1:6" x14ac:dyDescent="0.3">
      <c r="A265" s="193" t="s">
        <v>217</v>
      </c>
      <c r="B265" s="145" t="s">
        <v>331</v>
      </c>
      <c r="C265" s="137" t="s">
        <v>338</v>
      </c>
      <c r="F265" s="149">
        <f>'2024-25 FF &amp; NSFP Year End'!C187</f>
        <v>0</v>
      </c>
    </row>
    <row r="266" spans="1:6" x14ac:dyDescent="0.3">
      <c r="A266" s="193" t="s">
        <v>217</v>
      </c>
      <c r="B266" s="145" t="s">
        <v>331</v>
      </c>
      <c r="C266" s="137" t="s">
        <v>339</v>
      </c>
      <c r="F266" s="149">
        <f>'2024-25 FF &amp; NSFP Year End'!E189</f>
        <v>0</v>
      </c>
    </row>
    <row r="267" spans="1:6" x14ac:dyDescent="0.3">
      <c r="A267" s="193" t="s">
        <v>217</v>
      </c>
      <c r="B267" s="145" t="s">
        <v>331</v>
      </c>
      <c r="C267" s="137" t="s">
        <v>340</v>
      </c>
      <c r="F267" s="149">
        <f>'2024-25 FF &amp; NSFP Year End'!C193</f>
        <v>0</v>
      </c>
    </row>
    <row r="268" spans="1:6" x14ac:dyDescent="0.3">
      <c r="A268" s="193" t="s">
        <v>217</v>
      </c>
      <c r="B268" s="144" t="s">
        <v>341</v>
      </c>
      <c r="C268" s="143" t="s">
        <v>97</v>
      </c>
      <c r="D268" s="137" t="s">
        <v>342</v>
      </c>
      <c r="F268" s="149">
        <f>'2024-25 FF &amp; NSFP Year End'!G200</f>
        <v>0</v>
      </c>
    </row>
    <row r="269" spans="1:6" x14ac:dyDescent="0.3">
      <c r="A269" s="193" t="s">
        <v>217</v>
      </c>
      <c r="B269" s="145" t="s">
        <v>341</v>
      </c>
      <c r="C269" s="137" t="s">
        <v>97</v>
      </c>
      <c r="D269" s="137" t="s">
        <v>348</v>
      </c>
      <c r="F269" s="149">
        <f>'2024-25 FF &amp; NSFP Year End'!C207</f>
        <v>0</v>
      </c>
    </row>
    <row r="270" spans="1:6" x14ac:dyDescent="0.3">
      <c r="A270" s="193" t="s">
        <v>217</v>
      </c>
      <c r="B270" s="145" t="s">
        <v>341</v>
      </c>
      <c r="C270" s="137" t="s">
        <v>97</v>
      </c>
      <c r="D270" s="137" t="s">
        <v>343</v>
      </c>
      <c r="F270" s="149">
        <f>'2024-25 FF &amp; NSFP Year End'!C210</f>
        <v>0</v>
      </c>
    </row>
    <row r="271" spans="1:6" x14ac:dyDescent="0.3">
      <c r="A271" s="193" t="s">
        <v>217</v>
      </c>
      <c r="B271" s="145" t="s">
        <v>341</v>
      </c>
      <c r="C271" s="137" t="s">
        <v>97</v>
      </c>
      <c r="D271" s="137" t="s">
        <v>344</v>
      </c>
      <c r="F271" s="149">
        <f>'2024-25 FF &amp; NSFP Year End'!G212</f>
        <v>0</v>
      </c>
    </row>
    <row r="272" spans="1:6" x14ac:dyDescent="0.3">
      <c r="A272" s="193" t="s">
        <v>217</v>
      </c>
      <c r="B272" s="145" t="s">
        <v>341</v>
      </c>
      <c r="C272" s="137" t="s">
        <v>97</v>
      </c>
      <c r="D272" s="137" t="s">
        <v>345</v>
      </c>
      <c r="F272" s="149">
        <f>'2024-25 FF &amp; NSFP Year End'!C215</f>
        <v>0</v>
      </c>
    </row>
    <row r="273" spans="1:6" x14ac:dyDescent="0.3">
      <c r="A273" s="193" t="s">
        <v>217</v>
      </c>
      <c r="B273" s="145" t="s">
        <v>341</v>
      </c>
      <c r="C273" s="137" t="s">
        <v>97</v>
      </c>
      <c r="D273" s="137" t="s">
        <v>346</v>
      </c>
      <c r="F273" s="149">
        <f>'2024-25 FF &amp; NSFP Year End'!G217</f>
        <v>0</v>
      </c>
    </row>
    <row r="274" spans="1:6" x14ac:dyDescent="0.3">
      <c r="A274" s="193" t="s">
        <v>217</v>
      </c>
      <c r="B274" s="145" t="s">
        <v>341</v>
      </c>
      <c r="C274" s="137" t="s">
        <v>97</v>
      </c>
      <c r="D274" s="137" t="s">
        <v>347</v>
      </c>
      <c r="F274" s="149">
        <f>'2024-25 FF &amp; NSFP Year End'!C220</f>
        <v>0</v>
      </c>
    </row>
    <row r="275" spans="1:6" x14ac:dyDescent="0.3">
      <c r="A275" s="193" t="s">
        <v>217</v>
      </c>
      <c r="B275" s="145" t="s">
        <v>341</v>
      </c>
      <c r="C275" s="143" t="s">
        <v>104</v>
      </c>
      <c r="D275" s="137" t="s">
        <v>105</v>
      </c>
      <c r="F275" s="149">
        <f>'2024-25 FF &amp; NSFP Year End'!F224</f>
        <v>0</v>
      </c>
    </row>
    <row r="276" spans="1:6" x14ac:dyDescent="0.3">
      <c r="A276" s="193" t="s">
        <v>217</v>
      </c>
      <c r="B276" s="145" t="s">
        <v>341</v>
      </c>
      <c r="C276" s="137" t="s">
        <v>104</v>
      </c>
      <c r="D276" s="137" t="s">
        <v>106</v>
      </c>
      <c r="F276" s="149">
        <f>'2024-25 FF &amp; NSFP Year End'!C228</f>
        <v>0</v>
      </c>
    </row>
    <row r="277" spans="1:6" x14ac:dyDescent="0.3">
      <c r="A277" s="142" t="s">
        <v>218</v>
      </c>
      <c r="B277" s="143" t="s">
        <v>349</v>
      </c>
      <c r="C277" s="137" t="s">
        <v>350</v>
      </c>
      <c r="F277" s="149">
        <f>'2024-25 NSFP Schools List'!B3</f>
        <v>0</v>
      </c>
    </row>
    <row r="278" spans="1:6" x14ac:dyDescent="0.3">
      <c r="A278" s="193" t="s">
        <v>218</v>
      </c>
      <c r="B278" s="137" t="s">
        <v>349</v>
      </c>
      <c r="C278" s="137" t="s">
        <v>351</v>
      </c>
      <c r="F278" s="149">
        <f>'2024-25 NSFP Schools List'!B4</f>
        <v>0</v>
      </c>
    </row>
    <row r="279" spans="1:6" x14ac:dyDescent="0.3">
      <c r="A279" s="193" t="s">
        <v>218</v>
      </c>
      <c r="B279" s="137" t="s">
        <v>349</v>
      </c>
      <c r="C279" s="137" t="s">
        <v>352</v>
      </c>
      <c r="F279" s="149">
        <f>'2024-25 NSFP Schools List'!B5</f>
        <v>0</v>
      </c>
    </row>
    <row r="280" spans="1:6" x14ac:dyDescent="0.3">
      <c r="A280" s="193" t="s">
        <v>218</v>
      </c>
      <c r="B280" s="137" t="s">
        <v>349</v>
      </c>
      <c r="C280" s="137" t="s">
        <v>353</v>
      </c>
      <c r="F280" s="149">
        <f>'2024-25 NSFP Schools List'!B6</f>
        <v>0</v>
      </c>
    </row>
    <row r="281" spans="1:6" x14ac:dyDescent="0.3">
      <c r="A281" s="193" t="s">
        <v>218</v>
      </c>
      <c r="B281" s="137" t="s">
        <v>349</v>
      </c>
      <c r="C281" s="137" t="s">
        <v>354</v>
      </c>
      <c r="F281" s="149">
        <f>'2024-25 NSFP Schools List'!B7</f>
        <v>0</v>
      </c>
    </row>
    <row r="282" spans="1:6" x14ac:dyDescent="0.3">
      <c r="A282" s="193" t="s">
        <v>218</v>
      </c>
      <c r="B282" s="137" t="s">
        <v>349</v>
      </c>
      <c r="C282" s="137" t="s">
        <v>355</v>
      </c>
      <c r="F282" s="149">
        <f>'2024-25 NSFP Schools List'!B8</f>
        <v>0</v>
      </c>
    </row>
    <row r="283" spans="1:6" x14ac:dyDescent="0.3">
      <c r="A283" s="193" t="s">
        <v>218</v>
      </c>
      <c r="B283" s="137" t="s">
        <v>349</v>
      </c>
      <c r="C283" s="137" t="s">
        <v>356</v>
      </c>
      <c r="F283" s="149">
        <f>'2024-25 NSFP Schools List'!B9</f>
        <v>0</v>
      </c>
    </row>
    <row r="284" spans="1:6" x14ac:dyDescent="0.3">
      <c r="A284" s="193" t="s">
        <v>218</v>
      </c>
      <c r="B284" s="137" t="s">
        <v>349</v>
      </c>
      <c r="C284" s="137" t="s">
        <v>357</v>
      </c>
      <c r="F284" s="149">
        <f>'2024-25 NSFP Schools List'!B10</f>
        <v>0</v>
      </c>
    </row>
    <row r="285" spans="1:6" x14ac:dyDescent="0.3">
      <c r="A285" s="193" t="s">
        <v>218</v>
      </c>
      <c r="B285" s="137" t="s">
        <v>349</v>
      </c>
      <c r="C285" s="137" t="s">
        <v>358</v>
      </c>
      <c r="F285" s="149">
        <f>'2024-25 NSFP Schools List'!B11</f>
        <v>0</v>
      </c>
    </row>
    <row r="286" spans="1:6" x14ac:dyDescent="0.3">
      <c r="A286" s="193" t="s">
        <v>218</v>
      </c>
      <c r="B286" s="137" t="s">
        <v>349</v>
      </c>
      <c r="C286" s="137" t="s">
        <v>359</v>
      </c>
      <c r="F286" s="149">
        <f>'2024-25 NSFP Schools List'!B12</f>
        <v>0</v>
      </c>
    </row>
    <row r="287" spans="1:6" x14ac:dyDescent="0.3">
      <c r="A287" s="193" t="s">
        <v>218</v>
      </c>
      <c r="B287" s="137" t="s">
        <v>349</v>
      </c>
      <c r="C287" s="137" t="s">
        <v>360</v>
      </c>
      <c r="F287" s="149">
        <f>'2024-25 NSFP Schools List'!B13</f>
        <v>0</v>
      </c>
    </row>
    <row r="288" spans="1:6" x14ac:dyDescent="0.3">
      <c r="A288" s="193" t="s">
        <v>218</v>
      </c>
      <c r="B288" s="137" t="s">
        <v>349</v>
      </c>
      <c r="C288" s="137" t="s">
        <v>361</v>
      </c>
      <c r="F288" s="149">
        <f>'2024-25 NSFP Schools List'!B14</f>
        <v>0</v>
      </c>
    </row>
    <row r="289" spans="1:6" x14ac:dyDescent="0.3">
      <c r="A289" s="193" t="s">
        <v>218</v>
      </c>
      <c r="B289" s="137" t="s">
        <v>349</v>
      </c>
      <c r="C289" s="137" t="s">
        <v>362</v>
      </c>
      <c r="F289" s="149">
        <f>'2024-25 NSFP Schools List'!B15</f>
        <v>0</v>
      </c>
    </row>
    <row r="290" spans="1:6" x14ac:dyDescent="0.3">
      <c r="A290" s="193" t="s">
        <v>218</v>
      </c>
      <c r="B290" s="137" t="s">
        <v>349</v>
      </c>
      <c r="C290" s="137" t="s">
        <v>363</v>
      </c>
      <c r="F290" s="149">
        <f>'2024-25 NSFP Schools List'!B16</f>
        <v>0</v>
      </c>
    </row>
    <row r="291" spans="1:6" x14ac:dyDescent="0.3">
      <c r="A291" s="193" t="s">
        <v>218</v>
      </c>
      <c r="B291" s="137" t="s">
        <v>349</v>
      </c>
      <c r="C291" s="137" t="s">
        <v>364</v>
      </c>
      <c r="F291" s="149">
        <f>'2024-25 NSFP Schools List'!B17</f>
        <v>0</v>
      </c>
    </row>
    <row r="292" spans="1:6" x14ac:dyDescent="0.3">
      <c r="A292" s="193" t="s">
        <v>218</v>
      </c>
      <c r="B292" s="137" t="s">
        <v>349</v>
      </c>
      <c r="C292" s="137" t="s">
        <v>365</v>
      </c>
      <c r="F292" s="149">
        <f>'2024-25 NSFP Schools List'!B18</f>
        <v>0</v>
      </c>
    </row>
    <row r="293" spans="1:6" x14ac:dyDescent="0.3">
      <c r="A293" s="193" t="s">
        <v>218</v>
      </c>
      <c r="B293" s="137" t="s">
        <v>349</v>
      </c>
      <c r="C293" s="137" t="s">
        <v>366</v>
      </c>
      <c r="F293" s="149">
        <f>'2024-25 NSFP Schools List'!B19</f>
        <v>0</v>
      </c>
    </row>
    <row r="294" spans="1:6" x14ac:dyDescent="0.3">
      <c r="A294" s="193" t="s">
        <v>218</v>
      </c>
      <c r="B294" s="137" t="s">
        <v>349</v>
      </c>
      <c r="C294" s="137" t="s">
        <v>367</v>
      </c>
      <c r="F294" s="149">
        <f>'2024-25 NSFP Schools List'!B20</f>
        <v>0</v>
      </c>
    </row>
    <row r="295" spans="1:6" x14ac:dyDescent="0.3">
      <c r="A295" s="193" t="s">
        <v>218</v>
      </c>
      <c r="B295" s="137" t="s">
        <v>349</v>
      </c>
      <c r="C295" s="137" t="s">
        <v>368</v>
      </c>
      <c r="F295" s="149">
        <f>'2024-25 NSFP Schools List'!B21</f>
        <v>0</v>
      </c>
    </row>
    <row r="296" spans="1:6" x14ac:dyDescent="0.3">
      <c r="A296" s="193" t="s">
        <v>218</v>
      </c>
      <c r="B296" s="137" t="s">
        <v>349</v>
      </c>
      <c r="C296" s="137" t="s">
        <v>369</v>
      </c>
      <c r="F296" s="149">
        <f>'2024-25 NSFP Schools List'!B22</f>
        <v>0</v>
      </c>
    </row>
    <row r="297" spans="1:6" x14ac:dyDescent="0.3">
      <c r="A297" s="193" t="s">
        <v>218</v>
      </c>
      <c r="B297" s="137" t="s">
        <v>349</v>
      </c>
      <c r="C297" s="137" t="s">
        <v>370</v>
      </c>
      <c r="F297" s="149">
        <f>'2024-25 NSFP Schools List'!B23</f>
        <v>0</v>
      </c>
    </row>
    <row r="298" spans="1:6" x14ac:dyDescent="0.3">
      <c r="A298" s="193" t="s">
        <v>218</v>
      </c>
      <c r="B298" s="137" t="s">
        <v>349</v>
      </c>
      <c r="C298" s="137" t="s">
        <v>371</v>
      </c>
      <c r="F298" s="149">
        <f>'2024-25 NSFP Schools List'!B24</f>
        <v>0</v>
      </c>
    </row>
    <row r="299" spans="1:6" x14ac:dyDescent="0.3">
      <c r="A299" s="193" t="s">
        <v>218</v>
      </c>
      <c r="B299" s="137" t="s">
        <v>349</v>
      </c>
      <c r="C299" s="137" t="s">
        <v>372</v>
      </c>
      <c r="F299" s="149">
        <f>'2024-25 NSFP Schools List'!B25</f>
        <v>0</v>
      </c>
    </row>
    <row r="300" spans="1:6" x14ac:dyDescent="0.3">
      <c r="A300" s="193" t="s">
        <v>218</v>
      </c>
      <c r="B300" s="137" t="s">
        <v>349</v>
      </c>
      <c r="C300" s="137" t="s">
        <v>373</v>
      </c>
      <c r="F300" s="149">
        <f>'2024-25 NSFP Schools List'!B26</f>
        <v>0</v>
      </c>
    </row>
    <row r="301" spans="1:6" x14ac:dyDescent="0.3">
      <c r="A301" s="193" t="s">
        <v>218</v>
      </c>
      <c r="B301" s="137" t="s">
        <v>349</v>
      </c>
      <c r="C301" s="137" t="s">
        <v>374</v>
      </c>
      <c r="F301" s="149">
        <f>'2024-25 NSFP Schools List'!B27</f>
        <v>0</v>
      </c>
    </row>
    <row r="302" spans="1:6" x14ac:dyDescent="0.3">
      <c r="A302" s="193" t="s">
        <v>218</v>
      </c>
      <c r="B302" s="137" t="s">
        <v>349</v>
      </c>
      <c r="C302" s="137" t="s">
        <v>375</v>
      </c>
      <c r="F302" s="149">
        <f>'2024-25 NSFP Schools List'!B28</f>
        <v>0</v>
      </c>
    </row>
    <row r="303" spans="1:6" x14ac:dyDescent="0.3">
      <c r="A303" s="193" t="s">
        <v>218</v>
      </c>
      <c r="B303" s="137" t="s">
        <v>349</v>
      </c>
      <c r="C303" s="137" t="s">
        <v>376</v>
      </c>
      <c r="F303" s="149">
        <f>'2024-25 NSFP Schools List'!B29</f>
        <v>0</v>
      </c>
    </row>
    <row r="304" spans="1:6" x14ac:dyDescent="0.3">
      <c r="A304" s="193" t="s">
        <v>218</v>
      </c>
      <c r="B304" s="137" t="s">
        <v>349</v>
      </c>
      <c r="C304" s="137" t="s">
        <v>377</v>
      </c>
      <c r="F304" s="149">
        <f>'2024-25 NSFP Schools List'!B30</f>
        <v>0</v>
      </c>
    </row>
    <row r="305" spans="1:6" x14ac:dyDescent="0.3">
      <c r="A305" s="193" t="s">
        <v>218</v>
      </c>
      <c r="B305" s="137" t="s">
        <v>349</v>
      </c>
      <c r="C305" s="137" t="s">
        <v>378</v>
      </c>
      <c r="F305" s="149">
        <f>'2024-25 NSFP Schools List'!B31</f>
        <v>0</v>
      </c>
    </row>
    <row r="306" spans="1:6" x14ac:dyDescent="0.3">
      <c r="A306" s="193" t="s">
        <v>218</v>
      </c>
      <c r="B306" s="137" t="s">
        <v>349</v>
      </c>
      <c r="C306" s="137" t="s">
        <v>379</v>
      </c>
      <c r="F306" s="149">
        <f>'2024-25 NSFP Schools List'!B32</f>
        <v>0</v>
      </c>
    </row>
    <row r="307" spans="1:6" x14ac:dyDescent="0.3">
      <c r="A307" s="193" t="s">
        <v>218</v>
      </c>
      <c r="B307" s="137" t="s">
        <v>349</v>
      </c>
      <c r="C307" s="137" t="s">
        <v>380</v>
      </c>
      <c r="F307" s="149">
        <f>'2024-25 NSFP Schools List'!B33</f>
        <v>0</v>
      </c>
    </row>
    <row r="308" spans="1:6" x14ac:dyDescent="0.3">
      <c r="A308" s="193" t="s">
        <v>218</v>
      </c>
      <c r="B308" s="137" t="s">
        <v>349</v>
      </c>
      <c r="C308" s="137" t="s">
        <v>381</v>
      </c>
      <c r="F308" s="149">
        <f>'2024-25 NSFP Schools List'!B34</f>
        <v>0</v>
      </c>
    </row>
    <row r="309" spans="1:6" x14ac:dyDescent="0.3">
      <c r="A309" s="193" t="s">
        <v>218</v>
      </c>
      <c r="B309" s="137" t="s">
        <v>349</v>
      </c>
      <c r="C309" s="137" t="s">
        <v>382</v>
      </c>
      <c r="F309" s="149">
        <f>'2024-25 NSFP Schools List'!B35</f>
        <v>0</v>
      </c>
    </row>
    <row r="310" spans="1:6" x14ac:dyDescent="0.3">
      <c r="A310" s="193" t="s">
        <v>218</v>
      </c>
      <c r="B310" s="137" t="s">
        <v>349</v>
      </c>
      <c r="C310" s="137" t="s">
        <v>383</v>
      </c>
      <c r="F310" s="149">
        <f>'2024-25 NSFP Schools List'!B36</f>
        <v>0</v>
      </c>
    </row>
    <row r="311" spans="1:6" x14ac:dyDescent="0.3">
      <c r="A311" s="193" t="s">
        <v>218</v>
      </c>
      <c r="B311" s="137" t="s">
        <v>349</v>
      </c>
      <c r="C311" s="137" t="s">
        <v>384</v>
      </c>
      <c r="F311" s="149">
        <f>'2024-25 NSFP Schools List'!B37</f>
        <v>0</v>
      </c>
    </row>
    <row r="312" spans="1:6" x14ac:dyDescent="0.3">
      <c r="A312" s="193" t="s">
        <v>218</v>
      </c>
      <c r="B312" s="137" t="s">
        <v>349</v>
      </c>
      <c r="C312" s="137" t="s">
        <v>385</v>
      </c>
      <c r="F312" s="149">
        <f>'2024-25 NSFP Schools List'!B38</f>
        <v>0</v>
      </c>
    </row>
    <row r="313" spans="1:6" x14ac:dyDescent="0.3">
      <c r="A313" s="193" t="s">
        <v>218</v>
      </c>
      <c r="B313" s="137" t="s">
        <v>349</v>
      </c>
      <c r="C313" s="137" t="s">
        <v>386</v>
      </c>
      <c r="F313" s="149">
        <f>'2024-25 NSFP Schools List'!B39</f>
        <v>0</v>
      </c>
    </row>
    <row r="314" spans="1:6" x14ac:dyDescent="0.3">
      <c r="A314" s="193" t="s">
        <v>218</v>
      </c>
      <c r="B314" s="137" t="s">
        <v>349</v>
      </c>
      <c r="C314" s="137" t="s">
        <v>387</v>
      </c>
      <c r="F314" s="149">
        <f>'2024-25 NSFP Schools List'!B40</f>
        <v>0</v>
      </c>
    </row>
    <row r="315" spans="1:6" x14ac:dyDescent="0.3">
      <c r="A315" s="193" t="s">
        <v>218</v>
      </c>
      <c r="B315" s="137" t="s">
        <v>349</v>
      </c>
      <c r="C315" s="137" t="s">
        <v>388</v>
      </c>
      <c r="F315" s="149">
        <f>'2024-25 NSFP Schools List'!B41</f>
        <v>0</v>
      </c>
    </row>
    <row r="316" spans="1:6" x14ac:dyDescent="0.3">
      <c r="A316" s="193" t="s">
        <v>218</v>
      </c>
      <c r="B316" s="137" t="s">
        <v>349</v>
      </c>
      <c r="C316" s="137" t="s">
        <v>389</v>
      </c>
      <c r="F316" s="149">
        <f>'2024-25 NSFP Schools List'!B42</f>
        <v>0</v>
      </c>
    </row>
    <row r="317" spans="1:6" x14ac:dyDescent="0.3">
      <c r="A317" s="193" t="s">
        <v>218</v>
      </c>
      <c r="B317" s="137" t="s">
        <v>349</v>
      </c>
      <c r="C317" s="137" t="s">
        <v>390</v>
      </c>
      <c r="F317" s="149">
        <f>'2024-25 NSFP Schools List'!B43</f>
        <v>0</v>
      </c>
    </row>
    <row r="318" spans="1:6" x14ac:dyDescent="0.3">
      <c r="A318" s="193" t="s">
        <v>218</v>
      </c>
      <c r="B318" s="137" t="s">
        <v>349</v>
      </c>
      <c r="C318" s="137" t="s">
        <v>391</v>
      </c>
      <c r="F318" s="149">
        <f>'2024-25 NSFP Schools List'!B44</f>
        <v>0</v>
      </c>
    </row>
    <row r="319" spans="1:6" x14ac:dyDescent="0.3">
      <c r="A319" s="193" t="s">
        <v>218</v>
      </c>
      <c r="B319" s="137" t="s">
        <v>349</v>
      </c>
      <c r="C319" s="137" t="s">
        <v>392</v>
      </c>
      <c r="F319" s="149">
        <f>'2024-25 NSFP Schools List'!B45</f>
        <v>0</v>
      </c>
    </row>
    <row r="320" spans="1:6" x14ac:dyDescent="0.3">
      <c r="A320" s="193" t="s">
        <v>218</v>
      </c>
      <c r="B320" s="137" t="s">
        <v>349</v>
      </c>
      <c r="C320" s="137" t="s">
        <v>393</v>
      </c>
      <c r="F320" s="149">
        <f>'2024-25 NSFP Schools List'!B46</f>
        <v>0</v>
      </c>
    </row>
    <row r="321" spans="1:6" x14ac:dyDescent="0.3">
      <c r="A321" s="193" t="s">
        <v>218</v>
      </c>
      <c r="B321" s="137" t="s">
        <v>349</v>
      </c>
      <c r="C321" s="137" t="s">
        <v>394</v>
      </c>
      <c r="F321" s="149">
        <f>'2024-25 NSFP Schools List'!B47</f>
        <v>0</v>
      </c>
    </row>
    <row r="322" spans="1:6" x14ac:dyDescent="0.3">
      <c r="A322" s="193" t="s">
        <v>218</v>
      </c>
      <c r="B322" s="137" t="s">
        <v>349</v>
      </c>
      <c r="C322" s="137" t="s">
        <v>395</v>
      </c>
      <c r="F322" s="149">
        <f>'2024-25 NSFP Schools List'!B48</f>
        <v>0</v>
      </c>
    </row>
    <row r="323" spans="1:6" x14ac:dyDescent="0.3">
      <c r="A323" s="193" t="s">
        <v>218</v>
      </c>
      <c r="B323" s="137" t="s">
        <v>349</v>
      </c>
      <c r="C323" s="137" t="s">
        <v>396</v>
      </c>
      <c r="F323" s="149">
        <f>'2024-25 NSFP Schools List'!B49</f>
        <v>0</v>
      </c>
    </row>
    <row r="324" spans="1:6" x14ac:dyDescent="0.3">
      <c r="A324" s="193" t="s">
        <v>218</v>
      </c>
      <c r="B324" s="137" t="s">
        <v>349</v>
      </c>
      <c r="C324" s="137" t="s">
        <v>397</v>
      </c>
      <c r="F324" s="149">
        <f>'2024-25 NSFP Schools List'!B50</f>
        <v>0</v>
      </c>
    </row>
    <row r="325" spans="1:6" x14ac:dyDescent="0.3">
      <c r="A325" s="193" t="s">
        <v>218</v>
      </c>
      <c r="B325" s="137" t="s">
        <v>349</v>
      </c>
      <c r="C325" s="137" t="s">
        <v>398</v>
      </c>
      <c r="F325" s="149">
        <f>'2024-25 NSFP Schools List'!B51</f>
        <v>0</v>
      </c>
    </row>
    <row r="326" spans="1:6" x14ac:dyDescent="0.3">
      <c r="A326" s="193" t="s">
        <v>218</v>
      </c>
      <c r="B326" s="137" t="s">
        <v>349</v>
      </c>
      <c r="C326" s="137" t="s">
        <v>399</v>
      </c>
      <c r="F326" s="149">
        <f>'2024-25 NSFP Schools List'!B52</f>
        <v>0</v>
      </c>
    </row>
    <row r="327" spans="1:6" x14ac:dyDescent="0.3">
      <c r="A327" s="193" t="s">
        <v>218</v>
      </c>
      <c r="B327" s="137" t="s">
        <v>349</v>
      </c>
      <c r="C327" s="137" t="s">
        <v>400</v>
      </c>
      <c r="F327" s="149">
        <f>'2024-25 NSFP Schools List'!B53</f>
        <v>0</v>
      </c>
    </row>
    <row r="328" spans="1:6" x14ac:dyDescent="0.3">
      <c r="A328" s="193" t="s">
        <v>218</v>
      </c>
      <c r="B328" s="137" t="s">
        <v>349</v>
      </c>
      <c r="C328" s="137" t="s">
        <v>401</v>
      </c>
      <c r="F328" s="149">
        <f>'2024-25 NSFP Schools List'!B54</f>
        <v>0</v>
      </c>
    </row>
    <row r="329" spans="1:6" x14ac:dyDescent="0.3">
      <c r="A329" s="193" t="s">
        <v>218</v>
      </c>
      <c r="B329" s="137" t="s">
        <v>349</v>
      </c>
      <c r="C329" s="137" t="s">
        <v>402</v>
      </c>
      <c r="F329" s="149">
        <f>'2024-25 NSFP Schools List'!B55</f>
        <v>0</v>
      </c>
    </row>
    <row r="330" spans="1:6" x14ac:dyDescent="0.3">
      <c r="A330" s="193" t="s">
        <v>218</v>
      </c>
      <c r="B330" s="137" t="s">
        <v>349</v>
      </c>
      <c r="C330" s="137" t="s">
        <v>403</v>
      </c>
      <c r="F330" s="149">
        <f>'2024-25 NSFP Schools List'!B56</f>
        <v>0</v>
      </c>
    </row>
    <row r="331" spans="1:6" x14ac:dyDescent="0.3">
      <c r="A331" s="193" t="s">
        <v>218</v>
      </c>
      <c r="B331" s="137" t="s">
        <v>349</v>
      </c>
      <c r="C331" s="137" t="s">
        <v>404</v>
      </c>
      <c r="F331" s="149">
        <f>'2024-25 NSFP Schools List'!B57</f>
        <v>0</v>
      </c>
    </row>
    <row r="332" spans="1:6" x14ac:dyDescent="0.3">
      <c r="A332" s="193" t="s">
        <v>218</v>
      </c>
      <c r="B332" s="137" t="s">
        <v>349</v>
      </c>
      <c r="C332" s="137" t="s">
        <v>405</v>
      </c>
      <c r="F332" s="149">
        <f>'2024-25 NSFP Schools List'!B58</f>
        <v>0</v>
      </c>
    </row>
    <row r="333" spans="1:6" x14ac:dyDescent="0.3">
      <c r="A333" s="193" t="s">
        <v>218</v>
      </c>
      <c r="B333" s="137" t="s">
        <v>349</v>
      </c>
      <c r="C333" s="137" t="s">
        <v>406</v>
      </c>
      <c r="F333" s="149">
        <f>'2024-25 NSFP Schools List'!B59</f>
        <v>0</v>
      </c>
    </row>
    <row r="334" spans="1:6" x14ac:dyDescent="0.3">
      <c r="A334" s="193" t="s">
        <v>218</v>
      </c>
      <c r="B334" s="137" t="s">
        <v>349</v>
      </c>
      <c r="C334" s="137" t="s">
        <v>407</v>
      </c>
      <c r="F334" s="149">
        <f>'2024-25 NSFP Schools List'!B60</f>
        <v>0</v>
      </c>
    </row>
    <row r="335" spans="1:6" x14ac:dyDescent="0.3">
      <c r="A335" s="193" t="s">
        <v>218</v>
      </c>
      <c r="B335" s="137" t="s">
        <v>349</v>
      </c>
      <c r="C335" s="137" t="s">
        <v>408</v>
      </c>
      <c r="F335" s="149">
        <f>'2024-25 NSFP Schools List'!B61</f>
        <v>0</v>
      </c>
    </row>
    <row r="336" spans="1:6" x14ac:dyDescent="0.3">
      <c r="A336" s="193" t="s">
        <v>218</v>
      </c>
      <c r="B336" s="137" t="s">
        <v>349</v>
      </c>
      <c r="C336" s="137" t="s">
        <v>409</v>
      </c>
      <c r="F336" s="149">
        <f>'2024-25 NSFP Schools List'!B62</f>
        <v>0</v>
      </c>
    </row>
    <row r="337" spans="1:6" x14ac:dyDescent="0.3">
      <c r="A337" s="193" t="s">
        <v>218</v>
      </c>
      <c r="B337" s="137" t="s">
        <v>349</v>
      </c>
      <c r="C337" s="137" t="s">
        <v>410</v>
      </c>
      <c r="F337" s="149">
        <f>'2024-25 NSFP Schools List'!B63</f>
        <v>0</v>
      </c>
    </row>
    <row r="338" spans="1:6" x14ac:dyDescent="0.3">
      <c r="A338" s="193" t="s">
        <v>218</v>
      </c>
      <c r="B338" s="137" t="s">
        <v>349</v>
      </c>
      <c r="C338" s="137" t="s">
        <v>411</v>
      </c>
      <c r="F338" s="149">
        <f>'2024-25 NSFP Schools List'!B64</f>
        <v>0</v>
      </c>
    </row>
    <row r="339" spans="1:6" x14ac:dyDescent="0.3">
      <c r="A339" s="193" t="s">
        <v>218</v>
      </c>
      <c r="B339" s="137" t="s">
        <v>349</v>
      </c>
      <c r="C339" s="137" t="s">
        <v>412</v>
      </c>
      <c r="F339" s="149">
        <f>'2024-25 NSFP Schools List'!B65</f>
        <v>0</v>
      </c>
    </row>
    <row r="340" spans="1:6" x14ac:dyDescent="0.3">
      <c r="A340" s="193" t="s">
        <v>218</v>
      </c>
      <c r="B340" s="137" t="s">
        <v>349</v>
      </c>
      <c r="C340" s="137" t="s">
        <v>413</v>
      </c>
      <c r="F340" s="149">
        <f>'2024-25 NSFP Schools List'!B66</f>
        <v>0</v>
      </c>
    </row>
    <row r="341" spans="1:6" x14ac:dyDescent="0.3">
      <c r="A341" s="193" t="s">
        <v>218</v>
      </c>
      <c r="B341" s="137" t="s">
        <v>349</v>
      </c>
      <c r="C341" s="137" t="s">
        <v>414</v>
      </c>
      <c r="F341" s="149">
        <f>'2024-25 NSFP Schools List'!B67</f>
        <v>0</v>
      </c>
    </row>
    <row r="342" spans="1:6" x14ac:dyDescent="0.3">
      <c r="A342" s="193" t="s">
        <v>218</v>
      </c>
      <c r="B342" s="137" t="s">
        <v>349</v>
      </c>
      <c r="C342" s="137" t="s">
        <v>415</v>
      </c>
      <c r="F342" s="149">
        <f>'2024-25 NSFP Schools List'!B68</f>
        <v>0</v>
      </c>
    </row>
    <row r="343" spans="1:6" x14ac:dyDescent="0.3">
      <c r="A343" s="193" t="s">
        <v>218</v>
      </c>
      <c r="B343" s="137" t="s">
        <v>349</v>
      </c>
      <c r="C343" s="137" t="s">
        <v>416</v>
      </c>
      <c r="F343" s="149">
        <f>'2024-25 NSFP Schools List'!B69</f>
        <v>0</v>
      </c>
    </row>
    <row r="344" spans="1:6" x14ac:dyDescent="0.3">
      <c r="A344" s="193" t="s">
        <v>218</v>
      </c>
      <c r="B344" s="137" t="s">
        <v>349</v>
      </c>
      <c r="C344" s="137" t="s">
        <v>417</v>
      </c>
      <c r="F344" s="149">
        <f>'2024-25 NSFP Schools List'!B70</f>
        <v>0</v>
      </c>
    </row>
    <row r="345" spans="1:6" x14ac:dyDescent="0.3">
      <c r="A345" s="193" t="s">
        <v>218</v>
      </c>
      <c r="B345" s="137" t="s">
        <v>349</v>
      </c>
      <c r="C345" s="137" t="s">
        <v>418</v>
      </c>
      <c r="F345" s="149">
        <f>'2024-25 NSFP Schools List'!B71</f>
        <v>0</v>
      </c>
    </row>
    <row r="346" spans="1:6" x14ac:dyDescent="0.3">
      <c r="A346" s="193" t="s">
        <v>218</v>
      </c>
      <c r="B346" s="137" t="s">
        <v>349</v>
      </c>
      <c r="C346" s="137" t="s">
        <v>419</v>
      </c>
      <c r="F346" s="149">
        <f>'2024-25 NSFP Schools List'!B72</f>
        <v>0</v>
      </c>
    </row>
    <row r="347" spans="1:6" x14ac:dyDescent="0.3">
      <c r="A347" s="193" t="s">
        <v>218</v>
      </c>
      <c r="B347" s="137" t="s">
        <v>349</v>
      </c>
      <c r="C347" s="137" t="s">
        <v>420</v>
      </c>
      <c r="F347" s="149">
        <f>'2024-25 NSFP Schools List'!B73</f>
        <v>0</v>
      </c>
    </row>
    <row r="348" spans="1:6" x14ac:dyDescent="0.3">
      <c r="A348" s="193" t="s">
        <v>218</v>
      </c>
      <c r="B348" s="137" t="s">
        <v>349</v>
      </c>
      <c r="C348" s="137" t="s">
        <v>421</v>
      </c>
      <c r="F348" s="149">
        <f>'2024-25 NSFP Schools List'!B74</f>
        <v>0</v>
      </c>
    </row>
    <row r="349" spans="1:6" x14ac:dyDescent="0.3">
      <c r="A349" s="193" t="s">
        <v>218</v>
      </c>
      <c r="B349" s="137" t="s">
        <v>349</v>
      </c>
      <c r="C349" s="137" t="s">
        <v>422</v>
      </c>
      <c r="F349" s="149">
        <f>'2024-25 NSFP Schools List'!B75</f>
        <v>0</v>
      </c>
    </row>
    <row r="350" spans="1:6" x14ac:dyDescent="0.3">
      <c r="A350" s="193" t="s">
        <v>218</v>
      </c>
      <c r="B350" s="137" t="s">
        <v>349</v>
      </c>
      <c r="C350" s="137" t="s">
        <v>423</v>
      </c>
      <c r="F350" s="149">
        <f>'2024-25 NSFP Schools List'!B76</f>
        <v>0</v>
      </c>
    </row>
    <row r="351" spans="1:6" x14ac:dyDescent="0.3">
      <c r="A351" s="193" t="s">
        <v>218</v>
      </c>
      <c r="B351" s="137" t="s">
        <v>349</v>
      </c>
      <c r="C351" s="137" t="s">
        <v>424</v>
      </c>
      <c r="F351" s="149">
        <f>'2024-25 NSFP Schools List'!B77</f>
        <v>0</v>
      </c>
    </row>
    <row r="352" spans="1:6" x14ac:dyDescent="0.3">
      <c r="A352" s="193" t="s">
        <v>218</v>
      </c>
      <c r="B352" s="137" t="s">
        <v>349</v>
      </c>
      <c r="C352" s="137" t="s">
        <v>425</v>
      </c>
      <c r="F352" s="149">
        <f>'2024-25 NSFP Schools List'!B78</f>
        <v>0</v>
      </c>
    </row>
    <row r="353" spans="1:6" x14ac:dyDescent="0.3">
      <c r="A353" s="193" t="s">
        <v>218</v>
      </c>
      <c r="B353" s="137" t="s">
        <v>349</v>
      </c>
      <c r="C353" s="137" t="s">
        <v>426</v>
      </c>
      <c r="F353" s="149">
        <f>'2024-25 NSFP Schools List'!B79</f>
        <v>0</v>
      </c>
    </row>
    <row r="354" spans="1:6" x14ac:dyDescent="0.3">
      <c r="A354" s="193" t="s">
        <v>218</v>
      </c>
      <c r="B354" s="137" t="s">
        <v>349</v>
      </c>
      <c r="C354" s="137" t="s">
        <v>427</v>
      </c>
      <c r="F354" s="149">
        <f>'2024-25 NSFP Schools List'!B80</f>
        <v>0</v>
      </c>
    </row>
    <row r="355" spans="1:6" x14ac:dyDescent="0.3">
      <c r="A355" s="193" t="s">
        <v>218</v>
      </c>
      <c r="B355" s="137" t="s">
        <v>349</v>
      </c>
      <c r="C355" s="137" t="s">
        <v>428</v>
      </c>
      <c r="F355" s="149">
        <f>'2024-25 NSFP Schools List'!B81</f>
        <v>0</v>
      </c>
    </row>
    <row r="356" spans="1:6" x14ac:dyDescent="0.3">
      <c r="A356" s="193" t="s">
        <v>218</v>
      </c>
      <c r="B356" s="137" t="s">
        <v>349</v>
      </c>
      <c r="C356" s="137" t="s">
        <v>429</v>
      </c>
      <c r="F356" s="149">
        <f>'2024-25 NSFP Schools List'!B82</f>
        <v>0</v>
      </c>
    </row>
    <row r="357" spans="1:6" x14ac:dyDescent="0.3">
      <c r="A357" s="193" t="s">
        <v>218</v>
      </c>
      <c r="B357" s="137" t="s">
        <v>349</v>
      </c>
      <c r="C357" s="137" t="s">
        <v>430</v>
      </c>
      <c r="F357" s="149">
        <f>'2024-25 NSFP Schools List'!B83</f>
        <v>0</v>
      </c>
    </row>
    <row r="358" spans="1:6" x14ac:dyDescent="0.3">
      <c r="A358" s="193" t="s">
        <v>218</v>
      </c>
      <c r="B358" s="137" t="s">
        <v>349</v>
      </c>
      <c r="C358" s="137" t="s">
        <v>431</v>
      </c>
      <c r="F358" s="149">
        <f>'2024-25 NSFP Schools List'!B84</f>
        <v>0</v>
      </c>
    </row>
    <row r="359" spans="1:6" x14ac:dyDescent="0.3">
      <c r="A359" s="193" t="s">
        <v>218</v>
      </c>
      <c r="B359" s="137" t="s">
        <v>349</v>
      </c>
      <c r="C359" s="137" t="s">
        <v>432</v>
      </c>
      <c r="F359" s="149">
        <f>'2024-25 NSFP Schools List'!B85</f>
        <v>0</v>
      </c>
    </row>
    <row r="360" spans="1:6" x14ac:dyDescent="0.3">
      <c r="A360" s="193" t="s">
        <v>218</v>
      </c>
      <c r="B360" s="137" t="s">
        <v>349</v>
      </c>
      <c r="C360" s="137" t="s">
        <v>433</v>
      </c>
      <c r="F360" s="149">
        <f>'2024-25 NSFP Schools List'!B86</f>
        <v>0</v>
      </c>
    </row>
    <row r="361" spans="1:6" x14ac:dyDescent="0.3">
      <c r="A361" s="193" t="s">
        <v>218</v>
      </c>
      <c r="B361" s="137" t="s">
        <v>349</v>
      </c>
      <c r="C361" s="137" t="s">
        <v>434</v>
      </c>
      <c r="F361" s="149">
        <f>'2024-25 NSFP Schools List'!B87</f>
        <v>0</v>
      </c>
    </row>
    <row r="362" spans="1:6" x14ac:dyDescent="0.3">
      <c r="A362" s="193" t="s">
        <v>218</v>
      </c>
      <c r="B362" s="137" t="s">
        <v>349</v>
      </c>
      <c r="C362" s="137" t="s">
        <v>435</v>
      </c>
      <c r="F362" s="149">
        <f>'2024-25 NSFP Schools List'!B88</f>
        <v>0</v>
      </c>
    </row>
    <row r="363" spans="1:6" x14ac:dyDescent="0.3">
      <c r="A363" s="193" t="s">
        <v>218</v>
      </c>
      <c r="B363" s="137" t="s">
        <v>349</v>
      </c>
      <c r="C363" s="137" t="s">
        <v>436</v>
      </c>
      <c r="F363" s="149">
        <f>'2024-25 NSFP Schools List'!B89</f>
        <v>0</v>
      </c>
    </row>
    <row r="364" spans="1:6" x14ac:dyDescent="0.3">
      <c r="A364" s="193" t="s">
        <v>218</v>
      </c>
      <c r="B364" s="137" t="s">
        <v>349</v>
      </c>
      <c r="C364" s="137" t="s">
        <v>437</v>
      </c>
      <c r="F364" s="149">
        <f>'2024-25 NSFP Schools List'!B90</f>
        <v>0</v>
      </c>
    </row>
    <row r="365" spans="1:6" x14ac:dyDescent="0.3">
      <c r="A365" s="193" t="s">
        <v>218</v>
      </c>
      <c r="B365" s="137" t="s">
        <v>349</v>
      </c>
      <c r="C365" s="137" t="s">
        <v>438</v>
      </c>
      <c r="F365" s="149">
        <f>'2024-25 NSFP Schools List'!B91</f>
        <v>0</v>
      </c>
    </row>
    <row r="366" spans="1:6" x14ac:dyDescent="0.3">
      <c r="A366" s="193" t="s">
        <v>218</v>
      </c>
      <c r="B366" s="137" t="s">
        <v>349</v>
      </c>
      <c r="C366" s="137" t="s">
        <v>439</v>
      </c>
      <c r="F366" s="149">
        <f>'2024-25 NSFP Schools List'!B92</f>
        <v>0</v>
      </c>
    </row>
    <row r="367" spans="1:6" x14ac:dyDescent="0.3">
      <c r="A367" s="193" t="s">
        <v>218</v>
      </c>
      <c r="B367" s="137" t="s">
        <v>349</v>
      </c>
      <c r="C367" s="137" t="s">
        <v>440</v>
      </c>
      <c r="F367" s="149">
        <f>'2024-25 NSFP Schools List'!B93</f>
        <v>0</v>
      </c>
    </row>
    <row r="368" spans="1:6" x14ac:dyDescent="0.3">
      <c r="A368" s="193" t="s">
        <v>218</v>
      </c>
      <c r="B368" s="137" t="s">
        <v>349</v>
      </c>
      <c r="C368" s="137" t="s">
        <v>441</v>
      </c>
      <c r="F368" s="149">
        <f>'2024-25 NSFP Schools List'!B94</f>
        <v>0</v>
      </c>
    </row>
    <row r="369" spans="1:6" x14ac:dyDescent="0.3">
      <c r="A369" s="193" t="s">
        <v>218</v>
      </c>
      <c r="B369" s="137" t="s">
        <v>349</v>
      </c>
      <c r="C369" s="137" t="s">
        <v>442</v>
      </c>
      <c r="F369" s="149">
        <f>'2024-25 NSFP Schools List'!B95</f>
        <v>0</v>
      </c>
    </row>
    <row r="370" spans="1:6" x14ac:dyDescent="0.3">
      <c r="A370" s="193" t="s">
        <v>218</v>
      </c>
      <c r="B370" s="137" t="s">
        <v>349</v>
      </c>
      <c r="C370" s="137" t="s">
        <v>443</v>
      </c>
      <c r="F370" s="149">
        <f>'2024-25 NSFP Schools List'!B96</f>
        <v>0</v>
      </c>
    </row>
    <row r="371" spans="1:6" x14ac:dyDescent="0.3">
      <c r="A371" s="193" t="s">
        <v>218</v>
      </c>
      <c r="B371" s="137" t="s">
        <v>349</v>
      </c>
      <c r="C371" s="137" t="s">
        <v>444</v>
      </c>
      <c r="F371" s="149">
        <f>'2024-25 NSFP Schools List'!B97</f>
        <v>0</v>
      </c>
    </row>
    <row r="372" spans="1:6" x14ac:dyDescent="0.3">
      <c r="A372" s="193" t="s">
        <v>218</v>
      </c>
      <c r="B372" s="137" t="s">
        <v>349</v>
      </c>
      <c r="C372" s="137" t="s">
        <v>445</v>
      </c>
      <c r="F372" s="149">
        <f>'2024-25 NSFP Schools List'!B98</f>
        <v>0</v>
      </c>
    </row>
    <row r="373" spans="1:6" x14ac:dyDescent="0.3">
      <c r="A373" s="193" t="s">
        <v>218</v>
      </c>
      <c r="B373" s="137" t="s">
        <v>349</v>
      </c>
      <c r="C373" s="137" t="s">
        <v>446</v>
      </c>
      <c r="F373" s="149">
        <f>'2024-25 NSFP Schools List'!B99</f>
        <v>0</v>
      </c>
    </row>
    <row r="374" spans="1:6" x14ac:dyDescent="0.3">
      <c r="A374" s="193" t="s">
        <v>218</v>
      </c>
      <c r="B374" s="137" t="s">
        <v>349</v>
      </c>
      <c r="C374" s="137" t="s">
        <v>447</v>
      </c>
      <c r="F374" s="149">
        <f>'2024-25 NSFP Schools List'!B100</f>
        <v>0</v>
      </c>
    </row>
    <row r="375" spans="1:6" x14ac:dyDescent="0.3">
      <c r="A375" s="193" t="s">
        <v>218</v>
      </c>
      <c r="B375" s="137" t="s">
        <v>349</v>
      </c>
      <c r="C375" s="137" t="s">
        <v>448</v>
      </c>
      <c r="F375" s="149">
        <f>'2024-25 NSFP Schools List'!B101</f>
        <v>0</v>
      </c>
    </row>
    <row r="376" spans="1:6" x14ac:dyDescent="0.3">
      <c r="A376" s="193" t="s">
        <v>218</v>
      </c>
      <c r="B376" s="137" t="s">
        <v>349</v>
      </c>
      <c r="C376" s="137" t="s">
        <v>449</v>
      </c>
      <c r="F376" s="149">
        <f>'2024-25 NSFP Schools List'!B102</f>
        <v>0</v>
      </c>
    </row>
    <row r="377" spans="1:6" x14ac:dyDescent="0.3">
      <c r="A377" s="193" t="s">
        <v>218</v>
      </c>
      <c r="B377" s="137" t="s">
        <v>349</v>
      </c>
      <c r="C377" s="137" t="s">
        <v>450</v>
      </c>
      <c r="F377" s="149">
        <f>'2024-25 NSFP Schools List'!B103</f>
        <v>0</v>
      </c>
    </row>
    <row r="378" spans="1:6" x14ac:dyDescent="0.3">
      <c r="A378" s="193" t="s">
        <v>218</v>
      </c>
      <c r="B378" s="137" t="s">
        <v>349</v>
      </c>
      <c r="C378" s="137" t="s">
        <v>451</v>
      </c>
      <c r="F378" s="149">
        <f>'2024-25 NSFP Schools List'!B104</f>
        <v>0</v>
      </c>
    </row>
    <row r="379" spans="1:6" x14ac:dyDescent="0.3">
      <c r="A379" s="193" t="s">
        <v>218</v>
      </c>
      <c r="B379" s="137" t="s">
        <v>349</v>
      </c>
      <c r="C379" s="137" t="s">
        <v>452</v>
      </c>
      <c r="F379" s="149">
        <f>'2024-25 NSFP Schools List'!B105</f>
        <v>0</v>
      </c>
    </row>
    <row r="380" spans="1:6" x14ac:dyDescent="0.3">
      <c r="A380" s="193" t="s">
        <v>218</v>
      </c>
      <c r="B380" s="137" t="s">
        <v>349</v>
      </c>
      <c r="C380" s="137" t="s">
        <v>453</v>
      </c>
      <c r="F380" s="149">
        <f>'2024-25 NSFP Schools List'!B106</f>
        <v>0</v>
      </c>
    </row>
    <row r="381" spans="1:6" x14ac:dyDescent="0.3">
      <c r="A381" s="193" t="s">
        <v>218</v>
      </c>
      <c r="B381" s="137" t="s">
        <v>349</v>
      </c>
      <c r="C381" s="137" t="s">
        <v>454</v>
      </c>
      <c r="F381" s="149">
        <f>'2024-25 NSFP Schools List'!B107</f>
        <v>0</v>
      </c>
    </row>
    <row r="382" spans="1:6" x14ac:dyDescent="0.3">
      <c r="A382" s="193" t="s">
        <v>218</v>
      </c>
      <c r="B382" s="137" t="s">
        <v>349</v>
      </c>
      <c r="C382" s="137" t="s">
        <v>455</v>
      </c>
      <c r="F382" s="149">
        <f>'2024-25 NSFP Schools List'!B108</f>
        <v>0</v>
      </c>
    </row>
    <row r="383" spans="1:6" x14ac:dyDescent="0.3">
      <c r="A383" s="193" t="s">
        <v>218</v>
      </c>
      <c r="B383" s="137" t="s">
        <v>349</v>
      </c>
      <c r="C383" s="137" t="s">
        <v>456</v>
      </c>
      <c r="F383" s="149">
        <f>'2024-25 NSFP Schools List'!B109</f>
        <v>0</v>
      </c>
    </row>
    <row r="384" spans="1:6" x14ac:dyDescent="0.3">
      <c r="A384" s="193" t="s">
        <v>218</v>
      </c>
      <c r="B384" s="137" t="s">
        <v>349</v>
      </c>
      <c r="C384" s="137" t="s">
        <v>457</v>
      </c>
      <c r="F384" s="149">
        <f>'2024-25 NSFP Schools List'!B110</f>
        <v>0</v>
      </c>
    </row>
    <row r="385" spans="1:6" x14ac:dyDescent="0.3">
      <c r="A385" s="193" t="s">
        <v>218</v>
      </c>
      <c r="B385" s="137" t="s">
        <v>349</v>
      </c>
      <c r="C385" s="137" t="s">
        <v>458</v>
      </c>
      <c r="F385" s="149">
        <f>'2024-25 NSFP Schools List'!B111</f>
        <v>0</v>
      </c>
    </row>
    <row r="386" spans="1:6" x14ac:dyDescent="0.3">
      <c r="A386" s="193" t="s">
        <v>218</v>
      </c>
      <c r="B386" s="137" t="s">
        <v>349</v>
      </c>
      <c r="C386" s="137" t="s">
        <v>459</v>
      </c>
      <c r="F386" s="149">
        <f>'2024-25 NSFP Schools List'!B112</f>
        <v>0</v>
      </c>
    </row>
    <row r="387" spans="1:6" x14ac:dyDescent="0.3">
      <c r="A387" s="193" t="s">
        <v>218</v>
      </c>
      <c r="B387" s="137" t="s">
        <v>349</v>
      </c>
      <c r="C387" s="137" t="s">
        <v>460</v>
      </c>
      <c r="F387" s="149">
        <f>'2024-25 NSFP Schools List'!B113</f>
        <v>0</v>
      </c>
    </row>
    <row r="388" spans="1:6" x14ac:dyDescent="0.3">
      <c r="A388" s="193" t="s">
        <v>218</v>
      </c>
      <c r="B388" s="137" t="s">
        <v>349</v>
      </c>
      <c r="C388" s="137" t="s">
        <v>461</v>
      </c>
      <c r="F388" s="149">
        <f>'2024-25 NSFP Schools List'!B114</f>
        <v>0</v>
      </c>
    </row>
    <row r="389" spans="1:6" x14ac:dyDescent="0.3">
      <c r="A389" s="193" t="s">
        <v>218</v>
      </c>
      <c r="B389" s="137" t="s">
        <v>349</v>
      </c>
      <c r="C389" s="137" t="s">
        <v>462</v>
      </c>
      <c r="F389" s="149">
        <f>'2024-25 NSFP Schools List'!B115</f>
        <v>0</v>
      </c>
    </row>
    <row r="390" spans="1:6" x14ac:dyDescent="0.3">
      <c r="A390" s="193" t="s">
        <v>218</v>
      </c>
      <c r="B390" s="137" t="s">
        <v>349</v>
      </c>
      <c r="C390" s="137" t="s">
        <v>463</v>
      </c>
      <c r="F390" s="149">
        <f>'2024-25 NSFP Schools List'!B116</f>
        <v>0</v>
      </c>
    </row>
    <row r="391" spans="1:6" x14ac:dyDescent="0.3">
      <c r="A391" s="193" t="s">
        <v>218</v>
      </c>
      <c r="B391" s="137" t="s">
        <v>349</v>
      </c>
      <c r="C391" s="137" t="s">
        <v>464</v>
      </c>
      <c r="F391" s="149">
        <f>'2024-25 NSFP Schools List'!B117</f>
        <v>0</v>
      </c>
    </row>
    <row r="392" spans="1:6" x14ac:dyDescent="0.3">
      <c r="A392" s="193" t="s">
        <v>218</v>
      </c>
      <c r="B392" s="137" t="s">
        <v>349</v>
      </c>
      <c r="C392" s="137" t="s">
        <v>465</v>
      </c>
      <c r="F392" s="149">
        <f>'2024-25 NSFP Schools List'!B118</f>
        <v>0</v>
      </c>
    </row>
    <row r="393" spans="1:6" x14ac:dyDescent="0.3">
      <c r="A393" s="193" t="s">
        <v>218</v>
      </c>
      <c r="B393" s="137" t="s">
        <v>349</v>
      </c>
      <c r="C393" s="137" t="s">
        <v>466</v>
      </c>
      <c r="F393" s="149">
        <f>'2024-25 NSFP Schools List'!B119</f>
        <v>0</v>
      </c>
    </row>
    <row r="394" spans="1:6" x14ac:dyDescent="0.3">
      <c r="A394" s="193" t="s">
        <v>218</v>
      </c>
      <c r="B394" s="137" t="s">
        <v>349</v>
      </c>
      <c r="C394" s="137" t="s">
        <v>467</v>
      </c>
      <c r="F394" s="149">
        <f>'2024-25 NSFP Schools List'!B120</f>
        <v>0</v>
      </c>
    </row>
    <row r="395" spans="1:6" x14ac:dyDescent="0.3">
      <c r="A395" s="193" t="s">
        <v>218</v>
      </c>
      <c r="B395" s="137" t="s">
        <v>349</v>
      </c>
      <c r="C395" s="137" t="s">
        <v>468</v>
      </c>
      <c r="F395" s="149">
        <f>'2024-25 NSFP Schools List'!B121</f>
        <v>0</v>
      </c>
    </row>
    <row r="396" spans="1:6" x14ac:dyDescent="0.3">
      <c r="A396" s="193" t="s">
        <v>218</v>
      </c>
      <c r="B396" s="137" t="s">
        <v>349</v>
      </c>
      <c r="C396" s="137" t="s">
        <v>469</v>
      </c>
      <c r="F396" s="149">
        <f>'2024-25 NSFP Schools List'!B122</f>
        <v>0</v>
      </c>
    </row>
    <row r="397" spans="1:6" x14ac:dyDescent="0.3">
      <c r="A397" s="193" t="s">
        <v>218</v>
      </c>
      <c r="B397" s="137" t="s">
        <v>349</v>
      </c>
      <c r="C397" s="137" t="s">
        <v>470</v>
      </c>
      <c r="F397" s="149">
        <f>'2024-25 NSFP Schools List'!B123</f>
        <v>0</v>
      </c>
    </row>
    <row r="398" spans="1:6" x14ac:dyDescent="0.3">
      <c r="A398" s="193" t="s">
        <v>218</v>
      </c>
      <c r="B398" s="137" t="s">
        <v>349</v>
      </c>
      <c r="C398" s="137" t="s">
        <v>471</v>
      </c>
      <c r="F398" s="149">
        <f>'2024-25 NSFP Schools List'!B124</f>
        <v>0</v>
      </c>
    </row>
    <row r="399" spans="1:6" x14ac:dyDescent="0.3">
      <c r="A399" s="193" t="s">
        <v>218</v>
      </c>
      <c r="B399" s="137" t="s">
        <v>349</v>
      </c>
      <c r="C399" s="137" t="s">
        <v>472</v>
      </c>
      <c r="F399" s="149">
        <f>'2024-25 NSFP Schools List'!B125</f>
        <v>0</v>
      </c>
    </row>
    <row r="400" spans="1:6" x14ac:dyDescent="0.3">
      <c r="A400" s="193" t="s">
        <v>218</v>
      </c>
      <c r="B400" s="137" t="s">
        <v>349</v>
      </c>
      <c r="C400" s="137" t="s">
        <v>473</v>
      </c>
      <c r="F400" s="149">
        <f>'2024-25 NSFP Schools List'!B126</f>
        <v>0</v>
      </c>
    </row>
    <row r="401" spans="1:6" x14ac:dyDescent="0.3">
      <c r="A401" s="193" t="s">
        <v>218</v>
      </c>
      <c r="B401" s="137" t="s">
        <v>349</v>
      </c>
      <c r="C401" s="137" t="s">
        <v>474</v>
      </c>
      <c r="F401" s="149">
        <f>'2024-25 NSFP Schools List'!B127</f>
        <v>0</v>
      </c>
    </row>
    <row r="402" spans="1:6" x14ac:dyDescent="0.3">
      <c r="A402" s="193" t="s">
        <v>218</v>
      </c>
      <c r="B402" s="137" t="s">
        <v>349</v>
      </c>
      <c r="C402" s="137" t="s">
        <v>475</v>
      </c>
      <c r="F402" s="149">
        <f>'2024-25 NSFP Schools List'!B128</f>
        <v>0</v>
      </c>
    </row>
    <row r="403" spans="1:6" x14ac:dyDescent="0.3">
      <c r="A403" s="193" t="s">
        <v>218</v>
      </c>
      <c r="B403" s="137" t="s">
        <v>349</v>
      </c>
      <c r="C403" s="137" t="s">
        <v>476</v>
      </c>
      <c r="F403" s="149">
        <f>'2024-25 NSFP Schools List'!B129</f>
        <v>0</v>
      </c>
    </row>
    <row r="404" spans="1:6" x14ac:dyDescent="0.3">
      <c r="A404" s="193" t="s">
        <v>218</v>
      </c>
      <c r="B404" s="137" t="s">
        <v>349</v>
      </c>
      <c r="C404" s="137" t="s">
        <v>477</v>
      </c>
      <c r="F404" s="149">
        <f>'2024-25 NSFP Schools List'!B130</f>
        <v>0</v>
      </c>
    </row>
    <row r="405" spans="1:6" x14ac:dyDescent="0.3">
      <c r="A405" s="193" t="s">
        <v>218</v>
      </c>
      <c r="B405" s="137" t="s">
        <v>349</v>
      </c>
      <c r="C405" s="137" t="s">
        <v>478</v>
      </c>
      <c r="F405" s="149">
        <f>'2024-25 NSFP Schools List'!B131</f>
        <v>0</v>
      </c>
    </row>
    <row r="406" spans="1:6" x14ac:dyDescent="0.3">
      <c r="A406" s="193" t="s">
        <v>218</v>
      </c>
      <c r="B406" s="137" t="s">
        <v>349</v>
      </c>
      <c r="C406" s="137" t="s">
        <v>479</v>
      </c>
      <c r="F406" s="149">
        <f>'2024-25 NSFP Schools List'!B132</f>
        <v>0</v>
      </c>
    </row>
  </sheetData>
  <sheetProtection algorithmName="SHA-512" hashValue="Twt3qsqz9geiGBdU8jr9GprMc8zz+aj1QlPDR6/e/d+hI4eeHuVIhuwLk/E37QK1K4+wpgt0O1114IuilDLMOQ==" saltValue="dNaVqemBgkt+iHfjKUhTrQ==" spinCount="100000" sheet="1" objects="1" scenarios="1"/>
  <phoneticPr fontId="64" type="noConversion"/>
  <printOptions horizontalCentered="1"/>
  <pageMargins left="0.11811023622047245" right="0.11811023622047245" top="0.11811023622047245" bottom="0.11811023622047245" header="0.31496062992125984" footer="0.31496062992125984"/>
  <pageSetup scale="41" fitToHeight="10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4D4A4-6B07-4513-A2EA-8A8CD94EA5E3}">
  <sheetPr>
    <tabColor rgb="FF00FF00"/>
    <pageSetUpPr fitToPage="1"/>
  </sheetPr>
  <dimension ref="A1:Q71"/>
  <sheetViews>
    <sheetView zoomScaleNormal="100" workbookViewId="0">
      <pane ySplit="9" topLeftCell="A52" activePane="bottomLeft" state="frozen"/>
      <selection activeCell="D8" sqref="D8:E8"/>
      <selection pane="bottomLeft" activeCell="J72" sqref="J72"/>
    </sheetView>
  </sheetViews>
  <sheetFormatPr defaultRowHeight="14.4" x14ac:dyDescent="0.3"/>
  <cols>
    <col min="1" max="1" width="4.88671875" customWidth="1"/>
    <col min="2" max="2" width="31.5546875" bestFit="1" customWidth="1"/>
    <col min="3" max="3" width="4.109375" customWidth="1"/>
    <col min="4" max="4" width="27.109375" bestFit="1" customWidth="1"/>
    <col min="5" max="5" width="17.6640625" bestFit="1" customWidth="1"/>
    <col min="6" max="7" width="15.44140625" customWidth="1"/>
    <col min="8" max="8" width="18" customWidth="1"/>
    <col min="9" max="9" width="3" customWidth="1"/>
    <col min="11" max="11" width="3" bestFit="1" customWidth="1"/>
    <col min="12" max="12" width="4.109375" customWidth="1"/>
    <col min="13" max="13" width="27.109375" bestFit="1" customWidth="1"/>
    <col min="14" max="14" width="17.6640625" bestFit="1" customWidth="1"/>
    <col min="15" max="15" width="16.77734375" bestFit="1" customWidth="1"/>
    <col min="16" max="16" width="15.44140625" customWidth="1"/>
    <col min="17" max="17" width="18" customWidth="1"/>
  </cols>
  <sheetData>
    <row r="1" spans="1:17" s="93" customFormat="1" ht="15.6" x14ac:dyDescent="0.3">
      <c r="A1" s="91">
        <v>1</v>
      </c>
      <c r="B1" s="92" t="s">
        <v>109</v>
      </c>
      <c r="C1" s="308" t="s">
        <v>110</v>
      </c>
      <c r="D1" s="308"/>
      <c r="E1" s="308"/>
      <c r="F1" s="308"/>
      <c r="G1" s="308"/>
      <c r="H1" s="308"/>
      <c r="J1" s="94"/>
      <c r="L1" s="308"/>
      <c r="M1" s="308"/>
      <c r="N1" s="308"/>
      <c r="O1" s="308"/>
      <c r="P1" s="308"/>
      <c r="Q1" s="308"/>
    </row>
    <row r="2" spans="1:17" s="93" customFormat="1" ht="15.6" x14ac:dyDescent="0.3">
      <c r="A2" s="95" t="str">
        <f>IF(ISERROR(VLOOKUP(Funding!A1,SD,3,FALSE)),"",VLOOKUP(Funding!A1,SD,3,FALSE))</f>
        <v/>
      </c>
      <c r="B2" s="92" t="s">
        <v>109</v>
      </c>
      <c r="C2" s="308" t="s">
        <v>111</v>
      </c>
      <c r="D2" s="308"/>
      <c r="E2" s="308"/>
      <c r="F2" s="308"/>
      <c r="G2" s="308"/>
      <c r="H2" s="308"/>
      <c r="J2" s="96" t="s">
        <v>112</v>
      </c>
      <c r="L2" s="308" t="s">
        <v>202</v>
      </c>
      <c r="M2" s="308"/>
      <c r="N2" s="308"/>
      <c r="O2" s="308"/>
      <c r="P2" s="308"/>
      <c r="Q2" s="308"/>
    </row>
    <row r="3" spans="1:17" x14ac:dyDescent="0.3">
      <c r="C3" s="309" t="s">
        <v>113</v>
      </c>
      <c r="D3" s="309"/>
      <c r="E3" s="309"/>
      <c r="F3" s="309"/>
      <c r="G3" s="309"/>
      <c r="H3" s="309"/>
      <c r="J3" s="97" t="s">
        <v>114</v>
      </c>
      <c r="L3" s="310" t="s">
        <v>203</v>
      </c>
      <c r="M3" s="310"/>
      <c r="N3" s="310"/>
      <c r="O3" s="310"/>
      <c r="P3" s="310"/>
      <c r="Q3" s="310"/>
    </row>
    <row r="4" spans="1:17" x14ac:dyDescent="0.3">
      <c r="A4" s="98">
        <v>1</v>
      </c>
      <c r="B4" s="98">
        <v>2</v>
      </c>
      <c r="C4" s="98">
        <v>3</v>
      </c>
      <c r="D4" s="98">
        <v>4</v>
      </c>
      <c r="E4" s="98">
        <v>5</v>
      </c>
      <c r="F4" s="98">
        <v>6</v>
      </c>
      <c r="G4" s="98">
        <v>7</v>
      </c>
      <c r="H4" s="98">
        <v>8</v>
      </c>
      <c r="L4" s="98">
        <v>12</v>
      </c>
      <c r="M4" s="98">
        <v>13</v>
      </c>
      <c r="N4" s="98">
        <v>14</v>
      </c>
      <c r="O4" s="98">
        <v>15</v>
      </c>
      <c r="P4" s="98">
        <v>16</v>
      </c>
      <c r="Q4" s="98">
        <v>17</v>
      </c>
    </row>
    <row r="5" spans="1:17" x14ac:dyDescent="0.3">
      <c r="C5" s="99"/>
      <c r="D5" s="100"/>
      <c r="E5" s="101" t="s">
        <v>115</v>
      </c>
      <c r="F5" s="102" t="s">
        <v>116</v>
      </c>
      <c r="G5" s="103"/>
      <c r="H5" s="104"/>
      <c r="L5" s="99"/>
      <c r="M5" s="100"/>
      <c r="N5" s="101" t="s">
        <v>115</v>
      </c>
      <c r="O5" s="102" t="s">
        <v>116</v>
      </c>
      <c r="P5" s="103"/>
      <c r="Q5" s="104"/>
    </row>
    <row r="6" spans="1:17" x14ac:dyDescent="0.3">
      <c r="C6" s="106"/>
      <c r="D6" s="107"/>
      <c r="E6" s="151" t="s">
        <v>118</v>
      </c>
      <c r="F6" s="108"/>
      <c r="G6" s="109"/>
      <c r="H6" s="105" t="s">
        <v>117</v>
      </c>
      <c r="L6" s="106"/>
      <c r="M6" s="107"/>
      <c r="N6" s="151" t="s">
        <v>118</v>
      </c>
      <c r="O6" s="108"/>
      <c r="P6" s="109"/>
      <c r="Q6" s="105" t="s">
        <v>117</v>
      </c>
    </row>
    <row r="7" spans="1:17" x14ac:dyDescent="0.3">
      <c r="C7" s="106"/>
      <c r="D7" s="110" t="s">
        <v>26</v>
      </c>
      <c r="E7" s="151" t="s">
        <v>121</v>
      </c>
      <c r="F7" s="108"/>
      <c r="G7" s="111" t="s">
        <v>119</v>
      </c>
      <c r="H7" s="105" t="s">
        <v>120</v>
      </c>
      <c r="L7" s="106"/>
      <c r="M7" s="110" t="s">
        <v>26</v>
      </c>
      <c r="N7" s="151" t="s">
        <v>121</v>
      </c>
      <c r="O7" s="108"/>
      <c r="P7" s="111" t="s">
        <v>119</v>
      </c>
      <c r="Q7" s="105" t="s">
        <v>120</v>
      </c>
    </row>
    <row r="8" spans="1:17" x14ac:dyDescent="0.3">
      <c r="C8" s="112"/>
      <c r="D8" s="113"/>
      <c r="E8" s="152" t="s">
        <v>122</v>
      </c>
      <c r="F8" s="115"/>
      <c r="G8" s="116"/>
      <c r="H8" s="114"/>
      <c r="L8" s="112"/>
      <c r="M8" s="113"/>
      <c r="N8" s="152" t="s">
        <v>122</v>
      </c>
      <c r="O8" s="115"/>
      <c r="P8" s="116"/>
      <c r="Q8" s="114"/>
    </row>
    <row r="9" spans="1:17" x14ac:dyDescent="0.3">
      <c r="A9" s="117">
        <v>1</v>
      </c>
      <c r="B9" t="s">
        <v>123</v>
      </c>
      <c r="C9" s="118"/>
      <c r="D9" s="119"/>
      <c r="E9" s="120"/>
      <c r="F9" s="120"/>
      <c r="G9" s="121"/>
      <c r="H9" s="122"/>
      <c r="L9" s="118"/>
      <c r="M9" s="119"/>
      <c r="N9" s="120"/>
      <c r="O9" s="120"/>
      <c r="P9" s="121"/>
      <c r="Q9" s="122"/>
    </row>
    <row r="10" spans="1:17" x14ac:dyDescent="0.3">
      <c r="A10" s="117">
        <v>2</v>
      </c>
      <c r="B10" t="str">
        <f>"0"&amp;C10&amp;" ("&amp;D10&amp;")"</f>
        <v>05 (Southeast Kootenay)</v>
      </c>
      <c r="C10" s="123">
        <v>5</v>
      </c>
      <c r="D10" s="123" t="s">
        <v>124</v>
      </c>
      <c r="E10" s="125">
        <v>119966</v>
      </c>
      <c r="F10" s="125">
        <v>771379</v>
      </c>
      <c r="G10" s="124"/>
      <c r="H10" s="125">
        <f t="shared" ref="H10:H69" si="0">E10+F10+G10</f>
        <v>891345</v>
      </c>
      <c r="L10" s="123">
        <v>5</v>
      </c>
      <c r="M10" s="123" t="s">
        <v>124</v>
      </c>
      <c r="N10" s="125">
        <v>0</v>
      </c>
      <c r="O10" s="125">
        <v>123333</v>
      </c>
      <c r="P10" s="124"/>
      <c r="Q10" s="125">
        <f t="shared" ref="Q10:Q69" si="1">N10+O10+P10</f>
        <v>123333</v>
      </c>
    </row>
    <row r="11" spans="1:17" x14ac:dyDescent="0.3">
      <c r="A11" s="117">
        <v>3</v>
      </c>
      <c r="B11" t="str">
        <f>"0"&amp;C11&amp;" ("&amp;D11&amp;")"</f>
        <v>06 (Rocky Mountain)</v>
      </c>
      <c r="C11" s="126">
        <v>6</v>
      </c>
      <c r="D11" s="126" t="s">
        <v>125</v>
      </c>
      <c r="E11" s="128">
        <v>0</v>
      </c>
      <c r="F11" s="128">
        <v>459217</v>
      </c>
      <c r="G11" s="127"/>
      <c r="H11" s="128">
        <f t="shared" si="0"/>
        <v>459217</v>
      </c>
      <c r="L11" s="126">
        <v>6</v>
      </c>
      <c r="M11" s="126" t="s">
        <v>125</v>
      </c>
      <c r="N11" s="128">
        <v>0</v>
      </c>
      <c r="O11" s="128">
        <v>80804</v>
      </c>
      <c r="P11" s="127"/>
      <c r="Q11" s="128">
        <f t="shared" si="1"/>
        <v>80804</v>
      </c>
    </row>
    <row r="12" spans="1:17" x14ac:dyDescent="0.3">
      <c r="A12" s="117">
        <v>4</v>
      </c>
      <c r="B12" t="str">
        <f>"0"&amp;C12&amp;" ("&amp;D12&amp;")"</f>
        <v>08 (Kootenay Lake)</v>
      </c>
      <c r="C12" s="126">
        <v>8</v>
      </c>
      <c r="D12" s="126" t="s">
        <v>126</v>
      </c>
      <c r="E12" s="128">
        <v>144559</v>
      </c>
      <c r="F12" s="128">
        <v>615090</v>
      </c>
      <c r="G12" s="127"/>
      <c r="H12" s="128">
        <f t="shared" si="0"/>
        <v>759649</v>
      </c>
      <c r="L12" s="126">
        <v>8</v>
      </c>
      <c r="M12" s="126" t="s">
        <v>126</v>
      </c>
      <c r="N12" s="128">
        <v>0</v>
      </c>
      <c r="O12" s="128">
        <v>122231</v>
      </c>
      <c r="P12" s="127"/>
      <c r="Q12" s="128">
        <f t="shared" si="1"/>
        <v>122231</v>
      </c>
    </row>
    <row r="13" spans="1:17" x14ac:dyDescent="0.3">
      <c r="A13" s="117">
        <v>5</v>
      </c>
      <c r="B13" t="str">
        <f t="shared" ref="B13:B69" si="2">C13&amp;" ("&amp;D13&amp;")"</f>
        <v>10 (Arrow Lakes)</v>
      </c>
      <c r="C13" s="126">
        <v>10</v>
      </c>
      <c r="D13" s="126" t="s">
        <v>127</v>
      </c>
      <c r="E13" s="128">
        <v>0</v>
      </c>
      <c r="F13" s="128">
        <v>350000</v>
      </c>
      <c r="G13" s="127"/>
      <c r="H13" s="128">
        <f t="shared" si="0"/>
        <v>350000</v>
      </c>
      <c r="L13" s="126">
        <v>10</v>
      </c>
      <c r="M13" s="126" t="s">
        <v>127</v>
      </c>
      <c r="N13" s="128">
        <v>0</v>
      </c>
      <c r="O13" s="128">
        <v>14081</v>
      </c>
      <c r="P13" s="127"/>
      <c r="Q13" s="128">
        <f t="shared" si="1"/>
        <v>14081</v>
      </c>
    </row>
    <row r="14" spans="1:17" x14ac:dyDescent="0.3">
      <c r="A14" s="117">
        <v>6</v>
      </c>
      <c r="B14" t="str">
        <f t="shared" si="2"/>
        <v>19 (Revelstoke)</v>
      </c>
      <c r="C14" s="126">
        <v>19</v>
      </c>
      <c r="D14" s="126" t="s">
        <v>128</v>
      </c>
      <c r="E14" s="128">
        <v>116349</v>
      </c>
      <c r="F14" s="128">
        <v>350000</v>
      </c>
      <c r="G14" s="127"/>
      <c r="H14" s="128">
        <f t="shared" si="0"/>
        <v>466349</v>
      </c>
      <c r="L14" s="126">
        <v>19</v>
      </c>
      <c r="M14" s="126" t="s">
        <v>128</v>
      </c>
      <c r="N14" s="128">
        <v>0</v>
      </c>
      <c r="O14" s="128">
        <v>19675</v>
      </c>
      <c r="P14" s="127"/>
      <c r="Q14" s="128">
        <f t="shared" si="1"/>
        <v>19675</v>
      </c>
    </row>
    <row r="15" spans="1:17" x14ac:dyDescent="0.3">
      <c r="A15" s="117">
        <v>7</v>
      </c>
      <c r="B15" t="str">
        <f t="shared" si="2"/>
        <v>20 (Kootenay-Columbia)</v>
      </c>
      <c r="C15" s="126">
        <v>20</v>
      </c>
      <c r="D15" s="126" t="s">
        <v>129</v>
      </c>
      <c r="E15" s="128">
        <v>45455</v>
      </c>
      <c r="F15" s="128">
        <v>509312</v>
      </c>
      <c r="G15" s="127"/>
      <c r="H15" s="128">
        <f t="shared" si="0"/>
        <v>554767</v>
      </c>
      <c r="L15" s="126">
        <v>20</v>
      </c>
      <c r="M15" s="126" t="s">
        <v>129</v>
      </c>
      <c r="N15" s="128">
        <v>0</v>
      </c>
      <c r="O15" s="128">
        <v>92996</v>
      </c>
      <c r="P15" s="127"/>
      <c r="Q15" s="128">
        <f t="shared" si="1"/>
        <v>92996</v>
      </c>
    </row>
    <row r="16" spans="1:17" x14ac:dyDescent="0.3">
      <c r="A16" s="117">
        <v>8</v>
      </c>
      <c r="B16" t="str">
        <f t="shared" si="2"/>
        <v>22 (Vernon)</v>
      </c>
      <c r="C16" s="126">
        <v>22</v>
      </c>
      <c r="D16" s="126" t="s">
        <v>130</v>
      </c>
      <c r="E16" s="128">
        <v>67529</v>
      </c>
      <c r="F16" s="128">
        <v>1065466</v>
      </c>
      <c r="G16" s="127"/>
      <c r="H16" s="128">
        <f t="shared" si="0"/>
        <v>1132995</v>
      </c>
      <c r="L16" s="126">
        <v>22</v>
      </c>
      <c r="M16" s="126" t="s">
        <v>130</v>
      </c>
      <c r="N16" s="128">
        <v>0</v>
      </c>
      <c r="O16" s="128">
        <v>178164</v>
      </c>
      <c r="P16" s="127"/>
      <c r="Q16" s="128">
        <f t="shared" si="1"/>
        <v>178164</v>
      </c>
    </row>
    <row r="17" spans="1:17" x14ac:dyDescent="0.3">
      <c r="A17" s="117">
        <v>9</v>
      </c>
      <c r="B17" t="str">
        <f t="shared" si="2"/>
        <v>23 (Central Okanagan)</v>
      </c>
      <c r="C17" s="126">
        <v>23</v>
      </c>
      <c r="D17" s="126" t="s">
        <v>131</v>
      </c>
      <c r="E17" s="128">
        <v>367063</v>
      </c>
      <c r="F17" s="128">
        <v>2828440</v>
      </c>
      <c r="G17" s="127"/>
      <c r="H17" s="128">
        <f t="shared" si="0"/>
        <v>3195503</v>
      </c>
      <c r="L17" s="126">
        <v>23</v>
      </c>
      <c r="M17" s="126" t="s">
        <v>131</v>
      </c>
      <c r="N17" s="128">
        <v>0</v>
      </c>
      <c r="O17" s="128">
        <v>319792</v>
      </c>
      <c r="P17" s="127"/>
      <c r="Q17" s="128">
        <f t="shared" si="1"/>
        <v>319792</v>
      </c>
    </row>
    <row r="18" spans="1:17" x14ac:dyDescent="0.3">
      <c r="A18" s="117">
        <v>10</v>
      </c>
      <c r="B18" t="str">
        <f t="shared" si="2"/>
        <v>27 (Cariboo-Chilcotin)</v>
      </c>
      <c r="C18" s="126">
        <v>27</v>
      </c>
      <c r="D18" s="126" t="s">
        <v>132</v>
      </c>
      <c r="E18" s="128">
        <v>42178</v>
      </c>
      <c r="F18" s="128">
        <v>609911</v>
      </c>
      <c r="G18" s="127"/>
      <c r="H18" s="128">
        <f t="shared" si="0"/>
        <v>652089</v>
      </c>
      <c r="L18" s="126">
        <v>27</v>
      </c>
      <c r="M18" s="126" t="s">
        <v>132</v>
      </c>
      <c r="N18" s="128">
        <v>0</v>
      </c>
      <c r="O18" s="128">
        <v>133194</v>
      </c>
      <c r="P18" s="127"/>
      <c r="Q18" s="128">
        <f t="shared" si="1"/>
        <v>133194</v>
      </c>
    </row>
    <row r="19" spans="1:17" x14ac:dyDescent="0.3">
      <c r="A19" s="117">
        <v>11</v>
      </c>
      <c r="B19" t="str">
        <f t="shared" si="2"/>
        <v>28 (Quesnel)</v>
      </c>
      <c r="C19" s="126">
        <v>28</v>
      </c>
      <c r="D19" s="126" t="s">
        <v>133</v>
      </c>
      <c r="E19" s="128">
        <v>0</v>
      </c>
      <c r="F19" s="128">
        <v>413291</v>
      </c>
      <c r="G19" s="127"/>
      <c r="H19" s="128">
        <f t="shared" si="0"/>
        <v>413291</v>
      </c>
      <c r="L19" s="126">
        <v>28</v>
      </c>
      <c r="M19" s="126" t="s">
        <v>133</v>
      </c>
      <c r="N19" s="128">
        <v>0</v>
      </c>
      <c r="O19" s="128">
        <v>90242</v>
      </c>
      <c r="P19" s="127"/>
      <c r="Q19" s="128">
        <f t="shared" si="1"/>
        <v>90242</v>
      </c>
    </row>
    <row r="20" spans="1:17" x14ac:dyDescent="0.3">
      <c r="A20" s="117">
        <v>12</v>
      </c>
      <c r="B20" t="str">
        <f t="shared" si="2"/>
        <v>33 (Chilliwack)</v>
      </c>
      <c r="C20" s="126">
        <v>33</v>
      </c>
      <c r="D20" s="126" t="s">
        <v>134</v>
      </c>
      <c r="E20" s="128">
        <v>739605</v>
      </c>
      <c r="F20" s="128">
        <v>1789043</v>
      </c>
      <c r="G20" s="127"/>
      <c r="H20" s="128">
        <f t="shared" si="0"/>
        <v>2528648</v>
      </c>
      <c r="L20" s="126">
        <v>33</v>
      </c>
      <c r="M20" s="126" t="s">
        <v>134</v>
      </c>
      <c r="N20" s="128">
        <v>0</v>
      </c>
      <c r="O20" s="128">
        <v>339891</v>
      </c>
      <c r="P20" s="127"/>
      <c r="Q20" s="128">
        <f t="shared" si="1"/>
        <v>339891</v>
      </c>
    </row>
    <row r="21" spans="1:17" x14ac:dyDescent="0.3">
      <c r="A21" s="117">
        <v>13</v>
      </c>
      <c r="B21" t="str">
        <f t="shared" si="2"/>
        <v>34 (Abbotsford)</v>
      </c>
      <c r="C21" s="126">
        <v>34</v>
      </c>
      <c r="D21" s="126" t="s">
        <v>135</v>
      </c>
      <c r="E21" s="128">
        <v>132945</v>
      </c>
      <c r="F21" s="128">
        <v>2241132</v>
      </c>
      <c r="G21" s="127"/>
      <c r="H21" s="128">
        <f t="shared" si="0"/>
        <v>2374077</v>
      </c>
      <c r="L21" s="126">
        <v>34</v>
      </c>
      <c r="M21" s="126" t="s">
        <v>135</v>
      </c>
      <c r="N21" s="128">
        <v>0</v>
      </c>
      <c r="O21" s="128">
        <v>399024</v>
      </c>
      <c r="P21" s="127"/>
      <c r="Q21" s="128">
        <f t="shared" si="1"/>
        <v>399024</v>
      </c>
    </row>
    <row r="22" spans="1:17" x14ac:dyDescent="0.3">
      <c r="A22" s="117">
        <v>14</v>
      </c>
      <c r="B22" t="str">
        <f t="shared" si="2"/>
        <v>35 (Langley)</v>
      </c>
      <c r="C22" s="126">
        <v>35</v>
      </c>
      <c r="D22" s="126" t="s">
        <v>136</v>
      </c>
      <c r="E22" s="128">
        <v>313014</v>
      </c>
      <c r="F22" s="128">
        <v>2752652</v>
      </c>
      <c r="G22" s="127"/>
      <c r="H22" s="128">
        <f t="shared" si="0"/>
        <v>3065666</v>
      </c>
      <c r="L22" s="126">
        <v>35</v>
      </c>
      <c r="M22" s="126" t="s">
        <v>136</v>
      </c>
      <c r="N22" s="128">
        <v>0</v>
      </c>
      <c r="O22" s="128">
        <v>215249</v>
      </c>
      <c r="P22" s="127"/>
      <c r="Q22" s="128">
        <f t="shared" si="1"/>
        <v>215249</v>
      </c>
    </row>
    <row r="23" spans="1:17" x14ac:dyDescent="0.3">
      <c r="A23" s="117">
        <v>15</v>
      </c>
      <c r="B23" t="str">
        <f t="shared" si="2"/>
        <v>36 (Surrey)</v>
      </c>
      <c r="C23" s="126">
        <v>36</v>
      </c>
      <c r="D23" s="126" t="s">
        <v>137</v>
      </c>
      <c r="E23" s="128">
        <v>2201970</v>
      </c>
      <c r="F23" s="128">
        <v>8855207</v>
      </c>
      <c r="G23" s="127"/>
      <c r="H23" s="128">
        <f t="shared" si="0"/>
        <v>11057177</v>
      </c>
      <c r="L23" s="126">
        <v>36</v>
      </c>
      <c r="M23" s="126" t="s">
        <v>137</v>
      </c>
      <c r="N23" s="128">
        <v>0</v>
      </c>
      <c r="O23" s="128">
        <v>973259</v>
      </c>
      <c r="P23" s="127"/>
      <c r="Q23" s="128">
        <f t="shared" si="1"/>
        <v>973259</v>
      </c>
    </row>
    <row r="24" spans="1:17" x14ac:dyDescent="0.3">
      <c r="A24" s="117">
        <v>16</v>
      </c>
      <c r="B24" t="str">
        <f t="shared" si="2"/>
        <v>37 (Delta)</v>
      </c>
      <c r="C24" s="126">
        <v>37</v>
      </c>
      <c r="D24" s="126" t="s">
        <v>138</v>
      </c>
      <c r="E24" s="128">
        <v>52912</v>
      </c>
      <c r="F24" s="128">
        <v>1692274</v>
      </c>
      <c r="G24" s="127"/>
      <c r="H24" s="128">
        <f t="shared" si="0"/>
        <v>1745186</v>
      </c>
      <c r="L24" s="126">
        <v>37</v>
      </c>
      <c r="M24" s="126" t="s">
        <v>138</v>
      </c>
      <c r="N24" s="128">
        <v>0</v>
      </c>
      <c r="O24" s="128">
        <v>121580</v>
      </c>
      <c r="P24" s="127"/>
      <c r="Q24" s="128">
        <f t="shared" si="1"/>
        <v>121580</v>
      </c>
    </row>
    <row r="25" spans="1:17" x14ac:dyDescent="0.3">
      <c r="A25" s="117">
        <v>17</v>
      </c>
      <c r="B25" t="str">
        <f t="shared" si="2"/>
        <v>38 (Richmond)</v>
      </c>
      <c r="C25" s="126">
        <v>38</v>
      </c>
      <c r="D25" s="126" t="s">
        <v>139</v>
      </c>
      <c r="E25" s="128">
        <v>499113</v>
      </c>
      <c r="F25" s="128">
        <v>2410619</v>
      </c>
      <c r="G25" s="127"/>
      <c r="H25" s="128">
        <f t="shared" si="0"/>
        <v>2909732</v>
      </c>
      <c r="L25" s="126">
        <v>38</v>
      </c>
      <c r="M25" s="126" t="s">
        <v>139</v>
      </c>
      <c r="N25" s="128">
        <v>0</v>
      </c>
      <c r="O25" s="128">
        <v>39097</v>
      </c>
      <c r="P25" s="127"/>
      <c r="Q25" s="128">
        <f t="shared" si="1"/>
        <v>39097</v>
      </c>
    </row>
    <row r="26" spans="1:17" x14ac:dyDescent="0.3">
      <c r="A26" s="117">
        <v>18</v>
      </c>
      <c r="B26" t="str">
        <f t="shared" si="2"/>
        <v>39 (Vancouver)</v>
      </c>
      <c r="C26" s="126">
        <v>39</v>
      </c>
      <c r="D26" s="126" t="s">
        <v>140</v>
      </c>
      <c r="E26" s="128">
        <v>0</v>
      </c>
      <c r="F26" s="128">
        <v>5653374</v>
      </c>
      <c r="G26" s="127"/>
      <c r="H26" s="128">
        <f t="shared" si="0"/>
        <v>5653374</v>
      </c>
      <c r="L26" s="126">
        <v>39</v>
      </c>
      <c r="M26" s="126" t="s">
        <v>140</v>
      </c>
      <c r="N26" s="128">
        <v>0</v>
      </c>
      <c r="O26" s="128">
        <v>125725</v>
      </c>
      <c r="P26" s="127"/>
      <c r="Q26" s="128">
        <f t="shared" si="1"/>
        <v>125725</v>
      </c>
    </row>
    <row r="27" spans="1:17" x14ac:dyDescent="0.3">
      <c r="A27" s="117">
        <v>19</v>
      </c>
      <c r="B27" t="str">
        <f t="shared" si="2"/>
        <v>40 (New Westminster)</v>
      </c>
      <c r="C27" s="126">
        <v>40</v>
      </c>
      <c r="D27" s="126" t="s">
        <v>141</v>
      </c>
      <c r="E27" s="128">
        <v>0</v>
      </c>
      <c r="F27" s="128">
        <v>858454</v>
      </c>
      <c r="G27" s="127"/>
      <c r="H27" s="128">
        <f t="shared" si="0"/>
        <v>858454</v>
      </c>
      <c r="L27" s="126">
        <v>40</v>
      </c>
      <c r="M27" s="126" t="s">
        <v>141</v>
      </c>
      <c r="N27" s="128">
        <v>0</v>
      </c>
      <c r="O27" s="128">
        <v>11491</v>
      </c>
      <c r="P27" s="127"/>
      <c r="Q27" s="128">
        <f t="shared" si="1"/>
        <v>11491</v>
      </c>
    </row>
    <row r="28" spans="1:17" x14ac:dyDescent="0.3">
      <c r="A28" s="117">
        <v>20</v>
      </c>
      <c r="B28" t="str">
        <f t="shared" si="2"/>
        <v>41 (Burnaby)</v>
      </c>
      <c r="C28" s="126">
        <v>41</v>
      </c>
      <c r="D28" s="126" t="s">
        <v>142</v>
      </c>
      <c r="E28" s="128">
        <v>354815</v>
      </c>
      <c r="F28" s="128">
        <v>2953560</v>
      </c>
      <c r="G28" s="127"/>
      <c r="H28" s="128">
        <f t="shared" si="0"/>
        <v>3308375</v>
      </c>
      <c r="L28" s="126">
        <v>41</v>
      </c>
      <c r="M28" s="126" t="s">
        <v>142</v>
      </c>
      <c r="N28" s="128">
        <v>0</v>
      </c>
      <c r="O28" s="128">
        <v>7804</v>
      </c>
      <c r="P28" s="127"/>
      <c r="Q28" s="128">
        <f t="shared" si="1"/>
        <v>7804</v>
      </c>
    </row>
    <row r="29" spans="1:17" x14ac:dyDescent="0.3">
      <c r="A29" s="117">
        <v>21</v>
      </c>
      <c r="B29" t="str">
        <f t="shared" si="2"/>
        <v>42 (Maple Ridge-Pitt Meadows)</v>
      </c>
      <c r="C29" s="126">
        <v>42</v>
      </c>
      <c r="D29" s="126" t="s">
        <v>143</v>
      </c>
      <c r="E29" s="128">
        <v>138501</v>
      </c>
      <c r="F29" s="128">
        <v>1867774</v>
      </c>
      <c r="G29" s="127"/>
      <c r="H29" s="128">
        <f t="shared" si="0"/>
        <v>2006275</v>
      </c>
      <c r="L29" s="126">
        <v>42</v>
      </c>
      <c r="M29" s="126" t="s">
        <v>143</v>
      </c>
      <c r="N29" s="128">
        <v>0</v>
      </c>
      <c r="O29" s="128">
        <v>211257</v>
      </c>
      <c r="P29" s="127"/>
      <c r="Q29" s="128">
        <f t="shared" si="1"/>
        <v>211257</v>
      </c>
    </row>
    <row r="30" spans="1:17" x14ac:dyDescent="0.3">
      <c r="A30" s="117">
        <v>22</v>
      </c>
      <c r="B30" t="str">
        <f t="shared" si="2"/>
        <v>43 (Coquitlam)</v>
      </c>
      <c r="C30" s="126">
        <v>43</v>
      </c>
      <c r="D30" s="126" t="s">
        <v>144</v>
      </c>
      <c r="E30" s="128">
        <v>270143</v>
      </c>
      <c r="F30" s="128">
        <v>3576667</v>
      </c>
      <c r="G30" s="127"/>
      <c r="H30" s="128">
        <f t="shared" si="0"/>
        <v>3846810</v>
      </c>
      <c r="L30" s="126">
        <v>43</v>
      </c>
      <c r="M30" s="126" t="s">
        <v>144</v>
      </c>
      <c r="N30" s="128">
        <v>0</v>
      </c>
      <c r="O30" s="128">
        <v>18226</v>
      </c>
      <c r="P30" s="127"/>
      <c r="Q30" s="128">
        <f t="shared" si="1"/>
        <v>18226</v>
      </c>
    </row>
    <row r="31" spans="1:17" x14ac:dyDescent="0.3">
      <c r="A31" s="117">
        <v>23</v>
      </c>
      <c r="B31" t="str">
        <f t="shared" si="2"/>
        <v>44 (North Vancouver)</v>
      </c>
      <c r="C31" s="126">
        <v>44</v>
      </c>
      <c r="D31" s="126" t="s">
        <v>145</v>
      </c>
      <c r="E31" s="128">
        <v>571839</v>
      </c>
      <c r="F31" s="128">
        <v>1749845</v>
      </c>
      <c r="G31" s="127"/>
      <c r="H31" s="128">
        <f t="shared" si="0"/>
        <v>2321684</v>
      </c>
      <c r="L31" s="126">
        <v>44</v>
      </c>
      <c r="M31" s="126" t="s">
        <v>145</v>
      </c>
      <c r="N31" s="128">
        <v>0</v>
      </c>
      <c r="O31" s="128">
        <v>0</v>
      </c>
      <c r="P31" s="127"/>
      <c r="Q31" s="128">
        <f t="shared" si="1"/>
        <v>0</v>
      </c>
    </row>
    <row r="32" spans="1:17" x14ac:dyDescent="0.3">
      <c r="A32" s="117">
        <v>24</v>
      </c>
      <c r="B32" t="str">
        <f t="shared" si="2"/>
        <v>45 (West Vancouver)</v>
      </c>
      <c r="C32" s="126">
        <v>45</v>
      </c>
      <c r="D32" s="126" t="s">
        <v>146</v>
      </c>
      <c r="E32" s="128">
        <v>130773</v>
      </c>
      <c r="F32" s="128">
        <v>768214</v>
      </c>
      <c r="G32" s="127"/>
      <c r="H32" s="128">
        <f t="shared" si="0"/>
        <v>898987</v>
      </c>
      <c r="L32" s="126">
        <v>45</v>
      </c>
      <c r="M32" s="126" t="s">
        <v>146</v>
      </c>
      <c r="N32" s="128">
        <v>0</v>
      </c>
      <c r="O32" s="128">
        <v>0</v>
      </c>
      <c r="P32" s="127"/>
      <c r="Q32" s="128">
        <f t="shared" si="1"/>
        <v>0</v>
      </c>
    </row>
    <row r="33" spans="1:17" x14ac:dyDescent="0.3">
      <c r="A33" s="117">
        <v>25</v>
      </c>
      <c r="B33" t="str">
        <f t="shared" si="2"/>
        <v>46 (Sunshine Coast)</v>
      </c>
      <c r="C33" s="126">
        <v>46</v>
      </c>
      <c r="D33" s="126" t="s">
        <v>147</v>
      </c>
      <c r="E33" s="128">
        <v>37980</v>
      </c>
      <c r="F33" s="128">
        <v>491626</v>
      </c>
      <c r="G33" s="127"/>
      <c r="H33" s="128">
        <f t="shared" si="0"/>
        <v>529606</v>
      </c>
      <c r="L33" s="126">
        <v>46</v>
      </c>
      <c r="M33" s="126" t="s">
        <v>147</v>
      </c>
      <c r="N33" s="128">
        <v>0</v>
      </c>
      <c r="O33" s="128">
        <v>70975</v>
      </c>
      <c r="P33" s="127"/>
      <c r="Q33" s="128">
        <f t="shared" si="1"/>
        <v>70975</v>
      </c>
    </row>
    <row r="34" spans="1:17" x14ac:dyDescent="0.3">
      <c r="A34" s="117">
        <v>26</v>
      </c>
      <c r="B34" t="str">
        <f t="shared" si="2"/>
        <v>47 (qathet)</v>
      </c>
      <c r="C34" s="126">
        <v>47</v>
      </c>
      <c r="D34" s="126" t="s">
        <v>201</v>
      </c>
      <c r="E34" s="128">
        <v>184217</v>
      </c>
      <c r="F34" s="128">
        <v>403803</v>
      </c>
      <c r="G34" s="127"/>
      <c r="H34" s="128">
        <f t="shared" si="0"/>
        <v>588020</v>
      </c>
      <c r="L34" s="126">
        <v>47</v>
      </c>
      <c r="M34" s="126" t="s">
        <v>201</v>
      </c>
      <c r="N34" s="128">
        <v>0</v>
      </c>
      <c r="O34" s="128">
        <v>74379</v>
      </c>
      <c r="P34" s="127"/>
      <c r="Q34" s="128">
        <f t="shared" si="1"/>
        <v>74379</v>
      </c>
    </row>
    <row r="35" spans="1:17" x14ac:dyDescent="0.3">
      <c r="A35" s="117">
        <v>27</v>
      </c>
      <c r="B35" t="str">
        <f t="shared" si="2"/>
        <v>48 (Sea to Sky)</v>
      </c>
      <c r="C35" s="126">
        <v>48</v>
      </c>
      <c r="D35" s="126" t="s">
        <v>148</v>
      </c>
      <c r="E35" s="128">
        <v>121884</v>
      </c>
      <c r="F35" s="128">
        <v>615622</v>
      </c>
      <c r="G35" s="127"/>
      <c r="H35" s="128">
        <f t="shared" si="0"/>
        <v>737506</v>
      </c>
      <c r="L35" s="126">
        <v>48</v>
      </c>
      <c r="M35" s="126" t="s">
        <v>148</v>
      </c>
      <c r="N35" s="128">
        <v>0</v>
      </c>
      <c r="O35" s="128">
        <v>13376</v>
      </c>
      <c r="P35" s="127"/>
      <c r="Q35" s="128">
        <f t="shared" si="1"/>
        <v>13376</v>
      </c>
    </row>
    <row r="36" spans="1:17" x14ac:dyDescent="0.3">
      <c r="A36" s="117">
        <v>28</v>
      </c>
      <c r="B36" t="str">
        <f t="shared" si="2"/>
        <v>49 (Central Coast)</v>
      </c>
      <c r="C36" s="126">
        <v>49</v>
      </c>
      <c r="D36" s="126" t="s">
        <v>149</v>
      </c>
      <c r="E36" s="128">
        <v>120923</v>
      </c>
      <c r="F36" s="128">
        <v>350000</v>
      </c>
      <c r="G36" s="127"/>
      <c r="H36" s="128">
        <f t="shared" si="0"/>
        <v>470923</v>
      </c>
      <c r="L36" s="126">
        <v>49</v>
      </c>
      <c r="M36" s="126" t="s">
        <v>149</v>
      </c>
      <c r="N36" s="128">
        <v>0</v>
      </c>
      <c r="O36" s="128">
        <v>5520</v>
      </c>
      <c r="P36" s="127"/>
      <c r="Q36" s="128">
        <f t="shared" si="1"/>
        <v>5520</v>
      </c>
    </row>
    <row r="37" spans="1:17" x14ac:dyDescent="0.3">
      <c r="A37" s="117">
        <v>29</v>
      </c>
      <c r="B37" t="str">
        <f t="shared" si="2"/>
        <v>50 (Haida Gwaii)</v>
      </c>
      <c r="C37" s="126">
        <v>50</v>
      </c>
      <c r="D37" s="126" t="s">
        <v>150</v>
      </c>
      <c r="E37" s="128">
        <v>54892</v>
      </c>
      <c r="F37" s="128">
        <v>350000</v>
      </c>
      <c r="G37" s="127"/>
      <c r="H37" s="128">
        <f t="shared" si="0"/>
        <v>404892</v>
      </c>
      <c r="L37" s="126">
        <v>50</v>
      </c>
      <c r="M37" s="126" t="s">
        <v>150</v>
      </c>
      <c r="N37" s="128">
        <v>0</v>
      </c>
      <c r="O37" s="128">
        <v>12289</v>
      </c>
      <c r="P37" s="127"/>
      <c r="Q37" s="128">
        <f t="shared" si="1"/>
        <v>12289</v>
      </c>
    </row>
    <row r="38" spans="1:17" x14ac:dyDescent="0.3">
      <c r="A38" s="117">
        <v>30</v>
      </c>
      <c r="B38" t="str">
        <f t="shared" si="2"/>
        <v>51 (Boundary)</v>
      </c>
      <c r="C38" s="126">
        <v>51</v>
      </c>
      <c r="D38" s="126" t="s">
        <v>151</v>
      </c>
      <c r="E38" s="128">
        <v>110614</v>
      </c>
      <c r="F38" s="128">
        <v>350000</v>
      </c>
      <c r="G38" s="127"/>
      <c r="H38" s="128">
        <f t="shared" si="0"/>
        <v>460614</v>
      </c>
      <c r="L38" s="126">
        <v>51</v>
      </c>
      <c r="M38" s="126" t="s">
        <v>151</v>
      </c>
      <c r="N38" s="128">
        <v>0</v>
      </c>
      <c r="O38" s="128">
        <v>39436</v>
      </c>
      <c r="P38" s="127"/>
      <c r="Q38" s="128">
        <f t="shared" si="1"/>
        <v>39436</v>
      </c>
    </row>
    <row r="39" spans="1:17" x14ac:dyDescent="0.3">
      <c r="A39" s="117">
        <v>31</v>
      </c>
      <c r="B39" t="str">
        <f t="shared" si="2"/>
        <v>52 (Prince Rupert)</v>
      </c>
      <c r="C39" s="126">
        <v>52</v>
      </c>
      <c r="D39" s="126" t="s">
        <v>152</v>
      </c>
      <c r="E39" s="128">
        <v>133161</v>
      </c>
      <c r="F39" s="128">
        <v>350000</v>
      </c>
      <c r="G39" s="127"/>
      <c r="H39" s="128">
        <f t="shared" si="0"/>
        <v>483161</v>
      </c>
      <c r="L39" s="126">
        <v>52</v>
      </c>
      <c r="M39" s="126" t="s">
        <v>152</v>
      </c>
      <c r="N39" s="128">
        <v>0</v>
      </c>
      <c r="O39" s="128">
        <v>50771</v>
      </c>
      <c r="P39" s="127"/>
      <c r="Q39" s="128">
        <f t="shared" si="1"/>
        <v>50771</v>
      </c>
    </row>
    <row r="40" spans="1:17" x14ac:dyDescent="0.3">
      <c r="A40" s="117">
        <v>32</v>
      </c>
      <c r="B40" t="str">
        <f t="shared" si="2"/>
        <v>53 (Okanagan Similkameen)</v>
      </c>
      <c r="C40" s="126">
        <v>53</v>
      </c>
      <c r="D40" s="126" t="s">
        <v>153</v>
      </c>
      <c r="E40" s="128">
        <v>66337</v>
      </c>
      <c r="F40" s="128">
        <v>350000</v>
      </c>
      <c r="G40" s="127"/>
      <c r="H40" s="128">
        <f t="shared" si="0"/>
        <v>416337</v>
      </c>
      <c r="L40" s="126">
        <v>53</v>
      </c>
      <c r="M40" s="126" t="s">
        <v>153</v>
      </c>
      <c r="N40" s="128">
        <v>0</v>
      </c>
      <c r="O40" s="128">
        <v>65538</v>
      </c>
      <c r="P40" s="127"/>
      <c r="Q40" s="128">
        <f t="shared" si="1"/>
        <v>65538</v>
      </c>
    </row>
    <row r="41" spans="1:17" x14ac:dyDescent="0.3">
      <c r="A41" s="117">
        <v>33</v>
      </c>
      <c r="B41" t="str">
        <f t="shared" si="2"/>
        <v>54 (Bulkley Valley)</v>
      </c>
      <c r="C41" s="126">
        <v>54</v>
      </c>
      <c r="D41" s="126" t="s">
        <v>154</v>
      </c>
      <c r="E41" s="128">
        <v>126025</v>
      </c>
      <c r="F41" s="128">
        <v>350000</v>
      </c>
      <c r="G41" s="127"/>
      <c r="H41" s="128">
        <f t="shared" si="0"/>
        <v>476025</v>
      </c>
      <c r="L41" s="126">
        <v>54</v>
      </c>
      <c r="M41" s="126" t="s">
        <v>154</v>
      </c>
      <c r="N41" s="128">
        <v>0</v>
      </c>
      <c r="O41" s="128">
        <v>51399</v>
      </c>
      <c r="P41" s="127"/>
      <c r="Q41" s="128">
        <f t="shared" si="1"/>
        <v>51399</v>
      </c>
    </row>
    <row r="42" spans="1:17" x14ac:dyDescent="0.3">
      <c r="A42" s="117">
        <v>34</v>
      </c>
      <c r="B42" t="str">
        <f t="shared" si="2"/>
        <v>57 (Prince George)</v>
      </c>
      <c r="C42" s="126">
        <v>57</v>
      </c>
      <c r="D42" s="126" t="s">
        <v>155</v>
      </c>
      <c r="E42" s="128">
        <v>269604</v>
      </c>
      <c r="F42" s="128">
        <v>1667742</v>
      </c>
      <c r="G42" s="127"/>
      <c r="H42" s="128">
        <f t="shared" si="0"/>
        <v>1937346</v>
      </c>
      <c r="L42" s="126">
        <v>57</v>
      </c>
      <c r="M42" s="126" t="s">
        <v>155</v>
      </c>
      <c r="N42" s="128">
        <v>0</v>
      </c>
      <c r="O42" s="128">
        <v>317136</v>
      </c>
      <c r="P42" s="127"/>
      <c r="Q42" s="128">
        <f t="shared" si="1"/>
        <v>317136</v>
      </c>
    </row>
    <row r="43" spans="1:17" x14ac:dyDescent="0.3">
      <c r="A43" s="117">
        <v>35</v>
      </c>
      <c r="B43" t="str">
        <f t="shared" si="2"/>
        <v>58 (Nicola-Similkameen)</v>
      </c>
      <c r="C43" s="126">
        <v>58</v>
      </c>
      <c r="D43" s="126" t="s">
        <v>156</v>
      </c>
      <c r="E43" s="128">
        <v>22388</v>
      </c>
      <c r="F43" s="128">
        <v>350000</v>
      </c>
      <c r="G43" s="127"/>
      <c r="H43" s="128">
        <f t="shared" si="0"/>
        <v>372388</v>
      </c>
      <c r="L43" s="126">
        <v>58</v>
      </c>
      <c r="M43" s="126" t="s">
        <v>156</v>
      </c>
      <c r="N43" s="128">
        <v>0</v>
      </c>
      <c r="O43" s="128">
        <v>65242</v>
      </c>
      <c r="P43" s="127"/>
      <c r="Q43" s="128">
        <f t="shared" si="1"/>
        <v>65242</v>
      </c>
    </row>
    <row r="44" spans="1:17" x14ac:dyDescent="0.3">
      <c r="A44" s="117">
        <v>36</v>
      </c>
      <c r="B44" t="str">
        <f t="shared" si="2"/>
        <v>59 (Peace River South)</v>
      </c>
      <c r="C44" s="126">
        <v>59</v>
      </c>
      <c r="D44" s="126" t="s">
        <v>157</v>
      </c>
      <c r="E44" s="128">
        <v>202208</v>
      </c>
      <c r="F44" s="128">
        <v>516303</v>
      </c>
      <c r="G44" s="127"/>
      <c r="H44" s="128">
        <f t="shared" si="0"/>
        <v>718511</v>
      </c>
      <c r="L44" s="126">
        <v>59</v>
      </c>
      <c r="M44" s="126" t="s">
        <v>157</v>
      </c>
      <c r="N44" s="128">
        <v>0</v>
      </c>
      <c r="O44" s="128">
        <v>106842</v>
      </c>
      <c r="P44" s="127"/>
      <c r="Q44" s="128">
        <f t="shared" si="1"/>
        <v>106842</v>
      </c>
    </row>
    <row r="45" spans="1:17" x14ac:dyDescent="0.3">
      <c r="A45" s="117">
        <v>37</v>
      </c>
      <c r="B45" t="str">
        <f t="shared" si="2"/>
        <v>60 (Peace River North)</v>
      </c>
      <c r="C45" s="126">
        <v>60</v>
      </c>
      <c r="D45" s="126" t="s">
        <v>158</v>
      </c>
      <c r="E45" s="128">
        <v>5147</v>
      </c>
      <c r="F45" s="128">
        <v>771931</v>
      </c>
      <c r="G45" s="127"/>
      <c r="H45" s="128">
        <f t="shared" si="0"/>
        <v>777078</v>
      </c>
      <c r="L45" s="126">
        <v>60</v>
      </c>
      <c r="M45" s="126" t="s">
        <v>158</v>
      </c>
      <c r="N45" s="128">
        <v>0</v>
      </c>
      <c r="O45" s="128">
        <v>150366</v>
      </c>
      <c r="P45" s="127"/>
      <c r="Q45" s="128">
        <f t="shared" si="1"/>
        <v>150366</v>
      </c>
    </row>
    <row r="46" spans="1:17" x14ac:dyDescent="0.3">
      <c r="A46" s="117">
        <v>38</v>
      </c>
      <c r="B46" t="str">
        <f t="shared" si="2"/>
        <v>61 (Greater Victoria)</v>
      </c>
      <c r="C46" s="126">
        <v>61</v>
      </c>
      <c r="D46" s="126" t="s">
        <v>159</v>
      </c>
      <c r="E46" s="128">
        <v>304869</v>
      </c>
      <c r="F46" s="128">
        <v>2264368</v>
      </c>
      <c r="G46" s="127"/>
      <c r="H46" s="128">
        <f t="shared" si="0"/>
        <v>2569237</v>
      </c>
      <c r="L46" s="126">
        <v>61</v>
      </c>
      <c r="M46" s="126" t="s">
        <v>159</v>
      </c>
      <c r="N46" s="128">
        <v>0</v>
      </c>
      <c r="O46" s="128">
        <v>86275</v>
      </c>
      <c r="P46" s="127"/>
      <c r="Q46" s="128">
        <f t="shared" si="1"/>
        <v>86275</v>
      </c>
    </row>
    <row r="47" spans="1:17" x14ac:dyDescent="0.3">
      <c r="A47" s="117">
        <v>39</v>
      </c>
      <c r="B47" t="str">
        <f t="shared" si="2"/>
        <v>62 (Sooke)</v>
      </c>
      <c r="C47" s="126">
        <v>62</v>
      </c>
      <c r="D47" s="126" t="s">
        <v>160</v>
      </c>
      <c r="E47" s="128">
        <v>468106</v>
      </c>
      <c r="F47" s="128">
        <v>1566800</v>
      </c>
      <c r="G47" s="127"/>
      <c r="H47" s="128">
        <f t="shared" si="0"/>
        <v>2034906</v>
      </c>
      <c r="L47" s="126">
        <v>62</v>
      </c>
      <c r="M47" s="126" t="s">
        <v>160</v>
      </c>
      <c r="N47" s="128">
        <v>0</v>
      </c>
      <c r="O47" s="128">
        <v>141640</v>
      </c>
      <c r="P47" s="127"/>
      <c r="Q47" s="128">
        <f t="shared" si="1"/>
        <v>141640</v>
      </c>
    </row>
    <row r="48" spans="1:17" x14ac:dyDescent="0.3">
      <c r="A48" s="117">
        <v>40</v>
      </c>
      <c r="B48" t="str">
        <f t="shared" si="2"/>
        <v>63 (Saanich)</v>
      </c>
      <c r="C48" s="126">
        <v>63</v>
      </c>
      <c r="D48" s="126" t="s">
        <v>161</v>
      </c>
      <c r="E48" s="128">
        <v>232935</v>
      </c>
      <c r="F48" s="128">
        <v>853981</v>
      </c>
      <c r="G48" s="127"/>
      <c r="H48" s="128">
        <f t="shared" si="0"/>
        <v>1086916</v>
      </c>
      <c r="L48" s="126">
        <v>63</v>
      </c>
      <c r="M48" s="126" t="s">
        <v>161</v>
      </c>
      <c r="N48" s="128">
        <v>0</v>
      </c>
      <c r="O48" s="128">
        <v>59681</v>
      </c>
      <c r="P48" s="127"/>
      <c r="Q48" s="128">
        <f t="shared" si="1"/>
        <v>59681</v>
      </c>
    </row>
    <row r="49" spans="1:17" x14ac:dyDescent="0.3">
      <c r="A49" s="117">
        <v>41</v>
      </c>
      <c r="B49" t="str">
        <f t="shared" si="2"/>
        <v>64 (Gulf Islands)</v>
      </c>
      <c r="C49" s="126">
        <v>64</v>
      </c>
      <c r="D49" s="126" t="s">
        <v>162</v>
      </c>
      <c r="E49" s="128">
        <v>121777</v>
      </c>
      <c r="F49" s="128">
        <v>350000</v>
      </c>
      <c r="G49" s="127"/>
      <c r="H49" s="128">
        <f t="shared" si="0"/>
        <v>471777</v>
      </c>
      <c r="L49" s="126">
        <v>64</v>
      </c>
      <c r="M49" s="126" t="s">
        <v>162</v>
      </c>
      <c r="N49" s="128">
        <v>0</v>
      </c>
      <c r="O49" s="128">
        <v>28255</v>
      </c>
      <c r="P49" s="127"/>
      <c r="Q49" s="128">
        <f t="shared" si="1"/>
        <v>28255</v>
      </c>
    </row>
    <row r="50" spans="1:17" x14ac:dyDescent="0.3">
      <c r="A50" s="117">
        <v>42</v>
      </c>
      <c r="B50" t="str">
        <f t="shared" si="2"/>
        <v>67 (Okanagan Skaha)</v>
      </c>
      <c r="C50" s="126">
        <v>67</v>
      </c>
      <c r="D50" s="126" t="s">
        <v>163</v>
      </c>
      <c r="E50" s="128">
        <v>102561</v>
      </c>
      <c r="F50" s="128">
        <v>693860</v>
      </c>
      <c r="G50" s="127"/>
      <c r="H50" s="128">
        <f t="shared" si="0"/>
        <v>796421</v>
      </c>
      <c r="L50" s="126">
        <v>67</v>
      </c>
      <c r="M50" s="126" t="s">
        <v>163</v>
      </c>
      <c r="N50" s="128">
        <v>0</v>
      </c>
      <c r="O50" s="128">
        <v>128009</v>
      </c>
      <c r="P50" s="127"/>
      <c r="Q50" s="128">
        <f t="shared" si="1"/>
        <v>128009</v>
      </c>
    </row>
    <row r="51" spans="1:17" x14ac:dyDescent="0.3">
      <c r="A51" s="117">
        <v>43</v>
      </c>
      <c r="B51" t="str">
        <f t="shared" si="2"/>
        <v>68 (Nanaimo-Ladysmith)</v>
      </c>
      <c r="C51" s="126">
        <v>68</v>
      </c>
      <c r="D51" s="126" t="s">
        <v>164</v>
      </c>
      <c r="E51" s="128">
        <v>273146</v>
      </c>
      <c r="F51" s="128">
        <v>1665804</v>
      </c>
      <c r="G51" s="127"/>
      <c r="H51" s="128">
        <f t="shared" si="0"/>
        <v>1938950</v>
      </c>
      <c r="L51" s="126">
        <v>68</v>
      </c>
      <c r="M51" s="126" t="s">
        <v>164</v>
      </c>
      <c r="N51" s="128">
        <v>0</v>
      </c>
      <c r="O51" s="128">
        <v>323151</v>
      </c>
      <c r="P51" s="127"/>
      <c r="Q51" s="128">
        <f t="shared" si="1"/>
        <v>323151</v>
      </c>
    </row>
    <row r="52" spans="1:17" x14ac:dyDescent="0.3">
      <c r="A52" s="117">
        <v>44</v>
      </c>
      <c r="B52" t="str">
        <f t="shared" si="2"/>
        <v>69 (Qualicum)</v>
      </c>
      <c r="C52" s="126">
        <v>69</v>
      </c>
      <c r="D52" s="126" t="s">
        <v>165</v>
      </c>
      <c r="E52" s="128">
        <v>32026</v>
      </c>
      <c r="F52" s="128">
        <v>517809</v>
      </c>
      <c r="G52" s="127"/>
      <c r="H52" s="128">
        <f t="shared" si="0"/>
        <v>549835</v>
      </c>
      <c r="L52" s="126">
        <v>69</v>
      </c>
      <c r="M52" s="126" t="s">
        <v>165</v>
      </c>
      <c r="N52" s="128">
        <v>0</v>
      </c>
      <c r="O52" s="128">
        <v>98789</v>
      </c>
      <c r="P52" s="127"/>
      <c r="Q52" s="128">
        <f t="shared" si="1"/>
        <v>98789</v>
      </c>
    </row>
    <row r="53" spans="1:17" x14ac:dyDescent="0.3">
      <c r="A53" s="117">
        <v>45</v>
      </c>
      <c r="B53" t="str">
        <f t="shared" si="2"/>
        <v>70 (Pacific Rim)</v>
      </c>
      <c r="C53" s="126">
        <v>70</v>
      </c>
      <c r="D53" s="126" t="s">
        <v>166</v>
      </c>
      <c r="E53" s="128">
        <v>130018</v>
      </c>
      <c r="F53" s="128">
        <v>468724</v>
      </c>
      <c r="G53" s="127"/>
      <c r="H53" s="128">
        <f t="shared" si="0"/>
        <v>598742</v>
      </c>
      <c r="L53" s="126">
        <v>70</v>
      </c>
      <c r="M53" s="126" t="s">
        <v>166</v>
      </c>
      <c r="N53" s="128">
        <v>0</v>
      </c>
      <c r="O53" s="128">
        <v>108604</v>
      </c>
      <c r="P53" s="127"/>
      <c r="Q53" s="128">
        <f t="shared" si="1"/>
        <v>108604</v>
      </c>
    </row>
    <row r="54" spans="1:17" x14ac:dyDescent="0.3">
      <c r="A54" s="117">
        <v>46</v>
      </c>
      <c r="B54" t="str">
        <f t="shared" si="2"/>
        <v>71 (Comox Valley)</v>
      </c>
      <c r="C54" s="126">
        <v>71</v>
      </c>
      <c r="D54" s="126" t="s">
        <v>167</v>
      </c>
      <c r="E54" s="128">
        <v>343240</v>
      </c>
      <c r="F54" s="128">
        <v>1145246</v>
      </c>
      <c r="G54" s="127"/>
      <c r="H54" s="128">
        <f t="shared" si="0"/>
        <v>1488486</v>
      </c>
      <c r="L54" s="126">
        <v>71</v>
      </c>
      <c r="M54" s="126" t="s">
        <v>167</v>
      </c>
      <c r="N54" s="128">
        <v>0</v>
      </c>
      <c r="O54" s="128">
        <v>226765</v>
      </c>
      <c r="P54" s="127"/>
      <c r="Q54" s="128">
        <f t="shared" si="1"/>
        <v>226765</v>
      </c>
    </row>
    <row r="55" spans="1:17" x14ac:dyDescent="0.3">
      <c r="A55" s="117">
        <v>47</v>
      </c>
      <c r="B55" t="str">
        <f t="shared" si="2"/>
        <v>72 (Campbell River)</v>
      </c>
      <c r="C55" s="126">
        <v>72</v>
      </c>
      <c r="D55" s="126" t="s">
        <v>168</v>
      </c>
      <c r="E55" s="128">
        <v>283068</v>
      </c>
      <c r="F55" s="128">
        <v>708528</v>
      </c>
      <c r="G55" s="127"/>
      <c r="H55" s="128">
        <f t="shared" si="0"/>
        <v>991596</v>
      </c>
      <c r="L55" s="126">
        <v>72</v>
      </c>
      <c r="M55" s="126" t="s">
        <v>168</v>
      </c>
      <c r="N55" s="128">
        <v>0</v>
      </c>
      <c r="O55" s="128">
        <v>134621</v>
      </c>
      <c r="P55" s="127"/>
      <c r="Q55" s="128">
        <f t="shared" si="1"/>
        <v>134621</v>
      </c>
    </row>
    <row r="56" spans="1:17" x14ac:dyDescent="0.3">
      <c r="A56" s="117">
        <v>48</v>
      </c>
      <c r="B56" t="str">
        <f t="shared" si="2"/>
        <v>73 (Kamloops-Thompson)</v>
      </c>
      <c r="C56" s="126">
        <v>73</v>
      </c>
      <c r="D56" s="126" t="s">
        <v>169</v>
      </c>
      <c r="E56" s="128">
        <v>340696</v>
      </c>
      <c r="F56" s="128">
        <v>1901769</v>
      </c>
      <c r="G56" s="127"/>
      <c r="H56" s="128">
        <f t="shared" si="0"/>
        <v>2242465</v>
      </c>
      <c r="L56" s="126">
        <v>73</v>
      </c>
      <c r="M56" s="126" t="s">
        <v>169</v>
      </c>
      <c r="N56" s="128">
        <v>0</v>
      </c>
      <c r="O56" s="128">
        <v>302584</v>
      </c>
      <c r="P56" s="127"/>
      <c r="Q56" s="128">
        <f t="shared" si="1"/>
        <v>302584</v>
      </c>
    </row>
    <row r="57" spans="1:17" x14ac:dyDescent="0.3">
      <c r="A57" s="117">
        <v>49</v>
      </c>
      <c r="B57" t="str">
        <f t="shared" si="2"/>
        <v>74 (Gold Trail)</v>
      </c>
      <c r="C57" s="126">
        <v>74</v>
      </c>
      <c r="D57" s="126" t="s">
        <v>170</v>
      </c>
      <c r="E57" s="128">
        <v>0</v>
      </c>
      <c r="F57" s="128">
        <v>350000</v>
      </c>
      <c r="G57" s="127"/>
      <c r="H57" s="128">
        <f t="shared" si="0"/>
        <v>350000</v>
      </c>
      <c r="L57" s="126">
        <v>74</v>
      </c>
      <c r="M57" s="126" t="s">
        <v>170</v>
      </c>
      <c r="N57" s="128">
        <v>0</v>
      </c>
      <c r="O57" s="128">
        <v>30039</v>
      </c>
      <c r="P57" s="127"/>
      <c r="Q57" s="128">
        <f t="shared" si="1"/>
        <v>30039</v>
      </c>
    </row>
    <row r="58" spans="1:17" x14ac:dyDescent="0.3">
      <c r="A58" s="117">
        <v>50</v>
      </c>
      <c r="B58" t="str">
        <f t="shared" si="2"/>
        <v>75 (Mission)</v>
      </c>
      <c r="C58" s="126">
        <v>75</v>
      </c>
      <c r="D58" s="126" t="s">
        <v>171</v>
      </c>
      <c r="E58" s="128">
        <v>571904</v>
      </c>
      <c r="F58" s="128">
        <v>796804</v>
      </c>
      <c r="G58" s="127"/>
      <c r="H58" s="128">
        <f t="shared" si="0"/>
        <v>1368708</v>
      </c>
      <c r="L58" s="126">
        <v>75</v>
      </c>
      <c r="M58" s="126" t="s">
        <v>171</v>
      </c>
      <c r="N58" s="128">
        <v>0</v>
      </c>
      <c r="O58" s="128">
        <v>160276</v>
      </c>
      <c r="P58" s="127"/>
      <c r="Q58" s="128">
        <f t="shared" si="1"/>
        <v>160276</v>
      </c>
    </row>
    <row r="59" spans="1:17" x14ac:dyDescent="0.3">
      <c r="A59" s="117">
        <v>51</v>
      </c>
      <c r="B59" t="str">
        <f t="shared" si="2"/>
        <v>78 (Fraser-Cascade)</v>
      </c>
      <c r="C59" s="126">
        <v>78</v>
      </c>
      <c r="D59" s="126" t="s">
        <v>172</v>
      </c>
      <c r="E59" s="128">
        <v>44721</v>
      </c>
      <c r="F59" s="128">
        <v>350000</v>
      </c>
      <c r="G59" s="127"/>
      <c r="H59" s="128">
        <f t="shared" si="0"/>
        <v>394721</v>
      </c>
      <c r="L59" s="126">
        <v>78</v>
      </c>
      <c r="M59" s="126" t="s">
        <v>172</v>
      </c>
      <c r="N59" s="128">
        <v>0</v>
      </c>
      <c r="O59" s="128">
        <v>47894</v>
      </c>
      <c r="P59" s="127"/>
      <c r="Q59" s="128">
        <f t="shared" si="1"/>
        <v>47894</v>
      </c>
    </row>
    <row r="60" spans="1:17" x14ac:dyDescent="0.3">
      <c r="A60" s="117">
        <v>52</v>
      </c>
      <c r="B60" t="str">
        <f t="shared" si="2"/>
        <v>79 (Cowichan Valley)</v>
      </c>
      <c r="C60" s="126">
        <v>79</v>
      </c>
      <c r="D60" s="126" t="s">
        <v>173</v>
      </c>
      <c r="E60" s="128">
        <v>0</v>
      </c>
      <c r="F60" s="128">
        <v>999443</v>
      </c>
      <c r="G60" s="127"/>
      <c r="H60" s="128">
        <f t="shared" si="0"/>
        <v>999443</v>
      </c>
      <c r="L60" s="126">
        <v>79</v>
      </c>
      <c r="M60" s="126" t="s">
        <v>173</v>
      </c>
      <c r="N60" s="128">
        <v>0</v>
      </c>
      <c r="O60" s="128">
        <v>180150</v>
      </c>
      <c r="P60" s="127"/>
      <c r="Q60" s="128">
        <f t="shared" si="1"/>
        <v>180150</v>
      </c>
    </row>
    <row r="61" spans="1:17" x14ac:dyDescent="0.3">
      <c r="A61" s="117">
        <v>53</v>
      </c>
      <c r="B61" t="str">
        <f t="shared" si="2"/>
        <v>81 (Fort Nelson)</v>
      </c>
      <c r="C61" s="126">
        <v>81</v>
      </c>
      <c r="D61" s="126" t="s">
        <v>174</v>
      </c>
      <c r="E61" s="128">
        <v>113492</v>
      </c>
      <c r="F61" s="128">
        <v>350000</v>
      </c>
      <c r="G61" s="127"/>
      <c r="H61" s="128">
        <f t="shared" si="0"/>
        <v>463492</v>
      </c>
      <c r="L61" s="126">
        <v>81</v>
      </c>
      <c r="M61" s="126" t="s">
        <v>174</v>
      </c>
      <c r="N61" s="128">
        <v>0</v>
      </c>
      <c r="O61" s="128">
        <v>19707</v>
      </c>
      <c r="P61" s="127"/>
      <c r="Q61" s="128">
        <f t="shared" si="1"/>
        <v>19707</v>
      </c>
    </row>
    <row r="62" spans="1:17" x14ac:dyDescent="0.3">
      <c r="A62" s="117">
        <v>54</v>
      </c>
      <c r="B62" t="str">
        <f t="shared" si="2"/>
        <v>82 (Coast Mountains)</v>
      </c>
      <c r="C62" s="126">
        <v>82</v>
      </c>
      <c r="D62" s="126" t="s">
        <v>175</v>
      </c>
      <c r="E62" s="128">
        <v>109283</v>
      </c>
      <c r="F62" s="128">
        <v>559169</v>
      </c>
      <c r="G62" s="127"/>
      <c r="H62" s="128">
        <f t="shared" si="0"/>
        <v>668452</v>
      </c>
      <c r="L62" s="126">
        <v>82</v>
      </c>
      <c r="M62" s="126" t="s">
        <v>175</v>
      </c>
      <c r="N62" s="128">
        <v>0</v>
      </c>
      <c r="O62" s="128">
        <v>115087</v>
      </c>
      <c r="P62" s="127"/>
      <c r="Q62" s="128">
        <f t="shared" si="1"/>
        <v>115087</v>
      </c>
    </row>
    <row r="63" spans="1:17" x14ac:dyDescent="0.3">
      <c r="A63" s="117">
        <v>55</v>
      </c>
      <c r="B63" t="str">
        <f t="shared" si="2"/>
        <v>83 (North Okanagan-Shuswap)</v>
      </c>
      <c r="C63" s="126">
        <v>83</v>
      </c>
      <c r="D63" s="126" t="s">
        <v>176</v>
      </c>
      <c r="E63" s="128">
        <v>155371</v>
      </c>
      <c r="F63" s="128">
        <v>856422</v>
      </c>
      <c r="G63" s="127"/>
      <c r="H63" s="128">
        <f t="shared" si="0"/>
        <v>1011793</v>
      </c>
      <c r="L63" s="126">
        <v>83</v>
      </c>
      <c r="M63" s="126" t="s">
        <v>176</v>
      </c>
      <c r="N63" s="128">
        <v>0</v>
      </c>
      <c r="O63" s="128">
        <v>126468</v>
      </c>
      <c r="P63" s="127"/>
      <c r="Q63" s="128">
        <f t="shared" si="1"/>
        <v>126468</v>
      </c>
    </row>
    <row r="64" spans="1:17" x14ac:dyDescent="0.3">
      <c r="A64" s="117">
        <v>56</v>
      </c>
      <c r="B64" t="str">
        <f t="shared" si="2"/>
        <v>84 (Vancouver Island West)</v>
      </c>
      <c r="C64" s="126">
        <v>84</v>
      </c>
      <c r="D64" s="126" t="s">
        <v>177</v>
      </c>
      <c r="E64" s="128">
        <v>0</v>
      </c>
      <c r="F64" s="128">
        <v>350000</v>
      </c>
      <c r="G64" s="127"/>
      <c r="H64" s="128">
        <f t="shared" si="0"/>
        <v>350000</v>
      </c>
      <c r="L64" s="126">
        <v>84</v>
      </c>
      <c r="M64" s="126" t="s">
        <v>177</v>
      </c>
      <c r="N64" s="128">
        <v>0</v>
      </c>
      <c r="O64" s="128">
        <v>9318</v>
      </c>
      <c r="P64" s="127"/>
      <c r="Q64" s="128">
        <f t="shared" si="1"/>
        <v>9318</v>
      </c>
    </row>
    <row r="65" spans="1:17" x14ac:dyDescent="0.3">
      <c r="A65" s="117">
        <v>57</v>
      </c>
      <c r="B65" t="str">
        <f t="shared" si="2"/>
        <v>85 (Vancouver Island North)</v>
      </c>
      <c r="C65" s="126">
        <v>85</v>
      </c>
      <c r="D65" s="126" t="s">
        <v>178</v>
      </c>
      <c r="E65" s="128">
        <v>53090</v>
      </c>
      <c r="F65" s="128">
        <v>350000</v>
      </c>
      <c r="G65" s="127"/>
      <c r="H65" s="128">
        <f t="shared" si="0"/>
        <v>403090</v>
      </c>
      <c r="L65" s="126">
        <v>85</v>
      </c>
      <c r="M65" s="126" t="s">
        <v>178</v>
      </c>
      <c r="N65" s="128">
        <v>0</v>
      </c>
      <c r="O65" s="128">
        <v>36164</v>
      </c>
      <c r="P65" s="127"/>
      <c r="Q65" s="128">
        <f t="shared" si="1"/>
        <v>36164</v>
      </c>
    </row>
    <row r="66" spans="1:17" x14ac:dyDescent="0.3">
      <c r="A66" s="117">
        <v>58</v>
      </c>
      <c r="B66" t="str">
        <f t="shared" si="2"/>
        <v>87 (Stikine)</v>
      </c>
      <c r="C66" s="126">
        <v>87</v>
      </c>
      <c r="D66" s="126" t="s">
        <v>179</v>
      </c>
      <c r="E66" s="128">
        <v>150000</v>
      </c>
      <c r="F66" s="128">
        <v>350000</v>
      </c>
      <c r="G66" s="127"/>
      <c r="H66" s="128">
        <f t="shared" si="0"/>
        <v>500000</v>
      </c>
      <c r="L66" s="126">
        <v>87</v>
      </c>
      <c r="M66" s="126" t="s">
        <v>179</v>
      </c>
      <c r="N66" s="128">
        <v>0</v>
      </c>
      <c r="O66" s="128">
        <v>4241</v>
      </c>
      <c r="P66" s="127"/>
      <c r="Q66" s="128">
        <f t="shared" si="1"/>
        <v>4241</v>
      </c>
    </row>
    <row r="67" spans="1:17" x14ac:dyDescent="0.3">
      <c r="A67" s="117">
        <v>59</v>
      </c>
      <c r="B67" t="str">
        <f t="shared" si="2"/>
        <v>91 (Nechako Lakes)</v>
      </c>
      <c r="C67" s="126">
        <v>91</v>
      </c>
      <c r="D67" s="126" t="s">
        <v>180</v>
      </c>
      <c r="E67" s="128">
        <v>187359</v>
      </c>
      <c r="F67" s="128">
        <v>576742</v>
      </c>
      <c r="G67" s="127"/>
      <c r="H67" s="128">
        <f t="shared" si="0"/>
        <v>764101</v>
      </c>
      <c r="L67" s="126">
        <v>91</v>
      </c>
      <c r="M67" s="126" t="s">
        <v>180</v>
      </c>
      <c r="N67" s="128">
        <v>0</v>
      </c>
      <c r="O67" s="128">
        <v>116043</v>
      </c>
      <c r="P67" s="127"/>
      <c r="Q67" s="128">
        <f t="shared" si="1"/>
        <v>116043</v>
      </c>
    </row>
    <row r="68" spans="1:17" x14ac:dyDescent="0.3">
      <c r="A68" s="117">
        <v>60</v>
      </c>
      <c r="B68" t="str">
        <f t="shared" si="2"/>
        <v>92 (Nisga'a)</v>
      </c>
      <c r="C68" s="126">
        <v>92</v>
      </c>
      <c r="D68" s="126" t="s">
        <v>181</v>
      </c>
      <c r="E68" s="128">
        <v>206613</v>
      </c>
      <c r="F68" s="128">
        <v>350000</v>
      </c>
      <c r="G68" s="127"/>
      <c r="H68" s="128">
        <f t="shared" si="0"/>
        <v>556613</v>
      </c>
      <c r="L68" s="126">
        <v>92</v>
      </c>
      <c r="M68" s="126" t="s">
        <v>181</v>
      </c>
      <c r="N68" s="128">
        <v>0</v>
      </c>
      <c r="O68" s="128">
        <v>12306</v>
      </c>
      <c r="P68" s="127"/>
      <c r="Q68" s="128">
        <f t="shared" si="1"/>
        <v>12306</v>
      </c>
    </row>
    <row r="69" spans="1:17" x14ac:dyDescent="0.3">
      <c r="A69" s="117">
        <v>61</v>
      </c>
      <c r="B69" t="str">
        <f t="shared" si="2"/>
        <v>93 (Conseil Scolaire Francophone)</v>
      </c>
      <c r="C69" s="129">
        <v>93</v>
      </c>
      <c r="D69" s="129" t="s">
        <v>182</v>
      </c>
      <c r="E69" s="131">
        <v>91586</v>
      </c>
      <c r="F69" s="131">
        <v>1066583</v>
      </c>
      <c r="G69" s="130"/>
      <c r="H69" s="131">
        <f t="shared" si="0"/>
        <v>1158169</v>
      </c>
      <c r="L69" s="129">
        <v>93</v>
      </c>
      <c r="M69" s="129" t="s">
        <v>182</v>
      </c>
      <c r="N69" s="128">
        <v>0</v>
      </c>
      <c r="O69" s="131">
        <v>46576</v>
      </c>
      <c r="P69" s="130"/>
      <c r="Q69" s="131">
        <f t="shared" si="1"/>
        <v>46576</v>
      </c>
    </row>
    <row r="70" spans="1:17" s="22" customFormat="1" ht="21" customHeight="1" thickBot="1" x14ac:dyDescent="0.35">
      <c r="C70" s="132"/>
      <c r="D70" s="133" t="s">
        <v>183</v>
      </c>
      <c r="E70" s="134">
        <f>SUM(E10:E69)</f>
        <v>12079970</v>
      </c>
      <c r="F70" s="134">
        <f t="shared" ref="F70:H70" si="3">SUM(F10:F69)</f>
        <v>71500000</v>
      </c>
      <c r="G70" s="135">
        <f t="shared" si="3"/>
        <v>0</v>
      </c>
      <c r="H70" s="134">
        <f t="shared" si="3"/>
        <v>83579970</v>
      </c>
      <c r="L70" s="132"/>
      <c r="M70" s="133" t="s">
        <v>183</v>
      </c>
      <c r="N70" s="134">
        <f>SUM(N10:N69)</f>
        <v>0</v>
      </c>
      <c r="O70" s="134">
        <f t="shared" ref="O70:Q70" si="4">SUM(O10:O69)</f>
        <v>7203027</v>
      </c>
      <c r="P70" s="135">
        <f t="shared" si="4"/>
        <v>0</v>
      </c>
      <c r="Q70" s="134">
        <f t="shared" si="4"/>
        <v>7203027</v>
      </c>
    </row>
    <row r="71" spans="1:17" ht="15" thickTop="1" x14ac:dyDescent="0.3"/>
  </sheetData>
  <sheetProtection algorithmName="SHA-512" hashValue="VNbgn3M2ZJG95PY/j8o5MqGSy+VIB387oLmRS+Ax45hkXp7lP4cPZivhPdIN/mSuWVbppDi8VoG49k9f/sciLA==" saltValue="zC1jcpln7UJ2ulDP9vm14A==" spinCount="100000" sheet="1" objects="1" scenarios="1"/>
  <mergeCells count="6">
    <mergeCell ref="C1:H1"/>
    <mergeCell ref="L1:Q1"/>
    <mergeCell ref="C2:H2"/>
    <mergeCell ref="L2:Q2"/>
    <mergeCell ref="C3:H3"/>
    <mergeCell ref="L3:Q3"/>
  </mergeCells>
  <printOptions horizontalCentered="1" verticalCentered="1"/>
  <pageMargins left="0.11811023622047245" right="0.11811023622047245" top="0.11811023622047245" bottom="0.11811023622047245" header="0.31496062992125984" footer="0.11811023622047245"/>
  <pageSetup scale="5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82D16F4375A649BD0847D4D8BBFC22" ma:contentTypeVersion="50" ma:contentTypeDescription="Create a new document." ma:contentTypeScope="" ma:versionID="fc60d820fde1ace07716002f78f6b04b">
  <xsd:schema xmlns:xsd="http://www.w3.org/2001/XMLSchema" xmlns:xs="http://www.w3.org/2001/XMLSchema" xmlns:p="http://schemas.microsoft.com/office/2006/metadata/properties" xmlns:ns2="24ca4954-836e-4dd6-806d-d2cdcf695e13" xmlns:ns3="6fe9af5a-ed8a-4244-928d-e56d06aad847" targetNamespace="http://schemas.microsoft.com/office/2006/metadata/properties" ma:root="true" ma:fieldsID="8db630a5fa1b0100aa3f23bd86a6f926" ns2:_="" ns3:_="">
    <xsd:import namespace="24ca4954-836e-4dd6-806d-d2cdcf695e13"/>
    <xsd:import namespace="6fe9af5a-ed8a-4244-928d-e56d06aad847"/>
    <xsd:element name="properties">
      <xsd:complexType>
        <xsd:sequence>
          <xsd:element name="documentManagement">
            <xsd:complexType>
              <xsd:all>
                <xsd:element ref="ns2:desc" minOccurs="0"/>
                <xsd:element ref="ns2:history" minOccurs="0"/>
                <xsd:element ref="ns2:info" minOccurs="0"/>
                <xsd:element ref="ns2:formAnswers" minOccurs="0"/>
                <xsd:element ref="ns2:otherNumber" minOccurs="0"/>
                <xsd:element ref="ns2:uniqueMinistryId" minOccurs="0"/>
                <xsd:element ref="ns2:subcategory" minOccurs="0"/>
                <xsd:element ref="ns2:parentGuid" minOccurs="0"/>
                <xsd:element ref="ns2:folderName" minOccurs="0"/>
                <xsd:element ref="ns2:due" minOccurs="0"/>
                <xsd:element ref="ns2:createdOn" minOccurs="0"/>
                <xsd:element ref="ns2:completedOn" minOccurs="0"/>
                <xsd:element ref="ns2:whenToArchive" minOccurs="0"/>
                <xsd:element ref="ns2:rush" minOccurs="0"/>
                <xsd:element ref="ns2:blueprintVersion" minOccurs="0"/>
                <xsd:element ref="ns2:pos" minOccurs="0"/>
                <xsd:element ref="ns2:entityType" minOccurs="0"/>
                <xsd:element ref="ns2:branch" minOccurs="0"/>
                <xsd:element ref="ns2:color" minOccurs="0"/>
                <xsd:element ref="ns2:formVersion" minOccurs="0"/>
                <xsd:element ref="ns2:blueprint" minOccurs="0"/>
                <xsd:element ref="ns2:assignedToG" minOccurs="0"/>
                <xsd:element ref="ns2:assignedToGroups" minOccurs="0"/>
                <xsd:element ref="ns2:mediator" minOccurs="0"/>
                <xsd:element ref="ns2:assignedToSiteUser" minOccurs="0"/>
                <xsd:element ref="ns2:colleaguesG" minOccurs="0"/>
                <xsd:element ref="ns2:watchersG" minOccurs="0"/>
                <xsd:element ref="ns2:groupWatchers"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CR" minOccurs="0"/>
                <xsd:element ref="ns2:MediaServiceDateTaken" minOccurs="0"/>
                <xsd:element ref="ns2:MediaServiceSearchProperties" minOccurs="0"/>
                <xsd:element ref="ns2:MediaServiceLocation" minOccurs="0"/>
                <xsd:element ref="ns2:documentStringNames" minOccurs="0"/>
                <xsd:element ref="ns2:crossMinistry" minOccurs="0"/>
                <xsd:element ref="ns2:ministr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ca4954-836e-4dd6-806d-d2cdcf695e13" elementFormDefault="qualified">
    <xsd:import namespace="http://schemas.microsoft.com/office/2006/documentManagement/types"/>
    <xsd:import namespace="http://schemas.microsoft.com/office/infopath/2007/PartnerControls"/>
    <xsd:element name="desc" ma:index="8" nillable="true" ma:displayName="desc" ma:internalName="desc">
      <xsd:simpleType>
        <xsd:restriction base="dms:Note">
          <xsd:maxLength value="255"/>
        </xsd:restriction>
      </xsd:simpleType>
    </xsd:element>
    <xsd:element name="history" ma:index="9" nillable="true" ma:displayName="history" ma:internalName="history">
      <xsd:simpleType>
        <xsd:restriction base="dms:Note">
          <xsd:maxLength value="255"/>
        </xsd:restriction>
      </xsd:simpleType>
    </xsd:element>
    <xsd:element name="info" ma:index="10" nillable="true" ma:displayName="info" ma:internalName="info">
      <xsd:simpleType>
        <xsd:restriction base="dms:Note">
          <xsd:maxLength value="255"/>
        </xsd:restriction>
      </xsd:simpleType>
    </xsd:element>
    <xsd:element name="formAnswers" ma:index="11" nillable="true" ma:displayName="formAnswers" ma:internalName="formAnswers">
      <xsd:simpleType>
        <xsd:restriction base="dms:Note">
          <xsd:maxLength value="255"/>
        </xsd:restriction>
      </xsd:simpleType>
    </xsd:element>
    <xsd:element name="otherNumber" ma:index="12" nillable="true" ma:displayName="otherNumber" ma:indexed="true" ma:internalName="otherNumber">
      <xsd:simpleType>
        <xsd:restriction base="dms:Text">
          <xsd:maxLength value="255"/>
        </xsd:restriction>
      </xsd:simpleType>
    </xsd:element>
    <xsd:element name="uniqueMinistryId" ma:index="13" nillable="true" ma:displayName="uniqueMinistryId" ma:indexed="true" ma:internalName="uniqueMinistryId">
      <xsd:simpleType>
        <xsd:restriction base="dms:Text">
          <xsd:maxLength value="255"/>
        </xsd:restriction>
      </xsd:simpleType>
    </xsd:element>
    <xsd:element name="subcategory" ma:index="14" nillable="true" ma:displayName="subcategory" ma:indexed="true" ma:internalName="subcategory">
      <xsd:simpleType>
        <xsd:restriction base="dms:Text">
          <xsd:maxLength value="255"/>
        </xsd:restriction>
      </xsd:simpleType>
    </xsd:element>
    <xsd:element name="parentGuid" ma:index="15" nillable="true" ma:displayName="parentGuid" ma:internalName="parentGuid">
      <xsd:simpleType>
        <xsd:restriction base="dms:Text">
          <xsd:maxLength value="255"/>
        </xsd:restriction>
      </xsd:simpleType>
    </xsd:element>
    <xsd:element name="folderName" ma:index="16" nillable="true" ma:displayName="folderName" ma:internalName="folderName">
      <xsd:simpleType>
        <xsd:restriction base="dms:Text">
          <xsd:maxLength value="255"/>
        </xsd:restriction>
      </xsd:simpleType>
    </xsd:element>
    <xsd:element name="due" ma:index="17" nillable="true" ma:displayName="due" ma:format="DateOnly" ma:internalName="due">
      <xsd:simpleType>
        <xsd:restriction base="dms:DateTime"/>
      </xsd:simpleType>
    </xsd:element>
    <xsd:element name="createdOn" ma:index="18" nillable="true" ma:displayName="createdOn" ma:format="DateOnly" ma:internalName="createdOn">
      <xsd:simpleType>
        <xsd:restriction base="dms:DateTime"/>
      </xsd:simpleType>
    </xsd:element>
    <xsd:element name="completedOn" ma:index="19" nillable="true" ma:displayName="completedOn" ma:format="DateOnly" ma:internalName="completedOn">
      <xsd:simpleType>
        <xsd:restriction base="dms:DateTime"/>
      </xsd:simpleType>
    </xsd:element>
    <xsd:element name="whenToArchive" ma:index="20" nillable="true" ma:displayName="whenToArchive" ma:format="DateOnly" ma:indexed="true" ma:internalName="whenToArchive">
      <xsd:simpleType>
        <xsd:restriction base="dms:DateTime"/>
      </xsd:simpleType>
    </xsd:element>
    <xsd:element name="rush" ma:index="21" nillable="true" ma:displayName="rush" ma:indexed="true" ma:internalName="rush">
      <xsd:simpleType>
        <xsd:restriction base="dms:Number"/>
      </xsd:simpleType>
    </xsd:element>
    <xsd:element name="blueprintVersion" ma:index="22" nillable="true" ma:displayName="blueprintVersion" ma:internalName="blueprintVersion">
      <xsd:simpleType>
        <xsd:restriction base="dms:Number"/>
      </xsd:simpleType>
    </xsd:element>
    <xsd:element name="pos" ma:index="23" nillable="true" ma:displayName="pos" ma:internalName="pos">
      <xsd:simpleType>
        <xsd:restriction base="dms:Number"/>
      </xsd:simpleType>
    </xsd:element>
    <xsd:element name="entityType" ma:index="24" nillable="true" ma:displayName="entityType" ma:indexed="true" ma:internalName="entityType">
      <xsd:simpleType>
        <xsd:restriction base="dms:Number"/>
      </xsd:simpleType>
    </xsd:element>
    <xsd:element name="branch" ma:index="25" nillable="true" ma:displayName="branch" ma:indexed="true" ma:list="{22398C44-67A3-4674-AD04-511FEACE7D0F}" ma:internalName="branch" ma:showField="ID">
      <xsd:simpleType>
        <xsd:restriction base="dms:Lookup"/>
      </xsd:simpleType>
    </xsd:element>
    <xsd:element name="color" ma:index="26" nillable="true" ma:displayName="color" ma:list="{B3B746B2-7247-467A-9F9A-791039112B8C}" ma:internalName="color" ma:showField="ID">
      <xsd:simpleType>
        <xsd:restriction base="dms:Lookup"/>
      </xsd:simpleType>
    </xsd:element>
    <xsd:element name="formVersion" ma:index="27" nillable="true" ma:displayName="formVersion" ma:list="{BF261706-87C6-4441-83A8-9D5AF7AC8548}" ma:internalName="formVersion" ma:showField="ID">
      <xsd:simpleType>
        <xsd:restriction base="dms:Lookup"/>
      </xsd:simpleType>
    </xsd:element>
    <xsd:element name="blueprint" ma:index="28" nillable="true" ma:displayName="blueprint" ma:list="{F4BE805F-DAB4-4628-9BCF-5745BBC9A5AA}" ma:internalName="blueprint" ma:showField="ID">
      <xsd:simpleType>
        <xsd:restriction base="dms:Lookup"/>
      </xsd:simpleType>
    </xsd:element>
    <xsd:element name="assignedToG" ma:index="29" nillable="true" ma:displayName="assignedToG" ma:indexed="true" ma:list="{C8BFF6DD-6C28-4F22-90F9-77385803A830}" ma:internalName="assignedToG" ma:readOnly="false" ma:showField="Title">
      <xsd:simpleType>
        <xsd:restriction base="dms:Lookup"/>
      </xsd:simpleType>
    </xsd:element>
    <xsd:element name="assignedToGroups" ma:index="30" nillable="true" ma:displayName="assignedToGroups" ma:list="UserInfo" ma:SearchPeopleOnly="false" ma:internalName="assignedTo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tor" ma:index="31" nillable="true" ma:displayName="mediator" ma:list="UserInfo" ma:SearchPeopleOnly="false" ma:internalName="mediato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SiteUser" ma:index="32" nillable="true" ma:displayName="assignedToSiteUser" ma:indexed="true" ma:list="UserInfo" ma:internalName="assignedToSiteUs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lleaguesG" ma:index="33" nillable="true" ma:displayName="colleaguesG" ma:list="{C8BFF6DD-6C28-4F22-90F9-77385803A830}" ma:internalName="colleague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watchersG" ma:index="34" nillable="true" ma:displayName="watchersG" ma:list="{C8BFF6DD-6C28-4F22-90F9-77385803A830}" ma:internalName="watcher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groupWatchers" ma:index="35" nillable="true" ma:displayName="groupWatchers" ma:list="UserInfo" ma:SearchPeopleOnly="false" ma:internalName="groupWat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36" nillable="true" ma:displayName="MediaServiceMetadata" ma:hidden="true" ma:internalName="MediaServiceMetadata" ma:readOnly="true">
      <xsd:simpleType>
        <xsd:restriction base="dms:Note"/>
      </xsd:simpleType>
    </xsd:element>
    <xsd:element name="MediaServiceFastMetadata" ma:index="37" nillable="true" ma:displayName="MediaServiceFastMetadata" ma:hidden="true" ma:internalName="MediaServiceFastMetadata" ma:readOnly="true">
      <xsd:simpleType>
        <xsd:restriction base="dms:Note"/>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GenerationTime" ma:index="42" nillable="true" ma:displayName="MediaServiceGenerationTime" ma:hidden="true" ma:internalName="MediaServiceGenerationTime" ma:readOnly="true">
      <xsd:simpleType>
        <xsd:restriction base="dms:Text"/>
      </xsd:simpleType>
    </xsd:element>
    <xsd:element name="MediaServiceEventHashCode" ma:index="43" nillable="true" ma:displayName="MediaServiceEventHashCode" ma:hidden="true" ma:internalName="MediaServiceEventHashCode" ma:readOnly="true">
      <xsd:simpleType>
        <xsd:restriction base="dms:Text"/>
      </xsd:simpleType>
    </xsd:element>
    <xsd:element name="MediaLengthInSeconds" ma:index="46" nillable="true" ma:displayName="MediaLengthInSeconds" ma:hidden="true" ma:internalName="MediaLengthInSeconds" ma:readOnly="true">
      <xsd:simpleType>
        <xsd:restriction base="dms:Unknown"/>
      </xsd:simpleType>
    </xsd:element>
    <xsd:element name="MediaServiceOCR" ma:index="47" nillable="true" ma:displayName="Extracted Text" ma:internalName="MediaServiceOCR" ma:readOnly="true">
      <xsd:simpleType>
        <xsd:restriction base="dms:Note">
          <xsd:maxLength value="255"/>
        </xsd:restriction>
      </xsd:simpleType>
    </xsd:element>
    <xsd:element name="MediaServiceDateTaken" ma:index="48" nillable="true" ma:displayName="MediaServiceDateTaken" ma:hidden="true" ma:indexed="true" ma:internalName="MediaServiceDateTaken"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MediaServiceLocation" ma:index="50" nillable="true" ma:displayName="Location" ma:indexed="true" ma:internalName="MediaServiceLocation" ma:readOnly="true">
      <xsd:simpleType>
        <xsd:restriction base="dms:Text"/>
      </xsd:simpleType>
    </xsd:element>
    <xsd:element name="documentStringNames" ma:index="51" nillable="true" ma:displayName="documentStringNames" ma:internalName="documentStringNames">
      <xsd:simpleType>
        <xsd:restriction base="dms:Note">
          <xsd:maxLength value="255"/>
        </xsd:restriction>
      </xsd:simpleType>
    </xsd:element>
    <xsd:element name="crossMinistry" ma:index="52" nillable="true" ma:displayName="crossMinistry" ma:internalName="crossMinistry">
      <xsd:simpleType>
        <xsd:restriction base="dms:Number"/>
      </xsd:simpleType>
    </xsd:element>
    <xsd:element name="ministries" ma:index="53" nillable="true" ma:displayName="ministries" ma:list="{E8535DDF-3CC1-4F0A-9FC3-EDCC4C1918B4}" ma:internalName="ministries" ma:showField="ID">
      <xsd:complexType>
        <xsd:complexContent>
          <xsd:extension base="dms:MultiChoiceLookup">
            <xsd:sequence>
              <xsd:element name="Value" type="dms:Lookup" maxOccurs="unbounded" minOccurs="0" nillable="true"/>
            </xsd:sequence>
          </xsd:extension>
        </xsd:complexContent>
      </xsd:complexType>
    </xsd:element>
    <xsd:element name="MediaServiceBillingMetadata" ma:index="5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e9af5a-ed8a-4244-928d-e56d06aad847" elementFormDefault="qualified">
    <xsd:import namespace="http://schemas.microsoft.com/office/2006/documentManagement/types"/>
    <xsd:import namespace="http://schemas.microsoft.com/office/infopath/2007/PartnerControls"/>
    <xsd:element name="TaxCatchAll" ma:index="41" nillable="true" ma:displayName="Taxonomy Catch All Column" ma:hidden="true" ma:list="{66428770-232f-4c77-9a39-a6fce1c18297}" ma:internalName="TaxCatchAll" ma:showField="CatchAllData" ma:web="6fe9af5a-ed8a-4244-928d-e56d06aad847">
      <xsd:complexType>
        <xsd:complexContent>
          <xsd:extension base="dms:MultiChoiceLookup">
            <xsd:sequence>
              <xsd:element name="Value" type="dms:Lookup" maxOccurs="unbounded" minOccurs="0" nillable="true"/>
            </xsd:sequence>
          </xsd:extension>
        </xsd:complexContent>
      </xsd:complexType>
    </xsd:element>
    <xsd:element name="SharedWithUsers" ma:index="4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lor xmlns="24ca4954-836e-4dd6-806d-d2cdcf695e13" xsi:nil="true"/>
    <otherNumber xmlns="24ca4954-836e-4dd6-806d-d2cdcf695e13" xsi:nil="true"/>
    <pos xmlns="24ca4954-836e-4dd6-806d-d2cdcf695e13">196605</pos>
    <mediator xmlns="24ca4954-836e-4dd6-806d-d2cdcf695e13">
      <UserInfo>
        <DisplayName/>
        <AccountId xsi:nil="true"/>
        <AccountType/>
      </UserInfo>
    </mediator>
    <colleaguesG xmlns="24ca4954-836e-4dd6-806d-d2cdcf695e13" xsi:nil="true"/>
    <parentGuid xmlns="24ca4954-836e-4dd6-806d-d2cdcf695e13" xsi:nil="true"/>
    <watchersG xmlns="24ca4954-836e-4dd6-806d-d2cdcf695e13" xsi:nil="true"/>
    <history xmlns="24ca4954-836e-4dd6-806d-d2cdcf695e13" xsi:nil="true"/>
    <rush xmlns="24ca4954-836e-4dd6-806d-d2cdcf695e13" xsi:nil="true"/>
    <completedOn xmlns="24ca4954-836e-4dd6-806d-d2cdcf695e13" xsi:nil="true"/>
    <info xmlns="24ca4954-836e-4dd6-806d-d2cdcf695e13" xsi:nil="true"/>
    <subcategory xmlns="24ca4954-836e-4dd6-806d-d2cdcf695e13" xsi:nil="true"/>
    <uniqueMinistryId xmlns="24ca4954-836e-4dd6-806d-d2cdcf695e13" xsi:nil="true"/>
    <TaxCatchAll xmlns="6fe9af5a-ed8a-4244-928d-e56d06aad847" xsi:nil="true"/>
    <folderName xmlns="24ca4954-836e-4dd6-806d-d2cdcf695e13" xsi:nil="true"/>
    <branch xmlns="24ca4954-836e-4dd6-806d-d2cdcf695e13" xsi:nil="true"/>
    <assignedToGroups xmlns="24ca4954-836e-4dd6-806d-d2cdcf695e13">
      <UserInfo>
        <DisplayName/>
        <AccountId xsi:nil="true"/>
        <AccountType/>
      </UserInfo>
    </assignedToGroups>
    <desc xmlns="24ca4954-836e-4dd6-806d-d2cdcf695e13" xsi:nil="true"/>
    <documentStringNames xmlns="24ca4954-836e-4dd6-806d-d2cdcf695e13" xsi:nil="true"/>
    <ministries xmlns="24ca4954-836e-4dd6-806d-d2cdcf695e13" xsi:nil="true"/>
    <crossMinistry xmlns="24ca4954-836e-4dd6-806d-d2cdcf695e13" xsi:nil="true"/>
    <entityType xmlns="24ca4954-836e-4dd6-806d-d2cdcf695e13">4</entityType>
    <formAnswers xmlns="24ca4954-836e-4dd6-806d-d2cdcf695e13" xsi:nil="true"/>
    <whenToArchive xmlns="24ca4954-836e-4dd6-806d-d2cdcf695e13" xsi:nil="true"/>
    <blueprintVersion xmlns="24ca4954-836e-4dd6-806d-d2cdcf695e13" xsi:nil="true"/>
    <formVersion xmlns="24ca4954-836e-4dd6-806d-d2cdcf695e13" xsi:nil="true"/>
    <assignedToSiteUser xmlns="24ca4954-836e-4dd6-806d-d2cdcf695e13">
      <UserInfo>
        <DisplayName/>
        <AccountId xsi:nil="true"/>
        <AccountType/>
      </UserInfo>
    </assignedToSiteUser>
    <lcf76f155ced4ddcb4097134ff3c332f xmlns="24ca4954-836e-4dd6-806d-d2cdcf695e13">
      <Terms xmlns="http://schemas.microsoft.com/office/infopath/2007/PartnerControls"/>
    </lcf76f155ced4ddcb4097134ff3c332f>
    <blueprint xmlns="24ca4954-836e-4dd6-806d-d2cdcf695e13" xsi:nil="true"/>
    <due xmlns="24ca4954-836e-4dd6-806d-d2cdcf695e13" xsi:nil="true"/>
    <createdOn xmlns="24ca4954-836e-4dd6-806d-d2cdcf695e13" xsi:nil="true"/>
    <groupWatchers xmlns="24ca4954-836e-4dd6-806d-d2cdcf695e13">
      <UserInfo>
        <DisplayName/>
        <AccountId xsi:nil="true"/>
        <AccountType/>
      </UserInfo>
    </groupWatchers>
    <assignedToG xmlns="24ca4954-836e-4dd6-806d-d2cdcf695e13" xsi:nil="true"/>
  </documentManagement>
</p:properties>
</file>

<file path=customXml/itemProps1.xml><?xml version="1.0" encoding="utf-8"?>
<ds:datastoreItem xmlns:ds="http://schemas.openxmlformats.org/officeDocument/2006/customXml" ds:itemID="{37348617-2E7A-42C0-8A0B-D646BAB65031}">
  <ds:schemaRefs>
    <ds:schemaRef ds:uri="http://schemas.microsoft.com/sharepoint/v3/contenttype/forms"/>
  </ds:schemaRefs>
</ds:datastoreItem>
</file>

<file path=customXml/itemProps2.xml><?xml version="1.0" encoding="utf-8"?>
<ds:datastoreItem xmlns:ds="http://schemas.openxmlformats.org/officeDocument/2006/customXml" ds:itemID="{ADF0B32E-0E47-4F9C-9E08-0CCBED8413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ca4954-836e-4dd6-806d-d2cdcf695e13"/>
    <ds:schemaRef ds:uri="6fe9af5a-ed8a-4244-928d-e56d06aad8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0787FB-2056-40E7-8591-B4D8DA444308}">
  <ds:schemaRefs>
    <ds:schemaRef ds:uri="http://www.w3.org/XML/1998/namespace"/>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purl.org/dc/terms/"/>
    <ds:schemaRef ds:uri="http://purl.org/dc/elements/1.1/"/>
    <ds:schemaRef ds:uri="http://schemas.microsoft.com/office/2006/metadata/properties"/>
    <ds:schemaRef ds:uri="6fe9af5a-ed8a-4244-928d-e56d06aad847"/>
    <ds:schemaRef ds:uri="24ca4954-836e-4dd6-806d-d2cdcf695e1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Contact Info &amp; Instructions</vt:lpstr>
      <vt:lpstr>2024-25 FF &amp; NSFP Year End</vt:lpstr>
      <vt:lpstr>2024-25 NSFP Schools List</vt:lpstr>
      <vt:lpstr>Data</vt:lpstr>
      <vt:lpstr>Funding</vt:lpstr>
      <vt:lpstr>Funding</vt:lpstr>
      <vt:lpstr>'2024-25 FF &amp; NSFP Year End'!Print_Area</vt:lpstr>
      <vt:lpstr>'2024-25 NSFP Schools List'!Print_Area</vt:lpstr>
      <vt:lpstr>Funding!Print_Area</vt:lpstr>
      <vt:lpstr>'2024-25 FF &amp; NSFP Year End'!Print_Titles</vt:lpstr>
      <vt:lpstr>'2024-25 NSFP Schools List'!Print_Titles</vt:lpstr>
      <vt:lpstr>Data!Print_Titles</vt:lpstr>
      <vt:lpstr>SD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2024-25 Feeding Futures National School Food Program</dc:title>
  <dc:subject>2024-25 Feeding Futures National School Food Program</dc:subject>
  <dc:creator>Ministry of Education and Child Care</dc:creator>
  <cp:keywords/>
  <dc:description/>
  <cp:lastModifiedBy>Ralloff, Richard ECC:EX</cp:lastModifiedBy>
  <cp:revision/>
  <cp:lastPrinted>2025-05-22T14:09:34Z</cp:lastPrinted>
  <dcterms:created xsi:type="dcterms:W3CDTF">2015-06-05T18:17:20Z</dcterms:created>
  <dcterms:modified xsi:type="dcterms:W3CDTF">2025-05-28T19:35:16Z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0x0101007982D16F4375A649BD0847D4D8BBFC22</vt:lpwstr>
  </property>
  <property fmtid="{D5CDD505-2E9C-101B-9397-08002B2CF9AE}" pid="3" name="MediaServiceImageTags">
    <vt:lpwstr/>
  </property>
</Properties>
</file>