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ECCHAN\Downloads\CC-7723_attachments\"/>
    </mc:Choice>
  </mc:AlternateContent>
  <xr:revisionPtr revIDLastSave="0" documentId="13_ncr:1_{A246F707-AA61-4149-9EDF-D4DBAE309AFC}" xr6:coauthVersionLast="47" xr6:coauthVersionMax="47" xr10:uidLastSave="{00000000-0000-0000-0000-000000000000}"/>
  <bookViews>
    <workbookView xWindow="-38520" yWindow="-2190" windowWidth="38640" windowHeight="21120" xr2:uid="{00000000-000D-0000-FFFF-FFFF00000000}"/>
  </bookViews>
  <sheets>
    <sheet name="Calendar Information" sheetId="13" r:id="rId1"/>
    <sheet name="District and School Information" sheetId="16" r:id="rId2"/>
    <sheet name="Colour" sheetId="6" state="hidden" r:id="rId3"/>
    <sheet name="2026-27 Calendar" sheetId="22" r:id="rId4"/>
    <sheet name="2027-28 Calendar " sheetId="25" r:id="rId5"/>
    <sheet name="2028-29 Calendar " sheetId="33" r:id="rId6"/>
    <sheet name="2026-27 Calendar SAMPLE" sheetId="32" r:id="rId7"/>
    <sheet name="Sheet2" sheetId="31" state="hidden" r:id="rId8"/>
    <sheet name="district and school data" sheetId="15" state="hidden" r:id="rId9"/>
    <sheet name="Sheet1" sheetId="26" state="hidden" r:id="rId10"/>
  </sheets>
  <definedNames>
    <definedName name="districts">'district and school data'!$A$2:$A$65</definedName>
    <definedName name="_xlnm.Print_Area" localSheetId="0">'Calendar Information'!$A$1:$P$54</definedName>
    <definedName name="_xlnm.Print_Area" localSheetId="1">'District and School Information'!$A$1:$F$210</definedName>
    <definedName name="_xlnm.Print_Titles" localSheetId="1">'District and School Information'!$1:$3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K3" i="15" l="1"/>
  <c r="BK4" i="15"/>
  <c r="BK5" i="15"/>
  <c r="BK6" i="15"/>
  <c r="BK7" i="15"/>
  <c r="BK8" i="15"/>
  <c r="BK9" i="15"/>
  <c r="BK10" i="15"/>
  <c r="BK11" i="15"/>
  <c r="BK12" i="15"/>
  <c r="BK13" i="15"/>
  <c r="BK14" i="15"/>
  <c r="BK15" i="15"/>
  <c r="BK16" i="15"/>
  <c r="BK17" i="15"/>
  <c r="BK18" i="15"/>
  <c r="BK19" i="15"/>
  <c r="BK20" i="15"/>
  <c r="BK21" i="15"/>
  <c r="BK22" i="15"/>
  <c r="BK23" i="15"/>
  <c r="BK24" i="15"/>
  <c r="BK25" i="15"/>
  <c r="BK26" i="15"/>
  <c r="BK27" i="15"/>
  <c r="BK28" i="15"/>
  <c r="BK29" i="15"/>
  <c r="BK30" i="15"/>
  <c r="BK31" i="15"/>
  <c r="BK32" i="15"/>
  <c r="BK33" i="15"/>
  <c r="BK34" i="15"/>
  <c r="BK35" i="15"/>
  <c r="BK36" i="15"/>
  <c r="BK37" i="15"/>
  <c r="BK38" i="15"/>
  <c r="BK39" i="15"/>
  <c r="BK40" i="15"/>
  <c r="BK41" i="15"/>
  <c r="BK42" i="15"/>
  <c r="BK43" i="15"/>
  <c r="BK44" i="15"/>
  <c r="BK45" i="15"/>
  <c r="BK46" i="15"/>
  <c r="BK47" i="15"/>
  <c r="BK48" i="15"/>
  <c r="BK49" i="15"/>
  <c r="BK50" i="15"/>
  <c r="BK51" i="15"/>
  <c r="BK52" i="15"/>
  <c r="BK53" i="15"/>
  <c r="BK54" i="15"/>
  <c r="BK55" i="15"/>
  <c r="BK56" i="15"/>
  <c r="BK57" i="15"/>
  <c r="BK58" i="15"/>
  <c r="BK59" i="15"/>
  <c r="BK60" i="15"/>
  <c r="BK61" i="15"/>
  <c r="BK62" i="15"/>
  <c r="BK63" i="15"/>
  <c r="BK64" i="15"/>
  <c r="BK65" i="15"/>
  <c r="BK66" i="15"/>
  <c r="BK67" i="15"/>
  <c r="BK68" i="15"/>
  <c r="BK69" i="15"/>
  <c r="BK70" i="15"/>
  <c r="BK71" i="15"/>
  <c r="BK72" i="15"/>
  <c r="BK73" i="15"/>
  <c r="BK74" i="15"/>
  <c r="BK75" i="15"/>
  <c r="BK76" i="15"/>
  <c r="BK77" i="15"/>
  <c r="BK78" i="15"/>
  <c r="BK79" i="15"/>
  <c r="BK80" i="15"/>
  <c r="BK81" i="15"/>
  <c r="BK82" i="15"/>
  <c r="BK83" i="15"/>
  <c r="BK84" i="15"/>
  <c r="BK85" i="15"/>
  <c r="BK86" i="15"/>
  <c r="BK87" i="15"/>
  <c r="BK88" i="15"/>
  <c r="BK89" i="15"/>
  <c r="BK2" i="15"/>
  <c r="BJ3" i="15"/>
  <c r="BJ4" i="15"/>
  <c r="BJ5" i="15"/>
  <c r="BJ6" i="15"/>
  <c r="BJ7" i="15"/>
  <c r="BJ8" i="15"/>
  <c r="BJ9" i="15"/>
  <c r="BJ10" i="15"/>
  <c r="BJ11" i="15"/>
  <c r="BJ12" i="15"/>
  <c r="BJ13" i="15"/>
  <c r="BJ14" i="15"/>
  <c r="BJ15" i="15"/>
  <c r="BJ16" i="15"/>
  <c r="BJ17" i="15"/>
  <c r="BJ18" i="15"/>
  <c r="BJ19" i="15"/>
  <c r="BJ20" i="15"/>
  <c r="BJ21" i="15"/>
  <c r="BJ22" i="15"/>
  <c r="BJ23" i="15"/>
  <c r="BJ24" i="15"/>
  <c r="BJ25" i="15"/>
  <c r="BJ26" i="15"/>
  <c r="BJ27" i="15"/>
  <c r="BJ28" i="15"/>
  <c r="BJ29" i="15"/>
  <c r="BJ30" i="15"/>
  <c r="BJ31" i="15"/>
  <c r="BJ32" i="15"/>
  <c r="BJ33" i="15"/>
  <c r="BJ34" i="15"/>
  <c r="BJ35" i="15"/>
  <c r="BJ36" i="15"/>
  <c r="BJ37" i="15"/>
  <c r="BJ38" i="15"/>
  <c r="BJ39" i="15"/>
  <c r="BJ40" i="15"/>
  <c r="BJ41" i="15"/>
  <c r="BJ42" i="15"/>
  <c r="BJ43" i="15"/>
  <c r="BJ44" i="15"/>
  <c r="BJ45" i="15"/>
  <c r="BJ46" i="15"/>
  <c r="BJ47" i="15"/>
  <c r="BJ48" i="15"/>
  <c r="BJ49" i="15"/>
  <c r="BJ50" i="15"/>
  <c r="BJ51" i="15"/>
  <c r="BJ52" i="15"/>
  <c r="BJ53" i="15"/>
  <c r="BJ54" i="15"/>
  <c r="BJ55" i="15"/>
  <c r="BJ56" i="15"/>
  <c r="BJ57" i="15"/>
  <c r="BJ58" i="15"/>
  <c r="BJ59" i="15"/>
  <c r="BJ60" i="15"/>
  <c r="BJ61" i="15"/>
  <c r="BJ62" i="15"/>
  <c r="BJ63" i="15"/>
  <c r="BJ64" i="15"/>
  <c r="BJ65" i="15"/>
  <c r="BJ66" i="15"/>
  <c r="BJ67" i="15"/>
  <c r="BJ68" i="15"/>
  <c r="BJ69" i="15"/>
  <c r="BJ70" i="15"/>
  <c r="BJ71" i="15"/>
  <c r="BJ72" i="15"/>
  <c r="BJ73" i="15"/>
  <c r="BJ74" i="15"/>
  <c r="BJ75" i="15"/>
  <c r="BJ76" i="15"/>
  <c r="BJ77" i="15"/>
  <c r="BJ78" i="15"/>
  <c r="BJ79" i="15"/>
  <c r="BJ80" i="15"/>
  <c r="BJ81" i="15"/>
  <c r="BJ82" i="15"/>
  <c r="BJ83" i="15"/>
  <c r="BJ84" i="15"/>
  <c r="BJ85" i="15"/>
  <c r="BJ86" i="15"/>
  <c r="BJ87" i="15"/>
  <c r="BJ88" i="15"/>
  <c r="BJ89" i="15"/>
  <c r="BJ2" i="15"/>
  <c r="BI3" i="15"/>
  <c r="BI4" i="15"/>
  <c r="BI5" i="15"/>
  <c r="BI6" i="15"/>
  <c r="BI7" i="15"/>
  <c r="BI8" i="15"/>
  <c r="BI9" i="15"/>
  <c r="BI10" i="15"/>
  <c r="BI11" i="15"/>
  <c r="BI12" i="15"/>
  <c r="BI13" i="15"/>
  <c r="BI14" i="15"/>
  <c r="BI15" i="15"/>
  <c r="BI16" i="15"/>
  <c r="BI17" i="15"/>
  <c r="BI18" i="15"/>
  <c r="BI19" i="15"/>
  <c r="BI20" i="15"/>
  <c r="BI21" i="15"/>
  <c r="BI22" i="15"/>
  <c r="BI23" i="15"/>
  <c r="BI24" i="15"/>
  <c r="BI25" i="15"/>
  <c r="BI26" i="15"/>
  <c r="BI27" i="15"/>
  <c r="BI28" i="15"/>
  <c r="BI29" i="15"/>
  <c r="BI30" i="15"/>
  <c r="BI31" i="15"/>
  <c r="BI32" i="15"/>
  <c r="BI33" i="15"/>
  <c r="BI34" i="15"/>
  <c r="BI35" i="15"/>
  <c r="BI36" i="15"/>
  <c r="BI37" i="15"/>
  <c r="BI38" i="15"/>
  <c r="BI39" i="15"/>
  <c r="BI40" i="15"/>
  <c r="BI41" i="15"/>
  <c r="BI42" i="15"/>
  <c r="BI43" i="15"/>
  <c r="BI44" i="15"/>
  <c r="BI45" i="15"/>
  <c r="BI46" i="15"/>
  <c r="BI47" i="15"/>
  <c r="BI48" i="15"/>
  <c r="BI49" i="15"/>
  <c r="BI50" i="15"/>
  <c r="BI51" i="15"/>
  <c r="BI52" i="15"/>
  <c r="BI53" i="15"/>
  <c r="BI54" i="15"/>
  <c r="BI55" i="15"/>
  <c r="BI56" i="15"/>
  <c r="BI57" i="15"/>
  <c r="BI58" i="15"/>
  <c r="BI59" i="15"/>
  <c r="BI60" i="15"/>
  <c r="BI61" i="15"/>
  <c r="BI62" i="15"/>
  <c r="BI63" i="15"/>
  <c r="BI64" i="15"/>
  <c r="BI65" i="15"/>
  <c r="BI66" i="15"/>
  <c r="BI67" i="15"/>
  <c r="BI68" i="15"/>
  <c r="BI69" i="15"/>
  <c r="BI70" i="15"/>
  <c r="BI71" i="15"/>
  <c r="BI72" i="15"/>
  <c r="BI73" i="15"/>
  <c r="BI74" i="15"/>
  <c r="BI75" i="15"/>
  <c r="BI76" i="15"/>
  <c r="BI77" i="15"/>
  <c r="BI78" i="15"/>
  <c r="BI79" i="15"/>
  <c r="BI80" i="15"/>
  <c r="BI81" i="15"/>
  <c r="BI82" i="15"/>
  <c r="BI83" i="15"/>
  <c r="BI84" i="15"/>
  <c r="BI85" i="15"/>
  <c r="BI86" i="15"/>
  <c r="BI87" i="15"/>
  <c r="BI88" i="15"/>
  <c r="BI89" i="15"/>
  <c r="BI90" i="15"/>
  <c r="BI91" i="15"/>
  <c r="BI2" i="15"/>
  <c r="Q2" i="15" l="1"/>
  <c r="P2" i="15" s="1"/>
  <c r="A3" i="15"/>
  <c r="A4" i="15"/>
  <c r="A5" i="15"/>
  <c r="A6" i="15"/>
  <c r="A7" i="15"/>
  <c r="A8" i="15"/>
  <c r="A9" i="15"/>
  <c r="A10" i="15"/>
  <c r="A11" i="15"/>
  <c r="A12" i="15"/>
  <c r="A13" i="15"/>
  <c r="A14" i="15"/>
  <c r="A15" i="15"/>
  <c r="A16" i="15"/>
  <c r="A17" i="15"/>
  <c r="A18" i="15"/>
  <c r="A19" i="15"/>
  <c r="A20" i="15"/>
  <c r="A21" i="15"/>
  <c r="A22" i="15"/>
  <c r="A23" i="15"/>
  <c r="A24" i="15"/>
  <c r="A25" i="15"/>
  <c r="A26" i="15"/>
  <c r="A27" i="15"/>
  <c r="A28" i="15"/>
  <c r="A29" i="15"/>
  <c r="A30" i="15"/>
  <c r="A31" i="15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47" i="15"/>
  <c r="A48" i="15"/>
  <c r="A49" i="15"/>
  <c r="A50" i="15"/>
  <c r="A51" i="15"/>
  <c r="A52" i="15"/>
  <c r="A53" i="15"/>
  <c r="A54" i="15"/>
  <c r="A55" i="15"/>
  <c r="A56" i="15"/>
  <c r="A57" i="15"/>
  <c r="A58" i="15"/>
  <c r="A59" i="15"/>
  <c r="A60" i="15"/>
  <c r="A61" i="15"/>
  <c r="A2" i="15"/>
  <c r="Q3" i="15" l="1"/>
  <c r="Q4" i="15" l="1"/>
  <c r="P3" i="15"/>
  <c r="P4" i="15" l="1"/>
  <c r="Q5" i="15"/>
  <c r="Q6" i="15" l="1"/>
  <c r="P5" i="15"/>
  <c r="P6" i="15" l="1"/>
  <c r="Q7" i="15"/>
  <c r="Q8" i="15" l="1"/>
  <c r="P7" i="15"/>
  <c r="P8" i="15" l="1"/>
  <c r="Q9" i="15"/>
  <c r="P9" i="15" l="1"/>
  <c r="Q10" i="15"/>
  <c r="P10" i="15" l="1"/>
  <c r="Q11" i="15"/>
  <c r="Q12" i="15" l="1"/>
  <c r="P11" i="15"/>
  <c r="P12" i="15" l="1"/>
  <c r="Q13" i="15"/>
  <c r="P13" i="15" l="1"/>
  <c r="Q14" i="15"/>
  <c r="P14" i="15" l="1"/>
  <c r="Q15" i="15"/>
  <c r="P15" i="15" l="1"/>
  <c r="Q16" i="15"/>
  <c r="P16" i="15" l="1"/>
  <c r="Q17" i="15"/>
  <c r="Q18" i="15" l="1"/>
  <c r="P17" i="15"/>
  <c r="P18" i="15" l="1"/>
  <c r="Q19" i="15"/>
  <c r="P19" i="15" l="1"/>
  <c r="Q20" i="15"/>
  <c r="P20" i="15" l="1"/>
  <c r="Q21" i="15"/>
  <c r="P21" i="15" l="1"/>
  <c r="Q22" i="15"/>
  <c r="P22" i="15" l="1"/>
  <c r="Q23" i="15"/>
  <c r="Q24" i="15" l="1"/>
  <c r="P23" i="15"/>
  <c r="P24" i="15" l="1"/>
  <c r="Q25" i="15"/>
  <c r="Q26" i="15" l="1"/>
  <c r="P25" i="15"/>
  <c r="P26" i="15" l="1"/>
  <c r="Q27" i="15"/>
  <c r="P27" i="15" l="1"/>
  <c r="Q28" i="15"/>
  <c r="P28" i="15" l="1"/>
  <c r="Q29" i="15"/>
  <c r="Q30" i="15" l="1"/>
  <c r="P29" i="15"/>
  <c r="Q31" i="15" l="1"/>
  <c r="P30" i="15"/>
  <c r="Q32" i="15" l="1"/>
  <c r="P31" i="15"/>
  <c r="P32" i="15" l="1"/>
  <c r="Q33" i="15"/>
  <c r="P33" i="15" l="1"/>
  <c r="Q34" i="15"/>
  <c r="P34" i="15" l="1"/>
  <c r="Q35" i="15"/>
  <c r="P35" i="15" l="1"/>
  <c r="Q36" i="15"/>
  <c r="Q37" i="15" l="1"/>
  <c r="P36" i="15"/>
  <c r="Q38" i="15" l="1"/>
  <c r="P37" i="15"/>
  <c r="P38" i="15" l="1"/>
  <c r="Q39" i="15"/>
  <c r="P39" i="15" l="1"/>
  <c r="Q40" i="15"/>
  <c r="P40" i="15" l="1"/>
  <c r="Q41" i="15"/>
  <c r="P41" i="15" l="1"/>
  <c r="Q42" i="15"/>
  <c r="P42" i="15" l="1"/>
  <c r="Q43" i="15"/>
  <c r="P43" i="15" l="1"/>
  <c r="Q44" i="15"/>
  <c r="P44" i="15" l="1"/>
  <c r="Q45" i="15"/>
  <c r="Q46" i="15" l="1"/>
  <c r="P45" i="15"/>
  <c r="P46" i="15" l="1"/>
  <c r="Q47" i="15"/>
  <c r="P47" i="15" l="1"/>
  <c r="Q48" i="15"/>
  <c r="P48" i="15" l="1"/>
  <c r="Q49" i="15"/>
  <c r="P49" i="15" l="1"/>
  <c r="Q50" i="15"/>
  <c r="P50" i="15" l="1"/>
  <c r="Q51" i="15"/>
  <c r="P51" i="15" l="1"/>
  <c r="Q52" i="15"/>
  <c r="P52" i="15" l="1"/>
  <c r="Q53" i="15"/>
  <c r="Q54" i="15" l="1"/>
  <c r="P53" i="15"/>
  <c r="P54" i="15" l="1"/>
  <c r="Q55" i="15"/>
  <c r="P55" i="15" l="1"/>
  <c r="Q56" i="15"/>
  <c r="P56" i="15" l="1"/>
  <c r="Q57" i="15"/>
  <c r="Q58" i="15" l="1"/>
  <c r="P57" i="15"/>
  <c r="P58" i="15" l="1"/>
  <c r="Q59" i="15"/>
  <c r="P59" i="15" l="1"/>
  <c r="Q60" i="15"/>
  <c r="P60" i="15" l="1"/>
  <c r="Q61" i="15"/>
  <c r="Q62" i="15" l="1"/>
  <c r="P61" i="15"/>
  <c r="Q63" i="15" l="1"/>
  <c r="P62" i="15"/>
  <c r="P63" i="15" l="1"/>
  <c r="Q64" i="15"/>
  <c r="P64" i="15" l="1"/>
  <c r="Q65" i="15"/>
  <c r="P65" i="15" l="1"/>
  <c r="Q66" i="15"/>
  <c r="P66" i="15" l="1"/>
  <c r="Q67" i="15"/>
  <c r="P67" i="15" l="1"/>
  <c r="Q68" i="15"/>
  <c r="P68" i="15" l="1"/>
  <c r="Q69" i="15"/>
  <c r="P69" i="15" l="1"/>
  <c r="Q70" i="15"/>
  <c r="P70" i="15" l="1"/>
  <c r="Q71" i="15"/>
  <c r="Q72" i="15" l="1"/>
  <c r="P71" i="15"/>
  <c r="P72" i="15" l="1"/>
  <c r="Q73" i="15"/>
  <c r="P73" i="15" l="1"/>
  <c r="Q74" i="15"/>
  <c r="P74" i="15" l="1"/>
  <c r="Q75" i="15"/>
  <c r="P75" i="15" l="1"/>
  <c r="Q76" i="15"/>
  <c r="P76" i="15" l="1"/>
  <c r="Q77" i="15"/>
  <c r="Q78" i="15" l="1"/>
  <c r="P77" i="15"/>
  <c r="P78" i="15" l="1"/>
  <c r="Q79" i="15"/>
  <c r="P79" i="15" l="1"/>
  <c r="Q80" i="15"/>
  <c r="P80" i="15" l="1"/>
  <c r="Q81" i="15"/>
  <c r="P81" i="15" l="1"/>
  <c r="Q82" i="15"/>
  <c r="P82" i="15" l="1"/>
  <c r="Q83" i="15"/>
  <c r="P83" i="15" l="1"/>
  <c r="Q84" i="15"/>
  <c r="P84" i="15" l="1"/>
  <c r="Q85" i="15"/>
  <c r="Q86" i="15" l="1"/>
  <c r="P85" i="15"/>
  <c r="Q87" i="15" l="1"/>
  <c r="P86" i="15"/>
  <c r="Q88" i="15" l="1"/>
  <c r="P87" i="15"/>
  <c r="Q89" i="15" l="1"/>
  <c r="P88" i="15"/>
  <c r="P89" i="15" l="1"/>
  <c r="Q90" i="15"/>
  <c r="P90" i="15" l="1"/>
  <c r="Q91" i="15"/>
  <c r="F11" i="16" l="1"/>
  <c r="B11" i="16"/>
  <c r="P91" i="15"/>
  <c r="E11" i="16" s="1"/>
  <c r="D134" i="16"/>
  <c r="C12" i="16"/>
  <c r="V202" i="16"/>
  <c r="X204" i="16"/>
  <c r="B208" i="16"/>
  <c r="B33" i="16"/>
  <c r="B17" i="16"/>
  <c r="C62" i="16"/>
  <c r="D95" i="16"/>
  <c r="F45" i="16"/>
  <c r="B61" i="16"/>
  <c r="F153" i="16"/>
  <c r="C64" i="16"/>
  <c r="E93" i="16"/>
  <c r="C68" i="16"/>
  <c r="D170" i="16"/>
  <c r="F137" i="16"/>
  <c r="Y195" i="16"/>
  <c r="B107" i="16"/>
  <c r="F47" i="16"/>
  <c r="W203" i="16"/>
  <c r="D44" i="16"/>
  <c r="D92" i="16"/>
  <c r="E67" i="16"/>
  <c r="B63" i="16"/>
  <c r="C121" i="16"/>
  <c r="B97" i="16"/>
  <c r="F186" i="16"/>
  <c r="B157" i="16"/>
  <c r="E65" i="16"/>
  <c r="F112" i="16"/>
  <c r="D85" i="16"/>
  <c r="B165" i="16"/>
  <c r="F171" i="16"/>
  <c r="B65" i="16"/>
  <c r="B142" i="16"/>
  <c r="B88" i="16"/>
  <c r="F148" i="16"/>
  <c r="F102" i="16"/>
  <c r="B24" i="16"/>
  <c r="D202" i="16"/>
  <c r="E41" i="16"/>
  <c r="E21" i="16"/>
  <c r="E193" i="16"/>
  <c r="C178" i="16"/>
  <c r="C115" i="16"/>
  <c r="B22" i="16"/>
  <c r="C81" i="16"/>
  <c r="F199" i="16"/>
  <c r="F36" i="16"/>
  <c r="D148" i="16"/>
  <c r="B171" i="16"/>
  <c r="F175" i="16"/>
  <c r="F189" i="16"/>
  <c r="E112" i="16"/>
  <c r="C188" i="16"/>
  <c r="F127" i="16"/>
  <c r="E44" i="16"/>
  <c r="X202" i="16"/>
  <c r="D156" i="16"/>
  <c r="D143" i="16"/>
  <c r="D27" i="16"/>
  <c r="F139" i="16"/>
  <c r="C166" i="16"/>
  <c r="F136" i="16"/>
  <c r="F115" i="16"/>
  <c r="D68" i="16"/>
  <c r="Y213" i="16"/>
  <c r="D116" i="16"/>
  <c r="C127" i="16"/>
  <c r="E54" i="16"/>
  <c r="B76" i="16"/>
  <c r="F179" i="16"/>
  <c r="C184" i="16"/>
  <c r="E201" i="16"/>
  <c r="C114" i="16"/>
  <c r="B83" i="16"/>
  <c r="F141" i="16"/>
  <c r="C61" i="16"/>
  <c r="V195" i="16"/>
  <c r="C75" i="16"/>
  <c r="B138" i="16"/>
  <c r="F154" i="16"/>
  <c r="B70" i="16"/>
  <c r="F56" i="16"/>
  <c r="C192" i="16"/>
  <c r="B68" i="16"/>
  <c r="E101" i="16"/>
  <c r="E137" i="16"/>
  <c r="Y216" i="16"/>
  <c r="E83" i="16"/>
  <c r="C49" i="16"/>
  <c r="F168" i="16"/>
  <c r="C103" i="16"/>
  <c r="D172" i="16"/>
  <c r="E36" i="16"/>
  <c r="B104" i="16"/>
  <c r="B159" i="16"/>
  <c r="B77" i="16"/>
  <c r="F172" i="16"/>
  <c r="D80" i="16"/>
  <c r="E26" i="16"/>
  <c r="C91" i="16"/>
  <c r="B190" i="16"/>
  <c r="E141" i="16"/>
  <c r="F44" i="16"/>
  <c r="C193" i="16"/>
  <c r="F194" i="16"/>
  <c r="E81" i="16"/>
  <c r="F14" i="16"/>
  <c r="F90" i="16"/>
  <c r="B114" i="16"/>
  <c r="B69" i="16"/>
  <c r="D93" i="16"/>
  <c r="E167" i="16"/>
  <c r="D14" i="16"/>
  <c r="Y215" i="16"/>
  <c r="B72" i="16"/>
  <c r="U201" i="16"/>
  <c r="D22" i="16"/>
  <c r="C133" i="16"/>
  <c r="C67" i="16"/>
  <c r="D145" i="16"/>
  <c r="C144" i="16"/>
  <c r="D173" i="16"/>
  <c r="F110" i="16"/>
  <c r="C163" i="16"/>
  <c r="D75" i="16"/>
  <c r="X214" i="16"/>
  <c r="B178" i="16"/>
  <c r="B38" i="16"/>
  <c r="E170" i="16"/>
  <c r="D53" i="16"/>
  <c r="E109" i="16"/>
  <c r="F140" i="16"/>
  <c r="D162" i="16"/>
  <c r="B140" i="16"/>
  <c r="F152" i="16"/>
  <c r="E203" i="16"/>
  <c r="D177" i="16"/>
  <c r="C156" i="16"/>
  <c r="D115" i="16"/>
  <c r="C90" i="16"/>
  <c r="C63" i="16"/>
  <c r="C147" i="16"/>
  <c r="D28" i="16"/>
  <c r="B182" i="16"/>
  <c r="D12" i="16"/>
  <c r="B205" i="16"/>
  <c r="C130" i="16"/>
  <c r="C141" i="16"/>
  <c r="F143" i="16"/>
  <c r="C57" i="16"/>
  <c r="E115" i="16"/>
  <c r="F201" i="16"/>
  <c r="B184" i="16"/>
  <c r="F79" i="16"/>
  <c r="B99" i="16"/>
  <c r="F181" i="16"/>
  <c r="F132" i="16"/>
  <c r="B98" i="16"/>
  <c r="C76" i="16"/>
  <c r="F109" i="16"/>
  <c r="D97" i="16"/>
  <c r="E64" i="16"/>
  <c r="D190" i="16"/>
  <c r="C22" i="16"/>
  <c r="U197" i="16"/>
  <c r="B180" i="16"/>
  <c r="D45" i="16"/>
  <c r="C203" i="16"/>
  <c r="E136" i="16"/>
  <c r="B91" i="16"/>
  <c r="F195" i="16"/>
  <c r="B206" i="16"/>
  <c r="F29" i="16"/>
  <c r="D176" i="16"/>
  <c r="D159" i="16"/>
  <c r="X200" i="16"/>
  <c r="C93" i="16"/>
  <c r="B40" i="16"/>
  <c r="C161" i="16"/>
  <c r="B126" i="16"/>
  <c r="F177" i="16"/>
  <c r="W208" i="16"/>
  <c r="E40" i="16"/>
  <c r="C60" i="16"/>
  <c r="V204" i="16"/>
  <c r="E94" i="16"/>
  <c r="E29" i="16"/>
  <c r="E186" i="16"/>
  <c r="E185" i="16"/>
  <c r="C17" i="16"/>
  <c r="D35" i="16"/>
  <c r="D195" i="16"/>
  <c r="B31" i="16"/>
  <c r="B134" i="16"/>
  <c r="B32" i="16"/>
  <c r="F41" i="16"/>
  <c r="F113" i="16"/>
  <c r="C105" i="16"/>
  <c r="E129" i="16"/>
  <c r="F63" i="16"/>
  <c r="C98" i="16"/>
  <c r="E166" i="16"/>
  <c r="E147" i="16"/>
  <c r="D184" i="16"/>
  <c r="E192" i="16"/>
  <c r="E119" i="16"/>
  <c r="D30" i="16"/>
  <c r="U215" i="16"/>
  <c r="D34" i="16"/>
  <c r="F13" i="16"/>
  <c r="D112" i="16"/>
  <c r="V205" i="16"/>
  <c r="F188" i="16"/>
  <c r="Y198" i="16"/>
  <c r="C202" i="16"/>
  <c r="B29" i="16"/>
  <c r="E88" i="16"/>
  <c r="C209" i="16"/>
  <c r="D29" i="16"/>
  <c r="C206" i="16"/>
  <c r="D19" i="16"/>
  <c r="D183" i="16"/>
  <c r="D130" i="16"/>
  <c r="C30" i="16"/>
  <c r="C14" i="16"/>
  <c r="C109" i="16"/>
  <c r="E165" i="16"/>
  <c r="E197" i="16"/>
  <c r="D133" i="16"/>
  <c r="F38" i="16"/>
  <c r="C21" i="16"/>
  <c r="U205" i="16"/>
  <c r="W198" i="16"/>
  <c r="C101" i="16"/>
  <c r="C126" i="16"/>
  <c r="C204" i="16"/>
  <c r="B124" i="16"/>
  <c r="C136" i="16"/>
  <c r="U200" i="16"/>
  <c r="E108" i="16"/>
  <c r="W214" i="16"/>
  <c r="E73" i="16"/>
  <c r="D26" i="16"/>
  <c r="B53" i="16"/>
  <c r="C182" i="16"/>
  <c r="X196" i="16"/>
  <c r="U216" i="16"/>
  <c r="W211" i="16"/>
  <c r="U196" i="16"/>
  <c r="C189" i="16"/>
  <c r="C83" i="16"/>
  <c r="E32" i="16"/>
  <c r="W202" i="16"/>
  <c r="F128" i="16"/>
  <c r="B89" i="16"/>
  <c r="D194" i="16"/>
  <c r="B48" i="16"/>
  <c r="C195" i="16"/>
  <c r="U206" i="16"/>
  <c r="C74" i="16"/>
  <c r="B109" i="16"/>
  <c r="B75" i="16"/>
  <c r="Y201" i="16"/>
  <c r="F167" i="16"/>
  <c r="D101" i="16"/>
  <c r="B46" i="16"/>
  <c r="E43" i="16"/>
  <c r="B164" i="16"/>
  <c r="C174" i="16"/>
  <c r="B207" i="16"/>
  <c r="U203" i="16"/>
  <c r="D125" i="16"/>
  <c r="C45" i="16"/>
  <c r="D98" i="16"/>
  <c r="D15" i="16"/>
  <c r="C41" i="16"/>
  <c r="C43" i="16"/>
  <c r="F37" i="16"/>
  <c r="D189" i="16"/>
  <c r="C128" i="16"/>
  <c r="C170" i="16"/>
  <c r="W205" i="16"/>
  <c r="E47" i="16"/>
  <c r="F202" i="16"/>
  <c r="C78" i="16"/>
  <c r="C80" i="16"/>
  <c r="F57" i="16"/>
  <c r="D71" i="16"/>
  <c r="C27" i="16"/>
  <c r="B141" i="16"/>
  <c r="U208" i="16"/>
  <c r="X207" i="16"/>
  <c r="E35" i="16"/>
  <c r="B20" i="16"/>
  <c r="C131" i="16"/>
  <c r="Y204" i="16"/>
  <c r="F150" i="16"/>
  <c r="F190" i="16"/>
  <c r="B162" i="16"/>
  <c r="E110" i="16"/>
  <c r="B129" i="16"/>
  <c r="D185" i="16"/>
  <c r="C58" i="16"/>
  <c r="C79" i="16"/>
  <c r="B151" i="16"/>
  <c r="F210" i="16"/>
  <c r="E139" i="16"/>
  <c r="F75" i="16"/>
  <c r="C54" i="16"/>
  <c r="F145" i="16"/>
  <c r="F130" i="16"/>
  <c r="B50" i="16"/>
  <c r="D79" i="16"/>
  <c r="C13" i="16"/>
  <c r="D83" i="16"/>
  <c r="V209" i="16"/>
  <c r="F196" i="16"/>
  <c r="E53" i="16"/>
  <c r="E107" i="16"/>
  <c r="B82" i="16"/>
  <c r="C143" i="16"/>
  <c r="C172" i="16"/>
  <c r="C23" i="16"/>
  <c r="D91" i="16"/>
  <c r="F155" i="16"/>
  <c r="W196" i="16"/>
  <c r="Y214" i="16"/>
  <c r="C129" i="16"/>
  <c r="F73" i="16"/>
  <c r="E33" i="16"/>
  <c r="C145" i="16"/>
  <c r="C89" i="16"/>
  <c r="E66" i="16"/>
  <c r="B21" i="16"/>
  <c r="B96" i="16"/>
  <c r="C88" i="16"/>
  <c r="F146" i="16"/>
  <c r="C116" i="16"/>
  <c r="E176" i="16"/>
  <c r="E151" i="16"/>
  <c r="B12" i="16"/>
  <c r="F99" i="16"/>
  <c r="B101" i="16"/>
  <c r="B110" i="16"/>
  <c r="E173" i="16"/>
  <c r="C196" i="16"/>
  <c r="B86" i="16"/>
  <c r="E138" i="16"/>
  <c r="B95" i="16"/>
  <c r="E75" i="16"/>
  <c r="F103" i="16"/>
  <c r="F117" i="16"/>
  <c r="C125" i="16"/>
  <c r="C31" i="16"/>
  <c r="F72" i="16"/>
  <c r="E182" i="16"/>
  <c r="D62" i="16"/>
  <c r="B30" i="16"/>
  <c r="D32" i="16"/>
  <c r="F25" i="16"/>
  <c r="F31" i="16"/>
  <c r="E121" i="16"/>
  <c r="F58" i="16"/>
  <c r="B36" i="16"/>
  <c r="C113" i="16"/>
  <c r="C183" i="16"/>
  <c r="E183" i="16"/>
  <c r="E195" i="16"/>
  <c r="F174" i="16"/>
  <c r="X201" i="16"/>
  <c r="D100" i="16"/>
  <c r="E25" i="16"/>
  <c r="D106" i="16"/>
  <c r="E120" i="16"/>
  <c r="E38" i="16"/>
  <c r="X215" i="16"/>
  <c r="E160" i="16"/>
  <c r="C120" i="16"/>
  <c r="U212" i="16"/>
  <c r="E106" i="16"/>
  <c r="E164" i="16"/>
  <c r="C40" i="16"/>
  <c r="C152" i="16"/>
  <c r="E57" i="16"/>
  <c r="B170" i="16"/>
  <c r="F193" i="16"/>
  <c r="D171" i="16"/>
  <c r="D204" i="16"/>
  <c r="B200" i="16"/>
  <c r="F159" i="16"/>
  <c r="B15" i="16"/>
  <c r="E191" i="16"/>
  <c r="F149" i="16"/>
  <c r="B174" i="16"/>
  <c r="D188" i="16"/>
  <c r="C160" i="16"/>
  <c r="B193" i="16"/>
  <c r="C194" i="16"/>
  <c r="X206" i="16"/>
  <c r="C32" i="16"/>
  <c r="F66" i="16"/>
  <c r="D109" i="16"/>
  <c r="C140" i="16"/>
  <c r="B143" i="16"/>
  <c r="C168" i="16"/>
  <c r="F19" i="16"/>
  <c r="B186" i="16"/>
  <c r="E206" i="16"/>
  <c r="B125" i="16"/>
  <c r="B147" i="16"/>
  <c r="D70" i="16"/>
  <c r="V207" i="16"/>
  <c r="U204" i="16"/>
  <c r="V197" i="16"/>
  <c r="B23" i="16"/>
  <c r="F93" i="16"/>
  <c r="D16" i="16"/>
  <c r="E77" i="16"/>
  <c r="E162" i="16"/>
  <c r="D114" i="16"/>
  <c r="E70" i="16"/>
  <c r="E208" i="16"/>
  <c r="C175" i="16"/>
  <c r="E196" i="16"/>
  <c r="C124" i="16"/>
  <c r="F82" i="16"/>
  <c r="D192" i="16"/>
  <c r="C153" i="16"/>
  <c r="X213" i="16"/>
  <c r="F42" i="16"/>
  <c r="F100" i="16"/>
  <c r="C139" i="16"/>
  <c r="C186" i="16"/>
  <c r="E148" i="16"/>
  <c r="F70" i="16"/>
  <c r="B85" i="16"/>
  <c r="F122" i="16"/>
  <c r="B183" i="16"/>
  <c r="C157" i="16"/>
  <c r="V199" i="16"/>
  <c r="E154" i="16"/>
  <c r="C50" i="16"/>
  <c r="F49" i="16"/>
  <c r="F106" i="16"/>
  <c r="F55" i="16"/>
  <c r="B189" i="16"/>
  <c r="F173" i="16"/>
  <c r="F54" i="16"/>
  <c r="D163" i="16"/>
  <c r="E97" i="16"/>
  <c r="F197" i="16"/>
  <c r="E104" i="16"/>
  <c r="V210" i="16"/>
  <c r="B81" i="16"/>
  <c r="Y197" i="16"/>
  <c r="F91" i="16"/>
  <c r="F191" i="16"/>
  <c r="V200" i="16"/>
  <c r="F123" i="16"/>
  <c r="C148" i="16"/>
  <c r="W213" i="16"/>
  <c r="E48" i="16"/>
  <c r="C69" i="16"/>
  <c r="F24" i="16"/>
  <c r="E187" i="16"/>
  <c r="B195" i="16"/>
  <c r="D136" i="16"/>
  <c r="E20" i="16"/>
  <c r="B117" i="16"/>
  <c r="E74" i="16"/>
  <c r="F178" i="16"/>
  <c r="B194" i="16"/>
  <c r="D191" i="16"/>
  <c r="B153" i="16"/>
  <c r="D132" i="16"/>
  <c r="D167" i="16"/>
  <c r="E84" i="16"/>
  <c r="D82" i="16"/>
  <c r="B47" i="16"/>
  <c r="B84" i="16"/>
  <c r="B35" i="16"/>
  <c r="D108" i="16"/>
  <c r="C18" i="16"/>
  <c r="D40" i="16"/>
  <c r="F116" i="16"/>
  <c r="D117" i="16"/>
  <c r="F18" i="16"/>
  <c r="F142" i="16"/>
  <c r="B127" i="16"/>
  <c r="F64" i="16"/>
  <c r="F67" i="16"/>
  <c r="D31" i="16"/>
  <c r="E15" i="16"/>
  <c r="B119" i="16"/>
  <c r="D59" i="16"/>
  <c r="F89" i="16"/>
  <c r="D123" i="16"/>
  <c r="F26" i="16"/>
  <c r="D110" i="16"/>
  <c r="B66" i="16"/>
  <c r="B80" i="16"/>
  <c r="E132" i="16"/>
  <c r="F134" i="16"/>
  <c r="B169" i="16"/>
  <c r="B192" i="16"/>
  <c r="F43" i="16"/>
  <c r="B137" i="16"/>
  <c r="F203" i="16"/>
  <c r="E90" i="16"/>
  <c r="E189" i="16"/>
  <c r="C39" i="16"/>
  <c r="E14" i="16"/>
  <c r="D139" i="16"/>
  <c r="B145" i="16"/>
  <c r="F198" i="16"/>
  <c r="D144" i="16"/>
  <c r="E92" i="16"/>
  <c r="B167" i="16"/>
  <c r="C167" i="16"/>
  <c r="W207" i="16"/>
  <c r="D200" i="16"/>
  <c r="F160" i="16"/>
  <c r="E76" i="16"/>
  <c r="D131" i="16"/>
  <c r="E155" i="16"/>
  <c r="D164" i="16"/>
  <c r="E12" i="16"/>
  <c r="D120" i="16"/>
  <c r="D119" i="16"/>
  <c r="E123" i="16"/>
  <c r="V213" i="16"/>
  <c r="E210" i="16"/>
  <c r="E177" i="16"/>
  <c r="D94" i="16"/>
  <c r="B79" i="16"/>
  <c r="B203" i="16"/>
  <c r="C122" i="16"/>
  <c r="B51" i="16"/>
  <c r="B168" i="16"/>
  <c r="X211" i="16"/>
  <c r="D48" i="16"/>
  <c r="X205" i="16"/>
  <c r="D210" i="16"/>
  <c r="F114" i="16"/>
  <c r="F22" i="16"/>
  <c r="E171" i="16"/>
  <c r="C72" i="16"/>
  <c r="D63" i="16"/>
  <c r="D199" i="16"/>
  <c r="D87" i="16"/>
  <c r="F84" i="16"/>
  <c r="X212" i="16"/>
  <c r="D65" i="16"/>
  <c r="F124" i="16"/>
  <c r="D150" i="16"/>
  <c r="B56" i="16"/>
  <c r="B41" i="16"/>
  <c r="F144" i="16"/>
  <c r="D67" i="16"/>
  <c r="C132" i="16"/>
  <c r="C197" i="16"/>
  <c r="D58" i="16"/>
  <c r="F76" i="16"/>
  <c r="E39" i="16"/>
  <c r="C55" i="16"/>
  <c r="D209" i="16"/>
  <c r="E172" i="16"/>
  <c r="E50" i="16"/>
  <c r="F156" i="16"/>
  <c r="B201" i="16"/>
  <c r="C162" i="16"/>
  <c r="B135" i="16"/>
  <c r="D39" i="16"/>
  <c r="X216" i="16"/>
  <c r="D73" i="16"/>
  <c r="E161" i="16"/>
  <c r="B108" i="16"/>
  <c r="B131" i="16"/>
  <c r="E86" i="16"/>
  <c r="Y200" i="16"/>
  <c r="D64" i="16"/>
  <c r="C53" i="16"/>
  <c r="V206" i="16"/>
  <c r="B155" i="16"/>
  <c r="Y207" i="16"/>
  <c r="E58" i="16"/>
  <c r="E117" i="16"/>
  <c r="Y203" i="16"/>
  <c r="F20" i="16"/>
  <c r="U209" i="16"/>
  <c r="F138" i="16"/>
  <c r="U199" i="16"/>
  <c r="C179" i="16"/>
  <c r="F164" i="16"/>
  <c r="U202" i="16"/>
  <c r="E124" i="16"/>
  <c r="B133" i="16"/>
  <c r="E145" i="16"/>
  <c r="F157" i="16"/>
  <c r="D84" i="16"/>
  <c r="B92" i="16"/>
  <c r="D137" i="16"/>
  <c r="X208" i="16"/>
  <c r="C85" i="16"/>
  <c r="C37" i="16"/>
  <c r="U214" i="16"/>
  <c r="D118" i="16"/>
  <c r="D149" i="16"/>
  <c r="E152" i="16"/>
  <c r="D36" i="16"/>
  <c r="C146" i="16"/>
  <c r="W212" i="16"/>
  <c r="F85" i="16"/>
  <c r="F176" i="16"/>
  <c r="D49" i="16"/>
  <c r="B71" i="16"/>
  <c r="B196" i="16"/>
  <c r="E178" i="16"/>
  <c r="B93" i="16"/>
  <c r="D179" i="16"/>
  <c r="F28" i="16"/>
  <c r="F60" i="16"/>
  <c r="E125" i="16"/>
  <c r="E30" i="16"/>
  <c r="D69" i="16"/>
  <c r="E85" i="16"/>
  <c r="F97" i="16"/>
  <c r="F96" i="16"/>
  <c r="E102" i="16"/>
  <c r="D20" i="16"/>
  <c r="B60" i="16"/>
  <c r="C20" i="16"/>
  <c r="C66" i="16"/>
  <c r="D203" i="16"/>
  <c r="F163" i="16"/>
  <c r="B158" i="16"/>
  <c r="B209" i="16"/>
  <c r="E71" i="16"/>
  <c r="E23" i="16"/>
  <c r="D52" i="16"/>
  <c r="E142" i="16"/>
  <c r="D141" i="16"/>
  <c r="D55" i="16"/>
  <c r="D146" i="16"/>
  <c r="C15" i="16"/>
  <c r="F169" i="16"/>
  <c r="D74" i="16"/>
  <c r="C155" i="16"/>
  <c r="F119" i="16"/>
  <c r="F108" i="16"/>
  <c r="F34" i="16"/>
  <c r="C46" i="16"/>
  <c r="D76" i="16"/>
  <c r="F46" i="16"/>
  <c r="F192" i="16"/>
  <c r="E34" i="16"/>
  <c r="D140" i="16"/>
  <c r="B176" i="16"/>
  <c r="E13" i="16"/>
  <c r="E131" i="16"/>
  <c r="F182" i="16"/>
  <c r="E133" i="16"/>
  <c r="E91" i="16"/>
  <c r="E42" i="16"/>
  <c r="C208" i="16"/>
  <c r="E163" i="16"/>
  <c r="E98" i="16"/>
  <c r="F52" i="16"/>
  <c r="V215" i="16"/>
  <c r="E89" i="16"/>
  <c r="F166" i="16"/>
  <c r="E157" i="16"/>
  <c r="C207" i="16"/>
  <c r="C84" i="16"/>
  <c r="B146" i="16"/>
  <c r="C171" i="16"/>
  <c r="B25" i="16"/>
  <c r="E45" i="16"/>
  <c r="C191" i="16"/>
  <c r="C95" i="16"/>
  <c r="D198" i="16"/>
  <c r="V211" i="16"/>
  <c r="B42" i="16"/>
  <c r="D46" i="16"/>
  <c r="E194" i="16"/>
  <c r="X209" i="16"/>
  <c r="C102" i="16"/>
  <c r="E168" i="16"/>
  <c r="D72" i="16"/>
  <c r="C38" i="16"/>
  <c r="C149" i="16"/>
  <c r="B78" i="16"/>
  <c r="C185" i="16"/>
  <c r="F32" i="16"/>
  <c r="F151" i="16"/>
  <c r="C119" i="16"/>
  <c r="B64" i="16"/>
  <c r="C164" i="16"/>
  <c r="F107" i="16"/>
  <c r="C112" i="16"/>
  <c r="C154" i="16"/>
  <c r="C26" i="16"/>
  <c r="F208" i="16"/>
  <c r="D88" i="16"/>
  <c r="F104" i="16"/>
  <c r="F15" i="16"/>
  <c r="V214" i="16"/>
  <c r="C205" i="16"/>
  <c r="B136" i="16"/>
  <c r="C33" i="16"/>
  <c r="F59" i="16"/>
  <c r="E174" i="16"/>
  <c r="V203" i="16"/>
  <c r="E159" i="16"/>
  <c r="B94" i="16"/>
  <c r="E79" i="16"/>
  <c r="C34" i="16"/>
  <c r="B130" i="16"/>
  <c r="E28" i="16"/>
  <c r="C28" i="16"/>
  <c r="E87" i="16"/>
  <c r="C16" i="16"/>
  <c r="U207" i="16"/>
  <c r="D61" i="16"/>
  <c r="B197" i="16"/>
  <c r="D13" i="16"/>
  <c r="F35" i="16"/>
  <c r="X198" i="16"/>
  <c r="C180" i="16"/>
  <c r="C169" i="16"/>
  <c r="F27" i="16"/>
  <c r="C82" i="16"/>
  <c r="D89" i="16"/>
  <c r="F121" i="16"/>
  <c r="C59" i="16"/>
  <c r="D78" i="16"/>
  <c r="D124" i="16"/>
  <c r="E62" i="16"/>
  <c r="B210" i="16"/>
  <c r="D54" i="16"/>
  <c r="D206" i="16"/>
  <c r="E202" i="16"/>
  <c r="D111" i="16"/>
  <c r="Y209" i="16"/>
  <c r="F184" i="16"/>
  <c r="B59" i="16"/>
  <c r="V198" i="16"/>
  <c r="D126" i="16"/>
  <c r="C70" i="16"/>
  <c r="E146" i="16"/>
  <c r="E16" i="16"/>
  <c r="B16" i="16"/>
  <c r="B49" i="16"/>
  <c r="D43" i="16"/>
  <c r="B44" i="16"/>
  <c r="C96" i="16"/>
  <c r="C108" i="16"/>
  <c r="C71" i="16"/>
  <c r="D168" i="16"/>
  <c r="B26" i="16"/>
  <c r="D207" i="16"/>
  <c r="Y208" i="16"/>
  <c r="E144" i="16"/>
  <c r="C198" i="16"/>
  <c r="D57" i="16"/>
  <c r="C137" i="16"/>
  <c r="C29" i="16"/>
  <c r="F61" i="16"/>
  <c r="E204" i="16"/>
  <c r="U195" i="16"/>
  <c r="B74" i="16"/>
  <c r="F180" i="16"/>
  <c r="F50" i="16"/>
  <c r="W216" i="16"/>
  <c r="W195" i="16"/>
  <c r="F207" i="16"/>
  <c r="B55" i="16"/>
  <c r="F125" i="16"/>
  <c r="C134" i="16"/>
  <c r="B187" i="16"/>
  <c r="F71" i="16"/>
  <c r="D152" i="16"/>
  <c r="E78" i="16"/>
  <c r="F126" i="16"/>
  <c r="B123" i="16"/>
  <c r="C24" i="16"/>
  <c r="B18" i="16"/>
  <c r="B156" i="16"/>
  <c r="C210" i="16"/>
  <c r="F205" i="16"/>
  <c r="C117" i="16"/>
  <c r="E169" i="16"/>
  <c r="E205" i="16"/>
  <c r="U198" i="16"/>
  <c r="C104" i="16"/>
  <c r="E122" i="16"/>
  <c r="D90" i="16"/>
  <c r="C110" i="16"/>
  <c r="C173" i="16"/>
  <c r="W210" i="16"/>
  <c r="B52" i="16"/>
  <c r="B58" i="16"/>
  <c r="B43" i="16"/>
  <c r="Y199" i="16"/>
  <c r="D38" i="16"/>
  <c r="F77" i="16"/>
  <c r="F206" i="16"/>
  <c r="E24" i="16"/>
  <c r="F161" i="16"/>
  <c r="B105" i="16"/>
  <c r="D169" i="16"/>
  <c r="C100" i="16"/>
  <c r="D182" i="16"/>
  <c r="E153" i="16"/>
  <c r="B62" i="16"/>
  <c r="D187" i="16"/>
  <c r="F39" i="16"/>
  <c r="C77" i="16"/>
  <c r="E181" i="16"/>
  <c r="C106" i="16"/>
  <c r="U210" i="16"/>
  <c r="C36" i="16"/>
  <c r="C35" i="16"/>
  <c r="E126" i="16"/>
  <c r="B102" i="16"/>
  <c r="C150" i="16"/>
  <c r="X195" i="16"/>
  <c r="B161" i="16"/>
  <c r="C142" i="16"/>
  <c r="B112" i="16"/>
  <c r="D196" i="16"/>
  <c r="D175" i="16"/>
  <c r="C99" i="16"/>
  <c r="F147" i="16"/>
  <c r="D160" i="16"/>
  <c r="B179" i="16"/>
  <c r="Y206" i="16"/>
  <c r="E156" i="16"/>
  <c r="D142" i="16"/>
  <c r="F81" i="16"/>
  <c r="D166" i="16"/>
  <c r="B106" i="16"/>
  <c r="E99" i="16"/>
  <c r="W204" i="16"/>
  <c r="F17" i="16"/>
  <c r="B150" i="16"/>
  <c r="C19" i="16"/>
  <c r="C200" i="16"/>
  <c r="E103" i="16"/>
  <c r="Y202" i="16"/>
  <c r="D37" i="16"/>
  <c r="F86" i="16"/>
  <c r="W206" i="16"/>
  <c r="E198" i="16"/>
  <c r="E59" i="16"/>
  <c r="C190" i="16"/>
  <c r="W200" i="16"/>
  <c r="D51" i="16"/>
  <c r="D180" i="16"/>
  <c r="F94" i="16"/>
  <c r="E80" i="16"/>
  <c r="B54" i="16"/>
  <c r="X210" i="16"/>
  <c r="E184" i="16"/>
  <c r="E135" i="16"/>
  <c r="C187" i="16"/>
  <c r="E46" i="16"/>
  <c r="D33" i="16"/>
  <c r="Y196" i="16"/>
  <c r="E37" i="16"/>
  <c r="D122" i="16"/>
  <c r="B154" i="16"/>
  <c r="B204" i="16"/>
  <c r="C138" i="16"/>
  <c r="D147" i="16"/>
  <c r="E209" i="16"/>
  <c r="E60" i="16"/>
  <c r="B120" i="16"/>
  <c r="F131" i="16"/>
  <c r="B27" i="16"/>
  <c r="E18" i="16"/>
  <c r="F183" i="16"/>
  <c r="F87" i="16"/>
  <c r="F200" i="16"/>
  <c r="F204" i="16"/>
  <c r="F162" i="16"/>
  <c r="C65" i="16"/>
  <c r="E68" i="16"/>
  <c r="E105" i="16"/>
  <c r="F16" i="16"/>
  <c r="V208" i="16"/>
  <c r="E116" i="16"/>
  <c r="D165" i="16"/>
  <c r="B45" i="16"/>
  <c r="E175" i="16"/>
  <c r="F74" i="16"/>
  <c r="D42" i="16"/>
  <c r="D105" i="16"/>
  <c r="V196" i="16"/>
  <c r="W215" i="16"/>
  <c r="B122" i="16"/>
  <c r="F95" i="16"/>
  <c r="B111" i="16"/>
  <c r="D197" i="16"/>
  <c r="F65" i="16"/>
  <c r="F30" i="16"/>
  <c r="D25" i="16"/>
  <c r="B116" i="16"/>
  <c r="E143" i="16"/>
  <c r="D178" i="16"/>
  <c r="C97" i="16"/>
  <c r="B202" i="16"/>
  <c r="E158" i="16"/>
  <c r="W209" i="16"/>
  <c r="V216" i="16"/>
  <c r="C201" i="16"/>
  <c r="U213" i="16"/>
  <c r="B139" i="16"/>
  <c r="W199" i="16"/>
  <c r="F158" i="16"/>
  <c r="C111" i="16"/>
  <c r="B175" i="16"/>
  <c r="D18" i="16"/>
  <c r="C51" i="16"/>
  <c r="D138" i="16"/>
  <c r="Y211" i="16"/>
  <c r="D24" i="16"/>
  <c r="D135" i="16"/>
  <c r="E51" i="16"/>
  <c r="E63" i="16"/>
  <c r="D153" i="16"/>
  <c r="F170" i="16"/>
  <c r="F48" i="16"/>
  <c r="D66" i="16"/>
  <c r="F83" i="16"/>
  <c r="C87" i="16"/>
  <c r="E113" i="16"/>
  <c r="F69" i="16"/>
  <c r="D47" i="16"/>
  <c r="B172" i="16"/>
  <c r="D201" i="16"/>
  <c r="C44" i="16"/>
  <c r="B132" i="16"/>
  <c r="B118" i="16"/>
  <c r="E130" i="16"/>
  <c r="E19" i="16"/>
  <c r="D181" i="16"/>
  <c r="D155" i="16"/>
  <c r="D50" i="16"/>
  <c r="D102" i="16"/>
  <c r="B149" i="16"/>
  <c r="F185" i="16"/>
  <c r="F98" i="16"/>
  <c r="Y210" i="16"/>
  <c r="C86" i="16"/>
  <c r="C25" i="16"/>
  <c r="E61" i="16"/>
  <c r="C94" i="16"/>
  <c r="F209" i="16"/>
  <c r="F105" i="16"/>
  <c r="U211" i="16"/>
  <c r="B166" i="16"/>
  <c r="E190" i="16"/>
  <c r="E134" i="16"/>
  <c r="E127" i="16"/>
  <c r="F33" i="16"/>
  <c r="B188" i="16"/>
  <c r="B160" i="16"/>
  <c r="B152" i="16"/>
  <c r="C199" i="16"/>
  <c r="C151" i="16"/>
  <c r="C47" i="16"/>
  <c r="B103" i="16"/>
  <c r="B87" i="16"/>
  <c r="C92" i="16"/>
  <c r="E200" i="16"/>
  <c r="C176" i="16"/>
  <c r="E111" i="16"/>
  <c r="F120" i="16"/>
  <c r="B198" i="16"/>
  <c r="B73" i="16"/>
  <c r="D174" i="16"/>
  <c r="C42" i="16"/>
  <c r="E17" i="16"/>
  <c r="B191" i="16"/>
  <c r="C118" i="16"/>
  <c r="E179" i="16"/>
  <c r="D86" i="16"/>
  <c r="C56" i="16"/>
  <c r="B90" i="16"/>
  <c r="F53" i="16"/>
  <c r="E52" i="16"/>
  <c r="E149" i="16"/>
  <c r="F40" i="16"/>
  <c r="F62" i="16"/>
  <c r="X197" i="16"/>
  <c r="B128" i="16"/>
  <c r="F12" i="16"/>
  <c r="D157" i="16"/>
  <c r="F101" i="16"/>
  <c r="B28" i="16"/>
  <c r="F165" i="16"/>
  <c r="C107" i="16"/>
  <c r="F80" i="16"/>
  <c r="B13" i="16"/>
  <c r="E150" i="16"/>
  <c r="B148" i="16"/>
  <c r="B173" i="16"/>
  <c r="Y212" i="16"/>
  <c r="D17" i="16"/>
  <c r="C158" i="16"/>
  <c r="B163" i="16"/>
  <c r="B14" i="16"/>
  <c r="F92" i="16"/>
  <c r="X203" i="16"/>
  <c r="F135" i="16"/>
  <c r="C73" i="16"/>
  <c r="F111" i="16"/>
  <c r="E56" i="16"/>
  <c r="D193" i="16"/>
  <c r="E100" i="16"/>
  <c r="D107" i="16"/>
  <c r="D128" i="16"/>
  <c r="C181" i="16"/>
  <c r="D129" i="16"/>
  <c r="E49" i="16"/>
  <c r="E27" i="16"/>
  <c r="E114" i="16"/>
  <c r="E72" i="16"/>
  <c r="E82" i="16"/>
  <c r="B100" i="16"/>
  <c r="D208" i="16"/>
  <c r="V201" i="16"/>
  <c r="D158" i="16"/>
  <c r="B39" i="16"/>
  <c r="E188" i="16"/>
  <c r="C52" i="16"/>
  <c r="X199" i="16"/>
  <c r="D121" i="16"/>
  <c r="W197" i="16"/>
  <c r="F118" i="16"/>
  <c r="Y205" i="16"/>
  <c r="B34" i="16"/>
  <c r="D23" i="16"/>
  <c r="E55" i="16"/>
  <c r="B199" i="16"/>
  <c r="D154" i="16"/>
  <c r="D21" i="16"/>
  <c r="D104" i="16"/>
  <c r="F129" i="16"/>
  <c r="C48" i="16"/>
  <c r="F88" i="16"/>
  <c r="B113" i="16"/>
  <c r="V212" i="16"/>
  <c r="D81" i="16"/>
  <c r="D113" i="16"/>
  <c r="D205" i="16"/>
  <c r="B177" i="16"/>
  <c r="E180" i="16"/>
  <c r="E207" i="16"/>
  <c r="E95" i="16"/>
  <c r="D103" i="16"/>
  <c r="B115" i="16"/>
  <c r="B19" i="16"/>
  <c r="C177" i="16"/>
  <c r="E140" i="16"/>
  <c r="D41" i="16"/>
  <c r="E22" i="16"/>
  <c r="D60" i="16"/>
  <c r="D77" i="16"/>
  <c r="D56" i="16"/>
  <c r="C159" i="16"/>
  <c r="B144" i="16"/>
  <c r="F78" i="16"/>
  <c r="F68" i="16"/>
  <c r="B121" i="16"/>
  <c r="E69" i="16"/>
  <c r="F23" i="16"/>
  <c r="D99" i="16"/>
  <c r="E96" i="16"/>
  <c r="C165" i="16"/>
  <c r="E31" i="16"/>
  <c r="B57" i="16"/>
  <c r="B67" i="16"/>
  <c r="D96" i="16"/>
  <c r="C135" i="16"/>
  <c r="W201" i="16"/>
  <c r="F187" i="16"/>
  <c r="F21" i="16"/>
  <c r="B181" i="16"/>
  <c r="E118" i="16"/>
  <c r="F133" i="16"/>
  <c r="E128" i="16"/>
  <c r="E199" i="16"/>
  <c r="F51" i="16"/>
  <c r="D161" i="16"/>
  <c r="B185" i="16"/>
  <c r="D151" i="16"/>
  <c r="B37" i="16"/>
  <c r="D186" i="16"/>
  <c r="C123" i="16"/>
  <c r="D127" i="16"/>
  <c r="D11" i="16" l="1"/>
  <c r="C11" i="16"/>
</calcChain>
</file>

<file path=xl/sharedStrings.xml><?xml version="1.0" encoding="utf-8"?>
<sst xmlns="http://schemas.openxmlformats.org/spreadsheetml/2006/main" count="1989" uniqueCount="637">
  <si>
    <t>JANUARY</t>
  </si>
  <si>
    <t>FEBRUARY</t>
  </si>
  <si>
    <t>S</t>
  </si>
  <si>
    <t>M</t>
  </si>
  <si>
    <t>T</t>
  </si>
  <si>
    <t>W</t>
  </si>
  <si>
    <t>F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</si>
  <si>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</si>
  <si>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</si>
  <si>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</si>
  <si>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</si>
  <si>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</si>
  <si>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</si>
  <si>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</si>
  <si>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</si>
  <si>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</si>
  <si>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</si>
  <si>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Instructional</t>
  </si>
  <si>
    <t>Non-Instructional</t>
  </si>
  <si>
    <t>In-Session</t>
  </si>
  <si>
    <t>Class Break</t>
  </si>
  <si>
    <t>Statutory Holiday</t>
  </si>
  <si>
    <t>Please use these colours to format your dates.</t>
  </si>
  <si>
    <t>Vacation Period</t>
  </si>
  <si>
    <t>Number of Days:</t>
  </si>
  <si>
    <t>District Contact Information:</t>
  </si>
  <si>
    <t>Name:</t>
  </si>
  <si>
    <t>Position:</t>
  </si>
  <si>
    <t>Phone:</t>
  </si>
  <si>
    <t>Email:</t>
  </si>
  <si>
    <t>District Number</t>
  </si>
  <si>
    <t>School Code</t>
  </si>
  <si>
    <t>School Name</t>
  </si>
  <si>
    <t>Address</t>
  </si>
  <si>
    <t>City</t>
  </si>
  <si>
    <t>Province</t>
  </si>
  <si>
    <t>Postal Code</t>
  </si>
  <si>
    <t>Principal Title</t>
  </si>
  <si>
    <t>Principal First name</t>
  </si>
  <si>
    <t>Principal Last Name</t>
  </si>
  <si>
    <t>Type</t>
  </si>
  <si>
    <t>Grade Range</t>
  </si>
  <si>
    <t>School Category</t>
  </si>
  <si>
    <t>Funding Group(s)</t>
  </si>
  <si>
    <t>NLC: Early Learning</t>
  </si>
  <si>
    <t>NLC: Afterschool</t>
  </si>
  <si>
    <t>NLC: Cont. Ed.</t>
  </si>
  <si>
    <t>NLC: Seniors</t>
  </si>
  <si>
    <t>NLC: Comm. Sport</t>
  </si>
  <si>
    <t>NLC: Comm. Use</t>
  </si>
  <si>
    <t>NLC: Integr. Svcs.</t>
  </si>
  <si>
    <t>Phone</t>
  </si>
  <si>
    <t>Fax</t>
  </si>
  <si>
    <t>Email</t>
  </si>
  <si>
    <t>Enrolment Total</t>
  </si>
  <si>
    <t>Enrolment As Of</t>
  </si>
  <si>
    <t>KH Enrolment</t>
  </si>
  <si>
    <t>KF Enrolment</t>
  </si>
  <si>
    <t>HS Registration</t>
  </si>
  <si>
    <t>SU Enrolment</t>
  </si>
  <si>
    <t>EU Enrolment</t>
  </si>
  <si>
    <t>Grade 1 Enrolment</t>
  </si>
  <si>
    <t>Grade 2 Enrolment</t>
  </si>
  <si>
    <t>Grade 3 Enrolment</t>
  </si>
  <si>
    <t>Grade 4 Enrolment</t>
  </si>
  <si>
    <t>Grade 5 Enrolment</t>
  </si>
  <si>
    <t>Grade 6 Enrolment</t>
  </si>
  <si>
    <t>Grade 7 Enrolment</t>
  </si>
  <si>
    <t>Grade 8 Enrolment</t>
  </si>
  <si>
    <t>Grade 9 Enrolment</t>
  </si>
  <si>
    <t>Grade 10 Enrolment</t>
  </si>
  <si>
    <t>Grade 11 Enrolment</t>
  </si>
  <si>
    <t>Grade 12 Enrolment</t>
  </si>
  <si>
    <t>027</t>
  </si>
  <si>
    <t>Public School</t>
  </si>
  <si>
    <t/>
  </si>
  <si>
    <t>068</t>
  </si>
  <si>
    <t>022</t>
  </si>
  <si>
    <t>005</t>
  </si>
  <si>
    <t>073</t>
  </si>
  <si>
    <t>07399103</t>
  </si>
  <si>
    <t>033</t>
  </si>
  <si>
    <t>036</t>
  </si>
  <si>
    <t>085</t>
  </si>
  <si>
    <t>083</t>
  </si>
  <si>
    <t>023</t>
  </si>
  <si>
    <t>070</t>
  </si>
  <si>
    <t>038</t>
  </si>
  <si>
    <t>087</t>
  </si>
  <si>
    <t>079</t>
  </si>
  <si>
    <t>034</t>
  </si>
  <si>
    <t>03499101</t>
  </si>
  <si>
    <t>Abbotsford Virtual School</t>
  </si>
  <si>
    <t>039</t>
  </si>
  <si>
    <t>040</t>
  </si>
  <si>
    <t>04099185</t>
  </si>
  <si>
    <t>049</t>
  </si>
  <si>
    <t>008</t>
  </si>
  <si>
    <t>035</t>
  </si>
  <si>
    <t>078</t>
  </si>
  <si>
    <t>050</t>
  </si>
  <si>
    <t>071</t>
  </si>
  <si>
    <t>Brian</t>
  </si>
  <si>
    <t>075</t>
  </si>
  <si>
    <t>042</t>
  </si>
  <si>
    <t>043</t>
  </si>
  <si>
    <t>006</t>
  </si>
  <si>
    <t>041</t>
  </si>
  <si>
    <t>057</t>
  </si>
  <si>
    <t>092</t>
  </si>
  <si>
    <t>060</t>
  </si>
  <si>
    <t>093</t>
  </si>
  <si>
    <t>037</t>
  </si>
  <si>
    <t>052</t>
  </si>
  <si>
    <t>061</t>
  </si>
  <si>
    <t>044</t>
  </si>
  <si>
    <t>019</t>
  </si>
  <si>
    <t>010</t>
  </si>
  <si>
    <t>01099217</t>
  </si>
  <si>
    <t>Taylor</t>
  </si>
  <si>
    <t>069</t>
  </si>
  <si>
    <t>074</t>
  </si>
  <si>
    <t>047</t>
  </si>
  <si>
    <t>091</t>
  </si>
  <si>
    <t>028</t>
  </si>
  <si>
    <t>063</t>
  </si>
  <si>
    <t>082</t>
  </si>
  <si>
    <t>051</t>
  </si>
  <si>
    <t>062</t>
  </si>
  <si>
    <t>048</t>
  </si>
  <si>
    <t>020</t>
  </si>
  <si>
    <t>045</t>
  </si>
  <si>
    <t>Paul</t>
  </si>
  <si>
    <t>054</t>
  </si>
  <si>
    <t>05499163</t>
  </si>
  <si>
    <t>Bulkley Valley Education Connection</t>
  </si>
  <si>
    <t>04199145</t>
  </si>
  <si>
    <t>Burnaby Online Program</t>
  </si>
  <si>
    <t>072</t>
  </si>
  <si>
    <t>059</t>
  </si>
  <si>
    <t>084</t>
  </si>
  <si>
    <t>067</t>
  </si>
  <si>
    <t>053</t>
  </si>
  <si>
    <t>046</t>
  </si>
  <si>
    <t>081</t>
  </si>
  <si>
    <t>07099171</t>
  </si>
  <si>
    <t>05798005</t>
  </si>
  <si>
    <t>06999094</t>
  </si>
  <si>
    <t>Collaborative Education Alternative Prg.</t>
  </si>
  <si>
    <t>058</t>
  </si>
  <si>
    <t>06715016</t>
  </si>
  <si>
    <t>04399143</t>
  </si>
  <si>
    <t>03799170</t>
  </si>
  <si>
    <t>Delta Access</t>
  </si>
  <si>
    <t>00898001</t>
  </si>
  <si>
    <t>07999145</t>
  </si>
  <si>
    <t>07272035</t>
  </si>
  <si>
    <t>09199085</t>
  </si>
  <si>
    <t>Naka</t>
  </si>
  <si>
    <t>09399177</t>
  </si>
  <si>
    <t>04399211</t>
  </si>
  <si>
    <t>064</t>
  </si>
  <si>
    <t>03398003</t>
  </si>
  <si>
    <t>02799060</t>
  </si>
  <si>
    <t>Graduation Routes Other Ways</t>
  </si>
  <si>
    <t>04099136</t>
  </si>
  <si>
    <t>Home Learners Program</t>
  </si>
  <si>
    <t>06199146</t>
  </si>
  <si>
    <t>03799141</t>
  </si>
  <si>
    <t>Home Quest</t>
  </si>
  <si>
    <t>04899147</t>
  </si>
  <si>
    <t>06299164</t>
  </si>
  <si>
    <t>00599156</t>
  </si>
  <si>
    <t>Kootenay Discovery School</t>
  </si>
  <si>
    <t>03599168</t>
  </si>
  <si>
    <t>03535010</t>
  </si>
  <si>
    <t>08298009</t>
  </si>
  <si>
    <t>North Coast Distance Education</t>
  </si>
  <si>
    <t>07198008</t>
  </si>
  <si>
    <t>04499176</t>
  </si>
  <si>
    <t>06098006</t>
  </si>
  <si>
    <t>04799161</t>
  </si>
  <si>
    <t>02899174</t>
  </si>
  <si>
    <t>03899175</t>
  </si>
  <si>
    <t>Richmond Virtual School</t>
  </si>
  <si>
    <t>00699157</t>
  </si>
  <si>
    <t>02399159</t>
  </si>
  <si>
    <t>03999214</t>
  </si>
  <si>
    <t>04299154</t>
  </si>
  <si>
    <t>05898002</t>
  </si>
  <si>
    <t>06398007</t>
  </si>
  <si>
    <t>05999102</t>
  </si>
  <si>
    <t>04699160</t>
  </si>
  <si>
    <t>07599133</t>
  </si>
  <si>
    <t>03699142</t>
  </si>
  <si>
    <t>03998004</t>
  </si>
  <si>
    <t>Vancouver Learning Network</t>
  </si>
  <si>
    <t>02299151</t>
  </si>
  <si>
    <t>05399162</t>
  </si>
  <si>
    <t>From:  http://www.bced.gov.bc.ca/apps/imcl/imclWeb/SchoolContacts.do</t>
  </si>
  <si>
    <t>District Name</t>
  </si>
  <si>
    <t xml:space="preserve">Southeast Kootenay                      </t>
  </si>
  <si>
    <t xml:space="preserve">Rocky Mountain                          </t>
  </si>
  <si>
    <t xml:space="preserve">Kootenay Lake                           </t>
  </si>
  <si>
    <t xml:space="preserve">Arrow Lakes                             </t>
  </si>
  <si>
    <t xml:space="preserve">Revelstoke                              </t>
  </si>
  <si>
    <t xml:space="preserve">Kootenay-Columbia                       </t>
  </si>
  <si>
    <t xml:space="preserve">Vernon                                  </t>
  </si>
  <si>
    <t xml:space="preserve">Central Okanagan                        </t>
  </si>
  <si>
    <t xml:space="preserve">Cariboo-Chilcotin                       </t>
  </si>
  <si>
    <t xml:space="preserve">Quesnel                                 </t>
  </si>
  <si>
    <t xml:space="preserve">Chilliwack                              </t>
  </si>
  <si>
    <t xml:space="preserve">Abbotsford                              </t>
  </si>
  <si>
    <t xml:space="preserve">Langley                                 </t>
  </si>
  <si>
    <t xml:space="preserve">Surrey                                  </t>
  </si>
  <si>
    <t xml:space="preserve">Delta                                   </t>
  </si>
  <si>
    <t xml:space="preserve">Richmond                                </t>
  </si>
  <si>
    <t xml:space="preserve">Vancouver                               </t>
  </si>
  <si>
    <t xml:space="preserve">New Westminster                         </t>
  </si>
  <si>
    <t xml:space="preserve">Burnaby                                 </t>
  </si>
  <si>
    <t xml:space="preserve">Maple Ridge-Pitt Meadows                </t>
  </si>
  <si>
    <t xml:space="preserve">Coquitlam                               </t>
  </si>
  <si>
    <t xml:space="preserve">North Vancouver                         </t>
  </si>
  <si>
    <t xml:space="preserve">West Vancouver                          </t>
  </si>
  <si>
    <t xml:space="preserve">Sunshine Coast                          </t>
  </si>
  <si>
    <t xml:space="preserve">Sea to Sky                              </t>
  </si>
  <si>
    <t xml:space="preserve">Central Coast                           </t>
  </si>
  <si>
    <t xml:space="preserve">Haida Gwaii                             </t>
  </si>
  <si>
    <t xml:space="preserve">Boundary                                </t>
  </si>
  <si>
    <t xml:space="preserve">Prince Rupert                           </t>
  </si>
  <si>
    <t xml:space="preserve">Okanagan Similkameen                    </t>
  </si>
  <si>
    <t xml:space="preserve">Bulkley Valley                          </t>
  </si>
  <si>
    <t xml:space="preserve">Prince George                           </t>
  </si>
  <si>
    <t xml:space="preserve">Nicola-Similkameen                      </t>
  </si>
  <si>
    <t xml:space="preserve">Peace River South                       </t>
  </si>
  <si>
    <t xml:space="preserve">Peace River North                       </t>
  </si>
  <si>
    <t xml:space="preserve">Greater Victoria                        </t>
  </si>
  <si>
    <t xml:space="preserve">Sooke                                   </t>
  </si>
  <si>
    <t xml:space="preserve">Saanich                                 </t>
  </si>
  <si>
    <t xml:space="preserve">Gulf Islands                            </t>
  </si>
  <si>
    <t xml:space="preserve">Okanagan Skaha                          </t>
  </si>
  <si>
    <t xml:space="preserve">Nanaimo-Ladysmith                       </t>
  </si>
  <si>
    <t xml:space="preserve">Qualicum                                </t>
  </si>
  <si>
    <t xml:space="preserve">Alberni                                 </t>
  </si>
  <si>
    <t xml:space="preserve">Comox Valley                            </t>
  </si>
  <si>
    <t xml:space="preserve">Campbell River                          </t>
  </si>
  <si>
    <t xml:space="preserve">Kamloops/Thompson                       </t>
  </si>
  <si>
    <t xml:space="preserve">Gold Trail                              </t>
  </si>
  <si>
    <t xml:space="preserve">Mission                                 </t>
  </si>
  <si>
    <t xml:space="preserve">Fraser-Cascade                          </t>
  </si>
  <si>
    <t xml:space="preserve">Cowichan Valley                         </t>
  </si>
  <si>
    <t xml:space="preserve">Fort Nelson                             </t>
  </si>
  <si>
    <t xml:space="preserve">Coast Mountains                         </t>
  </si>
  <si>
    <t xml:space="preserve">North Okanagan-Shuswap                  </t>
  </si>
  <si>
    <t xml:space="preserve">Vancouver Island West                   </t>
  </si>
  <si>
    <t xml:space="preserve">Vancouver Island North                  </t>
  </si>
  <si>
    <t xml:space="preserve">Stikine                                 </t>
  </si>
  <si>
    <t xml:space="preserve">Nechako Lakes                           </t>
  </si>
  <si>
    <t xml:space="preserve">Nisga'a                                 </t>
  </si>
  <si>
    <t xml:space="preserve">Conseil scolaire francophone            </t>
  </si>
  <si>
    <t>From:  http://www.bced.gov.bc.ca/apps/imcl/imclWeb/DistrictOffice.do</t>
  </si>
  <si>
    <t>Ministry Code</t>
  </si>
  <si>
    <t>Has 1 to 7?</t>
  </si>
  <si>
    <t>Has 8 to 12?</t>
  </si>
  <si>
    <r>
      <t>Schools to which this calendar applies</t>
    </r>
    <r>
      <rPr>
        <sz val="14"/>
        <rFont val="Tw Cen MT"/>
        <family val="2"/>
        <scheme val="minor"/>
      </rPr>
      <t>:</t>
    </r>
  </si>
  <si>
    <t>Kindergarten</t>
  </si>
  <si>
    <t>Grades 1 to 7</t>
  </si>
  <si>
    <t>Grades 8 to 12</t>
  </si>
  <si>
    <t>Provide a contact person for this calendar submission.</t>
  </si>
  <si>
    <r>
      <t xml:space="preserve">Before completing this form, read the </t>
    </r>
    <r>
      <rPr>
        <b/>
        <sz val="12"/>
        <color theme="1"/>
        <rFont val="Tw Cen MT"/>
        <family val="2"/>
        <scheme val="major"/>
      </rPr>
      <t xml:space="preserve">School Calendar Form Completion Instructions. </t>
    </r>
  </si>
  <si>
    <t>The drop-down menu will populate the list below. If this calendar submission does not apply to certain schools, delete those schools from the list and complete a separate School Calendar Form.</t>
  </si>
  <si>
    <t>CALENDAR INFORMATION</t>
  </si>
  <si>
    <t>DISTRICT AND SCHOOL INFORMATION</t>
  </si>
  <si>
    <t>School District:</t>
  </si>
  <si>
    <t>Select School District from drop-down menu</t>
  </si>
  <si>
    <t>Other Days In Session</t>
  </si>
  <si>
    <t>Days Available For Instruction</t>
  </si>
  <si>
    <t>Cowichan Valley Distributed Learning</t>
  </si>
  <si>
    <r>
      <rPr>
        <b/>
        <sz val="9"/>
        <rFont val="Tw Cen MT"/>
        <family val="2"/>
        <scheme val="minor"/>
      </rPr>
      <t xml:space="preserve">INSTRUCTIONS: </t>
    </r>
    <r>
      <rPr>
        <i/>
        <sz val="9"/>
        <rFont val="Tw Cen MT"/>
        <family val="2"/>
        <scheme val="minor"/>
      </rPr>
      <t>Using the Fill Colour tool, highlight the Other Days In Session and Vacation Periods with the colours in the legend.</t>
    </r>
  </si>
  <si>
    <t>Arrow Lakes Distributed Learning</t>
  </si>
  <si>
    <t>Sean</t>
  </si>
  <si>
    <t>Fraser Valley Distance Education</t>
  </si>
  <si>
    <t>North Island Distance Education</t>
  </si>
  <si>
    <t>South Peace Distributed Learning</t>
  </si>
  <si>
    <t>U-Connect</t>
  </si>
  <si>
    <t>05099107</t>
  </si>
  <si>
    <t>Heather</t>
  </si>
  <si>
    <t>Lait</t>
  </si>
  <si>
    <t>06899308</t>
  </si>
  <si>
    <t>Nicholas</t>
  </si>
  <si>
    <t>Graves</t>
  </si>
  <si>
    <t>Jim</t>
  </si>
  <si>
    <t>Virtuelle</t>
  </si>
  <si>
    <t>Nolan</t>
  </si>
  <si>
    <t>Cox</t>
  </si>
  <si>
    <t>New Westminster Online Schools</t>
  </si>
  <si>
    <t>Will</t>
  </si>
  <si>
    <t>Eaton</t>
  </si>
  <si>
    <t>Lisa</t>
  </si>
  <si>
    <t>Tenta</t>
  </si>
  <si>
    <t>Wicker</t>
  </si>
  <si>
    <t>Pam</t>
  </si>
  <si>
    <t>Craven</t>
  </si>
  <si>
    <t>Dube</t>
  </si>
  <si>
    <t>Deavlan</t>
  </si>
  <si>
    <t>Bradley</t>
  </si>
  <si>
    <t>The Link</t>
  </si>
  <si>
    <t>Leah</t>
  </si>
  <si>
    <t>Moreau</t>
  </si>
  <si>
    <t>Pearce</t>
  </si>
  <si>
    <t>Days in Session</t>
  </si>
  <si>
    <t>Provide a count of how many 'Days in Session' will be provided each school year.</t>
  </si>
  <si>
    <t xml:space="preserve">JANUARY </t>
  </si>
  <si>
    <t xml:space="preserve">FEBRUARY </t>
  </si>
  <si>
    <t xml:space="preserve">MARCH </t>
  </si>
  <si>
    <t xml:space="preserve">APRIL </t>
  </si>
  <si>
    <t>Zhi</t>
  </si>
  <si>
    <t>Su</t>
  </si>
  <si>
    <t>David</t>
  </si>
  <si>
    <t>Truss</t>
  </si>
  <si>
    <t>North Vancouver Online Learning</t>
  </si>
  <si>
    <t>Christa</t>
  </si>
  <si>
    <t>Barnes</t>
  </si>
  <si>
    <t>Justin</t>
  </si>
  <si>
    <t>Mark</t>
  </si>
  <si>
    <t>Hembling</t>
  </si>
  <si>
    <t>Has KH or KF?</t>
  </si>
  <si>
    <t>When complete, submit this form via the web-based portal.</t>
  </si>
  <si>
    <t>06499172</t>
  </si>
  <si>
    <t>Cesare</t>
  </si>
  <si>
    <t>Martino</t>
  </si>
  <si>
    <t>cesare.martino@burnabyschools.ca</t>
  </si>
  <si>
    <t>Chris</t>
  </si>
  <si>
    <t>Van Bergeyk</t>
  </si>
  <si>
    <t>Catherine</t>
  </si>
  <si>
    <t>Manson</t>
  </si>
  <si>
    <t>Elev8 D.E.S.K.</t>
  </si>
  <si>
    <t>John</t>
  </si>
  <si>
    <t>07899166</t>
  </si>
  <si>
    <t>Fraser-Cascade Open Learning</t>
  </si>
  <si>
    <t>Sam</t>
  </si>
  <si>
    <t>Muraca</t>
  </si>
  <si>
    <t>Herj</t>
  </si>
  <si>
    <t>Ghaug</t>
  </si>
  <si>
    <t>Tricia</t>
  </si>
  <si>
    <t>Hayes</t>
  </si>
  <si>
    <t>Louis-Philippe</t>
  </si>
  <si>
    <t>Surprenant</t>
  </si>
  <si>
    <r>
      <rPr>
        <b/>
        <sz val="18"/>
        <color rgb="FF1856B9"/>
        <rFont val="Tw Cen MT"/>
        <family val="2"/>
        <scheme val="major"/>
      </rPr>
      <t>SCHOOL CALENDAR FORM - ONLINE LEARNING</t>
    </r>
    <r>
      <rPr>
        <b/>
        <sz val="20"/>
        <color rgb="FF1856B9"/>
        <rFont val="Tw Cen MT"/>
        <family val="2"/>
        <scheme val="major"/>
      </rPr>
      <t xml:space="preserve">                              </t>
    </r>
    <r>
      <rPr>
        <sz val="10"/>
        <color theme="1"/>
        <rFont val="Tw Cen MT"/>
        <family val="2"/>
        <scheme val="major"/>
      </rPr>
      <t>For Online Learning Schools Only</t>
    </r>
  </si>
  <si>
    <r>
      <rPr>
        <b/>
        <sz val="18"/>
        <color rgb="FF1856B9"/>
        <rFont val="Tw Cen MT"/>
        <family val="2"/>
        <scheme val="major"/>
      </rPr>
      <t>SCHOOL CALENDAR FORM - ONLINE LEARNING</t>
    </r>
    <r>
      <rPr>
        <b/>
        <sz val="20"/>
        <color rgb="FF1856B9"/>
        <rFont val="Tw Cen MT"/>
        <family val="2"/>
        <scheme val="major"/>
      </rPr>
      <t xml:space="preserve">             </t>
    </r>
    <r>
      <rPr>
        <sz val="10"/>
        <color rgb="FF1856B9"/>
        <rFont val="Tw Cen MT"/>
        <family val="2"/>
        <scheme val="major"/>
      </rPr>
      <t xml:space="preserve"> </t>
    </r>
    <r>
      <rPr>
        <b/>
        <sz val="20"/>
        <color rgb="FF1856B9"/>
        <rFont val="Tw Cen MT"/>
        <family val="2"/>
        <scheme val="major"/>
      </rPr>
      <t xml:space="preserve">  </t>
    </r>
  </si>
  <si>
    <r>
      <rPr>
        <b/>
        <sz val="18"/>
        <color rgb="FF1856B9"/>
        <rFont val="Tw Cen MT"/>
        <family val="2"/>
        <scheme val="major"/>
      </rPr>
      <t>SCHOOL CALENDAR FORM -ONLINE LEARNING</t>
    </r>
    <r>
      <rPr>
        <b/>
        <sz val="20"/>
        <color rgb="FF1856B9"/>
        <rFont val="Tw Cen MT"/>
        <family val="2"/>
        <scheme val="major"/>
      </rPr>
      <t xml:space="preserve">             </t>
    </r>
    <r>
      <rPr>
        <sz val="10"/>
        <color rgb="FF1856B9"/>
        <rFont val="Tw Cen MT"/>
        <family val="2"/>
        <scheme val="major"/>
      </rPr>
      <t xml:space="preserve"> </t>
    </r>
    <r>
      <rPr>
        <b/>
        <sz val="20"/>
        <color rgb="FF1856B9"/>
        <rFont val="Tw Cen MT"/>
        <family val="2"/>
        <scheme val="major"/>
      </rPr>
      <t xml:space="preserve">  </t>
    </r>
  </si>
  <si>
    <r>
      <t xml:space="preserve">INSTRUCTIONS: </t>
    </r>
    <r>
      <rPr>
        <i/>
        <sz val="9"/>
        <rFont val="Tw Cen MT"/>
        <family val="2"/>
        <scheme val="minor"/>
      </rPr>
      <t>Using the Fill Colour tool, highlight the Other Days In Session and Vacation Periods with the colours in the legend.</t>
    </r>
  </si>
  <si>
    <t>Rocky Mountain Online Learning</t>
  </si>
  <si>
    <t>Carlie</t>
  </si>
  <si>
    <t>Coben</t>
  </si>
  <si>
    <t>Rex</t>
  </si>
  <si>
    <t>sailacademy@surreyschools.ca</t>
  </si>
  <si>
    <t>Coquitlam Open Learning</t>
  </si>
  <si>
    <t>Stephanie</t>
  </si>
  <si>
    <t>Hall</t>
  </si>
  <si>
    <t>Central Interior Distance Education</t>
  </si>
  <si>
    <t>Thomas</t>
  </si>
  <si>
    <t>South Island Distance Education School</t>
  </si>
  <si>
    <t>Autumn</t>
  </si>
  <si>
    <t>Gerald</t>
  </si>
  <si>
    <t>Fussell</t>
  </si>
  <si>
    <r>
      <rPr>
        <b/>
        <sz val="10"/>
        <rFont val="Tw Cen MT"/>
        <family val="2"/>
        <scheme val="minor"/>
      </rPr>
      <t xml:space="preserve">NOTES </t>
    </r>
    <r>
      <rPr>
        <sz val="10"/>
        <rFont val="Tw Cen MT"/>
        <family val="2"/>
        <scheme val="minor"/>
      </rPr>
      <t>(optional):</t>
    </r>
  </si>
  <si>
    <r>
      <rPr>
        <b/>
        <sz val="10"/>
        <rFont val="Tw Cen MT"/>
        <family val="2"/>
        <scheme val="minor"/>
      </rPr>
      <t>NOTES</t>
    </r>
    <r>
      <rPr>
        <sz val="10"/>
        <rFont val="Tw Cen MT"/>
        <family val="2"/>
        <scheme val="minor"/>
      </rPr>
      <t xml:space="preserve"> (optional):</t>
    </r>
  </si>
  <si>
    <t>2026-27</t>
  </si>
  <si>
    <t>2026/2027 CALENDAR</t>
  </si>
  <si>
    <r>
      <rPr>
        <b/>
        <sz val="18"/>
        <color rgb="FF1856B9"/>
        <rFont val="Tw Cen MT"/>
        <family val="2"/>
        <scheme val="major"/>
      </rPr>
      <t>SCHOOL CALENDAR FORM - ONLINE LEARNING</t>
    </r>
    <r>
      <rPr>
        <b/>
        <sz val="20"/>
        <color rgb="FF1856B9"/>
        <rFont val="Tw Cen MT"/>
        <family val="2"/>
        <scheme val="major"/>
      </rPr>
      <t xml:space="preserve">                                  </t>
    </r>
    <r>
      <rPr>
        <b/>
        <sz val="10"/>
        <color theme="1"/>
        <rFont val="Tw Cen MT"/>
        <family val="2"/>
        <scheme val="major"/>
      </rPr>
      <t xml:space="preserve">For Online Learning Schools Only </t>
    </r>
  </si>
  <si>
    <t>802 2ND AVE</t>
  </si>
  <si>
    <t>FERNIE</t>
  </si>
  <si>
    <t>BC</t>
  </si>
  <si>
    <t>V0B1M0</t>
  </si>
  <si>
    <t>Michael</t>
  </si>
  <si>
    <t>Kelly</t>
  </si>
  <si>
    <t>District online learning school</t>
  </si>
  <si>
    <t>michael.kelly@sd5.bc.ca</t>
  </si>
  <si>
    <t>N</t>
  </si>
  <si>
    <t>Y</t>
  </si>
  <si>
    <t>BOX 430</t>
  </si>
  <si>
    <t>INVERMERE</t>
  </si>
  <si>
    <t>V0A1K0</t>
  </si>
  <si>
    <t>lisa.tenta@sd6.bc.ca</t>
  </si>
  <si>
    <t>PO BOX 130</t>
  </si>
  <si>
    <t>NEW DENVER</t>
  </si>
  <si>
    <t>V0G1S0</t>
  </si>
  <si>
    <t>2301 FULTON RD</t>
  </si>
  <si>
    <t>VERNON</t>
  </si>
  <si>
    <t>V1H1Y1</t>
  </si>
  <si>
    <t>Corinne</t>
  </si>
  <si>
    <t>Mcwhinney</t>
  </si>
  <si>
    <t>cmcwhinney@sd22.bc.ca</t>
  </si>
  <si>
    <t>KELOWNA</t>
  </si>
  <si>
    <t>320 SECOND AVE N</t>
  </si>
  <si>
    <t>WILLIAMS LAKE</t>
  </si>
  <si>
    <t>V2G1Z9</t>
  </si>
  <si>
    <t>241 KINCHANT ST</t>
  </si>
  <si>
    <t>QUESNEL</t>
  </si>
  <si>
    <t>V2J2R3</t>
  </si>
  <si>
    <t>carliecoben@sd28.bc.ca</t>
  </si>
  <si>
    <t>46361 YALE RD</t>
  </si>
  <si>
    <t>CHILLIWACK</t>
  </si>
  <si>
    <t>V2P2P8</t>
  </si>
  <si>
    <t>sean_wicker@sd33.bc.ca</t>
  </si>
  <si>
    <t>20190 48 AVE</t>
  </si>
  <si>
    <t>LANGLEY</t>
  </si>
  <si>
    <t>V3A3L4</t>
  </si>
  <si>
    <t>4750 57 ST</t>
  </si>
  <si>
    <t>DELTA</t>
  </si>
  <si>
    <t>V4K3C9</t>
  </si>
  <si>
    <t>Michelle</t>
  </si>
  <si>
    <t>Smith</t>
  </si>
  <si>
    <t>msmith@deltaschools.ca</t>
  </si>
  <si>
    <t>8160 ST. ALBANS RD</t>
  </si>
  <si>
    <t>RICHMOND</t>
  </si>
  <si>
    <t>V6Y2K9</t>
  </si>
  <si>
    <t>hghuag@sd38.bc.ca</t>
  </si>
  <si>
    <t>20575 THORNE AVE</t>
  </si>
  <si>
    <t>MAPLE RIDGE</t>
  </si>
  <si>
    <t>V2X9A6</t>
  </si>
  <si>
    <t>Mccuaig</t>
  </si>
  <si>
    <t>tricia_mccuaig@sd42.ca</t>
  </si>
  <si>
    <t>Spider</t>
  </si>
  <si>
    <t>PO BOX 369</t>
  </si>
  <si>
    <t>GIBSONS</t>
  </si>
  <si>
    <t>V0N1V0</t>
  </si>
  <si>
    <t>SQUAMISH</t>
  </si>
  <si>
    <t>V8B0A5</t>
  </si>
  <si>
    <t>ncox@sd48.bc.ca</t>
  </si>
  <si>
    <t>PO BOX 70</t>
  </si>
  <si>
    <t>DAAJING GIIDS</t>
  </si>
  <si>
    <t>V0T1S0</t>
  </si>
  <si>
    <t>dbradley@sd50.bc.ca</t>
  </si>
  <si>
    <t>PO BOX 940</t>
  </si>
  <si>
    <t>OLIVER</t>
  </si>
  <si>
    <t>V0H1T0</t>
  </si>
  <si>
    <t>weaton@sd53.bc.ca</t>
  </si>
  <si>
    <t>C/O PO BOX 758</t>
  </si>
  <si>
    <t>SMITHERS</t>
  </si>
  <si>
    <t>V0J2N0</t>
  </si>
  <si>
    <t>Karolina</t>
  </si>
  <si>
    <t>Bolton</t>
  </si>
  <si>
    <t>3400 WESTWOOD DR</t>
  </si>
  <si>
    <t>PRINCE GEORGE</t>
  </si>
  <si>
    <t>V2N1S1</t>
  </si>
  <si>
    <t>cbarnes@sd57.bc.ca</t>
  </si>
  <si>
    <t>10808 15 ST</t>
  </si>
  <si>
    <t>DAWSON CREEK</t>
  </si>
  <si>
    <t>V1G3Z3</t>
  </si>
  <si>
    <t>498 CECELIA RD</t>
  </si>
  <si>
    <t>VICTORIA</t>
  </si>
  <si>
    <t>V8T4T5</t>
  </si>
  <si>
    <t>hlait@sd62.bc.ca</t>
  </si>
  <si>
    <t>112 RAINBOW RD</t>
  </si>
  <si>
    <t>SALT SPRING ISLAND</t>
  </si>
  <si>
    <t>V8K2K3</t>
  </si>
  <si>
    <t>Connected - Distributed Learning</t>
  </si>
  <si>
    <t>324 ECKHARDT AVE E</t>
  </si>
  <si>
    <t>PENTICTON</t>
  </si>
  <si>
    <t>V2A1Z2</t>
  </si>
  <si>
    <t>cvanbergeyk@sd67.bc.ca</t>
  </si>
  <si>
    <t>Island Connected K-12</t>
  </si>
  <si>
    <t>4355 JINGLE POT RD</t>
  </si>
  <si>
    <t>NANAIMO</t>
  </si>
  <si>
    <t>V9T5P4</t>
  </si>
  <si>
    <t>jmark@sd68.bc.ca</t>
  </si>
  <si>
    <t>ataylor@sd69.bc.ca</t>
  </si>
  <si>
    <t>2941 8TH AVE</t>
  </si>
  <si>
    <t>PORT ALBERNI</t>
  </si>
  <si>
    <t>V9Y2K5</t>
  </si>
  <si>
    <t>740 ROBRON RD</t>
  </si>
  <si>
    <t>CAMPBELL RIVER</t>
  </si>
  <si>
    <t>V9W6J7</t>
  </si>
  <si>
    <t>robron.centre@sd72.bc.ca</t>
  </si>
  <si>
    <t>Mission Online School</t>
  </si>
  <si>
    <t>PORTABLE #8 32939 7TH AVE</t>
  </si>
  <si>
    <t>MISSION</t>
  </si>
  <si>
    <t>V2V2C5</t>
  </si>
  <si>
    <t>missiononline@mpsd.ca</t>
  </si>
  <si>
    <t>425 PARK STREET</t>
  </si>
  <si>
    <t>HOPE</t>
  </si>
  <si>
    <t>V0X1L0</t>
  </si>
  <si>
    <t>1033 NAGLE ST</t>
  </si>
  <si>
    <t>DUNCAN</t>
  </si>
  <si>
    <t>V9L2E6</t>
  </si>
  <si>
    <t>Colleen</t>
  </si>
  <si>
    <t>Mullin</t>
  </si>
  <si>
    <t>3120 HIGHWAY 16 EAST</t>
  </si>
  <si>
    <t>TERRACE</t>
  </si>
  <si>
    <t>Kenneth</t>
  </si>
  <si>
    <t>Wiens</t>
  </si>
  <si>
    <t>Provincial online learning school</t>
  </si>
  <si>
    <t>811 STANLEY ST</t>
  </si>
  <si>
    <t>NELSON</t>
  </si>
  <si>
    <t>V1L1N8</t>
  </si>
  <si>
    <t>33952 PINE ST</t>
  </si>
  <si>
    <t>ABBOTSFORD</t>
  </si>
  <si>
    <t>V2S2P3</t>
  </si>
  <si>
    <t>Baljeet</t>
  </si>
  <si>
    <t>Gill</t>
  </si>
  <si>
    <t>baljeet.gill@abbyschools.ca</t>
  </si>
  <si>
    <t>V2Y2N1</t>
  </si>
  <si>
    <t>smuraca@sd35.bc.ca</t>
  </si>
  <si>
    <t>14123 92 AVE</t>
  </si>
  <si>
    <t>SURREY</t>
  </si>
  <si>
    <t>V3V1J7</t>
  </si>
  <si>
    <t>9240 112 ST</t>
  </si>
  <si>
    <t>V4C4X8</t>
  </si>
  <si>
    <t>530 41ST AVE E</t>
  </si>
  <si>
    <t>VANCOUVER</t>
  </si>
  <si>
    <t>V5W1P3</t>
  </si>
  <si>
    <t>530 EAST 41ST AVE</t>
  </si>
  <si>
    <t>zsu@vsb.bc.ca</t>
  </si>
  <si>
    <t>521 FADER ST</t>
  </si>
  <si>
    <t>NEW WESTMINSTER</t>
  </si>
  <si>
    <t>V3L3T4</t>
  </si>
  <si>
    <t>Tu</t>
  </si>
  <si>
    <t>Trieu</t>
  </si>
  <si>
    <t>ttrieu@sd40.bc.ca</t>
  </si>
  <si>
    <t>200-1065 COLUMBIA ST</t>
  </si>
  <si>
    <t>V3M6H7</t>
  </si>
  <si>
    <t>pcraven@sd40.bc.ca</t>
  </si>
  <si>
    <t>8580 16TH AVE</t>
  </si>
  <si>
    <t>BURNABY</t>
  </si>
  <si>
    <t>V3N1S6</t>
  </si>
  <si>
    <t>1432 BRUNETTE AVE</t>
  </si>
  <si>
    <t>COQUITLAM</t>
  </si>
  <si>
    <t>V3K1G5</t>
  </si>
  <si>
    <t>dtruss@sd43.bc.ca</t>
  </si>
  <si>
    <t>lidube@sd43.bc.ca</t>
  </si>
  <si>
    <t>3365 MAHON AVE</t>
  </si>
  <si>
    <t>NORTH VANCOUVER</t>
  </si>
  <si>
    <t>V7N3T7</t>
  </si>
  <si>
    <t>7105 NOOTKA STREET</t>
  </si>
  <si>
    <t>POWELL RIVER</t>
  </si>
  <si>
    <t>V8A5E3</t>
  </si>
  <si>
    <t>stephanie.hall@sd47.bc.ca</t>
  </si>
  <si>
    <t>MERRITT</t>
  </si>
  <si>
    <t>Dan</t>
  </si>
  <si>
    <t>Duncan</t>
  </si>
  <si>
    <t>dduncan@365.sd58.bc.ca</t>
  </si>
  <si>
    <t>10511 99 AVE</t>
  </si>
  <si>
    <t>FORT ST JOHN</t>
  </si>
  <si>
    <t>V1J1V6</t>
  </si>
  <si>
    <t>sthomas@prn.bc.ca</t>
  </si>
  <si>
    <t>4575 WILKINSON RD</t>
  </si>
  <si>
    <t>V8Z7E8</t>
  </si>
  <si>
    <t>shayes@saanichschools.ca</t>
  </si>
  <si>
    <t>2505 SMITH RD</t>
  </si>
  <si>
    <t>COURTENAY</t>
  </si>
  <si>
    <t>V9J1T6</t>
  </si>
  <si>
    <t>gerald.fussell@sd71.bc.ca</t>
  </si>
  <si>
    <t>1770 SPRINGVIEW PL</t>
  </si>
  <si>
    <t>KAMLOOPS</t>
  </si>
  <si>
    <t>V2E1X9</t>
  </si>
  <si>
    <t>kool-clerical@sd73.bc.ca</t>
  </si>
  <si>
    <t>VANDERHOOF</t>
  </si>
  <si>
    <t>V0J3A2</t>
  </si>
  <si>
    <t>100-13511 COMMERCE PARKWAY</t>
  </si>
  <si>
    <t>V6V2J8</t>
  </si>
  <si>
    <r>
      <rPr>
        <b/>
        <sz val="11"/>
        <rFont val="Tw Cen MT"/>
        <family val="2"/>
        <scheme val="minor"/>
      </rPr>
      <t>Please Note -</t>
    </r>
    <r>
      <rPr>
        <sz val="11"/>
        <rFont val="Tw Cen MT"/>
        <family val="2"/>
        <scheme val="minor"/>
      </rPr>
      <t xml:space="preserve"> Boxing Day and Easter Monday are not statutory holidays observed in British Columbia. </t>
    </r>
  </si>
  <si>
    <r>
      <rPr>
        <b/>
        <sz val="11"/>
        <rFont val="Tw Cen MT"/>
        <family val="2"/>
        <scheme val="minor"/>
      </rPr>
      <t>Pleaese note -</t>
    </r>
    <r>
      <rPr>
        <sz val="11"/>
        <rFont val="Tw Cen MT"/>
        <family val="2"/>
        <scheme val="minor"/>
      </rPr>
      <t xml:space="preserve"> Boxing Day and Easter Monday are not statutory holidays observed in British Columbia. </t>
    </r>
  </si>
  <si>
    <t>2027-28</t>
  </si>
  <si>
    <t>2027/2028 CALENDAR</t>
  </si>
  <si>
    <t>VLearn.ca</t>
  </si>
  <si>
    <t>eSchool23</t>
  </si>
  <si>
    <t>1040 HOLLYWOOD ROAD S</t>
  </si>
  <si>
    <t>V1X4N2</t>
  </si>
  <si>
    <t>Quesnel Online Learning</t>
  </si>
  <si>
    <t>SD 42 Connected Learning Community</t>
  </si>
  <si>
    <t>Sea to Sky Online School</t>
  </si>
  <si>
    <t>PO BOX 640</t>
  </si>
  <si>
    <t>SD 50 Online Learning</t>
  </si>
  <si>
    <t>YouLearn - OL</t>
  </si>
  <si>
    <t>SD62 Online School</t>
  </si>
  <si>
    <t>3143 Jacklin Rd</t>
  </si>
  <si>
    <t>V9B5R1</t>
  </si>
  <si>
    <t>64GO</t>
  </si>
  <si>
    <t>140 Renz Rd</t>
  </si>
  <si>
    <t>Parksville</t>
  </si>
  <si>
    <t>V9P1E8</t>
  </si>
  <si>
    <t>Choices DL</t>
  </si>
  <si>
    <t>eBlend</t>
  </si>
  <si>
    <t>V8G4N8</t>
  </si>
  <si>
    <t>Langley Online and Distributed Learning</t>
  </si>
  <si>
    <t>21405A 56 AVE</t>
  </si>
  <si>
    <t>Surrey Academy of Innovative Learning</t>
  </si>
  <si>
    <t>SD 39 DL Elementary</t>
  </si>
  <si>
    <t>APEX</t>
  </si>
  <si>
    <t>Partners in Education Program (PIE)</t>
  </si>
  <si>
    <t>South Central Interior Distance ED</t>
  </si>
  <si>
    <t>2975 Clapperton Avenue</t>
  </si>
  <si>
    <t>V1K1A3</t>
  </si>
  <si>
    <t>The Key Learning Centre DL</t>
  </si>
  <si>
    <t>@KOOL</t>
  </si>
  <si>
    <t>EBUS Academy</t>
  </si>
  <si>
    <t>PO BAG 8000</t>
  </si>
  <si>
    <t>Scott</t>
  </si>
  <si>
    <t>Sieben</t>
  </si>
  <si>
    <t>Lewis</t>
  </si>
  <si>
    <t>Allen</t>
  </si>
  <si>
    <t>Lekakis</t>
  </si>
  <si>
    <t>Aaron</t>
  </si>
  <si>
    <t>Harper</t>
  </si>
  <si>
    <t>Sparanese</t>
  </si>
  <si>
    <t>Nick</t>
  </si>
  <si>
    <t>Seredick</t>
  </si>
  <si>
    <t>Stan</t>
  </si>
  <si>
    <t>Watchorn</t>
  </si>
  <si>
    <t>Hamel</t>
  </si>
  <si>
    <t>McGowan</t>
  </si>
  <si>
    <t>mitchell.hemphill@sd10.bc.ca</t>
  </si>
  <si>
    <t>scott.sieben@sd23.bc.ca</t>
  </si>
  <si>
    <t>Mark.Lewis@sd27.bc.ca</t>
  </si>
  <si>
    <t>mallen@sd35.bc.ca</t>
  </si>
  <si>
    <t>clekakis@sd46.bc.ca</t>
  </si>
  <si>
    <t>jfox@sd54.bc.ca</t>
  </si>
  <si>
    <t>aharper@sd59.bc.ca</t>
  </si>
  <si>
    <t>thelink@sd61.bc.ca</t>
  </si>
  <si>
    <t>go@sd64.org</t>
  </si>
  <si>
    <t>nseredick@sd70.bc.ca</t>
  </si>
  <si>
    <t>stan.watchorn@sd78.bc.ca</t>
  </si>
  <si>
    <t>vmacdowell@sd79.bc.ca</t>
  </si>
  <si>
    <t>dan.hamel@cmsd.bc.ca</t>
  </si>
  <si>
    <t>kenneth.wiens@sd8.bc.ca</t>
  </si>
  <si>
    <t>nvol@sd44.ca</t>
  </si>
  <si>
    <t>ebus@sd91.bc.ca</t>
  </si>
  <si>
    <t>ecole_virtuelle@csf.bc.ca</t>
  </si>
  <si>
    <t>qathet</t>
  </si>
  <si>
    <t>047 - qathet</t>
  </si>
  <si>
    <r>
      <rPr>
        <sz val="12"/>
        <rFont val="Tw Cen MT"/>
        <family val="2"/>
      </rPr>
      <t>For questions about this form, please contact:</t>
    </r>
    <r>
      <rPr>
        <u/>
        <sz val="10"/>
        <color theme="10"/>
        <rFont val="Arial"/>
        <family val="2"/>
      </rPr>
      <t xml:space="preserve"> ecc.governance.legislation</t>
    </r>
    <r>
      <rPr>
        <b/>
        <u/>
        <sz val="10"/>
        <color theme="10"/>
        <rFont val="Arial"/>
        <family val="2"/>
      </rPr>
      <t>@</t>
    </r>
    <r>
      <rPr>
        <u/>
        <sz val="10"/>
        <color theme="10"/>
        <rFont val="Arial"/>
        <family val="2"/>
      </rPr>
      <t>gov.bc.ca</t>
    </r>
  </si>
  <si>
    <t>2028-29</t>
  </si>
  <si>
    <t>2026/2027 CALENDAR - SAMPLE</t>
  </si>
  <si>
    <t>2028/2029 CALENDAR</t>
  </si>
  <si>
    <r>
      <t xml:space="preserve">Please note, this Excel form includes six sheets along the bottom of the screen:                                                                         </t>
    </r>
    <r>
      <rPr>
        <b/>
        <sz val="12"/>
        <color theme="1"/>
        <rFont val="Tw Cen MT"/>
        <family val="2"/>
        <scheme val="major"/>
      </rPr>
      <t>(1)</t>
    </r>
    <r>
      <rPr>
        <sz val="12"/>
        <color theme="1"/>
        <rFont val="Tw Cen MT"/>
        <family val="2"/>
        <scheme val="major"/>
      </rPr>
      <t xml:space="preserve"> 'Calendar Information' - REQUIRED                                                                                                              </t>
    </r>
    <r>
      <rPr>
        <b/>
        <sz val="12"/>
        <color theme="1"/>
        <rFont val="Tw Cen MT"/>
        <family val="2"/>
        <scheme val="major"/>
      </rPr>
      <t>(2)</t>
    </r>
    <r>
      <rPr>
        <sz val="12"/>
        <color theme="1"/>
        <rFont val="Tw Cen MT"/>
        <family val="2"/>
        <scheme val="major"/>
      </rPr>
      <t xml:space="preserve"> 'District and School Information' - REQUIRED                                                                                                                </t>
    </r>
    <r>
      <rPr>
        <b/>
        <sz val="12"/>
        <color theme="1"/>
        <rFont val="Tw Cen MT"/>
        <family val="2"/>
        <scheme val="major"/>
      </rPr>
      <t>(3)</t>
    </r>
    <r>
      <rPr>
        <sz val="12"/>
        <color theme="1"/>
        <rFont val="Tw Cen MT"/>
        <family val="2"/>
        <scheme val="major"/>
      </rPr>
      <t xml:space="preserve"> '2026-27 Calendar' - REQUIRED                                                                                                                            </t>
    </r>
    <r>
      <rPr>
        <b/>
        <sz val="12"/>
        <color theme="1"/>
        <rFont val="Tw Cen MT"/>
        <family val="2"/>
        <scheme val="major"/>
      </rPr>
      <t>(4)</t>
    </r>
    <r>
      <rPr>
        <sz val="12"/>
        <color theme="1"/>
        <rFont val="Tw Cen MT"/>
        <family val="2"/>
        <scheme val="major"/>
      </rPr>
      <t xml:space="preserve"> '2027-28 Calendar' - OPTIONAL                                                                                                                          </t>
    </r>
    <r>
      <rPr>
        <b/>
        <sz val="12"/>
        <color theme="1"/>
        <rFont val="Tw Cen MT"/>
        <family val="2"/>
        <scheme val="major"/>
      </rPr>
      <t>(5)</t>
    </r>
    <r>
      <rPr>
        <sz val="12"/>
        <color theme="1"/>
        <rFont val="Tw Cen MT"/>
        <family val="2"/>
        <scheme val="major"/>
      </rPr>
      <t xml:space="preserve"> '2028-29 Calendar' - OPTIONAL                                                                                                    </t>
    </r>
    <r>
      <rPr>
        <b/>
        <sz val="12"/>
        <color theme="1"/>
        <rFont val="Tw Cen MT"/>
        <family val="2"/>
        <scheme val="major"/>
      </rPr>
      <t xml:space="preserve">(6) </t>
    </r>
    <r>
      <rPr>
        <sz val="12"/>
        <color theme="1"/>
        <rFont val="Tw Cen MT"/>
        <family val="2"/>
        <scheme val="major"/>
      </rPr>
      <t>'2026-27 SAMPLE' - DEMONSTRATION PURPOSES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</si>
</sst>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46" x14ac:knownFonts="1">
    <font>
      <sz val="10"/>
      <name val="Arial"/>
    </font>
    <font>
      <sz val="8"/>
      <name val="Arial"/>
      <family val="2"/>
    </font>
    <font>
      <sz val="10"/>
      <name val="Tw Cen MT"/>
      <family val="2"/>
    </font>
    <font>
      <sz val="10"/>
      <name val="Tw Cen MT"/>
      <family val="2"/>
    </font>
    <font>
      <sz val="10"/>
      <name val="Tw Cen MT"/>
      <family val="2"/>
      <scheme val="minor"/>
    </font>
    <font>
      <sz val="8"/>
      <name val="Tw Cen MT"/>
      <family val="2"/>
      <scheme val="minor"/>
    </font>
    <font>
      <b/>
      <sz val="10"/>
      <name val="Tw Cen MT"/>
      <family val="2"/>
      <scheme val="minor"/>
    </font>
    <font>
      <b/>
      <sz val="10"/>
      <color indexed="9"/>
      <name val="Tw Cen MT"/>
      <family val="2"/>
      <scheme val="major"/>
    </font>
    <font>
      <i/>
      <sz val="10"/>
      <name val="Tw Cen MT"/>
      <family val="2"/>
      <scheme val="minor"/>
    </font>
    <font>
      <b/>
      <sz val="12"/>
      <name val="Tw Cen MT"/>
      <family val="2"/>
      <scheme val="minor"/>
    </font>
    <font>
      <sz val="12"/>
      <name val="Arial"/>
      <family val="2"/>
    </font>
    <font>
      <sz val="12"/>
      <name val="Tw Cen MT"/>
      <family val="2"/>
      <scheme val="minor"/>
    </font>
    <font>
      <b/>
      <sz val="18"/>
      <color rgb="FF1856B9"/>
      <name val="Tw Cen MT"/>
      <family val="2"/>
      <scheme val="major"/>
    </font>
    <font>
      <b/>
      <sz val="18"/>
      <color theme="4" tint="-0.499984740745262"/>
      <name val="Tw Cen MT"/>
      <family val="2"/>
      <scheme val="major"/>
    </font>
    <font>
      <b/>
      <sz val="14"/>
      <name val="Tw Cen MT"/>
      <family val="2"/>
      <scheme val="minor"/>
    </font>
    <font>
      <i/>
      <sz val="12"/>
      <name val="Tw Cen MT"/>
      <family val="2"/>
      <scheme val="minor"/>
    </font>
    <font>
      <sz val="14"/>
      <name val="Tw Cen MT"/>
      <family val="2"/>
      <scheme val="minor"/>
    </font>
    <font>
      <b/>
      <sz val="20"/>
      <color rgb="FF1856B9"/>
      <name val="Tw Cen MT"/>
      <family val="2"/>
      <scheme val="major"/>
    </font>
    <font>
      <b/>
      <sz val="20"/>
      <color theme="4" tint="-0.499984740745262"/>
      <name val="Tw Cen MT"/>
      <family val="2"/>
      <scheme val="major"/>
    </font>
    <font>
      <i/>
      <sz val="9"/>
      <name val="Tw Cen MT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i/>
      <sz val="11"/>
      <name val="Tw Cen MT"/>
      <family val="2"/>
      <scheme val="minor"/>
    </font>
    <font>
      <sz val="10"/>
      <color rgb="FF1856B9"/>
      <name val="Tw Cen MT"/>
      <family val="2"/>
      <scheme val="major"/>
    </font>
    <font>
      <sz val="10"/>
      <color theme="1"/>
      <name val="Tw Cen MT"/>
      <family val="2"/>
      <scheme val="major"/>
    </font>
    <font>
      <sz val="12"/>
      <color theme="1"/>
      <name val="Tw Cen MT"/>
      <family val="2"/>
      <scheme val="major"/>
    </font>
    <font>
      <b/>
      <sz val="12"/>
      <color theme="1"/>
      <name val="Tw Cen MT"/>
      <family val="2"/>
      <scheme val="major"/>
    </font>
    <font>
      <sz val="16"/>
      <name val="Tw Cen MT"/>
      <family val="2"/>
      <scheme val="minor"/>
    </font>
    <font>
      <i/>
      <sz val="16"/>
      <name val="Tw Cen MT"/>
      <family val="2"/>
      <scheme val="minor"/>
    </font>
    <font>
      <sz val="16"/>
      <color theme="1"/>
      <name val="Tw Cen MT"/>
      <family val="2"/>
      <scheme val="major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9"/>
      <name val="Tw Cen MT"/>
      <family val="2"/>
      <scheme val="minor"/>
    </font>
    <font>
      <sz val="8"/>
      <color rgb="FFFF0000"/>
      <name val="Tw Cen MT"/>
      <family val="2"/>
    </font>
    <font>
      <sz val="8"/>
      <color theme="1"/>
      <name val="Tw Cen MT"/>
      <family val="2"/>
      <scheme val="minor"/>
    </font>
    <font>
      <b/>
      <sz val="10"/>
      <name val="Arial"/>
      <family val="2"/>
    </font>
    <font>
      <u/>
      <sz val="10"/>
      <color theme="10"/>
      <name val="Arial"/>
      <family val="2"/>
    </font>
    <font>
      <sz val="12"/>
      <name val="Tw Cen MT"/>
      <family val="2"/>
    </font>
    <font>
      <b/>
      <sz val="10"/>
      <name val="Arial"/>
      <family val="2"/>
    </font>
    <font>
      <b/>
      <sz val="10"/>
      <color theme="1"/>
      <name val="Tw Cen MT"/>
      <family val="2"/>
      <scheme val="major"/>
    </font>
    <font>
      <sz val="8"/>
      <name val="Tw Cen MT"/>
      <family val="2"/>
    </font>
    <font>
      <sz val="8"/>
      <color theme="1"/>
      <name val="Tw Cen MT"/>
      <family val="2"/>
    </font>
    <font>
      <sz val="11"/>
      <name val="Arial"/>
      <family val="2"/>
    </font>
    <font>
      <sz val="11"/>
      <name val="Tw Cen MT"/>
      <family val="2"/>
      <scheme val="minor"/>
    </font>
    <font>
      <b/>
      <sz val="11"/>
      <name val="Tw Cen MT"/>
      <family val="2"/>
      <scheme val="minor"/>
    </font>
    <font>
      <b/>
      <u/>
      <sz val="10"/>
      <color theme="1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F9DEC"/>
        <bgColor rgb="FF000000"/>
      </patternFill>
    </fill>
    <fill>
      <patternFill patternType="solid">
        <fgColor rgb="FFFF0300"/>
        <bgColor rgb="FF000000"/>
      </patternFill>
    </fill>
    <fill>
      <patternFill patternType="solid">
        <fgColor rgb="FF66BDFF"/>
        <bgColor rgb="FF000000"/>
      </patternFill>
    </fill>
    <fill>
      <patternFill patternType="solid">
        <fgColor rgb="FFFFB600"/>
        <bgColor rgb="FF000000"/>
      </patternFill>
    </fill>
    <fill>
      <patternFill patternType="solid">
        <fgColor rgb="FF7FCC39"/>
        <bgColor indexed="64"/>
      </patternFill>
    </fill>
    <fill>
      <patternFill patternType="solid">
        <fgColor rgb="FF9F9DEB"/>
        <bgColor indexed="64"/>
      </patternFill>
    </fill>
    <fill>
      <patternFill patternType="solid">
        <fgColor theme="4"/>
        <bgColor indexed="1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0070C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</fills>
  <borders count="52">
    <border>
      <left/>
      <right/>
      <top/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/>
      <diagonal/>
    </border>
    <border>
      <left style="hair">
        <color theme="7" tint="-0.24994659260841701"/>
      </left>
      <right style="hair">
        <color theme="7" tint="-0.24994659260841701"/>
      </right>
      <top style="hair">
        <color theme="7" tint="-0.24994659260841701"/>
      </top>
      <bottom style="hair">
        <color theme="7" tint="-0.2499465926084170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hair">
        <color theme="7" tint="-0.24994659260841701"/>
      </top>
      <bottom style="hair">
        <color theme="7" tint="-0.24994659260841701"/>
      </bottom>
      <diagonal/>
    </border>
    <border>
      <left/>
      <right style="hair">
        <color theme="7" tint="-0.24994659260841701"/>
      </right>
      <top style="hair">
        <color theme="7" tint="-0.24994659260841701"/>
      </top>
      <bottom style="hair">
        <color theme="7" tint="-0.24994659260841701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hair">
        <color theme="7" tint="-0.24994659260841701"/>
      </left>
      <right/>
      <top style="hair">
        <color theme="7" tint="-0.24994659260841701"/>
      </top>
      <bottom style="hair">
        <color theme="7" tint="-0.24994659260841701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/>
      <top/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theme="7" tint="-0.24994659260841701"/>
      </left>
      <right style="hair">
        <color theme="7" tint="-0.24994659260841701"/>
      </right>
      <top style="hair">
        <color theme="7" tint="-0.24994659260841701"/>
      </top>
      <bottom/>
      <diagonal/>
    </border>
    <border>
      <left style="hair">
        <color theme="7" tint="-0.24994659260841701"/>
      </left>
      <right style="hair">
        <color theme="7" tint="-0.24994659260841701"/>
      </right>
      <top/>
      <bottom style="hair">
        <color theme="7" tint="-0.24994659260841701"/>
      </bottom>
      <diagonal/>
    </border>
    <border>
      <left/>
      <right/>
      <top/>
      <bottom style="hair">
        <color theme="7" tint="-0.24994659260841701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hair">
        <color theme="7" tint="-0.24994659260841701"/>
      </left>
      <right/>
      <top/>
      <bottom style="hair">
        <color theme="7" tint="-0.24994659260841701"/>
      </bottom>
      <diagonal/>
    </border>
    <border>
      <left/>
      <right style="hair">
        <color theme="7" tint="-0.24994659260841701"/>
      </right>
      <top/>
      <bottom style="hair">
        <color theme="7" tint="-0.24994659260841701"/>
      </bottom>
      <diagonal/>
    </border>
    <border>
      <left style="hair">
        <color theme="7" tint="-0.24994659260841701"/>
      </left>
      <right/>
      <top style="hair">
        <color theme="7" tint="-0.24994659260841701"/>
      </top>
      <bottom/>
      <diagonal/>
    </border>
    <border>
      <left style="thin">
        <color theme="2" tint="-0.24994659260841701"/>
      </left>
      <right style="hair">
        <color theme="7" tint="-0.24994659260841701"/>
      </right>
      <top style="hair">
        <color theme="7" tint="-0.24994659260841701"/>
      </top>
      <bottom style="hair">
        <color theme="7" tint="-0.24994659260841701"/>
      </bottom>
      <diagonal/>
    </border>
    <border>
      <left/>
      <right/>
      <top style="hair">
        <color theme="7" tint="-0.24994659260841701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/>
      <top style="hair">
        <color theme="7" tint="-0.24994659260841701"/>
      </top>
      <bottom style="hair">
        <color theme="2" tint="-9.9917600024414813E-2"/>
      </bottom>
      <diagonal/>
    </border>
    <border>
      <left style="hair">
        <color theme="7" tint="-0.24994659260841701"/>
      </left>
      <right/>
      <top/>
      <bottom/>
      <diagonal/>
    </border>
    <border>
      <left/>
      <right style="hair">
        <color auto="1"/>
      </right>
      <top/>
      <bottom/>
      <diagonal/>
    </border>
    <border>
      <left/>
      <right style="hair">
        <color theme="7" tint="-0.24994659260841701"/>
      </right>
      <top style="hair">
        <color theme="7" tint="-0.24994659260841701"/>
      </top>
      <bottom/>
      <diagonal/>
    </border>
    <border>
      <left style="hair">
        <color theme="7" tint="-0.24994659260841701"/>
      </left>
      <right style="hair">
        <color theme="7" tint="-0.24994659260841701"/>
      </right>
      <top style="hair">
        <color theme="7" tint="-0.24994659260841701"/>
      </top>
      <bottom style="thin">
        <color indexed="64"/>
      </bottom>
      <diagonal/>
    </border>
  </borders>
  <cellStyleXfs count="6">
    <xf numFmtId="0" fontId="0" fillId="0" borderId="0"/>
    <xf numFmtId="0" fontId="21" fillId="0" borderId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4" fillId="0" borderId="0"/>
    <xf numFmtId="0" fontId="36" fillId="0" borderId="0" applyNumberFormat="0" applyFill="0" applyBorder="0" applyAlignment="0" applyProtection="0"/>
  </cellStyleXfs>
  <cellXfs count="319">
    <xf numFmtId="0" fontId="0" fillId="0" borderId="0" xfId="0"/>
    <xf numFmtId="0" fontId="4" fillId="0" borderId="2" xfId="0" applyFont="1" applyBorder="1"/>
    <xf numFmtId="0" fontId="4" fillId="2" borderId="0" xfId="0" applyFont="1" applyFill="1"/>
    <xf numFmtId="0" fontId="4" fillId="3" borderId="4" xfId="0" applyFont="1" applyFill="1" applyBorder="1"/>
    <xf numFmtId="0" fontId="4" fillId="3" borderId="0" xfId="0" applyFont="1" applyFill="1"/>
    <xf numFmtId="0" fontId="6" fillId="0" borderId="2" xfId="0" applyFont="1" applyBorder="1"/>
    <xf numFmtId="0" fontId="3" fillId="0" borderId="11" xfId="0" applyFont="1" applyBorder="1"/>
    <xf numFmtId="0" fontId="3" fillId="0" borderId="12" xfId="0" applyFont="1" applyBorder="1"/>
    <xf numFmtId="0" fontId="3" fillId="6" borderId="11" xfId="0" applyFont="1" applyFill="1" applyBorder="1"/>
    <xf numFmtId="0" fontId="3" fillId="0" borderId="15" xfId="0" applyFont="1" applyBorder="1"/>
    <xf numFmtId="0" fontId="3" fillId="7" borderId="15" xfId="0" applyFont="1" applyFill="1" applyBorder="1"/>
    <xf numFmtId="0" fontId="3" fillId="8" borderId="15" xfId="0" applyFont="1" applyFill="1" applyBorder="1"/>
    <xf numFmtId="0" fontId="3" fillId="9" borderId="15" xfId="0" applyFont="1" applyFill="1" applyBorder="1"/>
    <xf numFmtId="0" fontId="4" fillId="10" borderId="2" xfId="0" applyFont="1" applyFill="1" applyBorder="1"/>
    <xf numFmtId="0" fontId="3" fillId="0" borderId="16" xfId="0" applyFont="1" applyBorder="1"/>
    <xf numFmtId="0" fontId="3" fillId="0" borderId="18" xfId="0" applyFont="1" applyBorder="1"/>
    <xf numFmtId="0" fontId="20" fillId="0" borderId="0" xfId="0" applyFont="1"/>
    <xf numFmtId="0" fontId="21" fillId="0" borderId="0" xfId="0" applyFont="1"/>
    <xf numFmtId="0" fontId="6" fillId="13" borderId="0" xfId="0" applyFont="1" applyFill="1"/>
    <xf numFmtId="0" fontId="4" fillId="13" borderId="0" xfId="0" applyFont="1" applyFill="1"/>
    <xf numFmtId="0" fontId="4" fillId="13" borderId="0" xfId="0" applyFont="1" applyFill="1" applyAlignment="1">
      <alignment horizontal="center"/>
    </xf>
    <xf numFmtId="0" fontId="12" fillId="13" borderId="0" xfId="0" applyFont="1" applyFill="1" applyAlignment="1">
      <alignment horizontal="center"/>
    </xf>
    <xf numFmtId="0" fontId="13" fillId="13" borderId="0" xfId="0" applyFont="1" applyFill="1" applyAlignment="1">
      <alignment horizontal="center"/>
    </xf>
    <xf numFmtId="0" fontId="11" fillId="13" borderId="0" xfId="0" applyFont="1" applyFill="1"/>
    <xf numFmtId="0" fontId="11" fillId="13" borderId="0" xfId="0" applyFont="1" applyFill="1" applyAlignment="1">
      <alignment horizontal="center"/>
    </xf>
    <xf numFmtId="0" fontId="11" fillId="13" borderId="0" xfId="0" applyFont="1" applyFill="1" applyAlignment="1">
      <alignment vertical="center"/>
    </xf>
    <xf numFmtId="0" fontId="10" fillId="13" borderId="0" xfId="0" applyFont="1" applyFill="1"/>
    <xf numFmtId="0" fontId="2" fillId="13" borderId="0" xfId="0" applyFont="1" applyFill="1"/>
    <xf numFmtId="0" fontId="14" fillId="13" borderId="0" xfId="0" applyFont="1" applyFill="1" applyAlignment="1">
      <alignment horizontal="left" vertical="center" wrapText="1"/>
    </xf>
    <xf numFmtId="2" fontId="4" fillId="13" borderId="0" xfId="0" applyNumberFormat="1" applyFont="1" applyFill="1" applyAlignment="1">
      <alignment vertical="top" wrapText="1"/>
    </xf>
    <xf numFmtId="0" fontId="15" fillId="13" borderId="0" xfId="0" applyFont="1" applyFill="1"/>
    <xf numFmtId="0" fontId="14" fillId="13" borderId="0" xfId="0" applyFont="1" applyFill="1" applyAlignment="1">
      <alignment horizontal="right" vertical="center" wrapText="1"/>
    </xf>
    <xf numFmtId="0" fontId="16" fillId="13" borderId="0" xfId="0" applyFont="1" applyFill="1"/>
    <xf numFmtId="0" fontId="14" fillId="13" borderId="0" xfId="0" applyFont="1" applyFill="1"/>
    <xf numFmtId="0" fontId="8" fillId="13" borderId="0" xfId="0" applyFont="1" applyFill="1"/>
    <xf numFmtId="0" fontId="22" fillId="13" borderId="0" xfId="0" applyFont="1" applyFill="1"/>
    <xf numFmtId="0" fontId="4" fillId="0" borderId="23" xfId="0" applyFont="1" applyBorder="1"/>
    <xf numFmtId="0" fontId="4" fillId="0" borderId="23" xfId="0" applyFont="1" applyBorder="1" applyAlignment="1">
      <alignment horizontal="center"/>
    </xf>
    <xf numFmtId="0" fontId="0" fillId="13" borderId="0" xfId="0" applyFill="1" applyAlignment="1">
      <alignment wrapText="1"/>
    </xf>
    <xf numFmtId="0" fontId="11" fillId="13" borderId="0" xfId="0" applyFont="1" applyFill="1" applyAlignment="1">
      <alignment horizontal="center" wrapText="1"/>
    </xf>
    <xf numFmtId="0" fontId="9" fillId="13" borderId="0" xfId="0" applyFont="1" applyFill="1"/>
    <xf numFmtId="0" fontId="11" fillId="13" borderId="0" xfId="0" applyFont="1" applyFill="1" applyAlignment="1">
      <alignment horizontal="center" vertical="center" wrapText="1"/>
    </xf>
    <xf numFmtId="0" fontId="11" fillId="13" borderId="0" xfId="0" applyFont="1" applyFill="1" applyAlignment="1">
      <alignment horizontal="right"/>
    </xf>
    <xf numFmtId="0" fontId="5" fillId="13" borderId="0" xfId="0" applyFont="1" applyFill="1" applyAlignment="1">
      <alignment horizontal="center" vertical="center" wrapText="1"/>
    </xf>
    <xf numFmtId="0" fontId="5" fillId="14" borderId="0" xfId="0" applyFont="1" applyFill="1" applyAlignment="1">
      <alignment horizontal="center" vertical="center" wrapText="1"/>
    </xf>
    <xf numFmtId="0" fontId="5" fillId="13" borderId="0" xfId="0" applyFont="1" applyFill="1" applyAlignment="1">
      <alignment vertical="center"/>
    </xf>
    <xf numFmtId="0" fontId="22" fillId="13" borderId="0" xfId="0" applyFont="1" applyFill="1" applyAlignment="1">
      <alignment vertical="center" wrapText="1"/>
    </xf>
    <xf numFmtId="0" fontId="25" fillId="13" borderId="0" xfId="0" applyFont="1" applyFill="1" applyAlignment="1">
      <alignment vertical="center" wrapText="1"/>
    </xf>
    <xf numFmtId="0" fontId="11" fillId="13" borderId="0" xfId="0" applyFont="1" applyFill="1" applyAlignment="1">
      <alignment wrapText="1"/>
    </xf>
    <xf numFmtId="0" fontId="14" fillId="13" borderId="0" xfId="0" applyFont="1" applyFill="1" applyAlignment="1">
      <alignment wrapText="1"/>
    </xf>
    <xf numFmtId="0" fontId="14" fillId="13" borderId="0" xfId="0" applyFont="1" applyFill="1" applyAlignment="1">
      <alignment horizontal="right"/>
    </xf>
    <xf numFmtId="0" fontId="22" fillId="13" borderId="0" xfId="0" applyFont="1" applyFill="1" applyAlignment="1">
      <alignment vertical="center"/>
    </xf>
    <xf numFmtId="0" fontId="9" fillId="11" borderId="0" xfId="0" applyFont="1" applyFill="1"/>
    <xf numFmtId="0" fontId="10" fillId="11" borderId="0" xfId="0" applyFont="1" applyFill="1"/>
    <xf numFmtId="0" fontId="27" fillId="13" borderId="0" xfId="0" applyFont="1" applyFill="1" applyAlignment="1">
      <alignment horizontal="center"/>
    </xf>
    <xf numFmtId="0" fontId="28" fillId="13" borderId="0" xfId="0" applyFont="1" applyFill="1" applyAlignment="1">
      <alignment horizontal="center"/>
    </xf>
    <xf numFmtId="0" fontId="6" fillId="0" borderId="27" xfId="0" applyFont="1" applyBorder="1"/>
    <xf numFmtId="0" fontId="4" fillId="0" borderId="28" xfId="0" applyFont="1" applyBorder="1"/>
    <xf numFmtId="0" fontId="4" fillId="0" borderId="28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30" xfId="0" applyFont="1" applyBorder="1"/>
    <xf numFmtId="0" fontId="4" fillId="0" borderId="31" xfId="0" applyFont="1" applyBorder="1"/>
    <xf numFmtId="0" fontId="4" fillId="0" borderId="31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6" fillId="0" borderId="30" xfId="0" applyFont="1" applyBorder="1"/>
    <xf numFmtId="0" fontId="4" fillId="0" borderId="33" xfId="0" applyFont="1" applyBorder="1"/>
    <xf numFmtId="0" fontId="4" fillId="0" borderId="34" xfId="0" applyFont="1" applyBorder="1"/>
    <xf numFmtId="0" fontId="4" fillId="0" borderId="34" xfId="0" applyFont="1" applyBorder="1" applyAlignment="1">
      <alignment horizontal="center"/>
    </xf>
    <xf numFmtId="0" fontId="4" fillId="0" borderId="35" xfId="0" applyFont="1" applyBorder="1" applyAlignment="1">
      <alignment horizontal="center"/>
    </xf>
    <xf numFmtId="0" fontId="11" fillId="13" borderId="0" xfId="0" applyFont="1" applyFill="1" applyAlignment="1">
      <alignment horizontal="left" wrapText="1"/>
    </xf>
    <xf numFmtId="0" fontId="5" fillId="15" borderId="10" xfId="0" applyFont="1" applyFill="1" applyBorder="1" applyAlignment="1">
      <alignment horizontal="center" vertical="center"/>
    </xf>
    <xf numFmtId="0" fontId="17" fillId="13" borderId="0" xfId="0" applyFont="1" applyFill="1" applyAlignment="1">
      <alignment horizontal="center" wrapText="1"/>
    </xf>
    <xf numFmtId="0" fontId="25" fillId="13" borderId="0" xfId="0" applyFont="1" applyFill="1" applyAlignment="1">
      <alignment horizontal="left" vertical="top" wrapText="1"/>
    </xf>
    <xf numFmtId="0" fontId="33" fillId="17" borderId="10" xfId="0" applyFont="1" applyFill="1" applyBorder="1"/>
    <xf numFmtId="0" fontId="5" fillId="4" borderId="36" xfId="0" applyFont="1" applyFill="1" applyBorder="1" applyAlignment="1">
      <alignment horizontal="center" vertical="center"/>
    </xf>
    <xf numFmtId="0" fontId="4" fillId="0" borderId="1" xfId="0" applyFont="1" applyBorder="1"/>
    <xf numFmtId="0" fontId="4" fillId="0" borderId="3" xfId="0" applyFont="1" applyBorder="1"/>
    <xf numFmtId="0" fontId="5" fillId="4" borderId="10" xfId="0" applyFont="1" applyFill="1" applyBorder="1" applyAlignment="1">
      <alignment horizontal="center" vertical="center"/>
    </xf>
    <xf numFmtId="0" fontId="4" fillId="0" borderId="39" xfId="0" applyFont="1" applyBorder="1"/>
    <xf numFmtId="0" fontId="4" fillId="0" borderId="4" xfId="0" applyFont="1" applyBorder="1"/>
    <xf numFmtId="0" fontId="4" fillId="3" borderId="39" xfId="0" applyFont="1" applyFill="1" applyBorder="1"/>
    <xf numFmtId="0" fontId="4" fillId="3" borderId="6" xfId="0" applyFont="1" applyFill="1" applyBorder="1"/>
    <xf numFmtId="0" fontId="5" fillId="2" borderId="0" xfId="0" applyFont="1" applyFill="1" applyAlignment="1">
      <alignment vertical="center"/>
    </xf>
    <xf numFmtId="0" fontId="5" fillId="11" borderId="10" xfId="0" applyFont="1" applyFill="1" applyBorder="1" applyAlignment="1">
      <alignment horizontal="center" vertical="center"/>
    </xf>
    <xf numFmtId="0" fontId="5" fillId="15" borderId="10" xfId="0" applyFont="1" applyFill="1" applyBorder="1" applyAlignment="1">
      <alignment horizontal="center" vertical="center" wrapText="1"/>
    </xf>
    <xf numFmtId="0" fontId="5" fillId="11" borderId="10" xfId="0" applyFont="1" applyFill="1" applyBorder="1" applyAlignment="1">
      <alignment horizontal="center" vertical="center" wrapText="1"/>
    </xf>
    <xf numFmtId="0" fontId="5" fillId="11" borderId="14" xfId="0" applyFont="1" applyFill="1" applyBorder="1" applyAlignment="1">
      <alignment horizontal="center" vertical="center" wrapText="1"/>
    </xf>
    <xf numFmtId="0" fontId="5" fillId="11" borderId="36" xfId="0" applyFont="1" applyFill="1" applyBorder="1" applyAlignment="1">
      <alignment horizontal="center" vertical="center" wrapText="1"/>
    </xf>
    <xf numFmtId="0" fontId="5" fillId="11" borderId="37" xfId="0" applyFont="1" applyFill="1" applyBorder="1" applyAlignment="1">
      <alignment horizontal="center" vertical="center" wrapText="1"/>
    </xf>
    <xf numFmtId="0" fontId="5" fillId="11" borderId="17" xfId="0" applyFont="1" applyFill="1" applyBorder="1" applyAlignment="1">
      <alignment horizontal="center" vertical="center" wrapText="1"/>
    </xf>
    <xf numFmtId="0" fontId="5" fillId="15" borderId="36" xfId="0" applyFont="1" applyFill="1" applyBorder="1" applyAlignment="1">
      <alignment horizontal="center" vertical="center" wrapText="1"/>
    </xf>
    <xf numFmtId="164" fontId="34" fillId="0" borderId="10" xfId="4" applyNumberFormat="1" applyBorder="1" applyAlignment="1">
      <alignment horizontal="center"/>
    </xf>
    <xf numFmtId="164" fontId="34" fillId="11" borderId="10" xfId="4" applyNumberFormat="1" applyFill="1" applyBorder="1" applyAlignment="1">
      <alignment horizontal="center"/>
    </xf>
    <xf numFmtId="164" fontId="34" fillId="0" borderId="37" xfId="4" applyNumberFormat="1" applyBorder="1" applyAlignment="1">
      <alignment horizontal="center"/>
    </xf>
    <xf numFmtId="164" fontId="34" fillId="11" borderId="37" xfId="4" applyNumberFormat="1" applyFill="1" applyBorder="1" applyAlignment="1">
      <alignment horizontal="center"/>
    </xf>
    <xf numFmtId="164" fontId="34" fillId="0" borderId="36" xfId="4" applyNumberFormat="1" applyBorder="1" applyAlignment="1">
      <alignment horizontal="center"/>
    </xf>
    <xf numFmtId="164" fontId="34" fillId="11" borderId="36" xfId="4" applyNumberFormat="1" applyFill="1" applyBorder="1" applyAlignment="1">
      <alignment horizontal="center"/>
    </xf>
    <xf numFmtId="164" fontId="34" fillId="5" borderId="13" xfId="4" applyNumberFormat="1" applyFill="1" applyBorder="1" applyAlignment="1">
      <alignment horizontal="center"/>
    </xf>
    <xf numFmtId="164" fontId="34" fillId="5" borderId="14" xfId="4" applyNumberFormat="1" applyFill="1" applyBorder="1" applyAlignment="1">
      <alignment horizontal="center"/>
    </xf>
    <xf numFmtId="164" fontId="34" fillId="15" borderId="10" xfId="4" applyNumberFormat="1" applyFill="1" applyBorder="1" applyAlignment="1">
      <alignment horizontal="center"/>
    </xf>
    <xf numFmtId="164" fontId="34" fillId="15" borderId="37" xfId="4" applyNumberFormat="1" applyFill="1" applyBorder="1" applyAlignment="1">
      <alignment horizontal="center"/>
    </xf>
    <xf numFmtId="0" fontId="4" fillId="5" borderId="14" xfId="0" applyFont="1" applyFill="1" applyBorder="1"/>
    <xf numFmtId="0" fontId="5" fillId="5" borderId="17" xfId="0" applyFont="1" applyFill="1" applyBorder="1" applyAlignment="1">
      <alignment horizontal="center" vertical="center" wrapText="1"/>
    </xf>
    <xf numFmtId="0" fontId="35" fillId="0" borderId="0" xfId="0" applyFont="1"/>
    <xf numFmtId="164" fontId="34" fillId="11" borderId="14" xfId="4" applyNumberFormat="1" applyFill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 wrapText="1"/>
    </xf>
    <xf numFmtId="164" fontId="34" fillId="13" borderId="10" xfId="4" applyNumberFormat="1" applyFill="1" applyBorder="1" applyAlignment="1">
      <alignment horizontal="center"/>
    </xf>
    <xf numFmtId="164" fontId="34" fillId="13" borderId="44" xfId="4" applyNumberForma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0" borderId="10" xfId="0" applyFont="1" applyBorder="1" applyAlignment="1">
      <alignment horizontal="center"/>
    </xf>
    <xf numFmtId="164" fontId="34" fillId="11" borderId="41" xfId="4" applyNumberFormat="1" applyFill="1" applyBorder="1" applyAlignment="1">
      <alignment horizontal="center"/>
    </xf>
    <xf numFmtId="164" fontId="34" fillId="13" borderId="13" xfId="4" applyNumberFormat="1" applyFill="1" applyBorder="1" applyAlignment="1">
      <alignment horizontal="center"/>
    </xf>
    <xf numFmtId="0" fontId="4" fillId="13" borderId="13" xfId="0" applyFont="1" applyFill="1" applyBorder="1"/>
    <xf numFmtId="0" fontId="5" fillId="11" borderId="10" xfId="0" applyFont="1" applyFill="1" applyBorder="1" applyAlignment="1">
      <alignment horizontal="center"/>
    </xf>
    <xf numFmtId="0" fontId="5" fillId="11" borderId="14" xfId="0" applyFont="1" applyFill="1" applyBorder="1" applyAlignment="1">
      <alignment horizontal="center"/>
    </xf>
    <xf numFmtId="0" fontId="5" fillId="15" borderId="10" xfId="0" applyFont="1" applyFill="1" applyBorder="1" applyAlignment="1">
      <alignment horizontal="center"/>
    </xf>
    <xf numFmtId="0" fontId="5" fillId="13" borderId="14" xfId="0" applyFont="1" applyFill="1" applyBorder="1" applyAlignment="1">
      <alignment horizontal="center" vertical="center" wrapText="1"/>
    </xf>
    <xf numFmtId="0" fontId="5" fillId="13" borderId="10" xfId="0" applyFont="1" applyFill="1" applyBorder="1" applyAlignment="1">
      <alignment horizontal="center" vertical="center" wrapText="1"/>
    </xf>
    <xf numFmtId="0" fontId="38" fillId="0" borderId="0" xfId="0" applyFont="1"/>
    <xf numFmtId="0" fontId="4" fillId="13" borderId="6" xfId="0" applyFont="1" applyFill="1" applyBorder="1" applyAlignment="1">
      <alignment vertical="top" wrapText="1"/>
    </xf>
    <xf numFmtId="0" fontId="4" fillId="13" borderId="21" xfId="0" applyFont="1" applyFill="1" applyBorder="1" applyAlignment="1">
      <alignment vertical="top" wrapText="1"/>
    </xf>
    <xf numFmtId="0" fontId="4" fillId="13" borderId="7" xfId="0" applyFont="1" applyFill="1" applyBorder="1" applyAlignment="1">
      <alignment vertical="top" wrapText="1"/>
    </xf>
    <xf numFmtId="0" fontId="0" fillId="13" borderId="5" xfId="0" applyFill="1" applyBorder="1" applyAlignment="1">
      <alignment vertical="top" wrapText="1"/>
    </xf>
    <xf numFmtId="0" fontId="0" fillId="13" borderId="0" xfId="0" applyFill="1" applyAlignment="1">
      <alignment vertical="top" wrapText="1"/>
    </xf>
    <xf numFmtId="0" fontId="0" fillId="13" borderId="9" xfId="0" applyFill="1" applyBorder="1" applyAlignment="1">
      <alignment vertical="top" wrapText="1"/>
    </xf>
    <xf numFmtId="0" fontId="4" fillId="13" borderId="45" xfId="0" applyFont="1" applyFill="1" applyBorder="1"/>
    <xf numFmtId="0" fontId="3" fillId="16" borderId="10" xfId="0" applyFont="1" applyFill="1" applyBorder="1"/>
    <xf numFmtId="0" fontId="4" fillId="0" borderId="46" xfId="0" applyFont="1" applyBorder="1"/>
    <xf numFmtId="0" fontId="0" fillId="13" borderId="5" xfId="0" applyFill="1" applyBorder="1" applyAlignment="1">
      <alignment vertical="top" wrapText="1" readingOrder="1"/>
    </xf>
    <xf numFmtId="0" fontId="0" fillId="13" borderId="0" xfId="0" applyFill="1" applyAlignment="1">
      <alignment vertical="top" wrapText="1" readingOrder="1"/>
    </xf>
    <xf numFmtId="0" fontId="0" fillId="13" borderId="9" xfId="0" applyFill="1" applyBorder="1" applyAlignment="1">
      <alignment vertical="top" wrapText="1" readingOrder="1"/>
    </xf>
    <xf numFmtId="0" fontId="0" fillId="13" borderId="0" xfId="0" applyFill="1"/>
    <xf numFmtId="164" fontId="34" fillId="18" borderId="10" xfId="4" applyNumberFormat="1" applyFill="1" applyBorder="1" applyAlignment="1">
      <alignment horizontal="center"/>
    </xf>
    <xf numFmtId="164" fontId="34" fillId="5" borderId="17" xfId="4" applyNumberFormat="1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164" fontId="34" fillId="5" borderId="17" xfId="4" applyNumberFormat="1" applyFill="1" applyBorder="1" applyAlignment="1">
      <alignment horizontal="center" wrapText="1"/>
    </xf>
    <xf numFmtId="0" fontId="0" fillId="5" borderId="13" xfId="0" applyFill="1" applyBorder="1" applyAlignment="1">
      <alignment horizontal="center" wrapText="1"/>
    </xf>
    <xf numFmtId="0" fontId="5" fillId="13" borderId="44" xfId="0" applyFont="1" applyFill="1" applyBorder="1" applyAlignment="1">
      <alignment horizontal="center" vertical="center" wrapText="1"/>
    </xf>
    <xf numFmtId="0" fontId="4" fillId="13" borderId="44" xfId="0" applyFont="1" applyFill="1" applyBorder="1"/>
    <xf numFmtId="0" fontId="5" fillId="13" borderId="44" xfId="0" applyFont="1" applyFill="1" applyBorder="1" applyAlignment="1">
      <alignment horizontal="center"/>
    </xf>
    <xf numFmtId="164" fontId="34" fillId="11" borderId="42" xfId="4" applyNumberFormat="1" applyFill="1" applyBorder="1" applyAlignment="1">
      <alignment horizontal="center"/>
    </xf>
    <xf numFmtId="0" fontId="4" fillId="5" borderId="13" xfId="0" applyFont="1" applyFill="1" applyBorder="1"/>
    <xf numFmtId="164" fontId="34" fillId="13" borderId="17" xfId="4" applyNumberFormat="1" applyFill="1" applyBorder="1" applyAlignment="1">
      <alignment horizontal="center"/>
    </xf>
    <xf numFmtId="164" fontId="34" fillId="13" borderId="14" xfId="4" applyNumberFormat="1" applyFill="1" applyBorder="1" applyAlignment="1">
      <alignment horizontal="center"/>
    </xf>
    <xf numFmtId="0" fontId="5" fillId="2" borderId="44" xfId="0" applyFont="1" applyFill="1" applyBorder="1" applyAlignment="1">
      <alignment horizontal="center"/>
    </xf>
    <xf numFmtId="0" fontId="0" fillId="13" borderId="44" xfId="0" applyFill="1" applyBorder="1"/>
    <xf numFmtId="0" fontId="8" fillId="5" borderId="17" xfId="0" applyFont="1" applyFill="1" applyBorder="1"/>
    <xf numFmtId="0" fontId="8" fillId="5" borderId="13" xfId="0" applyFont="1" applyFill="1" applyBorder="1"/>
    <xf numFmtId="0" fontId="8" fillId="5" borderId="14" xfId="0" applyFont="1" applyFill="1" applyBorder="1"/>
    <xf numFmtId="0" fontId="40" fillId="15" borderId="10" xfId="0" applyFont="1" applyFill="1" applyBorder="1" applyAlignment="1">
      <alignment horizontal="center"/>
    </xf>
    <xf numFmtId="164" fontId="41" fillId="13" borderId="10" xfId="4" applyNumberFormat="1" applyFont="1" applyFill="1" applyBorder="1" applyAlignment="1">
      <alignment horizontal="center"/>
    </xf>
    <xf numFmtId="164" fontId="41" fillId="11" borderId="10" xfId="4" applyNumberFormat="1" applyFont="1" applyFill="1" applyBorder="1" applyAlignment="1">
      <alignment horizontal="center"/>
    </xf>
    <xf numFmtId="164" fontId="41" fillId="0" borderId="10" xfId="4" applyNumberFormat="1" applyFont="1" applyBorder="1" applyAlignment="1">
      <alignment horizontal="center"/>
    </xf>
    <xf numFmtId="0" fontId="40" fillId="11" borderId="10" xfId="0" applyFont="1" applyFill="1" applyBorder="1" applyAlignment="1">
      <alignment horizontal="center"/>
    </xf>
    <xf numFmtId="0" fontId="5" fillId="13" borderId="14" xfId="0" applyFont="1" applyFill="1" applyBorder="1" applyAlignment="1">
      <alignment horizontal="center"/>
    </xf>
    <xf numFmtId="0" fontId="5" fillId="11" borderId="10" xfId="0" applyFont="1" applyFill="1" applyBorder="1" applyAlignment="1">
      <alignment horizontal="center" wrapText="1"/>
    </xf>
    <xf numFmtId="0" fontId="5" fillId="11" borderId="47" xfId="0" applyFont="1" applyFill="1" applyBorder="1" applyAlignment="1">
      <alignment horizontal="center"/>
    </xf>
    <xf numFmtId="164" fontId="34" fillId="18" borderId="37" xfId="4" applyNumberFormat="1" applyFill="1" applyBorder="1" applyAlignment="1">
      <alignment horizontal="center"/>
    </xf>
    <xf numFmtId="0" fontId="0" fillId="0" borderId="0" xfId="0" quotePrefix="1"/>
    <xf numFmtId="0" fontId="4" fillId="20" borderId="0" xfId="0" applyFont="1" applyFill="1"/>
    <xf numFmtId="0" fontId="13" fillId="20" borderId="0" xfId="0" applyFont="1" applyFill="1" applyAlignment="1">
      <alignment horizontal="center"/>
    </xf>
    <xf numFmtId="0" fontId="15" fillId="20" borderId="0" xfId="0" applyFont="1" applyFill="1"/>
    <xf numFmtId="0" fontId="11" fillId="20" borderId="0" xfId="0" applyFont="1" applyFill="1"/>
    <xf numFmtId="2" fontId="4" fillId="20" borderId="0" xfId="0" applyNumberFormat="1" applyFont="1" applyFill="1" applyAlignment="1">
      <alignment vertical="top" wrapText="1"/>
    </xf>
    <xf numFmtId="0" fontId="4" fillId="20" borderId="0" xfId="0" applyFont="1" applyFill="1" applyAlignment="1">
      <alignment horizontal="center"/>
    </xf>
    <xf numFmtId="0" fontId="6" fillId="20" borderId="0" xfId="0" applyFont="1" applyFill="1"/>
    <xf numFmtId="0" fontId="5" fillId="13" borderId="10" xfId="0" applyFont="1" applyFill="1" applyBorder="1" applyAlignment="1">
      <alignment horizontal="center"/>
    </xf>
    <xf numFmtId="0" fontId="42" fillId="13" borderId="0" xfId="0" applyFont="1" applyFill="1" applyAlignment="1">
      <alignment vertical="top" wrapText="1"/>
    </xf>
    <xf numFmtId="0" fontId="42" fillId="13" borderId="9" xfId="0" applyFont="1" applyFill="1" applyBorder="1" applyAlignment="1">
      <alignment vertical="top" wrapText="1"/>
    </xf>
    <xf numFmtId="0" fontId="5" fillId="5" borderId="13" xfId="0" applyFont="1" applyFill="1" applyBorder="1" applyAlignment="1">
      <alignment horizontal="center" vertical="center" wrapText="1"/>
    </xf>
    <xf numFmtId="0" fontId="5" fillId="5" borderId="10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wrapText="1"/>
    </xf>
    <xf numFmtId="0" fontId="5" fillId="15" borderId="37" xfId="0" applyFont="1" applyFill="1" applyBorder="1" applyAlignment="1">
      <alignment horizontal="center" vertical="center" wrapText="1"/>
    </xf>
    <xf numFmtId="0" fontId="0" fillId="13" borderId="0" xfId="0" quotePrefix="1" applyFill="1"/>
    <xf numFmtId="0" fontId="5" fillId="5" borderId="13" xfId="0" applyFont="1" applyFill="1" applyBorder="1" applyAlignment="1">
      <alignment horizontal="center"/>
    </xf>
    <xf numFmtId="0" fontId="5" fillId="5" borderId="14" xfId="0" applyFont="1" applyFill="1" applyBorder="1" applyAlignment="1">
      <alignment horizontal="center"/>
    </xf>
    <xf numFmtId="0" fontId="40" fillId="18" borderId="10" xfId="0" applyFont="1" applyFill="1" applyBorder="1" applyAlignment="1">
      <alignment horizontal="center"/>
    </xf>
    <xf numFmtId="164" fontId="41" fillId="18" borderId="10" xfId="4" applyNumberFormat="1" applyFont="1" applyFill="1" applyBorder="1" applyAlignment="1">
      <alignment horizontal="center"/>
    </xf>
    <xf numFmtId="164" fontId="34" fillId="18" borderId="36" xfId="4" applyNumberFormat="1" applyFill="1" applyBorder="1" applyAlignment="1">
      <alignment horizontal="center"/>
    </xf>
    <xf numFmtId="164" fontId="34" fillId="18" borderId="42" xfId="4" applyNumberFormat="1" applyFill="1" applyBorder="1" applyAlignment="1">
      <alignment horizontal="center"/>
    </xf>
    <xf numFmtId="0" fontId="5" fillId="18" borderId="10" xfId="0" applyFont="1" applyFill="1" applyBorder="1" applyAlignment="1">
      <alignment horizontal="center"/>
    </xf>
    <xf numFmtId="164" fontId="34" fillId="19" borderId="10" xfId="4" applyNumberFormat="1" applyFill="1" applyBorder="1" applyAlignment="1">
      <alignment horizontal="center"/>
    </xf>
    <xf numFmtId="0" fontId="5" fillId="19" borderId="10" xfId="0" applyFont="1" applyFill="1" applyBorder="1" applyAlignment="1">
      <alignment horizontal="center"/>
    </xf>
    <xf numFmtId="0" fontId="5" fillId="11" borderId="37" xfId="0" applyFont="1" applyFill="1" applyBorder="1" applyAlignment="1">
      <alignment horizontal="center"/>
    </xf>
    <xf numFmtId="164" fontId="34" fillId="19" borderId="51" xfId="4" applyNumberFormat="1" applyFill="1" applyBorder="1" applyAlignment="1">
      <alignment horizontal="center"/>
    </xf>
    <xf numFmtId="164" fontId="34" fillId="19" borderId="36" xfId="4" applyNumberFormat="1" applyFill="1" applyBorder="1" applyAlignment="1">
      <alignment horizontal="center"/>
    </xf>
    <xf numFmtId="164" fontId="34" fillId="18" borderId="41" xfId="4" applyNumberFormat="1" applyFill="1" applyBorder="1" applyAlignment="1">
      <alignment horizontal="center"/>
    </xf>
    <xf numFmtId="0" fontId="5" fillId="15" borderId="14" xfId="0" applyFont="1" applyFill="1" applyBorder="1" applyAlignment="1">
      <alignment horizontal="center" vertical="center" wrapText="1"/>
    </xf>
    <xf numFmtId="0" fontId="4" fillId="0" borderId="7" xfId="0" applyFont="1" applyBorder="1"/>
    <xf numFmtId="0" fontId="5" fillId="13" borderId="36" xfId="0" applyFont="1" applyFill="1" applyBorder="1" applyAlignment="1">
      <alignment horizontal="center" vertical="center" wrapText="1"/>
    </xf>
    <xf numFmtId="0" fontId="5" fillId="13" borderId="17" xfId="0" applyFont="1" applyFill="1" applyBorder="1" applyAlignment="1">
      <alignment horizontal="center" vertical="center" wrapText="1"/>
    </xf>
    <xf numFmtId="0" fontId="5" fillId="15" borderId="17" xfId="0" applyFont="1" applyFill="1" applyBorder="1" applyAlignment="1">
      <alignment horizontal="center" vertical="center" wrapText="1"/>
    </xf>
    <xf numFmtId="0" fontId="1" fillId="11" borderId="10" xfId="0" applyFont="1" applyFill="1" applyBorder="1" applyAlignment="1">
      <alignment horizontal="center" vertical="center" wrapText="1"/>
    </xf>
    <xf numFmtId="0" fontId="11" fillId="13" borderId="24" xfId="0" applyFont="1" applyFill="1" applyBorder="1" applyAlignment="1" applyProtection="1">
      <alignment horizontal="center"/>
      <protection locked="0"/>
    </xf>
    <xf numFmtId="0" fontId="11" fillId="13" borderId="25" xfId="0" applyFont="1" applyFill="1" applyBorder="1" applyAlignment="1" applyProtection="1">
      <alignment horizontal="center"/>
      <protection locked="0"/>
    </xf>
    <xf numFmtId="0" fontId="11" fillId="13" borderId="0" xfId="0" applyFont="1" applyFill="1" applyAlignment="1">
      <alignment horizontal="center"/>
    </xf>
    <xf numFmtId="0" fontId="11" fillId="13" borderId="0" xfId="0" applyFont="1" applyFill="1" applyAlignment="1">
      <alignment horizontal="center" wrapText="1"/>
    </xf>
    <xf numFmtId="0" fontId="30" fillId="0" borderId="0" xfId="5" applyFont="1" applyFill="1" applyAlignment="1">
      <alignment horizontal="center"/>
    </xf>
    <xf numFmtId="0" fontId="36" fillId="0" borderId="0" xfId="5" applyFill="1" applyAlignment="1">
      <alignment horizontal="center"/>
    </xf>
    <xf numFmtId="0" fontId="17" fillId="13" borderId="0" xfId="0" applyFont="1" applyFill="1" applyAlignment="1">
      <alignment horizontal="center" wrapText="1"/>
    </xf>
    <xf numFmtId="0" fontId="25" fillId="13" borderId="0" xfId="0" applyFont="1" applyFill="1" applyAlignment="1">
      <alignment horizontal="center" vertical="center" wrapText="1"/>
    </xf>
    <xf numFmtId="0" fontId="14" fillId="13" borderId="0" xfId="0" applyFont="1" applyFill="1" applyAlignment="1">
      <alignment horizontal="left" wrapText="1"/>
    </xf>
    <xf numFmtId="0" fontId="11" fillId="13" borderId="0" xfId="0" applyFont="1" applyFill="1" applyAlignment="1">
      <alignment horizontal="right"/>
    </xf>
    <xf numFmtId="0" fontId="29" fillId="13" borderId="0" xfId="0" applyFont="1" applyFill="1" applyAlignment="1">
      <alignment horizontal="center" vertical="top" wrapText="1"/>
    </xf>
    <xf numFmtId="0" fontId="25" fillId="13" borderId="0" xfId="0" applyFont="1" applyFill="1" applyAlignment="1">
      <alignment horizontal="left" vertical="top" wrapText="1"/>
    </xf>
    <xf numFmtId="0" fontId="11" fillId="13" borderId="24" xfId="0" applyFont="1" applyFill="1" applyBorder="1" applyAlignment="1" applyProtection="1">
      <alignment horizontal="left" wrapText="1"/>
      <protection locked="0"/>
    </xf>
    <xf numFmtId="0" fontId="11" fillId="13" borderId="26" xfId="0" applyFont="1" applyFill="1" applyBorder="1" applyAlignment="1" applyProtection="1">
      <alignment horizontal="left" wrapText="1"/>
      <protection locked="0"/>
    </xf>
    <xf numFmtId="0" fontId="11" fillId="13" borderId="25" xfId="0" applyFont="1" applyFill="1" applyBorder="1" applyAlignment="1" applyProtection="1">
      <alignment horizontal="left" wrapText="1"/>
      <protection locked="0"/>
    </xf>
    <xf numFmtId="0" fontId="0" fillId="0" borderId="26" xfId="0" applyBorder="1" applyAlignment="1" applyProtection="1">
      <alignment horizontal="left" wrapText="1"/>
      <protection locked="0"/>
    </xf>
    <xf numFmtId="0" fontId="0" fillId="0" borderId="25" xfId="0" applyBorder="1" applyAlignment="1" applyProtection="1">
      <alignment horizontal="left" wrapText="1"/>
      <protection locked="0"/>
    </xf>
    <xf numFmtId="0" fontId="27" fillId="13" borderId="0" xfId="0" applyFont="1" applyFill="1" applyAlignment="1">
      <alignment horizontal="center"/>
    </xf>
    <xf numFmtId="0" fontId="28" fillId="13" borderId="0" xfId="0" applyFont="1" applyFill="1" applyAlignment="1">
      <alignment horizontal="center"/>
    </xf>
    <xf numFmtId="0" fontId="14" fillId="13" borderId="0" xfId="0" applyFont="1" applyFill="1" applyAlignment="1">
      <alignment horizontal="left" vertical="center" wrapText="1"/>
    </xf>
    <xf numFmtId="0" fontId="22" fillId="13" borderId="22" xfId="0" applyFont="1" applyFill="1" applyBorder="1" applyAlignment="1">
      <alignment horizontal="left" vertical="top" wrapText="1"/>
    </xf>
    <xf numFmtId="0" fontId="8" fillId="13" borderId="22" xfId="0" applyFont="1" applyFill="1" applyBorder="1" applyAlignment="1">
      <alignment horizontal="left" vertical="top" wrapText="1"/>
    </xf>
    <xf numFmtId="0" fontId="43" fillId="18" borderId="0" xfId="0" applyFont="1" applyFill="1" applyAlignment="1">
      <alignment vertical="top" wrapText="1"/>
    </xf>
    <xf numFmtId="0" fontId="0" fillId="18" borderId="0" xfId="0" applyFill="1" applyAlignment="1">
      <alignment vertical="top" wrapText="1"/>
    </xf>
    <xf numFmtId="0" fontId="0" fillId="18" borderId="9" xfId="0" applyFill="1" applyBorder="1" applyAlignment="1">
      <alignment vertical="top" wrapText="1"/>
    </xf>
    <xf numFmtId="0" fontId="4" fillId="13" borderId="44" xfId="0" applyFont="1" applyFill="1" applyBorder="1"/>
    <xf numFmtId="0" fontId="0" fillId="13" borderId="44" xfId="0" applyFill="1" applyBorder="1"/>
    <xf numFmtId="0" fontId="6" fillId="13" borderId="5" xfId="0" applyFont="1" applyFill="1" applyBorder="1" applyAlignment="1">
      <alignment vertical="top" wrapText="1"/>
    </xf>
    <xf numFmtId="0" fontId="20" fillId="13" borderId="0" xfId="0" applyFont="1" applyFill="1" applyAlignment="1">
      <alignment vertical="top" wrapText="1"/>
    </xf>
    <xf numFmtId="0" fontId="20" fillId="13" borderId="9" xfId="0" applyFont="1" applyFill="1" applyBorder="1" applyAlignment="1">
      <alignment vertical="top" wrapText="1"/>
    </xf>
    <xf numFmtId="0" fontId="20" fillId="13" borderId="5" xfId="0" applyFont="1" applyFill="1" applyBorder="1" applyAlignment="1">
      <alignment vertical="top" wrapText="1"/>
    </xf>
    <xf numFmtId="0" fontId="4" fillId="13" borderId="5" xfId="0" applyFont="1" applyFill="1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9" xfId="0" applyFont="1" applyBorder="1" applyAlignment="1">
      <alignment vertical="top" wrapText="1"/>
    </xf>
    <xf numFmtId="0" fontId="4" fillId="0" borderId="5" xfId="0" applyFont="1" applyBorder="1" applyAlignment="1">
      <alignment vertical="top" wrapText="1"/>
    </xf>
    <xf numFmtId="164" fontId="34" fillId="5" borderId="17" xfId="4" applyNumberFormat="1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7" fillId="12" borderId="17" xfId="0" applyFont="1" applyFill="1" applyBorder="1" applyAlignment="1">
      <alignment horizontal="center" vertical="center"/>
    </xf>
    <xf numFmtId="0" fontId="7" fillId="12" borderId="13" xfId="0" applyFont="1" applyFill="1" applyBorder="1" applyAlignment="1">
      <alignment horizontal="center" vertical="center"/>
    </xf>
    <xf numFmtId="0" fontId="7" fillId="12" borderId="14" xfId="0" applyFont="1" applyFill="1" applyBorder="1" applyAlignment="1">
      <alignment horizontal="center" vertical="center"/>
    </xf>
    <xf numFmtId="0" fontId="7" fillId="12" borderId="40" xfId="0" applyFont="1" applyFill="1" applyBorder="1" applyAlignment="1">
      <alignment horizontal="center" vertical="center"/>
    </xf>
    <xf numFmtId="0" fontId="7" fillId="12" borderId="38" xfId="0" applyFont="1" applyFill="1" applyBorder="1" applyAlignment="1">
      <alignment horizontal="center" vertical="center"/>
    </xf>
    <xf numFmtId="0" fontId="7" fillId="12" borderId="41" xfId="0" applyFont="1" applyFill="1" applyBorder="1" applyAlignment="1">
      <alignment horizontal="center" vertical="center"/>
    </xf>
    <xf numFmtId="164" fontId="34" fillId="5" borderId="13" xfId="4" applyNumberFormat="1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5" fillId="13" borderId="44" xfId="0" applyFont="1" applyFill="1" applyBorder="1" applyAlignment="1">
      <alignment horizontal="center" vertical="center" wrapText="1"/>
    </xf>
    <xf numFmtId="0" fontId="0" fillId="13" borderId="44" xfId="0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17" fillId="2" borderId="0" xfId="0" applyFont="1" applyFill="1" applyAlignment="1">
      <alignment horizontal="center" wrapText="1"/>
    </xf>
    <xf numFmtId="0" fontId="18" fillId="2" borderId="0" xfId="0" applyFont="1" applyFill="1" applyAlignment="1">
      <alignment horizontal="center" wrapText="1"/>
    </xf>
    <xf numFmtId="0" fontId="18" fillId="2" borderId="9" xfId="0" applyFont="1" applyFill="1" applyBorder="1" applyAlignment="1">
      <alignment horizontal="center" wrapText="1"/>
    </xf>
    <xf numFmtId="0" fontId="32" fillId="0" borderId="19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6" fillId="0" borderId="5" xfId="0" applyFont="1" applyBorder="1" applyAlignment="1">
      <alignment horizontal="right"/>
    </xf>
    <xf numFmtId="0" fontId="6" fillId="0" borderId="0" xfId="0" applyFont="1" applyAlignment="1">
      <alignment horizontal="right"/>
    </xf>
    <xf numFmtId="0" fontId="4" fillId="2" borderId="0" xfId="0" applyFont="1" applyFill="1" applyAlignment="1">
      <alignment horizontal="center"/>
    </xf>
    <xf numFmtId="0" fontId="27" fillId="2" borderId="0" xfId="0" applyFont="1" applyFill="1" applyAlignment="1">
      <alignment horizontal="center" vertical="top" wrapText="1"/>
    </xf>
    <xf numFmtId="0" fontId="21" fillId="0" borderId="0" xfId="0" applyFont="1" applyAlignment="1">
      <alignment horizontal="center" vertical="top" wrapText="1"/>
    </xf>
    <xf numFmtId="0" fontId="4" fillId="0" borderId="1" xfId="0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43" fillId="18" borderId="0" xfId="0" applyFont="1" applyFill="1" applyAlignment="1">
      <alignment vertical="top" wrapText="1" readingOrder="1"/>
    </xf>
    <xf numFmtId="0" fontId="0" fillId="18" borderId="0" xfId="0" applyFill="1" applyAlignment="1">
      <alignment vertical="top" wrapText="1" readingOrder="1"/>
    </xf>
    <xf numFmtId="0" fontId="0" fillId="18" borderId="9" xfId="0" applyFill="1" applyBorder="1" applyAlignment="1">
      <alignment vertical="top" wrapText="1" readingOrder="1"/>
    </xf>
    <xf numFmtId="0" fontId="4" fillId="13" borderId="19" xfId="0" applyFont="1" applyFill="1" applyBorder="1" applyAlignment="1">
      <alignment vertical="top" wrapText="1" readingOrder="1"/>
    </xf>
    <xf numFmtId="0" fontId="0" fillId="13" borderId="20" xfId="0" applyFill="1" applyBorder="1" applyAlignment="1">
      <alignment vertical="top" wrapText="1" readingOrder="1"/>
    </xf>
    <xf numFmtId="0" fontId="0" fillId="13" borderId="8" xfId="0" applyFill="1" applyBorder="1" applyAlignment="1">
      <alignment vertical="top" wrapText="1" readingOrder="1"/>
    </xf>
    <xf numFmtId="0" fontId="0" fillId="13" borderId="5" xfId="0" applyFill="1" applyBorder="1" applyAlignment="1">
      <alignment vertical="top" wrapText="1" readingOrder="1"/>
    </xf>
    <xf numFmtId="0" fontId="0" fillId="13" borderId="0" xfId="0" applyFill="1" applyAlignment="1">
      <alignment vertical="top" wrapText="1" readingOrder="1"/>
    </xf>
    <xf numFmtId="0" fontId="0" fillId="13" borderId="9" xfId="0" applyFill="1" applyBorder="1" applyAlignment="1">
      <alignment vertical="top" wrapText="1" readingOrder="1"/>
    </xf>
    <xf numFmtId="0" fontId="4" fillId="13" borderId="5" xfId="0" applyFont="1" applyFill="1" applyBorder="1" applyAlignment="1">
      <alignment vertical="top" wrapText="1" readingOrder="1"/>
    </xf>
    <xf numFmtId="0" fontId="7" fillId="12" borderId="10" xfId="0" applyFont="1" applyFill="1" applyBorder="1" applyAlignment="1">
      <alignment horizontal="center" vertical="center"/>
    </xf>
    <xf numFmtId="0" fontId="5" fillId="5" borderId="17" xfId="0" applyFont="1" applyFill="1" applyBorder="1" applyAlignment="1">
      <alignment horizontal="center" vertical="center" wrapText="1"/>
    </xf>
    <xf numFmtId="0" fontId="5" fillId="5" borderId="13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5" fillId="5" borderId="17" xfId="0" applyFont="1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4" fillId="2" borderId="0" xfId="0" applyFont="1" applyFill="1"/>
    <xf numFmtId="0" fontId="7" fillId="12" borderId="37" xfId="0" applyFont="1" applyFill="1" applyBorder="1" applyAlignment="1">
      <alignment horizontal="center" vertic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164" fontId="34" fillId="13" borderId="44" xfId="4" applyNumberFormat="1" applyFill="1" applyBorder="1" applyAlignment="1">
      <alignment horizontal="center"/>
    </xf>
    <xf numFmtId="0" fontId="0" fillId="13" borderId="44" xfId="0" applyFill="1" applyBorder="1" applyAlignment="1">
      <alignment horizontal="center"/>
    </xf>
    <xf numFmtId="0" fontId="5" fillId="5" borderId="13" xfId="0" applyFont="1" applyFill="1" applyBorder="1" applyAlignment="1">
      <alignment horizontal="center"/>
    </xf>
    <xf numFmtId="0" fontId="5" fillId="5" borderId="14" xfId="0" applyFont="1" applyFill="1" applyBorder="1" applyAlignment="1">
      <alignment horizontal="center"/>
    </xf>
    <xf numFmtId="0" fontId="5" fillId="5" borderId="17" xfId="0" applyFont="1" applyFill="1" applyBorder="1"/>
    <xf numFmtId="0" fontId="5" fillId="5" borderId="13" xfId="0" applyFont="1" applyFill="1" applyBorder="1"/>
    <xf numFmtId="0" fontId="5" fillId="5" borderId="14" xfId="0" applyFont="1" applyFill="1" applyBorder="1"/>
    <xf numFmtId="0" fontId="5" fillId="5" borderId="48" xfId="0" applyFont="1" applyFill="1" applyBorder="1" applyAlignment="1">
      <alignment horizontal="center" vertical="center" wrapText="1"/>
    </xf>
    <xf numFmtId="0" fontId="5" fillId="5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5" fillId="0" borderId="49" xfId="0" applyFont="1" applyBorder="1" applyAlignment="1">
      <alignment horizontal="center"/>
    </xf>
    <xf numFmtId="0" fontId="5" fillId="5" borderId="42" xfId="0" applyFont="1" applyFill="1" applyBorder="1" applyAlignment="1">
      <alignment horizontal="center" vertical="center" wrapText="1"/>
    </xf>
    <xf numFmtId="0" fontId="5" fillId="5" borderId="44" xfId="0" applyFont="1" applyFill="1" applyBorder="1" applyAlignment="1">
      <alignment horizontal="center" vertical="center" wrapText="1"/>
    </xf>
    <xf numFmtId="0" fontId="5" fillId="5" borderId="50" xfId="0" applyFont="1" applyFill="1" applyBorder="1" applyAlignment="1">
      <alignment horizontal="center" vertical="center" wrapText="1"/>
    </xf>
    <xf numFmtId="0" fontId="5" fillId="5" borderId="13" xfId="0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horizontal="center" vertical="center"/>
    </xf>
    <xf numFmtId="164" fontId="34" fillId="13" borderId="17" xfId="4" applyNumberFormat="1" applyFill="1" applyBorder="1" applyAlignment="1">
      <alignment horizontal="center" wrapText="1"/>
    </xf>
    <xf numFmtId="0" fontId="0" fillId="0" borderId="14" xfId="0" applyBorder="1" applyAlignment="1">
      <alignment horizontal="center" wrapText="1"/>
    </xf>
    <xf numFmtId="0" fontId="0" fillId="5" borderId="13" xfId="0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 wrapText="1"/>
    </xf>
    <xf numFmtId="0" fontId="4" fillId="13" borderId="20" xfId="0" applyFont="1" applyFill="1" applyBorder="1" applyAlignment="1">
      <alignment vertical="top" wrapText="1" readingOrder="1"/>
    </xf>
    <xf numFmtId="0" fontId="4" fillId="13" borderId="8" xfId="0" applyFont="1" applyFill="1" applyBorder="1" applyAlignment="1">
      <alignment vertical="top" wrapText="1" readingOrder="1"/>
    </xf>
    <xf numFmtId="0" fontId="4" fillId="13" borderId="0" xfId="0" applyFont="1" applyFill="1" applyAlignment="1">
      <alignment vertical="top" wrapText="1" readingOrder="1"/>
    </xf>
    <xf numFmtId="0" fontId="4" fillId="13" borderId="9" xfId="0" applyFont="1" applyFill="1" applyBorder="1" applyAlignment="1">
      <alignment vertical="top" wrapText="1" readingOrder="1"/>
    </xf>
    <xf numFmtId="0" fontId="5" fillId="13" borderId="17" xfId="0" applyFont="1" applyFill="1" applyBorder="1" applyAlignment="1">
      <alignment horizontal="center" vertical="center" wrapText="1"/>
    </xf>
    <xf numFmtId="0" fontId="0" fillId="13" borderId="13" xfId="0" applyFill="1" applyBorder="1" applyAlignment="1">
      <alignment horizontal="center" vertical="center" wrapText="1"/>
    </xf>
    <xf numFmtId="0" fontId="0" fillId="13" borderId="14" xfId="0" applyFill="1" applyBorder="1" applyAlignment="1">
      <alignment horizontal="center" vertical="center" wrapText="1"/>
    </xf>
    <xf numFmtId="0" fontId="21" fillId="0" borderId="0" xfId="0" applyFont="1" applyAlignment="1">
      <alignment horizontal="left" vertical="top" wrapText="1"/>
    </xf>
  </cellXfs>
  <cellStyles count="6">
    <cellStyle name="Followed Hyperlink" xfId="3" builtinId="9" hidden="1"/>
    <cellStyle name="Hyperlink" xfId="2" builtinId="8" hidden="1"/>
    <cellStyle name="Hyperlink" xfId="5" builtinId="8"/>
    <cellStyle name="Normal" xfId="0" builtinId="0"/>
    <cellStyle name="Normal 2" xfId="1" xr:uid="{00000000-0005-0000-0000-000003000000}"/>
    <cellStyle name="Normal 3" xfId="4" xr:uid="{00000000-0005-0000-0000-000004000000}"/>
  </cellStyles>
  <dxfs count="6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9DAE9"/>
      <rgbColor rgb="00FFFFFF"/>
      <rgbColor rgb="00FF0000"/>
      <rgbColor rgb="0081FB98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DF2F7"/>
      <rgbColor rgb="00894F1F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F9DEB"/>
      <color rgb="FF007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3.jpe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3.jpeg"/><Relationship Id="rId4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3.jpeg"/><Relationship Id="rId4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3.jpe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49</xdr:row>
      <xdr:rowOff>150615</xdr:rowOff>
    </xdr:from>
    <xdr:to>
      <xdr:col>17</xdr:col>
      <xdr:colOff>3147</xdr:colOff>
      <xdr:row>53</xdr:row>
      <xdr:rowOff>173933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8706550"/>
          <a:ext cx="6239951" cy="719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17972</xdr:colOff>
      <xdr:row>48</xdr:row>
      <xdr:rowOff>152237</xdr:rowOff>
    </xdr:from>
    <xdr:to>
      <xdr:col>9</xdr:col>
      <xdr:colOff>342064</xdr:colOff>
      <xdr:row>52</xdr:row>
      <xdr:rowOff>151629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CF50367-AED8-4261-9B2E-90768CA025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368670" y="8498294"/>
          <a:ext cx="1499441" cy="6895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56340</xdr:colOff>
      <xdr:row>54</xdr:row>
      <xdr:rowOff>48458</xdr:rowOff>
    </xdr:from>
    <xdr:to>
      <xdr:col>16</xdr:col>
      <xdr:colOff>50625</xdr:colOff>
      <xdr:row>57</xdr:row>
      <xdr:rowOff>159561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A3310EC2-B392-4ECF-A5EF-E2D6A3215778}"/>
            </a:ext>
          </a:extLst>
        </xdr:cNvPr>
        <xdr:cNvGrpSpPr/>
      </xdr:nvGrpSpPr>
      <xdr:grpSpPr>
        <a:xfrm>
          <a:off x="60150" y="8927663"/>
          <a:ext cx="5366385" cy="854053"/>
          <a:chOff x="38100" y="8755578"/>
          <a:chExt cx="6089227" cy="837148"/>
        </a:xfrm>
      </xdr:grpSpPr>
      <xdr:pic>
        <xdr:nvPicPr>
          <xdr:cNvPr id="3" name="Picture 1">
            <a:extLst>
              <a:ext uri="{FF2B5EF4-FFF2-40B4-BE49-F238E27FC236}">
                <a16:creationId xmlns:a16="http://schemas.microsoft.com/office/drawing/2014/main" id="{759FF57C-6DFF-47BE-B8EC-B4160F41DECC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38100" y="9071810"/>
            <a:ext cx="6089227" cy="52091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" name="Picture 2">
            <a:extLst>
              <a:ext uri="{FF2B5EF4-FFF2-40B4-BE49-F238E27FC236}">
                <a16:creationId xmlns:a16="http://schemas.microsoft.com/office/drawing/2014/main" id="{4A29785C-1AB6-4BDC-9869-33476E1756C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561200" y="8755578"/>
            <a:ext cx="4985937" cy="13743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xdr:twoCellAnchor editAs="oneCell">
    <xdr:from>
      <xdr:col>20</xdr:col>
      <xdr:colOff>368635</xdr:colOff>
      <xdr:row>2</xdr:row>
      <xdr:rowOff>34554</xdr:rowOff>
    </xdr:from>
    <xdr:to>
      <xdr:col>21</xdr:col>
      <xdr:colOff>261</xdr:colOff>
      <xdr:row>2</xdr:row>
      <xdr:rowOff>247574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8855FC3-436B-4C72-A4EB-9AC1DA7040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701118" y="494382"/>
          <a:ext cx="248847" cy="213020"/>
        </a:xfrm>
        <a:prstGeom prst="rect">
          <a:avLst/>
        </a:prstGeom>
      </xdr:spPr>
    </xdr:pic>
    <xdr:clientData/>
  </xdr:twoCellAnchor>
  <xdr:twoCellAnchor editAs="oneCell">
    <xdr:from>
      <xdr:col>6</xdr:col>
      <xdr:colOff>40442</xdr:colOff>
      <xdr:row>54</xdr:row>
      <xdr:rowOff>42012</xdr:rowOff>
    </xdr:from>
    <xdr:to>
      <xdr:col>11</xdr:col>
      <xdr:colOff>96612</xdr:colOff>
      <xdr:row>58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2AF8074-D173-D94B-AF74-704969550A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912597" y="8896978"/>
          <a:ext cx="1862636" cy="8664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54690</xdr:colOff>
      <xdr:row>55</xdr:row>
      <xdr:rowOff>76199</xdr:rowOff>
    </xdr:from>
    <xdr:to>
      <xdr:col>16</xdr:col>
      <xdr:colOff>52785</xdr:colOff>
      <xdr:row>57</xdr:row>
      <xdr:rowOff>333374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A7A6851D-2B9F-4DCF-AC32-70999BD84ED3}"/>
            </a:ext>
          </a:extLst>
        </xdr:cNvPr>
        <xdr:cNvGrpSpPr/>
      </xdr:nvGrpSpPr>
      <xdr:grpSpPr>
        <a:xfrm>
          <a:off x="58500" y="9039224"/>
          <a:ext cx="5417820" cy="874395"/>
          <a:chOff x="38100" y="8755578"/>
          <a:chExt cx="6089227" cy="837148"/>
        </a:xfrm>
      </xdr:grpSpPr>
      <xdr:pic>
        <xdr:nvPicPr>
          <xdr:cNvPr id="3" name="Picture 1">
            <a:extLst>
              <a:ext uri="{FF2B5EF4-FFF2-40B4-BE49-F238E27FC236}">
                <a16:creationId xmlns:a16="http://schemas.microsoft.com/office/drawing/2014/main" id="{3EBF5115-BF27-4833-95F0-E5448891E02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38100" y="9071810"/>
            <a:ext cx="6089227" cy="52091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" name="Picture 2">
            <a:extLst>
              <a:ext uri="{FF2B5EF4-FFF2-40B4-BE49-F238E27FC236}">
                <a16:creationId xmlns:a16="http://schemas.microsoft.com/office/drawing/2014/main" id="{167B2FD0-02E7-41BD-86CA-D58EB8612C1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561200" y="8755578"/>
            <a:ext cx="4985937" cy="13743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xdr:twoCellAnchor editAs="oneCell">
    <xdr:from>
      <xdr:col>20</xdr:col>
      <xdr:colOff>401479</xdr:colOff>
      <xdr:row>2</xdr:row>
      <xdr:rowOff>37385</xdr:rowOff>
    </xdr:from>
    <xdr:to>
      <xdr:col>21</xdr:col>
      <xdr:colOff>17866</xdr:colOff>
      <xdr:row>2</xdr:row>
      <xdr:rowOff>246595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6DF7CD7D-E788-40F4-B871-B488A1010B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97504" y="466010"/>
          <a:ext cx="252657" cy="220640"/>
        </a:xfrm>
        <a:prstGeom prst="rect">
          <a:avLst/>
        </a:prstGeom>
      </xdr:spPr>
    </xdr:pic>
    <xdr:clientData/>
  </xdr:twoCellAnchor>
  <xdr:twoCellAnchor editAs="oneCell">
    <xdr:from>
      <xdr:col>5</xdr:col>
      <xdr:colOff>298767</xdr:colOff>
      <xdr:row>55</xdr:row>
      <xdr:rowOff>82280</xdr:rowOff>
    </xdr:from>
    <xdr:to>
      <xdr:col>11</xdr:col>
      <xdr:colOff>19945</xdr:colOff>
      <xdr:row>58</xdr:row>
      <xdr:rowOff>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7EE27F3F-0400-43E7-9169-9BB6E95CBD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798955" y="8994108"/>
          <a:ext cx="1862636" cy="87022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58500</xdr:colOff>
      <xdr:row>55</xdr:row>
      <xdr:rowOff>76199</xdr:rowOff>
    </xdr:from>
    <xdr:to>
      <xdr:col>16</xdr:col>
      <xdr:colOff>56595</xdr:colOff>
      <xdr:row>57</xdr:row>
      <xdr:rowOff>331469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27C09F77-494B-4705-AA42-C746EF1355CB}"/>
            </a:ext>
          </a:extLst>
        </xdr:cNvPr>
        <xdr:cNvGrpSpPr/>
      </xdr:nvGrpSpPr>
      <xdr:grpSpPr>
        <a:xfrm>
          <a:off x="54690" y="9201149"/>
          <a:ext cx="5425440" cy="870585"/>
          <a:chOff x="38100" y="8755578"/>
          <a:chExt cx="6089227" cy="837148"/>
        </a:xfrm>
      </xdr:grpSpPr>
      <xdr:pic>
        <xdr:nvPicPr>
          <xdr:cNvPr id="3" name="Picture 1">
            <a:extLst>
              <a:ext uri="{FF2B5EF4-FFF2-40B4-BE49-F238E27FC236}">
                <a16:creationId xmlns:a16="http://schemas.microsoft.com/office/drawing/2014/main" id="{77C0666A-7D5E-8089-E8CE-FF9761A5247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38100" y="9071810"/>
            <a:ext cx="6089227" cy="52091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" name="Picture 2">
            <a:extLst>
              <a:ext uri="{FF2B5EF4-FFF2-40B4-BE49-F238E27FC236}">
                <a16:creationId xmlns:a16="http://schemas.microsoft.com/office/drawing/2014/main" id="{38C7D872-FC8F-9276-E9B4-612EFBADA99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561200" y="8755578"/>
            <a:ext cx="4985937" cy="13743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xdr:twoCellAnchor editAs="oneCell">
    <xdr:from>
      <xdr:col>20</xdr:col>
      <xdr:colOff>401479</xdr:colOff>
      <xdr:row>2</xdr:row>
      <xdr:rowOff>37385</xdr:rowOff>
    </xdr:from>
    <xdr:to>
      <xdr:col>21</xdr:col>
      <xdr:colOff>21676</xdr:colOff>
      <xdr:row>2</xdr:row>
      <xdr:rowOff>250405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EDEB96A-F028-4E65-B859-C97E203961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93694" y="466010"/>
          <a:ext cx="252657" cy="213020"/>
        </a:xfrm>
        <a:prstGeom prst="rect">
          <a:avLst/>
        </a:prstGeom>
      </xdr:spPr>
    </xdr:pic>
    <xdr:clientData/>
  </xdr:twoCellAnchor>
  <xdr:twoCellAnchor editAs="oneCell">
    <xdr:from>
      <xdr:col>5</xdr:col>
      <xdr:colOff>298767</xdr:colOff>
      <xdr:row>55</xdr:row>
      <xdr:rowOff>82280</xdr:rowOff>
    </xdr:from>
    <xdr:to>
      <xdr:col>11</xdr:col>
      <xdr:colOff>16135</xdr:colOff>
      <xdr:row>57</xdr:row>
      <xdr:rowOff>323587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47DC5DAE-5C5A-4AEC-B279-97914866EE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801812" y="9047210"/>
          <a:ext cx="1871923" cy="8683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60150</xdr:colOff>
      <xdr:row>54</xdr:row>
      <xdr:rowOff>50363</xdr:rowOff>
    </xdr:from>
    <xdr:to>
      <xdr:col>16</xdr:col>
      <xdr:colOff>54435</xdr:colOff>
      <xdr:row>57</xdr:row>
      <xdr:rowOff>161466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C7005271-F2B3-411C-B757-E25E35D3CA10}"/>
            </a:ext>
          </a:extLst>
        </xdr:cNvPr>
        <xdr:cNvGrpSpPr/>
      </xdr:nvGrpSpPr>
      <xdr:grpSpPr>
        <a:xfrm>
          <a:off x="56340" y="8931473"/>
          <a:ext cx="5374005" cy="852148"/>
          <a:chOff x="38100" y="8755578"/>
          <a:chExt cx="6089227" cy="837148"/>
        </a:xfrm>
      </xdr:grpSpPr>
      <xdr:pic>
        <xdr:nvPicPr>
          <xdr:cNvPr id="3" name="Picture 1">
            <a:extLst>
              <a:ext uri="{FF2B5EF4-FFF2-40B4-BE49-F238E27FC236}">
                <a16:creationId xmlns:a16="http://schemas.microsoft.com/office/drawing/2014/main" id="{2561670B-8E26-DF78-42F2-0949C7DB9218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/>
          <a:stretch>
            <a:fillRect/>
          </a:stretch>
        </xdr:blipFill>
        <xdr:spPr bwMode="auto">
          <a:xfrm>
            <a:off x="38100" y="9071810"/>
            <a:ext cx="6089227" cy="52091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" name="Picture 2">
            <a:extLst>
              <a:ext uri="{FF2B5EF4-FFF2-40B4-BE49-F238E27FC236}">
                <a16:creationId xmlns:a16="http://schemas.microsoft.com/office/drawing/2014/main" id="{FF108C71-776A-DA31-DB47-242E02096BB5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 bwMode="auto">
          <a:xfrm>
            <a:off x="561200" y="8755578"/>
            <a:ext cx="4985937" cy="13743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  <xdr:twoCellAnchor editAs="oneCell">
    <xdr:from>
      <xdr:col>20</xdr:col>
      <xdr:colOff>368635</xdr:colOff>
      <xdr:row>2</xdr:row>
      <xdr:rowOff>34554</xdr:rowOff>
    </xdr:from>
    <xdr:to>
      <xdr:col>21</xdr:col>
      <xdr:colOff>261</xdr:colOff>
      <xdr:row>2</xdr:row>
      <xdr:rowOff>251384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6C284A4-8B49-4E97-9EC8-03B8FA0BCF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13225" y="491754"/>
          <a:ext cx="264086" cy="216830"/>
        </a:xfrm>
        <a:prstGeom prst="rect">
          <a:avLst/>
        </a:prstGeom>
      </xdr:spPr>
    </xdr:pic>
    <xdr:clientData/>
  </xdr:twoCellAnchor>
  <xdr:twoCellAnchor editAs="oneCell">
    <xdr:from>
      <xdr:col>6</xdr:col>
      <xdr:colOff>40442</xdr:colOff>
      <xdr:row>54</xdr:row>
      <xdr:rowOff>42012</xdr:rowOff>
    </xdr:from>
    <xdr:to>
      <xdr:col>11</xdr:col>
      <xdr:colOff>92802</xdr:colOff>
      <xdr:row>58</xdr:row>
      <xdr:rowOff>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30CA0A7A-416E-4F99-9C2E-D93AD5DD2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850192" y="8921217"/>
          <a:ext cx="1852585" cy="870483"/>
        </a:xfrm>
        <a:prstGeom prst="rect">
          <a:avLst/>
        </a:prstGeom>
      </xdr:spPr>
    </xdr:pic>
    <xdr:clientData/>
  </xdr:twoCellAnchor>
</xdr:wsDr>
</file>

<file path=xl/theme/_rels/theme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Median">
  <a:themeElements>
    <a:clrScheme name="Median">
      <a:dk1>
        <a:sysClr val="windowText" lastClr="000000"/>
      </a:dk1>
      <a:lt1>
        <a:sysClr val="window" lastClr="FFFFFF"/>
      </a:lt1>
      <a:dk2>
        <a:srgbClr val="775F55"/>
      </a:dk2>
      <a:lt2>
        <a:srgbClr val="EBDDC3"/>
      </a:lt2>
      <a:accent1>
        <a:srgbClr val="94B6D2"/>
      </a:accent1>
      <a:accent2>
        <a:srgbClr val="DD8047"/>
      </a:accent2>
      <a:accent3>
        <a:srgbClr val="A5AB81"/>
      </a:accent3>
      <a:accent4>
        <a:srgbClr val="D8B25C"/>
      </a:accent4>
      <a:accent5>
        <a:srgbClr val="7BA79D"/>
      </a:accent5>
      <a:accent6>
        <a:srgbClr val="968C8C"/>
      </a:accent6>
      <a:hlink>
        <a:srgbClr val="F7B615"/>
      </a:hlink>
      <a:folHlink>
        <a:srgbClr val="704404"/>
      </a:folHlink>
    </a:clrScheme>
    <a:fontScheme name="Median">
      <a:majorFont>
        <a:latin typeface="Tw Cen MT"/>
        <a:ea typeface=""/>
        <a:cs typeface=""/>
        <a:font script="Grek" typeface="Calibri"/>
        <a:font script="Cyrl" typeface="Calibri"/>
        <a:font script="Jpan" typeface="HGPｺﾞｼｯｸE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Tw Cen MT"/>
        <a:ea typeface=""/>
        <a:cs typeface=""/>
        <a:font script="Grek" typeface="Calibri"/>
        <a:font script="Cyrl" typeface="Calibri"/>
        <a:font script="Jpan" typeface="HGPｺﾞｼｯｸE"/>
        <a:font script="Hang" typeface="HY얕은샘물M"/>
        <a:font script="Hans" typeface="华文仿宋"/>
        <a:font script="Hant" typeface="微軟正黑體"/>
        <a:font script="Arab" typeface="Arial"/>
        <a:font script="Hebr" typeface="Levenim MT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inorFont>
    </a:fontScheme>
    <a:fmtScheme name="Median">
      <a:fillStyleLst>
        <a:solidFill>
          <a:schemeClr val="phClr"/>
        </a:solidFill>
        <a:solidFill>
          <a:schemeClr val="phClr">
            <a:tint val="50000"/>
          </a:schemeClr>
        </a:solidFill>
        <a:solidFill>
          <a:schemeClr val="phClr"/>
        </a:solidFill>
      </a:fillStyleLst>
      <a:lnStyleLst>
        <a:ln w="100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47625" cap="flat" cmpd="dbl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300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300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  <a:scene3d>
            <a:camera prst="isometricTopDown" fov="0">
              <a:rot lat="0" lon="0" rev="0"/>
            </a:camera>
            <a:lightRig rig="balanced" dir="t">
              <a:rot lat="0" lon="0" rev="13800000"/>
            </a:lightRig>
          </a:scene3d>
          <a:sp3d extrusionH="12700" prstMaterial="plastic">
            <a:bevelT w="38100" h="25400" prst="softRound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blipFill>
          <a:blip xmlns:r="http://schemas.openxmlformats.org/officeDocument/2006/relationships" r:embed="rId1">
            <a:duotone>
              <a:schemeClr val="phClr">
                <a:shade val="90000"/>
                <a:satMod val="140000"/>
              </a:schemeClr>
              <a:schemeClr val="phClr">
                <a:satMod val="120000"/>
              </a:schemeClr>
            </a:duotone>
          </a:blip>
          <a:tile tx="0" ty="0" sx="100000" sy="100000" flip="none" algn="tl"/>
        </a:blipFill>
        <a:blipFill>
          <a:blip xmlns:r="http://schemas.openxmlformats.org/officeDocument/2006/relationships" r:embed="rId2">
            <a:duotone>
              <a:schemeClr val="phClr">
                <a:shade val="90000"/>
                <a:satMod val="140000"/>
              </a:schemeClr>
              <a:schemeClr val="phClr">
                <a:satMod val="120000"/>
              </a:schemeClr>
            </a:duotone>
          </a:blip>
          <a:tile tx="0" ty="0" sx="100000" sy="100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duc.governance.legislation.gov.bc.ca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31"/>
  </sheetPr>
  <dimension ref="A1:Y74"/>
  <sheetViews>
    <sheetView tabSelected="1" zoomScaleNormal="100" zoomScalePageLayoutView="160" workbookViewId="0">
      <selection activeCell="A6" sqref="A3:P12"/>
    </sheetView>
  </sheetViews>
  <sheetFormatPr defaultColWidth="0" defaultRowHeight="13.2" zeroHeight="1" x14ac:dyDescent="0.25"/>
  <cols>
    <col min="1" max="16" width="5.6640625" style="19" customWidth="1"/>
    <col min="17" max="17" width="0.109375" style="19" customWidth="1"/>
    <col min="18" max="18" width="6.33203125" style="19" hidden="1" customWidth="1"/>
    <col min="19" max="19" width="1.44140625" style="19" hidden="1" customWidth="1"/>
    <col min="20" max="20" width="2.109375" style="19" hidden="1" customWidth="1"/>
    <col min="21" max="21" width="14" style="19" hidden="1" customWidth="1"/>
    <col min="22" max="22" width="23.33203125" style="19" hidden="1" customWidth="1"/>
    <col min="23" max="23" width="9.109375" style="19" hidden="1" customWidth="1"/>
    <col min="24" max="24" width="14.44140625" style="19" hidden="1" customWidth="1"/>
    <col min="25" max="25" width="14.6640625" style="19" hidden="1" customWidth="1"/>
    <col min="26" max="16384" width="9.109375" style="19" hidden="1"/>
  </cols>
  <sheetData>
    <row r="1" spans="1:17" ht="50.7" customHeight="1" x14ac:dyDescent="0.45">
      <c r="A1" s="207" t="s">
        <v>370</v>
      </c>
      <c r="B1" s="207"/>
      <c r="C1" s="207"/>
      <c r="D1" s="207"/>
      <c r="E1" s="207"/>
      <c r="F1" s="207"/>
      <c r="G1" s="207"/>
      <c r="H1" s="207"/>
      <c r="I1" s="207"/>
      <c r="J1" s="207"/>
      <c r="K1" s="207"/>
      <c r="L1" s="207"/>
      <c r="M1" s="207"/>
      <c r="N1" s="207"/>
      <c r="O1" s="207"/>
      <c r="P1" s="207"/>
      <c r="Q1" s="38"/>
    </row>
    <row r="2" spans="1:17" ht="6" customHeight="1" x14ac:dyDescent="0.45">
      <c r="A2" s="71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</row>
    <row r="3" spans="1:17" ht="7.5" customHeight="1" x14ac:dyDescent="0.25">
      <c r="A3" s="208" t="s">
        <v>269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8"/>
      <c r="N3" s="208"/>
      <c r="O3" s="208"/>
      <c r="P3" s="208"/>
      <c r="Q3" s="47"/>
    </row>
    <row r="4" spans="1:17" ht="9" customHeight="1" x14ac:dyDescent="0.25">
      <c r="A4" s="208"/>
      <c r="B4" s="208"/>
      <c r="C4" s="208"/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47"/>
    </row>
    <row r="5" spans="1:17" ht="7.95" customHeight="1" x14ac:dyDescent="0.25">
      <c r="A5" s="208"/>
      <c r="B5" s="208"/>
      <c r="C5" s="208"/>
      <c r="D5" s="208"/>
      <c r="E5" s="208"/>
      <c r="F5" s="208"/>
      <c r="G5" s="208"/>
      <c r="H5" s="208"/>
      <c r="I5" s="208"/>
      <c r="J5" s="208"/>
      <c r="K5" s="208"/>
      <c r="L5" s="208"/>
      <c r="M5" s="208"/>
      <c r="N5" s="208"/>
      <c r="O5" s="208"/>
      <c r="P5" s="208"/>
      <c r="Q5" s="47"/>
    </row>
    <row r="6" spans="1:17" ht="15" customHeight="1" x14ac:dyDescent="0.25">
      <c r="A6" s="212" t="s">
        <v>636</v>
      </c>
      <c r="B6" s="212"/>
      <c r="C6" s="212"/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47"/>
    </row>
    <row r="7" spans="1:17" ht="15" customHeight="1" x14ac:dyDescent="0.25">
      <c r="A7" s="212"/>
      <c r="B7" s="212"/>
      <c r="C7" s="212"/>
      <c r="D7" s="212"/>
      <c r="E7" s="212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47"/>
    </row>
    <row r="8" spans="1:17" ht="15" customHeight="1" x14ac:dyDescent="0.25">
      <c r="A8" s="212"/>
      <c r="B8" s="212"/>
      <c r="C8" s="212"/>
      <c r="D8" s="212"/>
      <c r="E8" s="212"/>
      <c r="F8" s="212"/>
      <c r="G8" s="212"/>
      <c r="H8" s="212"/>
      <c r="I8" s="212"/>
      <c r="J8" s="212"/>
      <c r="K8" s="212"/>
      <c r="L8" s="212"/>
      <c r="M8" s="212"/>
      <c r="N8" s="212"/>
      <c r="O8" s="212"/>
      <c r="P8" s="212"/>
      <c r="Q8" s="47"/>
    </row>
    <row r="9" spans="1:17" ht="15" customHeight="1" x14ac:dyDescent="0.25">
      <c r="A9" s="212"/>
      <c r="B9" s="212"/>
      <c r="C9" s="212"/>
      <c r="D9" s="212"/>
      <c r="E9" s="212"/>
      <c r="F9" s="212"/>
      <c r="G9" s="212"/>
      <c r="H9" s="212"/>
      <c r="I9" s="212"/>
      <c r="J9" s="212"/>
      <c r="K9" s="212"/>
      <c r="L9" s="212"/>
      <c r="M9" s="212"/>
      <c r="N9" s="212"/>
      <c r="O9" s="212"/>
      <c r="P9" s="212"/>
      <c r="Q9" s="47"/>
    </row>
    <row r="10" spans="1:17" ht="15" customHeight="1" x14ac:dyDescent="0.25">
      <c r="A10" s="212"/>
      <c r="B10" s="212"/>
      <c r="C10" s="212"/>
      <c r="D10" s="212"/>
      <c r="E10" s="212"/>
      <c r="F10" s="212"/>
      <c r="G10" s="212"/>
      <c r="H10" s="212"/>
      <c r="I10" s="212"/>
      <c r="J10" s="212"/>
      <c r="K10" s="212"/>
      <c r="L10" s="212"/>
      <c r="M10" s="212"/>
      <c r="N10" s="212"/>
      <c r="O10" s="212"/>
      <c r="P10" s="212"/>
      <c r="Q10" s="47"/>
    </row>
    <row r="11" spans="1:17" ht="15" customHeight="1" x14ac:dyDescent="0.25">
      <c r="A11" s="212"/>
      <c r="B11" s="212"/>
      <c r="C11" s="212"/>
      <c r="D11" s="212"/>
      <c r="E11" s="212"/>
      <c r="F11" s="212"/>
      <c r="G11" s="212"/>
      <c r="H11" s="212"/>
      <c r="I11" s="212"/>
      <c r="J11" s="212"/>
      <c r="K11" s="212"/>
      <c r="L11" s="212"/>
      <c r="M11" s="212"/>
      <c r="N11" s="212"/>
      <c r="O11" s="212"/>
      <c r="P11" s="212"/>
      <c r="Q11" s="47"/>
    </row>
    <row r="12" spans="1:17" ht="18.45" customHeight="1" x14ac:dyDescent="0.25">
      <c r="A12" s="318"/>
      <c r="B12" s="318"/>
      <c r="C12" s="318"/>
      <c r="D12" s="318"/>
      <c r="E12" s="318"/>
      <c r="F12" s="318"/>
      <c r="G12" s="318"/>
      <c r="H12" s="318"/>
      <c r="I12" s="318"/>
      <c r="J12" s="318"/>
      <c r="K12" s="318"/>
      <c r="L12" s="318"/>
      <c r="M12" s="318"/>
      <c r="N12" s="318"/>
      <c r="O12" s="318"/>
      <c r="P12" s="318"/>
      <c r="Q12" s="47"/>
    </row>
    <row r="13" spans="1:17" ht="14.25" customHeight="1" x14ac:dyDescent="0.25">
      <c r="A13" s="72"/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47"/>
    </row>
    <row r="14" spans="1:17" ht="20.7" customHeight="1" x14ac:dyDescent="0.25">
      <c r="A14" s="211" t="s">
        <v>271</v>
      </c>
      <c r="B14" s="211"/>
      <c r="C14" s="211"/>
      <c r="D14" s="211"/>
      <c r="E14" s="211"/>
      <c r="F14" s="211"/>
      <c r="G14" s="211"/>
      <c r="H14" s="211"/>
      <c r="I14" s="211"/>
      <c r="J14" s="211"/>
      <c r="K14" s="211"/>
      <c r="L14" s="211"/>
      <c r="M14" s="211"/>
      <c r="N14" s="211"/>
      <c r="O14" s="211"/>
      <c r="P14" s="211"/>
      <c r="Q14" s="47"/>
    </row>
    <row r="15" spans="1:17" ht="13.5" customHeight="1" x14ac:dyDescent="0.45">
      <c r="A15" s="71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</row>
    <row r="16" spans="1:17" ht="15" customHeight="1" x14ac:dyDescent="0.35">
      <c r="A16" s="33" t="s">
        <v>25</v>
      </c>
    </row>
    <row r="17" spans="1:25" ht="15" customHeight="1" x14ac:dyDescent="0.3">
      <c r="A17" s="35" t="s">
        <v>268</v>
      </c>
      <c r="B17" s="23"/>
      <c r="C17" s="23"/>
      <c r="D17" s="23"/>
      <c r="E17" s="23"/>
      <c r="F17" s="23"/>
      <c r="G17" s="23"/>
      <c r="H17" s="23"/>
      <c r="I17" s="23"/>
      <c r="J17" s="23"/>
    </row>
    <row r="18" spans="1:25" ht="10.199999999999999" customHeight="1" x14ac:dyDescent="0.25">
      <c r="B18" s="34"/>
      <c r="C18" s="34"/>
      <c r="D18" s="34"/>
      <c r="E18" s="34"/>
      <c r="F18" s="34"/>
      <c r="G18" s="34"/>
      <c r="H18" s="34"/>
      <c r="I18" s="34"/>
      <c r="J18" s="34"/>
      <c r="K18" s="34"/>
    </row>
    <row r="19" spans="1:25" ht="15" customHeight="1" x14ac:dyDescent="0.3">
      <c r="A19" s="210" t="s">
        <v>26</v>
      </c>
      <c r="B19" s="210"/>
      <c r="C19" s="213"/>
      <c r="D19" s="214"/>
      <c r="E19" s="214"/>
      <c r="F19" s="214"/>
      <c r="G19" s="214"/>
      <c r="H19" s="214"/>
      <c r="I19" s="214"/>
      <c r="J19" s="214"/>
      <c r="K19" s="214"/>
      <c r="L19" s="214"/>
      <c r="M19" s="214"/>
      <c r="N19" s="214"/>
      <c r="O19" s="215"/>
      <c r="P19" s="39"/>
      <c r="Q19" s="48"/>
    </row>
    <row r="20" spans="1:25" ht="6" customHeight="1" x14ac:dyDescent="0.25"/>
    <row r="21" spans="1:25" ht="15" customHeight="1" x14ac:dyDescent="0.3">
      <c r="A21" s="210" t="s">
        <v>27</v>
      </c>
      <c r="B21" s="210"/>
      <c r="C21" s="213"/>
      <c r="D21" s="216"/>
      <c r="E21" s="216"/>
      <c r="F21" s="216"/>
      <c r="G21" s="216"/>
      <c r="H21" s="216"/>
      <c r="I21" s="216"/>
      <c r="J21" s="216"/>
      <c r="K21" s="216"/>
      <c r="L21" s="216"/>
      <c r="M21" s="216"/>
      <c r="N21" s="216"/>
      <c r="O21" s="217"/>
      <c r="P21" s="69"/>
      <c r="Q21" s="48"/>
      <c r="R21" s="23"/>
      <c r="S21" s="23"/>
    </row>
    <row r="22" spans="1:25" ht="6" customHeight="1" x14ac:dyDescent="0.3">
      <c r="R22" s="23"/>
      <c r="S22" s="23"/>
      <c r="W22" s="20"/>
      <c r="X22" s="20"/>
      <c r="Y22" s="20"/>
    </row>
    <row r="23" spans="1:25" ht="15" customHeight="1" x14ac:dyDescent="0.3">
      <c r="A23" s="210" t="s">
        <v>28</v>
      </c>
      <c r="B23" s="210"/>
      <c r="C23" s="213"/>
      <c r="D23" s="214"/>
      <c r="E23" s="214"/>
      <c r="F23" s="214"/>
      <c r="G23" s="214"/>
      <c r="H23" s="214"/>
      <c r="I23" s="214"/>
      <c r="J23" s="214"/>
      <c r="K23" s="214"/>
      <c r="L23" s="214"/>
      <c r="M23" s="214"/>
      <c r="N23" s="214"/>
      <c r="O23" s="215"/>
      <c r="P23" s="69"/>
      <c r="Q23" s="48"/>
      <c r="T23" s="18"/>
      <c r="W23" s="20"/>
      <c r="X23" s="20"/>
      <c r="Y23" s="20"/>
    </row>
    <row r="24" spans="1:25" ht="6" customHeight="1" x14ac:dyDescent="0.25">
      <c r="W24" s="20"/>
      <c r="X24" s="20"/>
      <c r="Y24" s="20"/>
    </row>
    <row r="25" spans="1:25" ht="14.7" customHeight="1" x14ac:dyDescent="0.3">
      <c r="A25" s="210" t="s">
        <v>29</v>
      </c>
      <c r="B25" s="210"/>
      <c r="C25" s="213"/>
      <c r="D25" s="214"/>
      <c r="E25" s="214"/>
      <c r="F25" s="214"/>
      <c r="G25" s="214"/>
      <c r="H25" s="214"/>
      <c r="I25" s="214"/>
      <c r="J25" s="214"/>
      <c r="K25" s="214"/>
      <c r="L25" s="214"/>
      <c r="M25" s="214"/>
      <c r="N25" s="214"/>
      <c r="O25" s="215"/>
      <c r="P25" s="69"/>
      <c r="Q25" s="48"/>
      <c r="R25" s="27"/>
      <c r="W25" s="20"/>
      <c r="X25" s="20"/>
      <c r="Y25" s="20"/>
    </row>
    <row r="26" spans="1:25" ht="16.2" customHeight="1" x14ac:dyDescent="0.3">
      <c r="A26" s="42"/>
      <c r="B26" s="42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48"/>
      <c r="R26" s="27"/>
      <c r="W26" s="20"/>
      <c r="X26" s="20"/>
      <c r="Y26" s="20"/>
    </row>
    <row r="27" spans="1:25" ht="14.25" customHeight="1" x14ac:dyDescent="0.35">
      <c r="A27" s="209" t="s">
        <v>24</v>
      </c>
      <c r="B27" s="209"/>
      <c r="C27" s="209"/>
      <c r="D27" s="209"/>
      <c r="E27" s="209"/>
      <c r="R27" s="27"/>
      <c r="T27" s="18"/>
      <c r="W27" s="20"/>
      <c r="X27" s="20"/>
      <c r="Y27" s="20"/>
    </row>
    <row r="28" spans="1:25" ht="14.25" customHeight="1" x14ac:dyDescent="0.3">
      <c r="A28" s="35" t="s">
        <v>311</v>
      </c>
      <c r="E28" s="48"/>
      <c r="F28" s="48"/>
      <c r="H28" s="48"/>
      <c r="I28" s="48"/>
      <c r="R28" s="27"/>
      <c r="W28" s="20"/>
      <c r="X28" s="20"/>
      <c r="Y28" s="20"/>
    </row>
    <row r="29" spans="1:25" ht="10.199999999999999" customHeight="1" x14ac:dyDescent="0.25">
      <c r="A29" s="34"/>
      <c r="E29" s="204" t="s">
        <v>310</v>
      </c>
      <c r="F29" s="204"/>
      <c r="H29" s="204"/>
      <c r="I29" s="204"/>
      <c r="R29" s="27"/>
      <c r="W29" s="20"/>
      <c r="X29" s="20"/>
      <c r="Y29" s="20"/>
    </row>
    <row r="30" spans="1:25" ht="14.25" customHeight="1" x14ac:dyDescent="0.25">
      <c r="E30" s="204"/>
      <c r="F30" s="204"/>
      <c r="H30" s="204"/>
      <c r="I30" s="204"/>
      <c r="R30" s="27"/>
      <c r="W30" s="20"/>
      <c r="X30" s="20"/>
      <c r="Y30" s="20"/>
    </row>
    <row r="31" spans="1:25" ht="14.25" customHeight="1" x14ac:dyDescent="0.25">
      <c r="E31" s="204"/>
      <c r="F31" s="204"/>
      <c r="H31" s="204"/>
      <c r="I31" s="204"/>
      <c r="R31" s="27"/>
      <c r="T31" s="18"/>
      <c r="W31" s="20"/>
      <c r="X31" s="20"/>
      <c r="Y31" s="20"/>
    </row>
    <row r="32" spans="1:25" ht="14.25" customHeight="1" x14ac:dyDescent="0.25">
      <c r="R32" s="27"/>
      <c r="W32" s="20"/>
      <c r="X32" s="20"/>
      <c r="Y32" s="20"/>
    </row>
    <row r="33" spans="1:25" ht="14.7" customHeight="1" x14ac:dyDescent="0.3">
      <c r="C33" s="24" t="s">
        <v>368</v>
      </c>
      <c r="D33" s="24"/>
      <c r="E33" s="201"/>
      <c r="F33" s="202"/>
      <c r="H33" s="203"/>
      <c r="I33" s="203"/>
      <c r="R33" s="27"/>
      <c r="W33" s="20"/>
      <c r="X33" s="20"/>
      <c r="Y33" s="20"/>
    </row>
    <row r="34" spans="1:25" ht="14.25" customHeight="1" x14ac:dyDescent="0.3">
      <c r="C34" s="23"/>
      <c r="D34" s="23"/>
      <c r="T34" s="18"/>
      <c r="W34" s="20"/>
      <c r="X34" s="20"/>
      <c r="Y34" s="20"/>
    </row>
    <row r="35" spans="1:25" ht="14.7" customHeight="1" x14ac:dyDescent="0.3">
      <c r="C35" s="24" t="s">
        <v>564</v>
      </c>
      <c r="D35" s="24"/>
      <c r="E35" s="201"/>
      <c r="F35" s="202"/>
      <c r="H35" s="203"/>
      <c r="I35" s="203"/>
      <c r="W35" s="20"/>
      <c r="X35" s="20"/>
      <c r="Y35" s="20"/>
    </row>
    <row r="36" spans="1:25" ht="14.25" customHeight="1" x14ac:dyDescent="0.3">
      <c r="C36" s="23"/>
      <c r="D36" s="23"/>
      <c r="R36" s="29"/>
      <c r="S36" s="29"/>
      <c r="W36" s="20"/>
      <c r="X36" s="20"/>
      <c r="Y36" s="20"/>
    </row>
    <row r="37" spans="1:25" ht="14.7" customHeight="1" x14ac:dyDescent="0.3">
      <c r="C37" s="24" t="s">
        <v>633</v>
      </c>
      <c r="D37" s="24"/>
      <c r="E37" s="201"/>
      <c r="F37" s="202"/>
      <c r="H37" s="203"/>
      <c r="I37" s="203"/>
      <c r="R37" s="29"/>
      <c r="S37" s="29"/>
      <c r="T37" s="18"/>
      <c r="W37" s="20"/>
      <c r="X37" s="20"/>
      <c r="Y37" s="20"/>
    </row>
    <row r="38" spans="1:25" ht="14.7" customHeight="1" x14ac:dyDescent="0.3">
      <c r="C38" s="24"/>
      <c r="D38" s="24"/>
      <c r="E38" s="24"/>
      <c r="F38" s="24"/>
      <c r="H38" s="24"/>
      <c r="I38" s="24"/>
      <c r="R38" s="29"/>
      <c r="S38" s="29"/>
      <c r="T38" s="18"/>
      <c r="W38" s="20"/>
      <c r="X38" s="20"/>
      <c r="Y38" s="20"/>
    </row>
    <row r="39" spans="1:25" ht="12.75" customHeight="1" x14ac:dyDescent="0.35">
      <c r="A39" s="33"/>
      <c r="B39" s="40"/>
      <c r="C39" s="40"/>
      <c r="D39" s="40"/>
      <c r="E39" s="40"/>
      <c r="G39" s="41"/>
      <c r="R39" s="29"/>
      <c r="S39" s="29"/>
      <c r="W39" s="20"/>
      <c r="X39" s="20"/>
      <c r="Y39" s="20"/>
    </row>
    <row r="40" spans="1:25" ht="13.5" customHeight="1" x14ac:dyDescent="0.35">
      <c r="A40" s="33"/>
      <c r="B40" s="40"/>
      <c r="C40" s="40"/>
      <c r="D40" s="40"/>
      <c r="E40" s="40"/>
      <c r="G40" s="41"/>
      <c r="W40" s="20"/>
      <c r="X40" s="20"/>
      <c r="Y40" s="20"/>
    </row>
    <row r="41" spans="1:25" ht="14.25" customHeight="1" x14ac:dyDescent="0.35">
      <c r="A41" s="33"/>
      <c r="B41" s="40"/>
      <c r="C41" s="40"/>
      <c r="D41" s="40"/>
      <c r="E41" s="40"/>
      <c r="G41" s="41"/>
    </row>
    <row r="42" spans="1:25" ht="14.7" customHeight="1" x14ac:dyDescent="0.35">
      <c r="A42" s="33"/>
      <c r="B42" s="40"/>
      <c r="C42" s="40"/>
      <c r="D42" s="40"/>
      <c r="E42" s="40"/>
      <c r="G42" s="41"/>
    </row>
    <row r="43" spans="1:25" ht="10.5" customHeight="1" x14ac:dyDescent="0.3">
      <c r="A43" s="35"/>
      <c r="B43" s="40"/>
      <c r="C43" s="40"/>
      <c r="D43" s="40"/>
      <c r="E43" s="40"/>
      <c r="G43" s="41"/>
    </row>
    <row r="44" spans="1:25" ht="14.25" customHeight="1" x14ac:dyDescent="0.3">
      <c r="C44" s="24"/>
      <c r="D44" s="24"/>
      <c r="E44" s="203"/>
      <c r="F44" s="203"/>
      <c r="H44" s="203"/>
      <c r="I44" s="203"/>
      <c r="K44" s="203"/>
      <c r="L44" s="203"/>
      <c r="Q44" s="23"/>
    </row>
    <row r="45" spans="1:25" ht="9" customHeight="1" x14ac:dyDescent="0.35">
      <c r="C45" s="23"/>
      <c r="D45" s="23"/>
      <c r="Q45" s="32"/>
    </row>
    <row r="46" spans="1:25" ht="11.25" customHeight="1" x14ac:dyDescent="0.3">
      <c r="C46" s="24"/>
      <c r="D46" s="24"/>
      <c r="E46" s="203"/>
      <c r="F46" s="203"/>
      <c r="H46" s="203"/>
      <c r="I46" s="203"/>
      <c r="K46" s="203"/>
      <c r="L46" s="203"/>
    </row>
    <row r="47" spans="1:25" ht="14.25" customHeight="1" x14ac:dyDescent="0.25"/>
    <row r="48" spans="1:25" ht="14.25" customHeight="1" x14ac:dyDescent="0.3">
      <c r="A48" s="205" t="s">
        <v>632</v>
      </c>
      <c r="B48" s="206"/>
      <c r="C48" s="206"/>
      <c r="D48" s="206"/>
      <c r="E48" s="206"/>
      <c r="F48" s="206"/>
      <c r="G48" s="206"/>
      <c r="H48" s="206"/>
      <c r="I48" s="206"/>
      <c r="J48" s="206"/>
      <c r="K48" s="206"/>
      <c r="L48" s="206"/>
      <c r="M48" s="206"/>
      <c r="N48" s="206"/>
      <c r="O48" s="206"/>
      <c r="P48" s="206"/>
    </row>
    <row r="49" spans="1:17" ht="14.25" customHeight="1" x14ac:dyDescent="0.3">
      <c r="A49" s="203" t="s">
        <v>327</v>
      </c>
      <c r="B49" s="203"/>
      <c r="C49" s="203"/>
      <c r="D49" s="203"/>
      <c r="E49" s="203"/>
      <c r="F49" s="203"/>
      <c r="G49" s="203"/>
      <c r="H49" s="203"/>
      <c r="I49" s="203"/>
      <c r="J49" s="203"/>
      <c r="K49" s="203"/>
      <c r="L49" s="203"/>
      <c r="M49" s="203"/>
      <c r="N49" s="203"/>
      <c r="O49" s="203"/>
      <c r="P49" s="203"/>
    </row>
    <row r="50" spans="1:17" ht="14.25" customHeight="1" x14ac:dyDescent="0.25"/>
    <row r="51" spans="1:17" ht="14.25" customHeight="1" x14ac:dyDescent="0.25"/>
    <row r="52" spans="1:17" ht="14.25" customHeight="1" x14ac:dyDescent="0.25"/>
    <row r="53" spans="1:17" ht="14.25" customHeight="1" x14ac:dyDescent="0.25"/>
    <row r="54" spans="1:17" x14ac:dyDescent="0.25"/>
    <row r="55" spans="1:17" hidden="1" x14ac:dyDescent="0.25">
      <c r="B55" s="43"/>
      <c r="C55" s="43"/>
      <c r="D55" s="43"/>
      <c r="E55" s="43"/>
      <c r="F55" s="43"/>
      <c r="G55" s="43"/>
      <c r="H55" s="44"/>
      <c r="I55" s="45"/>
    </row>
    <row r="56" spans="1:17" hidden="1" x14ac:dyDescent="0.25">
      <c r="B56" s="27"/>
      <c r="C56" s="27"/>
      <c r="D56" s="27"/>
      <c r="E56" s="27"/>
      <c r="M56" s="18"/>
      <c r="N56" s="27"/>
      <c r="O56" s="27"/>
      <c r="P56" s="27"/>
      <c r="Q56" s="20"/>
    </row>
    <row r="57" spans="1:17" hidden="1" x14ac:dyDescent="0.25">
      <c r="B57" s="27"/>
      <c r="C57" s="27"/>
      <c r="D57" s="27"/>
      <c r="E57" s="27"/>
      <c r="J57" s="20"/>
      <c r="K57" s="20"/>
      <c r="L57" s="20"/>
      <c r="M57" s="20"/>
      <c r="N57" s="20"/>
      <c r="O57" s="20"/>
      <c r="P57" s="20"/>
    </row>
    <row r="58" spans="1:17" hidden="1" x14ac:dyDescent="0.25"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</row>
    <row r="59" spans="1:17" hidden="1" x14ac:dyDescent="0.25">
      <c r="B59" s="20"/>
      <c r="C59" s="20"/>
      <c r="D59" s="20"/>
      <c r="E59" s="20"/>
      <c r="F59" s="20"/>
      <c r="G59" s="20"/>
      <c r="H59" s="20"/>
      <c r="I59" s="20"/>
    </row>
    <row r="60" spans="1:17" hidden="1" x14ac:dyDescent="0.25">
      <c r="A60" s="20"/>
    </row>
    <row r="62" spans="1:17" ht="24" hidden="1" customHeight="1" x14ac:dyDescent="0.25"/>
    <row r="65" s="19" customFormat="1" hidden="1" x14ac:dyDescent="0.25"/>
    <row r="66" s="19" customFormat="1" hidden="1" x14ac:dyDescent="0.25"/>
    <row r="67" s="19" customFormat="1" hidden="1" x14ac:dyDescent="0.25"/>
    <row r="68" s="19" customFormat="1" hidden="1" x14ac:dyDescent="0.25"/>
    <row r="69" s="19" customFormat="1" hidden="1" x14ac:dyDescent="0.25"/>
    <row r="70" s="19" customFormat="1" hidden="1" x14ac:dyDescent="0.25"/>
    <row r="71" s="19" customFormat="1" hidden="1" x14ac:dyDescent="0.25"/>
    <row r="72" s="19" customFormat="1" hidden="1" x14ac:dyDescent="0.25"/>
    <row r="73" s="19" customFormat="1" hidden="1" x14ac:dyDescent="0.25"/>
    <row r="74" s="19" customFormat="1" hidden="1" x14ac:dyDescent="0.25"/>
  </sheetData>
  <sheetProtection formatCells="0" selectLockedCells="1"/>
  <mergeCells count="29">
    <mergeCell ref="A1:P1"/>
    <mergeCell ref="A3:P5"/>
    <mergeCell ref="E33:F33"/>
    <mergeCell ref="H33:I33"/>
    <mergeCell ref="A27:E27"/>
    <mergeCell ref="A19:B19"/>
    <mergeCell ref="A21:B21"/>
    <mergeCell ref="A23:B23"/>
    <mergeCell ref="A25:B25"/>
    <mergeCell ref="A14:P14"/>
    <mergeCell ref="A6:P12"/>
    <mergeCell ref="C19:O19"/>
    <mergeCell ref="C21:O21"/>
    <mergeCell ref="C23:O23"/>
    <mergeCell ref="C25:O25"/>
    <mergeCell ref="A49:P49"/>
    <mergeCell ref="E44:F44"/>
    <mergeCell ref="H44:I44"/>
    <mergeCell ref="K44:L44"/>
    <mergeCell ref="E46:F46"/>
    <mergeCell ref="H46:I46"/>
    <mergeCell ref="K46:L46"/>
    <mergeCell ref="A48:P48"/>
    <mergeCell ref="E35:F35"/>
    <mergeCell ref="H35:I35"/>
    <mergeCell ref="E37:F37"/>
    <mergeCell ref="H37:I37"/>
    <mergeCell ref="E29:F31"/>
    <mergeCell ref="H29:I31"/>
  </mergeCells>
  <phoneticPr fontId="1" type="noConversion"/>
  <conditionalFormatting sqref="E44:F44 E46:F46">
    <cfRule type="cellIs" dxfId="5" priority="22" operator="between">
      <formula>1</formula>
      <formula>852</formula>
    </cfRule>
    <cfRule type="cellIs" dxfId="4" priority="39" operator="greaterThanOrEqual">
      <formula>853</formula>
    </cfRule>
  </conditionalFormatting>
  <conditionalFormatting sqref="H44:I44 H46:I46">
    <cfRule type="cellIs" dxfId="3" priority="15" operator="between">
      <formula>1</formula>
      <formula>877</formula>
    </cfRule>
    <cfRule type="cellIs" dxfId="2" priority="28" operator="greaterThanOrEqual">
      <formula>878</formula>
    </cfRule>
  </conditionalFormatting>
  <conditionalFormatting sqref="K44:L44 K46:L46">
    <cfRule type="cellIs" dxfId="1" priority="5" operator="between">
      <formula>1</formula>
      <formula>951</formula>
    </cfRule>
    <cfRule type="cellIs" dxfId="0" priority="27" operator="greaterThanOrEqual">
      <formula>952</formula>
    </cfRule>
  </conditionalFormatting>
  <hyperlinks>
    <hyperlink ref="A48:P48" r:id="rId1" display="For questions about this form, please contact: educ.governance.legislation.gov.bc.ca" xr:uid="{3A4BBE47-BEFF-485B-9192-EFC6E60E8679}"/>
  </hyperlinks>
  <printOptions horizontalCentered="1"/>
  <pageMargins left="0.23622047244094488" right="0.23622047244094488" top="0.59055118110236215" bottom="0" header="0.31496062992125984" footer="0.31496062992125984"/>
  <pageSetup orientation="portrait" r:id="rId2"/>
  <headerFooter alignWithMargins="0"/>
  <drawing r:id="rId3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4C707F-3994-4B7B-8286-C2905E3D311D}">
  <sheetPr>
    <tabColor indexed="31"/>
  </sheetPr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indexed="31"/>
  </sheetPr>
  <dimension ref="A1:ACQ216"/>
  <sheetViews>
    <sheetView zoomScaleNormal="100" zoomScalePageLayoutView="150" workbookViewId="0">
      <selection sqref="A1:F1"/>
    </sheetView>
  </sheetViews>
  <sheetFormatPr defaultColWidth="9.109375" defaultRowHeight="13.2" zeroHeight="1" x14ac:dyDescent="0.25"/>
  <cols>
    <col min="1" max="1" width="10.44140625" style="19" customWidth="1"/>
    <col min="2" max="2" width="10.6640625" style="19" customWidth="1"/>
    <col min="3" max="3" width="26.109375" style="19" customWidth="1"/>
    <col min="4" max="6" width="12.6640625" style="19" customWidth="1"/>
    <col min="7" max="7" width="0.33203125" style="19" customWidth="1"/>
    <col min="8" max="8" width="5" style="167" customWidth="1"/>
    <col min="9" max="10" width="1.6640625" style="167" customWidth="1"/>
    <col min="11" max="11" width="3.109375" style="167" customWidth="1"/>
    <col min="12" max="12" width="2.44140625" style="167" customWidth="1"/>
    <col min="13" max="13" width="2.33203125" style="167" customWidth="1"/>
    <col min="14" max="14" width="2.109375" style="167" customWidth="1"/>
    <col min="15" max="16" width="2.44140625" style="167" customWidth="1"/>
    <col min="17" max="17" width="4.6640625" style="167" customWidth="1"/>
    <col min="18" max="18" width="6.33203125" style="167" customWidth="1"/>
    <col min="19" max="19" width="1.44140625" style="167" customWidth="1"/>
    <col min="20" max="20" width="2.109375" style="167" customWidth="1"/>
    <col min="21" max="21" width="1.6640625" style="167" customWidth="1"/>
    <col min="22" max="23" width="2.44140625" style="167" customWidth="1"/>
    <col min="24" max="25" width="4.6640625" style="167" customWidth="1"/>
    <col min="26" max="771" width="9.109375" style="167"/>
    <col min="772" max="16384" width="9.109375" style="19"/>
  </cols>
  <sheetData>
    <row r="1" spans="1:19" ht="50.7" customHeight="1" x14ac:dyDescent="0.45">
      <c r="A1" s="207" t="s">
        <v>348</v>
      </c>
      <c r="B1" s="207"/>
      <c r="C1" s="207"/>
      <c r="D1" s="207"/>
      <c r="E1" s="207"/>
      <c r="F1" s="207"/>
      <c r="G1"/>
    </row>
    <row r="2" spans="1:19" ht="6" customHeight="1" x14ac:dyDescent="0.4">
      <c r="B2" s="21"/>
      <c r="C2" s="22"/>
      <c r="D2" s="22"/>
      <c r="E2" s="22"/>
      <c r="F2" s="22"/>
      <c r="G2" s="22"/>
      <c r="H2" s="168"/>
      <c r="I2" s="168"/>
      <c r="J2" s="168"/>
      <c r="K2" s="168"/>
      <c r="L2" s="168"/>
      <c r="M2" s="168"/>
      <c r="N2" s="168"/>
      <c r="O2" s="168"/>
      <c r="P2" s="168"/>
    </row>
    <row r="3" spans="1:19" ht="19.95" customHeight="1" x14ac:dyDescent="0.35">
      <c r="A3" s="218" t="s">
        <v>272</v>
      </c>
      <c r="B3" s="219"/>
      <c r="C3" s="219"/>
      <c r="D3" s="219"/>
      <c r="E3" s="219"/>
      <c r="F3" s="219"/>
      <c r="G3" s="30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70"/>
      <c r="S3" s="170"/>
    </row>
    <row r="4" spans="1:19" ht="16.95" customHeight="1" x14ac:dyDescent="0.35">
      <c r="A4" s="54"/>
      <c r="B4" s="55"/>
      <c r="C4" s="55"/>
      <c r="D4" s="55"/>
      <c r="E4" s="55"/>
      <c r="F4" s="55"/>
      <c r="G4" s="30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70"/>
      <c r="S4" s="170"/>
    </row>
    <row r="5" spans="1:19" ht="15.45" customHeight="1" x14ac:dyDescent="0.35">
      <c r="A5" s="49"/>
      <c r="B5" s="50"/>
      <c r="C5" s="49" t="s">
        <v>273</v>
      </c>
      <c r="D5" s="52" t="s">
        <v>631</v>
      </c>
      <c r="E5" s="53"/>
      <c r="F5" s="53"/>
      <c r="R5" s="171"/>
      <c r="S5" s="171"/>
    </row>
    <row r="6" spans="1:19" ht="14.25" customHeight="1" x14ac:dyDescent="0.25">
      <c r="A6" s="31"/>
      <c r="B6" s="46"/>
      <c r="D6" s="51" t="s">
        <v>274</v>
      </c>
      <c r="E6" s="26"/>
      <c r="F6" s="26"/>
      <c r="R6" s="171"/>
      <c r="S6" s="171"/>
    </row>
    <row r="7" spans="1:19" ht="13.2" customHeight="1" x14ac:dyDescent="0.25">
      <c r="A7" s="28"/>
      <c r="B7" s="28"/>
      <c r="C7" s="28"/>
      <c r="D7" s="25"/>
      <c r="E7" s="26"/>
      <c r="F7" s="26"/>
      <c r="R7" s="171"/>
      <c r="S7" s="171"/>
    </row>
    <row r="8" spans="1:19" ht="18" customHeight="1" x14ac:dyDescent="0.25">
      <c r="A8" s="220" t="s">
        <v>264</v>
      </c>
      <c r="B8" s="220"/>
      <c r="C8" s="220"/>
      <c r="D8" s="220"/>
      <c r="E8" s="220"/>
      <c r="F8" s="220"/>
    </row>
    <row r="9" spans="1:19" ht="33" customHeight="1" x14ac:dyDescent="0.25">
      <c r="A9" s="221" t="s">
        <v>270</v>
      </c>
      <c r="B9" s="222"/>
      <c r="C9" s="222"/>
      <c r="D9" s="222"/>
      <c r="E9" s="222"/>
      <c r="F9" s="222"/>
    </row>
    <row r="10" spans="1:19" ht="14.25" customHeight="1" x14ac:dyDescent="0.25">
      <c r="A10" s="36" t="s">
        <v>74</v>
      </c>
      <c r="B10" s="36" t="s">
        <v>261</v>
      </c>
      <c r="C10" s="36" t="s">
        <v>32</v>
      </c>
      <c r="D10" s="37" t="s">
        <v>265</v>
      </c>
      <c r="E10" s="37" t="s">
        <v>266</v>
      </c>
      <c r="F10" s="37" t="s">
        <v>267</v>
      </c>
    </row>
    <row r="11" spans="1:19" ht="14.25" customHeight="1" x14ac:dyDescent="0.25">
      <c r="A11" s="56">
        <v>1</v>
      </c>
      <c r="B11" s="57" t="str">
        <f>IF(ISNA(VLOOKUP(MID($D$5,1,3)&amp;$A$10&amp;A11,'district and school data'!$P$2:$BP$2491,4,FALSE))," ",VLOOKUP(MID($D$5,1,3)&amp;$A$10&amp;A11,'district and school data'!$P$2:$BP$2491,4,FALSE))</f>
        <v>04799161</v>
      </c>
      <c r="C11" s="57" t="str">
        <f>IF(ISNA(VLOOKUP(MID($D$5,1,3)&amp;$A$10&amp;A11,'district and school data'!$P$2:$BP$2491,5,FALSE))," ",VLOOKUP(MID($D$5,1,3)&amp;$A$10&amp;A11,'district and school data'!$P$2:$BP$2491,5,FALSE))</f>
        <v>Partners in Education Program (PIE)</v>
      </c>
      <c r="D11" s="58" t="str">
        <f>IF(ISNA(VLOOKUP(MID($D$5,1,3)&amp;$A$10&amp;A11,'district and school data'!$P$2:$BP$2491,46,FALSE))," ",VLOOKUP(MID($D$5,1,3)&amp;$A$10&amp;A11,'district and school data'!$P$2:$BP$2491,46,FALSE))</f>
        <v>Yes</v>
      </c>
      <c r="E11" s="58" t="str">
        <f>IF(ISNA(VLOOKUP(MID($D$5,1,3)&amp;$A$10&amp;A11,'district and school data'!$P$2:$BP$2491,47,FALSE))," ",VLOOKUP(MID($D$5,1,3)&amp;$A$10&amp;A11,'district and school data'!$P$2:$BP$2491,47,FALSE))</f>
        <v>Yes</v>
      </c>
      <c r="F11" s="59" t="str">
        <f>IF(ISNA(VLOOKUP(MID($D$5,1,3)&amp;$A$10&amp;A11,'district and school data'!$P$2:$BP$2491,48,FALSE))," ",VLOOKUP(MID($D$5,1,3)&amp;$A$10&amp;A11,'district and school data'!$P$2:$BP$2491,48,FALSE))</f>
        <v>Yes</v>
      </c>
    </row>
    <row r="12" spans="1:19" ht="14.25" customHeight="1" x14ac:dyDescent="0.25">
      <c r="A12" s="60">
        <v>2</v>
      </c>
      <c r="B12" s="61" t="str">
        <f>IF(ISNA(VLOOKUP(MID($D$5,1,3)&amp;$A$10&amp;A12,'district and school data'!$P$2:$BP$2491,4,FALSE))," ",VLOOKUP(MID($D$5,1,3)&amp;$A$10&amp;A12,'district and school data'!$P$2:$BP$2491,4,FALSE))</f>
        <v xml:space="preserve"> </v>
      </c>
      <c r="C12" s="61" t="str">
        <f>IF(ISNA(VLOOKUP(MID($D$5,1,3)&amp;$A$10&amp;A12,'district and school data'!$P$2:$BP$2491,5,FALSE))," ",VLOOKUP(MID($D$5,1,3)&amp;$A$10&amp;A12,'district and school data'!$P$2:$BP$2491,5,FALSE))</f>
        <v xml:space="preserve"> </v>
      </c>
      <c r="D12" s="62" t="str">
        <f>IF(ISNA(VLOOKUP(MID($D$5,1,3)&amp;$A$10&amp;A12,'district and school data'!$P$2:$BP$2491,46,FALSE))," ",VLOOKUP(MID($D$5,1,3)&amp;$A$10&amp;A12,'district and school data'!$P$2:$BP$2491,46,FALSE))</f>
        <v xml:space="preserve"> </v>
      </c>
      <c r="E12" s="62" t="str">
        <f>IF(ISNA(VLOOKUP(MID($D$5,1,3)&amp;$A$10&amp;A12,'district and school data'!$P$2:$BP$2491,47,FALSE))," ",VLOOKUP(MID($D$5,1,3)&amp;$A$10&amp;A12,'district and school data'!$P$2:$BP$2491,47,FALSE))</f>
        <v xml:space="preserve"> </v>
      </c>
      <c r="F12" s="63" t="str">
        <f>IF(ISNA(VLOOKUP(MID($D$5,1,3)&amp;$A$10&amp;A12,'district and school data'!$P$2:$BP$2491,48,FALSE))," ",VLOOKUP(MID($D$5,1,3)&amp;$A$10&amp;A12,'district and school data'!$P$2:$BP$2491,48,FALSE))</f>
        <v xml:space="preserve"> </v>
      </c>
    </row>
    <row r="13" spans="1:19" ht="14.25" customHeight="1" x14ac:dyDescent="0.25">
      <c r="A13" s="60">
        <v>3</v>
      </c>
      <c r="B13" s="61" t="str">
        <f>IF(ISNA(VLOOKUP(MID($D$5,1,3)&amp;$A$10&amp;A13,'district and school data'!$P$2:$BP$2491,4,FALSE))," ",VLOOKUP(MID($D$5,1,3)&amp;$A$10&amp;A13,'district and school data'!$P$2:$BP$2491,4,FALSE))</f>
        <v xml:space="preserve"> </v>
      </c>
      <c r="C13" s="61" t="str">
        <f>IF(ISNA(VLOOKUP(MID($D$5,1,3)&amp;$A$10&amp;A13,'district and school data'!$P$2:$BP$2491,5,FALSE))," ",VLOOKUP(MID($D$5,1,3)&amp;$A$10&amp;A13,'district and school data'!$P$2:$BP$2491,5,FALSE))</f>
        <v xml:space="preserve"> </v>
      </c>
      <c r="D13" s="62" t="str">
        <f>IF(ISNA(VLOOKUP(MID($D$5,1,3)&amp;$A$10&amp;A13,'district and school data'!$P$2:$BP$2491,46,FALSE))," ",VLOOKUP(MID($D$5,1,3)&amp;$A$10&amp;A13,'district and school data'!$P$2:$BP$2491,46,FALSE))</f>
        <v xml:space="preserve"> </v>
      </c>
      <c r="E13" s="62" t="str">
        <f>IF(ISNA(VLOOKUP(MID($D$5,1,3)&amp;$A$10&amp;A13,'district and school data'!$P$2:$BP$2491,47,FALSE))," ",VLOOKUP(MID($D$5,1,3)&amp;$A$10&amp;A13,'district and school data'!$P$2:$BP$2491,47,FALSE))</f>
        <v xml:space="preserve"> </v>
      </c>
      <c r="F13" s="63" t="str">
        <f>IF(ISNA(VLOOKUP(MID($D$5,1,3)&amp;$A$10&amp;A13,'district and school data'!$P$2:$BP$2491,48,FALSE))," ",VLOOKUP(MID($D$5,1,3)&amp;$A$10&amp;A13,'district and school data'!$P$2:$BP$2491,48,FALSE))</f>
        <v xml:space="preserve"> </v>
      </c>
    </row>
    <row r="14" spans="1:19" ht="14.25" customHeight="1" x14ac:dyDescent="0.25">
      <c r="A14" s="64">
        <v>4</v>
      </c>
      <c r="B14" s="61" t="str">
        <f>IF(ISNA(VLOOKUP(MID($D$5,1,3)&amp;$A$10&amp;A14,'district and school data'!$P$2:$BP$2491,4,FALSE))," ",VLOOKUP(MID($D$5,1,3)&amp;$A$10&amp;A14,'district and school data'!$P$2:$BP$2491,4,FALSE))</f>
        <v xml:space="preserve"> </v>
      </c>
      <c r="C14" s="61" t="str">
        <f>IF(ISNA(VLOOKUP(MID($D$5,1,3)&amp;$A$10&amp;A14,'district and school data'!$P$2:$BP$2491,5,FALSE))," ",VLOOKUP(MID($D$5,1,3)&amp;$A$10&amp;A14,'district and school data'!$P$2:$BP$2491,5,FALSE))</f>
        <v xml:space="preserve"> </v>
      </c>
      <c r="D14" s="62" t="str">
        <f>IF(ISNA(VLOOKUP(MID($D$5,1,3)&amp;$A$10&amp;A14,'district and school data'!$P$2:$BP$2491,46,FALSE))," ",VLOOKUP(MID($D$5,1,3)&amp;$A$10&amp;A14,'district and school data'!$P$2:$BP$2491,46,FALSE))</f>
        <v xml:space="preserve"> </v>
      </c>
      <c r="E14" s="62" t="str">
        <f>IF(ISNA(VLOOKUP(MID($D$5,1,3)&amp;$A$10&amp;A14,'district and school data'!$P$2:$BP$2491,47,FALSE))," ",VLOOKUP(MID($D$5,1,3)&amp;$A$10&amp;A14,'district and school data'!$P$2:$BP$2491,47,FALSE))</f>
        <v xml:space="preserve"> </v>
      </c>
      <c r="F14" s="63" t="str">
        <f>IF(ISNA(VLOOKUP(MID($D$5,1,3)&amp;$A$10&amp;A14,'district and school data'!$P$2:$BP$2491,48,FALSE))," ",VLOOKUP(MID($D$5,1,3)&amp;$A$10&amp;A14,'district and school data'!$P$2:$BP$2491,48,FALSE))</f>
        <v xml:space="preserve"> </v>
      </c>
    </row>
    <row r="15" spans="1:19" ht="14.25" customHeight="1" x14ac:dyDescent="0.25">
      <c r="A15" s="60">
        <v>5</v>
      </c>
      <c r="B15" s="61" t="str">
        <f>IF(ISNA(VLOOKUP(MID($D$5,1,3)&amp;$A$10&amp;A15,'district and school data'!$P$2:$BP$2491,4,FALSE))," ",VLOOKUP(MID($D$5,1,3)&amp;$A$10&amp;A15,'district and school data'!$P$2:$BP$2491,4,FALSE))</f>
        <v xml:space="preserve"> </v>
      </c>
      <c r="C15" s="61" t="str">
        <f>IF(ISNA(VLOOKUP(MID($D$5,1,3)&amp;$A$10&amp;A15,'district and school data'!$P$2:$BP$2491,5,FALSE))," ",VLOOKUP(MID($D$5,1,3)&amp;$A$10&amp;A15,'district and school data'!$P$2:$BP$2491,5,FALSE))</f>
        <v xml:space="preserve"> </v>
      </c>
      <c r="D15" s="62" t="str">
        <f>IF(ISNA(VLOOKUP(MID($D$5,1,3)&amp;$A$10&amp;A15,'district and school data'!$P$2:$BP$2491,46,FALSE))," ",VLOOKUP(MID($D$5,1,3)&amp;$A$10&amp;A15,'district and school data'!$P$2:$BP$2491,46,FALSE))</f>
        <v xml:space="preserve"> </v>
      </c>
      <c r="E15" s="62" t="str">
        <f>IF(ISNA(VLOOKUP(MID($D$5,1,3)&amp;$A$10&amp;A15,'district and school data'!$P$2:$BP$2491,47,FALSE))," ",VLOOKUP(MID($D$5,1,3)&amp;$A$10&amp;A15,'district and school data'!$P$2:$BP$2491,47,FALSE))</f>
        <v xml:space="preserve"> </v>
      </c>
      <c r="F15" s="63" t="str">
        <f>IF(ISNA(VLOOKUP(MID($D$5,1,3)&amp;$A$10&amp;A15,'district and school data'!$P$2:$BP$2491,48,FALSE))," ",VLOOKUP(MID($D$5,1,3)&amp;$A$10&amp;A15,'district and school data'!$P$2:$BP$2491,48,FALSE))</f>
        <v xml:space="preserve"> </v>
      </c>
    </row>
    <row r="16" spans="1:19" ht="14.25" customHeight="1" x14ac:dyDescent="0.25">
      <c r="A16" s="60">
        <v>6</v>
      </c>
      <c r="B16" s="61" t="str">
        <f>IF(ISNA(VLOOKUP(MID($D$5,1,3)&amp;$A$10&amp;A16,'district and school data'!$P$2:$BP$2491,4,FALSE))," ",VLOOKUP(MID($D$5,1,3)&amp;$A$10&amp;A16,'district and school data'!$P$2:$BP$2491,4,FALSE))</f>
        <v xml:space="preserve"> </v>
      </c>
      <c r="C16" s="61" t="str">
        <f>IF(ISNA(VLOOKUP(MID($D$5,1,3)&amp;$A$10&amp;A16,'district and school data'!$P$2:$BP$2491,5,FALSE))," ",VLOOKUP(MID($D$5,1,3)&amp;$A$10&amp;A16,'district and school data'!$P$2:$BP$2491,5,FALSE))</f>
        <v xml:space="preserve"> </v>
      </c>
      <c r="D16" s="62" t="str">
        <f>IF(ISNA(VLOOKUP(MID($D$5,1,3)&amp;$A$10&amp;A16,'district and school data'!$P$2:$BP$2491,46,FALSE))," ",VLOOKUP(MID($D$5,1,3)&amp;$A$10&amp;A16,'district and school data'!$P$2:$BP$2491,46,FALSE))</f>
        <v xml:space="preserve"> </v>
      </c>
      <c r="E16" s="62" t="str">
        <f>IF(ISNA(VLOOKUP(MID($D$5,1,3)&amp;$A$10&amp;A16,'district and school data'!$P$2:$BP$2491,47,FALSE))," ",VLOOKUP(MID($D$5,1,3)&amp;$A$10&amp;A16,'district and school data'!$P$2:$BP$2491,47,FALSE))</f>
        <v xml:space="preserve"> </v>
      </c>
      <c r="F16" s="63" t="str">
        <f>IF(ISNA(VLOOKUP(MID($D$5,1,3)&amp;$A$10&amp;A16,'district and school data'!$P$2:$BP$2491,48,FALSE))," ",VLOOKUP(MID($D$5,1,3)&amp;$A$10&amp;A16,'district and school data'!$P$2:$BP$2491,48,FALSE))</f>
        <v xml:space="preserve"> </v>
      </c>
    </row>
    <row r="17" spans="1:6" ht="14.25" customHeight="1" x14ac:dyDescent="0.25">
      <c r="A17" s="64">
        <v>7</v>
      </c>
      <c r="B17" s="61" t="str">
        <f>IF(ISNA(VLOOKUP(MID($D$5,1,3)&amp;$A$10&amp;A17,'district and school data'!$P$2:$BP$2491,4,FALSE))," ",VLOOKUP(MID($D$5,1,3)&amp;$A$10&amp;A17,'district and school data'!$P$2:$BP$2491,4,FALSE))</f>
        <v xml:space="preserve"> </v>
      </c>
      <c r="C17" s="61" t="str">
        <f>IF(ISNA(VLOOKUP(MID($D$5,1,3)&amp;$A$10&amp;A17,'district and school data'!$P$2:$BP$2491,5,FALSE))," ",VLOOKUP(MID($D$5,1,3)&amp;$A$10&amp;A17,'district and school data'!$P$2:$BP$2491,5,FALSE))</f>
        <v xml:space="preserve"> </v>
      </c>
      <c r="D17" s="62" t="str">
        <f>IF(ISNA(VLOOKUP(MID($D$5,1,3)&amp;$A$10&amp;A17,'district and school data'!$P$2:$BP$2491,46,FALSE))," ",VLOOKUP(MID($D$5,1,3)&amp;$A$10&amp;A17,'district and school data'!$P$2:$BP$2491,46,FALSE))</f>
        <v xml:space="preserve"> </v>
      </c>
      <c r="E17" s="62" t="str">
        <f>IF(ISNA(VLOOKUP(MID($D$5,1,3)&amp;$A$10&amp;A17,'district and school data'!$P$2:$BP$2491,47,FALSE))," ",VLOOKUP(MID($D$5,1,3)&amp;$A$10&amp;A17,'district and school data'!$P$2:$BP$2491,47,FALSE))</f>
        <v xml:space="preserve"> </v>
      </c>
      <c r="F17" s="63" t="str">
        <f>IF(ISNA(VLOOKUP(MID($D$5,1,3)&amp;$A$10&amp;A17,'district and school data'!$P$2:$BP$2491,48,FALSE))," ",VLOOKUP(MID($D$5,1,3)&amp;$A$10&amp;A17,'district and school data'!$P$2:$BP$2491,48,FALSE))</f>
        <v xml:space="preserve"> </v>
      </c>
    </row>
    <row r="18" spans="1:6" ht="14.25" customHeight="1" x14ac:dyDescent="0.25">
      <c r="A18" s="60">
        <v>8</v>
      </c>
      <c r="B18" s="61" t="str">
        <f>IF(ISNA(VLOOKUP(MID($D$5,1,3)&amp;$A$10&amp;A18,'district and school data'!$P$2:$BP$2491,4,FALSE))," ",VLOOKUP(MID($D$5,1,3)&amp;$A$10&amp;A18,'district and school data'!$P$2:$BP$2491,4,FALSE))</f>
        <v xml:space="preserve"> </v>
      </c>
      <c r="C18" s="61" t="str">
        <f>IF(ISNA(VLOOKUP(MID($D$5,1,3)&amp;$A$10&amp;A18,'district and school data'!$P$2:$BP$2491,5,FALSE))," ",VLOOKUP(MID($D$5,1,3)&amp;$A$10&amp;A18,'district and school data'!$P$2:$BP$2491,5,FALSE))</f>
        <v xml:space="preserve"> </v>
      </c>
      <c r="D18" s="62" t="str">
        <f>IF(ISNA(VLOOKUP(MID($D$5,1,3)&amp;$A$10&amp;A18,'district and school data'!$P$2:$BP$2491,46,FALSE))," ",VLOOKUP(MID($D$5,1,3)&amp;$A$10&amp;A18,'district and school data'!$P$2:$BP$2491,46,FALSE))</f>
        <v xml:space="preserve"> </v>
      </c>
      <c r="E18" s="62" t="str">
        <f>IF(ISNA(VLOOKUP(MID($D$5,1,3)&amp;$A$10&amp;A18,'district and school data'!$P$2:$BP$2491,47,FALSE))," ",VLOOKUP(MID($D$5,1,3)&amp;$A$10&amp;A18,'district and school data'!$P$2:$BP$2491,47,FALSE))</f>
        <v xml:space="preserve"> </v>
      </c>
      <c r="F18" s="63" t="str">
        <f>IF(ISNA(VLOOKUP(MID($D$5,1,3)&amp;$A$10&amp;A18,'district and school data'!$P$2:$BP$2491,48,FALSE))," ",VLOOKUP(MID($D$5,1,3)&amp;$A$10&amp;A18,'district and school data'!$P$2:$BP$2491,48,FALSE))</f>
        <v xml:space="preserve"> </v>
      </c>
    </row>
    <row r="19" spans="1:6" ht="14.25" customHeight="1" x14ac:dyDescent="0.25">
      <c r="A19" s="60">
        <v>9</v>
      </c>
      <c r="B19" s="61" t="str">
        <f>IF(ISNA(VLOOKUP(MID($D$5,1,3)&amp;$A$10&amp;A19,'district and school data'!$P$2:$BP$2491,4,FALSE))," ",VLOOKUP(MID($D$5,1,3)&amp;$A$10&amp;A19,'district and school data'!$P$2:$BP$2491,4,FALSE))</f>
        <v xml:space="preserve"> </v>
      </c>
      <c r="C19" s="61" t="str">
        <f>IF(ISNA(VLOOKUP(MID($D$5,1,3)&amp;$A$10&amp;A19,'district and school data'!$P$2:$BP$2491,5,FALSE))," ",VLOOKUP(MID($D$5,1,3)&amp;$A$10&amp;A19,'district and school data'!$P$2:$BP$2491,5,FALSE))</f>
        <v xml:space="preserve"> </v>
      </c>
      <c r="D19" s="62" t="str">
        <f>IF(ISNA(VLOOKUP(MID($D$5,1,3)&amp;$A$10&amp;A19,'district and school data'!$P$2:$BP$2491,46,FALSE))," ",VLOOKUP(MID($D$5,1,3)&amp;$A$10&amp;A19,'district and school data'!$P$2:$BP$2491,46,FALSE))</f>
        <v xml:space="preserve"> </v>
      </c>
      <c r="E19" s="62" t="str">
        <f>IF(ISNA(VLOOKUP(MID($D$5,1,3)&amp;$A$10&amp;A19,'district and school data'!$P$2:$BP$2491,47,FALSE))," ",VLOOKUP(MID($D$5,1,3)&amp;$A$10&amp;A19,'district and school data'!$P$2:$BP$2491,47,FALSE))</f>
        <v xml:space="preserve"> </v>
      </c>
      <c r="F19" s="63" t="str">
        <f>IF(ISNA(VLOOKUP(MID($D$5,1,3)&amp;$A$10&amp;A19,'district and school data'!$P$2:$BP$2491,48,FALSE))," ",VLOOKUP(MID($D$5,1,3)&amp;$A$10&amp;A19,'district and school data'!$P$2:$BP$2491,48,FALSE))</f>
        <v xml:space="preserve"> </v>
      </c>
    </row>
    <row r="20" spans="1:6" ht="14.25" customHeight="1" x14ac:dyDescent="0.25">
      <c r="A20" s="64">
        <v>10</v>
      </c>
      <c r="B20" s="61" t="str">
        <f>IF(ISNA(VLOOKUP(MID($D$5,1,3)&amp;$A$10&amp;A20,'district and school data'!$P$2:$BP$2491,4,FALSE))," ",VLOOKUP(MID($D$5,1,3)&amp;$A$10&amp;A20,'district and school data'!$P$2:$BP$2491,4,FALSE))</f>
        <v xml:space="preserve"> </v>
      </c>
      <c r="C20" s="61" t="str">
        <f>IF(ISNA(VLOOKUP(MID($D$5,1,3)&amp;$A$10&amp;A20,'district and school data'!$P$2:$BP$2491,5,FALSE))," ",VLOOKUP(MID($D$5,1,3)&amp;$A$10&amp;A20,'district and school data'!$P$2:$BP$2491,5,FALSE))</f>
        <v xml:space="preserve"> </v>
      </c>
      <c r="D20" s="62" t="str">
        <f>IF(ISNA(VLOOKUP(MID($D$5,1,3)&amp;$A$10&amp;A20,'district and school data'!$P$2:$BP$2491,46,FALSE))," ",VLOOKUP(MID($D$5,1,3)&amp;$A$10&amp;A20,'district and school data'!$P$2:$BP$2491,46,FALSE))</f>
        <v xml:space="preserve"> </v>
      </c>
      <c r="E20" s="62" t="str">
        <f>IF(ISNA(VLOOKUP(MID($D$5,1,3)&amp;$A$10&amp;A20,'district and school data'!$P$2:$BP$2491,47,FALSE))," ",VLOOKUP(MID($D$5,1,3)&amp;$A$10&amp;A20,'district and school data'!$P$2:$BP$2491,47,FALSE))</f>
        <v xml:space="preserve"> </v>
      </c>
      <c r="F20" s="63" t="str">
        <f>IF(ISNA(VLOOKUP(MID($D$5,1,3)&amp;$A$10&amp;A20,'district and school data'!$P$2:$BP$2491,48,FALSE))," ",VLOOKUP(MID($D$5,1,3)&amp;$A$10&amp;A20,'district and school data'!$P$2:$BP$2491,48,FALSE))</f>
        <v xml:space="preserve"> </v>
      </c>
    </row>
    <row r="21" spans="1:6" ht="14.25" customHeight="1" x14ac:dyDescent="0.25">
      <c r="A21" s="60">
        <v>11</v>
      </c>
      <c r="B21" s="61" t="str">
        <f>IF(ISNA(VLOOKUP(MID($D$5,1,3)&amp;$A$10&amp;A21,'district and school data'!$P$2:$BP$2491,4,FALSE))," ",VLOOKUP(MID($D$5,1,3)&amp;$A$10&amp;A21,'district and school data'!$P$2:$BP$2491,4,FALSE))</f>
        <v xml:space="preserve"> </v>
      </c>
      <c r="C21" s="61" t="str">
        <f>IF(ISNA(VLOOKUP(MID($D$5,1,3)&amp;$A$10&amp;A21,'district and school data'!$P$2:$BP$2491,5,FALSE))," ",VLOOKUP(MID($D$5,1,3)&amp;$A$10&amp;A21,'district and school data'!$P$2:$BP$2491,5,FALSE))</f>
        <v xml:space="preserve"> </v>
      </c>
      <c r="D21" s="62" t="str">
        <f>IF(ISNA(VLOOKUP(MID($D$5,1,3)&amp;$A$10&amp;A21,'district and school data'!$P$2:$BP$2491,46,FALSE))," ",VLOOKUP(MID($D$5,1,3)&amp;$A$10&amp;A21,'district and school data'!$P$2:$BP$2491,46,FALSE))</f>
        <v xml:space="preserve"> </v>
      </c>
      <c r="E21" s="62" t="str">
        <f>IF(ISNA(VLOOKUP(MID($D$5,1,3)&amp;$A$10&amp;A21,'district and school data'!$P$2:$BP$2491,47,FALSE))," ",VLOOKUP(MID($D$5,1,3)&amp;$A$10&amp;A21,'district and school data'!$P$2:$BP$2491,47,FALSE))</f>
        <v xml:space="preserve"> </v>
      </c>
      <c r="F21" s="63" t="str">
        <f>IF(ISNA(VLOOKUP(MID($D$5,1,3)&amp;$A$10&amp;A21,'district and school data'!$P$2:$BP$2491,48,FALSE))," ",VLOOKUP(MID($D$5,1,3)&amp;$A$10&amp;A21,'district and school data'!$P$2:$BP$2491,48,FALSE))</f>
        <v xml:space="preserve"> </v>
      </c>
    </row>
    <row r="22" spans="1:6" ht="14.25" customHeight="1" x14ac:dyDescent="0.25">
      <c r="A22" s="60">
        <v>12</v>
      </c>
      <c r="B22" s="61" t="str">
        <f>IF(ISNA(VLOOKUP(MID($D$5,1,3)&amp;$A$10&amp;A22,'district and school data'!$P$2:$BP$2491,4,FALSE))," ",VLOOKUP(MID($D$5,1,3)&amp;$A$10&amp;A22,'district and school data'!$P$2:$BP$2491,4,FALSE))</f>
        <v xml:space="preserve"> </v>
      </c>
      <c r="C22" s="61" t="str">
        <f>IF(ISNA(VLOOKUP(MID($D$5,1,3)&amp;$A$10&amp;A22,'district and school data'!$P$2:$BP$2491,5,FALSE))," ",VLOOKUP(MID($D$5,1,3)&amp;$A$10&amp;A22,'district and school data'!$P$2:$BP$2491,5,FALSE))</f>
        <v xml:space="preserve"> </v>
      </c>
      <c r="D22" s="62" t="str">
        <f>IF(ISNA(VLOOKUP(MID($D$5,1,3)&amp;$A$10&amp;A22,'district and school data'!$P$2:$BP$2491,46,FALSE))," ",VLOOKUP(MID($D$5,1,3)&amp;$A$10&amp;A22,'district and school data'!$P$2:$BP$2491,46,FALSE))</f>
        <v xml:space="preserve"> </v>
      </c>
      <c r="E22" s="62" t="str">
        <f>IF(ISNA(VLOOKUP(MID($D$5,1,3)&amp;$A$10&amp;A22,'district and school data'!$P$2:$BP$2491,47,FALSE))," ",VLOOKUP(MID($D$5,1,3)&amp;$A$10&amp;A22,'district and school data'!$P$2:$BP$2491,47,FALSE))</f>
        <v xml:space="preserve"> </v>
      </c>
      <c r="F22" s="63" t="str">
        <f>IF(ISNA(VLOOKUP(MID($D$5,1,3)&amp;$A$10&amp;A22,'district and school data'!$P$2:$BP$2491,48,FALSE))," ",VLOOKUP(MID($D$5,1,3)&amp;$A$10&amp;A22,'district and school data'!$P$2:$BP$2491,48,FALSE))</f>
        <v xml:space="preserve"> </v>
      </c>
    </row>
    <row r="23" spans="1:6" ht="14.25" customHeight="1" x14ac:dyDescent="0.25">
      <c r="A23" s="64">
        <v>13</v>
      </c>
      <c r="B23" s="61" t="str">
        <f>IF(ISNA(VLOOKUP(MID($D$5,1,3)&amp;$A$10&amp;A23,'district and school data'!$P$2:$BP$2491,4,FALSE))," ",VLOOKUP(MID($D$5,1,3)&amp;$A$10&amp;A23,'district and school data'!$P$2:$BP$2491,4,FALSE))</f>
        <v xml:space="preserve"> </v>
      </c>
      <c r="C23" s="61" t="str">
        <f>IF(ISNA(VLOOKUP(MID($D$5,1,3)&amp;$A$10&amp;A23,'district and school data'!$P$2:$BP$2491,5,FALSE))," ",VLOOKUP(MID($D$5,1,3)&amp;$A$10&amp;A23,'district and school data'!$P$2:$BP$2491,5,FALSE))</f>
        <v xml:space="preserve"> </v>
      </c>
      <c r="D23" s="62" t="str">
        <f>IF(ISNA(VLOOKUP(MID($D$5,1,3)&amp;$A$10&amp;A23,'district and school data'!$P$2:$BP$2491,46,FALSE))," ",VLOOKUP(MID($D$5,1,3)&amp;$A$10&amp;A23,'district and school data'!$P$2:$BP$2491,46,FALSE))</f>
        <v xml:space="preserve"> </v>
      </c>
      <c r="E23" s="62" t="str">
        <f>IF(ISNA(VLOOKUP(MID($D$5,1,3)&amp;$A$10&amp;A23,'district and school data'!$P$2:$BP$2491,47,FALSE))," ",VLOOKUP(MID($D$5,1,3)&amp;$A$10&amp;A23,'district and school data'!$P$2:$BP$2491,47,FALSE))</f>
        <v xml:space="preserve"> </v>
      </c>
      <c r="F23" s="63" t="str">
        <f>IF(ISNA(VLOOKUP(MID($D$5,1,3)&amp;$A$10&amp;A23,'district and school data'!$P$2:$BP$2491,48,FALSE))," ",VLOOKUP(MID($D$5,1,3)&amp;$A$10&amp;A23,'district and school data'!$P$2:$BP$2491,48,FALSE))</f>
        <v xml:space="preserve"> </v>
      </c>
    </row>
    <row r="24" spans="1:6" ht="14.25" customHeight="1" x14ac:dyDescent="0.25">
      <c r="A24" s="60">
        <v>14</v>
      </c>
      <c r="B24" s="61" t="str">
        <f>IF(ISNA(VLOOKUP(MID($D$5,1,3)&amp;$A$10&amp;A24,'district and school data'!$P$2:$BP$2491,4,FALSE))," ",VLOOKUP(MID($D$5,1,3)&amp;$A$10&amp;A24,'district and school data'!$P$2:$BP$2491,4,FALSE))</f>
        <v xml:space="preserve"> </v>
      </c>
      <c r="C24" s="61" t="str">
        <f>IF(ISNA(VLOOKUP(MID($D$5,1,3)&amp;$A$10&amp;A24,'district and school data'!$P$2:$BP$2491,5,FALSE))," ",VLOOKUP(MID($D$5,1,3)&amp;$A$10&amp;A24,'district and school data'!$P$2:$BP$2491,5,FALSE))</f>
        <v xml:space="preserve"> </v>
      </c>
      <c r="D24" s="62" t="str">
        <f>IF(ISNA(VLOOKUP(MID($D$5,1,3)&amp;$A$10&amp;A24,'district and school data'!$P$2:$BP$2491,46,FALSE))," ",VLOOKUP(MID($D$5,1,3)&amp;$A$10&amp;A24,'district and school data'!$P$2:$BP$2491,46,FALSE))</f>
        <v xml:space="preserve"> </v>
      </c>
      <c r="E24" s="62" t="str">
        <f>IF(ISNA(VLOOKUP(MID($D$5,1,3)&amp;$A$10&amp;A24,'district and school data'!$P$2:$BP$2491,47,FALSE))," ",VLOOKUP(MID($D$5,1,3)&amp;$A$10&amp;A24,'district and school data'!$P$2:$BP$2491,47,FALSE))</f>
        <v xml:space="preserve"> </v>
      </c>
      <c r="F24" s="63" t="str">
        <f>IF(ISNA(VLOOKUP(MID($D$5,1,3)&amp;$A$10&amp;A24,'district and school data'!$P$2:$BP$2491,48,FALSE))," ",VLOOKUP(MID($D$5,1,3)&amp;$A$10&amp;A24,'district and school data'!$P$2:$BP$2491,48,FALSE))</f>
        <v xml:space="preserve"> </v>
      </c>
    </row>
    <row r="25" spans="1:6" ht="14.25" customHeight="1" x14ac:dyDescent="0.25">
      <c r="A25" s="60">
        <v>15</v>
      </c>
      <c r="B25" s="61" t="str">
        <f>IF(ISNA(VLOOKUP(MID($D$5,1,3)&amp;$A$10&amp;A25,'district and school data'!$P$2:$BP$2491,4,FALSE))," ",VLOOKUP(MID($D$5,1,3)&amp;$A$10&amp;A25,'district and school data'!$P$2:$BP$2491,4,FALSE))</f>
        <v xml:space="preserve"> </v>
      </c>
      <c r="C25" s="61" t="str">
        <f>IF(ISNA(VLOOKUP(MID($D$5,1,3)&amp;$A$10&amp;A25,'district and school data'!$P$2:$BP$2491,5,FALSE))," ",VLOOKUP(MID($D$5,1,3)&amp;$A$10&amp;A25,'district and school data'!$P$2:$BP$2491,5,FALSE))</f>
        <v xml:space="preserve"> </v>
      </c>
      <c r="D25" s="62" t="str">
        <f>IF(ISNA(VLOOKUP(MID($D$5,1,3)&amp;$A$10&amp;A25,'district and school data'!$P$2:$BP$2491,46,FALSE))," ",VLOOKUP(MID($D$5,1,3)&amp;$A$10&amp;A25,'district and school data'!$P$2:$BP$2491,46,FALSE))</f>
        <v xml:space="preserve"> </v>
      </c>
      <c r="E25" s="62" t="str">
        <f>IF(ISNA(VLOOKUP(MID($D$5,1,3)&amp;$A$10&amp;A25,'district and school data'!$P$2:$BP$2491,47,FALSE))," ",VLOOKUP(MID($D$5,1,3)&amp;$A$10&amp;A25,'district and school data'!$P$2:$BP$2491,47,FALSE))</f>
        <v xml:space="preserve"> </v>
      </c>
      <c r="F25" s="63" t="str">
        <f>IF(ISNA(VLOOKUP(MID($D$5,1,3)&amp;$A$10&amp;A25,'district and school data'!$P$2:$BP$2491,48,FALSE))," ",VLOOKUP(MID($D$5,1,3)&amp;$A$10&amp;A25,'district and school data'!$P$2:$BP$2491,48,FALSE))</f>
        <v xml:space="preserve"> </v>
      </c>
    </row>
    <row r="26" spans="1:6" ht="14.25" customHeight="1" x14ac:dyDescent="0.25">
      <c r="A26" s="64">
        <v>16</v>
      </c>
      <c r="B26" s="61" t="str">
        <f>IF(ISNA(VLOOKUP(MID($D$5,1,3)&amp;$A$10&amp;A26,'district and school data'!$P$2:$BP$2491,4,FALSE))," ",VLOOKUP(MID($D$5,1,3)&amp;$A$10&amp;A26,'district and school data'!$P$2:$BP$2491,4,FALSE))</f>
        <v xml:space="preserve"> </v>
      </c>
      <c r="C26" s="61" t="str">
        <f>IF(ISNA(VLOOKUP(MID($D$5,1,3)&amp;$A$10&amp;A26,'district and school data'!$P$2:$BP$2491,5,FALSE))," ",VLOOKUP(MID($D$5,1,3)&amp;$A$10&amp;A26,'district and school data'!$P$2:$BP$2491,5,FALSE))</f>
        <v xml:space="preserve"> </v>
      </c>
      <c r="D26" s="62" t="str">
        <f>IF(ISNA(VLOOKUP(MID($D$5,1,3)&amp;$A$10&amp;A26,'district and school data'!$P$2:$BP$2491,46,FALSE))," ",VLOOKUP(MID($D$5,1,3)&amp;$A$10&amp;A26,'district and school data'!$P$2:$BP$2491,46,FALSE))</f>
        <v xml:space="preserve"> </v>
      </c>
      <c r="E26" s="62" t="str">
        <f>IF(ISNA(VLOOKUP(MID($D$5,1,3)&amp;$A$10&amp;A26,'district and school data'!$P$2:$BP$2491,47,FALSE))," ",VLOOKUP(MID($D$5,1,3)&amp;$A$10&amp;A26,'district and school data'!$P$2:$BP$2491,47,FALSE))</f>
        <v xml:space="preserve"> </v>
      </c>
      <c r="F26" s="63" t="str">
        <f>IF(ISNA(VLOOKUP(MID($D$5,1,3)&amp;$A$10&amp;A26,'district and school data'!$P$2:$BP$2491,48,FALSE))," ",VLOOKUP(MID($D$5,1,3)&amp;$A$10&amp;A26,'district and school data'!$P$2:$BP$2491,48,FALSE))</f>
        <v xml:space="preserve"> </v>
      </c>
    </row>
    <row r="27" spans="1:6" ht="14.25" customHeight="1" x14ac:dyDescent="0.25">
      <c r="A27" s="60">
        <v>17</v>
      </c>
      <c r="B27" s="61" t="str">
        <f>IF(ISNA(VLOOKUP(MID($D$5,1,3)&amp;$A$10&amp;A27,'district and school data'!$P$2:$BP$2491,4,FALSE))," ",VLOOKUP(MID($D$5,1,3)&amp;$A$10&amp;A27,'district and school data'!$P$2:$BP$2491,4,FALSE))</f>
        <v xml:space="preserve"> </v>
      </c>
      <c r="C27" s="61" t="str">
        <f>IF(ISNA(VLOOKUP(MID($D$5,1,3)&amp;$A$10&amp;A27,'district and school data'!$P$2:$BP$2491,5,FALSE))," ",VLOOKUP(MID($D$5,1,3)&amp;$A$10&amp;A27,'district and school data'!$P$2:$BP$2491,5,FALSE))</f>
        <v xml:space="preserve"> </v>
      </c>
      <c r="D27" s="62" t="str">
        <f>IF(ISNA(VLOOKUP(MID($D$5,1,3)&amp;$A$10&amp;A27,'district and school data'!$P$2:$BP$2491,46,FALSE))," ",VLOOKUP(MID($D$5,1,3)&amp;$A$10&amp;A27,'district and school data'!$P$2:$BP$2491,46,FALSE))</f>
        <v xml:space="preserve"> </v>
      </c>
      <c r="E27" s="62" t="str">
        <f>IF(ISNA(VLOOKUP(MID($D$5,1,3)&amp;$A$10&amp;A27,'district and school data'!$P$2:$BP$2491,47,FALSE))," ",VLOOKUP(MID($D$5,1,3)&amp;$A$10&amp;A27,'district and school data'!$P$2:$BP$2491,47,FALSE))</f>
        <v xml:space="preserve"> </v>
      </c>
      <c r="F27" s="63" t="str">
        <f>IF(ISNA(VLOOKUP(MID($D$5,1,3)&amp;$A$10&amp;A27,'district and school data'!$P$2:$BP$2491,48,FALSE))," ",VLOOKUP(MID($D$5,1,3)&amp;$A$10&amp;A27,'district and school data'!$P$2:$BP$2491,48,FALSE))</f>
        <v xml:space="preserve"> </v>
      </c>
    </row>
    <row r="28" spans="1:6" ht="14.25" customHeight="1" x14ac:dyDescent="0.25">
      <c r="A28" s="60">
        <v>18</v>
      </c>
      <c r="B28" s="61" t="str">
        <f>IF(ISNA(VLOOKUP(MID($D$5,1,3)&amp;$A$10&amp;A28,'district and school data'!$P$2:$BP$2491,4,FALSE))," ",VLOOKUP(MID($D$5,1,3)&amp;$A$10&amp;A28,'district and school data'!$P$2:$BP$2491,4,FALSE))</f>
        <v xml:space="preserve"> </v>
      </c>
      <c r="C28" s="61" t="str">
        <f>IF(ISNA(VLOOKUP(MID($D$5,1,3)&amp;$A$10&amp;A28,'district and school data'!$P$2:$BP$2491,5,FALSE))," ",VLOOKUP(MID($D$5,1,3)&amp;$A$10&amp;A28,'district and school data'!$P$2:$BP$2491,5,FALSE))</f>
        <v xml:space="preserve"> </v>
      </c>
      <c r="D28" s="62" t="str">
        <f>IF(ISNA(VLOOKUP(MID($D$5,1,3)&amp;$A$10&amp;A28,'district and school data'!$P$2:$BP$2491,46,FALSE))," ",VLOOKUP(MID($D$5,1,3)&amp;$A$10&amp;A28,'district and school data'!$P$2:$BP$2491,46,FALSE))</f>
        <v xml:space="preserve"> </v>
      </c>
      <c r="E28" s="62" t="str">
        <f>IF(ISNA(VLOOKUP(MID($D$5,1,3)&amp;$A$10&amp;A28,'district and school data'!$P$2:$BP$2491,47,FALSE))," ",VLOOKUP(MID($D$5,1,3)&amp;$A$10&amp;A28,'district and school data'!$P$2:$BP$2491,47,FALSE))</f>
        <v xml:space="preserve"> </v>
      </c>
      <c r="F28" s="63" t="str">
        <f>IF(ISNA(VLOOKUP(MID($D$5,1,3)&amp;$A$10&amp;A28,'district and school data'!$P$2:$BP$2491,48,FALSE))," ",VLOOKUP(MID($D$5,1,3)&amp;$A$10&amp;A28,'district and school data'!$P$2:$BP$2491,48,FALSE))</f>
        <v xml:space="preserve"> </v>
      </c>
    </row>
    <row r="29" spans="1:6" ht="14.25" customHeight="1" x14ac:dyDescent="0.25">
      <c r="A29" s="64">
        <v>19</v>
      </c>
      <c r="B29" s="61" t="str">
        <f>IF(ISNA(VLOOKUP(MID($D$5,1,3)&amp;$A$10&amp;A29,'district and school data'!$P$2:$BP$2491,4,FALSE))," ",VLOOKUP(MID($D$5,1,3)&amp;$A$10&amp;A29,'district and school data'!$P$2:$BP$2491,4,FALSE))</f>
        <v xml:space="preserve"> </v>
      </c>
      <c r="C29" s="61" t="str">
        <f>IF(ISNA(VLOOKUP(MID($D$5,1,3)&amp;$A$10&amp;A29,'district and school data'!$P$2:$BP$2491,5,FALSE))," ",VLOOKUP(MID($D$5,1,3)&amp;$A$10&amp;A29,'district and school data'!$P$2:$BP$2491,5,FALSE))</f>
        <v xml:space="preserve"> </v>
      </c>
      <c r="D29" s="62" t="str">
        <f>IF(ISNA(VLOOKUP(MID($D$5,1,3)&amp;$A$10&amp;A29,'district and school data'!$P$2:$BP$2491,46,FALSE))," ",VLOOKUP(MID($D$5,1,3)&amp;$A$10&amp;A29,'district and school data'!$P$2:$BP$2491,46,FALSE))</f>
        <v xml:space="preserve"> </v>
      </c>
      <c r="E29" s="62" t="str">
        <f>IF(ISNA(VLOOKUP(MID($D$5,1,3)&amp;$A$10&amp;A29,'district and school data'!$P$2:$BP$2491,47,FALSE))," ",VLOOKUP(MID($D$5,1,3)&amp;$A$10&amp;A29,'district and school data'!$P$2:$BP$2491,47,FALSE))</f>
        <v xml:space="preserve"> </v>
      </c>
      <c r="F29" s="63" t="str">
        <f>IF(ISNA(VLOOKUP(MID($D$5,1,3)&amp;$A$10&amp;A29,'district and school data'!$P$2:$BP$2491,48,FALSE))," ",VLOOKUP(MID($D$5,1,3)&amp;$A$10&amp;A29,'district and school data'!$P$2:$BP$2491,48,FALSE))</f>
        <v xml:space="preserve"> </v>
      </c>
    </row>
    <row r="30" spans="1:6" ht="14.25" customHeight="1" x14ac:dyDescent="0.25">
      <c r="A30" s="60">
        <v>20</v>
      </c>
      <c r="B30" s="61" t="str">
        <f>IF(ISNA(VLOOKUP(MID($D$5,1,3)&amp;$A$10&amp;A30,'district and school data'!$P$2:$BP$2491,4,FALSE))," ",VLOOKUP(MID($D$5,1,3)&amp;$A$10&amp;A30,'district and school data'!$P$2:$BP$2491,4,FALSE))</f>
        <v xml:space="preserve"> </v>
      </c>
      <c r="C30" s="61" t="str">
        <f>IF(ISNA(VLOOKUP(MID($D$5,1,3)&amp;$A$10&amp;A30,'district and school data'!$P$2:$BP$2491,5,FALSE))," ",VLOOKUP(MID($D$5,1,3)&amp;$A$10&amp;A30,'district and school data'!$P$2:$BP$2491,5,FALSE))</f>
        <v xml:space="preserve"> </v>
      </c>
      <c r="D30" s="62" t="str">
        <f>IF(ISNA(VLOOKUP(MID($D$5,1,3)&amp;$A$10&amp;A30,'district and school data'!$P$2:$BP$2491,46,FALSE))," ",VLOOKUP(MID($D$5,1,3)&amp;$A$10&amp;A30,'district and school data'!$P$2:$BP$2491,46,FALSE))</f>
        <v xml:space="preserve"> </v>
      </c>
      <c r="E30" s="62" t="str">
        <f>IF(ISNA(VLOOKUP(MID($D$5,1,3)&amp;$A$10&amp;A30,'district and school data'!$P$2:$BP$2491,47,FALSE))," ",VLOOKUP(MID($D$5,1,3)&amp;$A$10&amp;A30,'district and school data'!$P$2:$BP$2491,47,FALSE))</f>
        <v xml:space="preserve"> </v>
      </c>
      <c r="F30" s="63" t="str">
        <f>IF(ISNA(VLOOKUP(MID($D$5,1,3)&amp;$A$10&amp;A30,'district and school data'!$P$2:$BP$2491,48,FALSE))," ",VLOOKUP(MID($D$5,1,3)&amp;$A$10&amp;A30,'district and school data'!$P$2:$BP$2491,48,FALSE))</f>
        <v xml:space="preserve"> </v>
      </c>
    </row>
    <row r="31" spans="1:6" ht="14.25" customHeight="1" x14ac:dyDescent="0.25">
      <c r="A31" s="60">
        <v>21</v>
      </c>
      <c r="B31" s="61" t="str">
        <f>IF(ISNA(VLOOKUP(MID($D$5,1,3)&amp;$A$10&amp;A31,'district and school data'!$P$2:$BP$2491,4,FALSE))," ",VLOOKUP(MID($D$5,1,3)&amp;$A$10&amp;A31,'district and school data'!$P$2:$BP$2491,4,FALSE))</f>
        <v xml:space="preserve"> </v>
      </c>
      <c r="C31" s="61" t="str">
        <f>IF(ISNA(VLOOKUP(MID($D$5,1,3)&amp;$A$10&amp;A31,'district and school data'!$P$2:$BP$2491,5,FALSE))," ",VLOOKUP(MID($D$5,1,3)&amp;$A$10&amp;A31,'district and school data'!$P$2:$BP$2491,5,FALSE))</f>
        <v xml:space="preserve"> </v>
      </c>
      <c r="D31" s="62" t="str">
        <f>IF(ISNA(VLOOKUP(MID($D$5,1,3)&amp;$A$10&amp;A31,'district and school data'!$P$2:$BP$2491,46,FALSE))," ",VLOOKUP(MID($D$5,1,3)&amp;$A$10&amp;A31,'district and school data'!$P$2:$BP$2491,46,FALSE))</f>
        <v xml:space="preserve"> </v>
      </c>
      <c r="E31" s="62" t="str">
        <f>IF(ISNA(VLOOKUP(MID($D$5,1,3)&amp;$A$10&amp;A31,'district and school data'!$P$2:$BP$2491,47,FALSE))," ",VLOOKUP(MID($D$5,1,3)&amp;$A$10&amp;A31,'district and school data'!$P$2:$BP$2491,47,FALSE))</f>
        <v xml:space="preserve"> </v>
      </c>
      <c r="F31" s="63" t="str">
        <f>IF(ISNA(VLOOKUP(MID($D$5,1,3)&amp;$A$10&amp;A31,'district and school data'!$P$2:$BP$2491,48,FALSE))," ",VLOOKUP(MID($D$5,1,3)&amp;$A$10&amp;A31,'district and school data'!$P$2:$BP$2491,48,FALSE))</f>
        <v xml:space="preserve"> </v>
      </c>
    </row>
    <row r="32" spans="1:6" ht="14.25" customHeight="1" x14ac:dyDescent="0.25">
      <c r="A32" s="64">
        <v>22</v>
      </c>
      <c r="B32" s="61" t="str">
        <f>IF(ISNA(VLOOKUP(MID($D$5,1,3)&amp;$A$10&amp;A32,'district and school data'!$P$2:$BP$2491,4,FALSE))," ",VLOOKUP(MID($D$5,1,3)&amp;$A$10&amp;A32,'district and school data'!$P$2:$BP$2491,4,FALSE))</f>
        <v xml:space="preserve"> </v>
      </c>
      <c r="C32" s="61" t="str">
        <f>IF(ISNA(VLOOKUP(MID($D$5,1,3)&amp;$A$10&amp;A32,'district and school data'!$P$2:$BP$2491,5,FALSE))," ",VLOOKUP(MID($D$5,1,3)&amp;$A$10&amp;A32,'district and school data'!$P$2:$BP$2491,5,FALSE))</f>
        <v xml:space="preserve"> </v>
      </c>
      <c r="D32" s="62" t="str">
        <f>IF(ISNA(VLOOKUP(MID($D$5,1,3)&amp;$A$10&amp;A32,'district and school data'!$P$2:$BP$2491,46,FALSE))," ",VLOOKUP(MID($D$5,1,3)&amp;$A$10&amp;A32,'district and school data'!$P$2:$BP$2491,46,FALSE))</f>
        <v xml:space="preserve"> </v>
      </c>
      <c r="E32" s="62" t="str">
        <f>IF(ISNA(VLOOKUP(MID($D$5,1,3)&amp;$A$10&amp;A32,'district and school data'!$P$2:$BP$2491,47,FALSE))," ",VLOOKUP(MID($D$5,1,3)&amp;$A$10&amp;A32,'district and school data'!$P$2:$BP$2491,47,FALSE))</f>
        <v xml:space="preserve"> </v>
      </c>
      <c r="F32" s="63" t="str">
        <f>IF(ISNA(VLOOKUP(MID($D$5,1,3)&amp;$A$10&amp;A32,'district and school data'!$P$2:$BP$2491,48,FALSE))," ",VLOOKUP(MID($D$5,1,3)&amp;$A$10&amp;A32,'district and school data'!$P$2:$BP$2491,48,FALSE))</f>
        <v xml:space="preserve"> </v>
      </c>
    </row>
    <row r="33" spans="1:6" ht="14.25" customHeight="1" x14ac:dyDescent="0.25">
      <c r="A33" s="60">
        <v>23</v>
      </c>
      <c r="B33" s="61" t="str">
        <f>IF(ISNA(VLOOKUP(MID($D$5,1,3)&amp;$A$10&amp;A33,'district and school data'!$P$2:$BP$2491,4,FALSE))," ",VLOOKUP(MID($D$5,1,3)&amp;$A$10&amp;A33,'district and school data'!$P$2:$BP$2491,4,FALSE))</f>
        <v xml:space="preserve"> </v>
      </c>
      <c r="C33" s="61" t="str">
        <f>IF(ISNA(VLOOKUP(MID($D$5,1,3)&amp;$A$10&amp;A33,'district and school data'!$P$2:$BP$2491,5,FALSE))," ",VLOOKUP(MID($D$5,1,3)&amp;$A$10&amp;A33,'district and school data'!$P$2:$BP$2491,5,FALSE))</f>
        <v xml:space="preserve"> </v>
      </c>
      <c r="D33" s="62" t="str">
        <f>IF(ISNA(VLOOKUP(MID($D$5,1,3)&amp;$A$10&amp;A33,'district and school data'!$P$2:$BP$2491,46,FALSE))," ",VLOOKUP(MID($D$5,1,3)&amp;$A$10&amp;A33,'district and school data'!$P$2:$BP$2491,46,FALSE))</f>
        <v xml:space="preserve"> </v>
      </c>
      <c r="E33" s="62" t="str">
        <f>IF(ISNA(VLOOKUP(MID($D$5,1,3)&amp;$A$10&amp;A33,'district and school data'!$P$2:$BP$2491,47,FALSE))," ",VLOOKUP(MID($D$5,1,3)&amp;$A$10&amp;A33,'district and school data'!$P$2:$BP$2491,47,FALSE))</f>
        <v xml:space="preserve"> </v>
      </c>
      <c r="F33" s="63" t="str">
        <f>IF(ISNA(VLOOKUP(MID($D$5,1,3)&amp;$A$10&amp;A33,'district and school data'!$P$2:$BP$2491,48,FALSE))," ",VLOOKUP(MID($D$5,1,3)&amp;$A$10&amp;A33,'district and school data'!$P$2:$BP$2491,48,FALSE))</f>
        <v xml:space="preserve"> </v>
      </c>
    </row>
    <row r="34" spans="1:6" ht="14.25" customHeight="1" x14ac:dyDescent="0.25">
      <c r="A34" s="60">
        <v>24</v>
      </c>
      <c r="B34" s="61" t="str">
        <f>IF(ISNA(VLOOKUP(MID($D$5,1,3)&amp;$A$10&amp;A34,'district and school data'!$P$2:$BP$2491,4,FALSE))," ",VLOOKUP(MID($D$5,1,3)&amp;$A$10&amp;A34,'district and school data'!$P$2:$BP$2491,4,FALSE))</f>
        <v xml:space="preserve"> </v>
      </c>
      <c r="C34" s="61" t="str">
        <f>IF(ISNA(VLOOKUP(MID($D$5,1,3)&amp;$A$10&amp;A34,'district and school data'!$P$2:$BP$2491,5,FALSE))," ",VLOOKUP(MID($D$5,1,3)&amp;$A$10&amp;A34,'district and school data'!$P$2:$BP$2491,5,FALSE))</f>
        <v xml:space="preserve"> </v>
      </c>
      <c r="D34" s="62" t="str">
        <f>IF(ISNA(VLOOKUP(MID($D$5,1,3)&amp;$A$10&amp;A34,'district and school data'!$P$2:$BP$2491,46,FALSE))," ",VLOOKUP(MID($D$5,1,3)&amp;$A$10&amp;A34,'district and school data'!$P$2:$BP$2491,46,FALSE))</f>
        <v xml:space="preserve"> </v>
      </c>
      <c r="E34" s="62" t="str">
        <f>IF(ISNA(VLOOKUP(MID($D$5,1,3)&amp;$A$10&amp;A34,'district and school data'!$P$2:$BP$2491,47,FALSE))," ",VLOOKUP(MID($D$5,1,3)&amp;$A$10&amp;A34,'district and school data'!$P$2:$BP$2491,47,FALSE))</f>
        <v xml:space="preserve"> </v>
      </c>
      <c r="F34" s="63" t="str">
        <f>IF(ISNA(VLOOKUP(MID($D$5,1,3)&amp;$A$10&amp;A34,'district and school data'!$P$2:$BP$2491,48,FALSE))," ",VLOOKUP(MID($D$5,1,3)&amp;$A$10&amp;A34,'district and school data'!$P$2:$BP$2491,48,FALSE))</f>
        <v xml:space="preserve"> </v>
      </c>
    </row>
    <row r="35" spans="1:6" ht="14.25" customHeight="1" x14ac:dyDescent="0.25">
      <c r="A35" s="64">
        <v>25</v>
      </c>
      <c r="B35" s="61" t="str">
        <f>IF(ISNA(VLOOKUP(MID($D$5,1,3)&amp;$A$10&amp;A35,'district and school data'!$P$2:$BP$2491,4,FALSE))," ",VLOOKUP(MID($D$5,1,3)&amp;$A$10&amp;A35,'district and school data'!$P$2:$BP$2491,4,FALSE))</f>
        <v xml:space="preserve"> </v>
      </c>
      <c r="C35" s="61" t="str">
        <f>IF(ISNA(VLOOKUP(MID($D$5,1,3)&amp;$A$10&amp;A35,'district and school data'!$P$2:$BP$2491,5,FALSE))," ",VLOOKUP(MID($D$5,1,3)&amp;$A$10&amp;A35,'district and school data'!$P$2:$BP$2491,5,FALSE))</f>
        <v xml:space="preserve"> </v>
      </c>
      <c r="D35" s="62" t="str">
        <f>IF(ISNA(VLOOKUP(MID($D$5,1,3)&amp;$A$10&amp;A35,'district and school data'!$P$2:$BP$2491,46,FALSE))," ",VLOOKUP(MID($D$5,1,3)&amp;$A$10&amp;A35,'district and school data'!$P$2:$BP$2491,46,FALSE))</f>
        <v xml:space="preserve"> </v>
      </c>
      <c r="E35" s="62" t="str">
        <f>IF(ISNA(VLOOKUP(MID($D$5,1,3)&amp;$A$10&amp;A35,'district and school data'!$P$2:$BP$2491,47,FALSE))," ",VLOOKUP(MID($D$5,1,3)&amp;$A$10&amp;A35,'district and school data'!$P$2:$BP$2491,47,FALSE))</f>
        <v xml:space="preserve"> </v>
      </c>
      <c r="F35" s="63" t="str">
        <f>IF(ISNA(VLOOKUP(MID($D$5,1,3)&amp;$A$10&amp;A35,'district and school data'!$P$2:$BP$2491,48,FALSE))," ",VLOOKUP(MID($D$5,1,3)&amp;$A$10&amp;A35,'district and school data'!$P$2:$BP$2491,48,FALSE))</f>
        <v xml:space="preserve"> </v>
      </c>
    </row>
    <row r="36" spans="1:6" ht="14.25" hidden="1" customHeight="1" x14ac:dyDescent="0.25">
      <c r="A36" s="60">
        <v>26</v>
      </c>
      <c r="B36" s="61" t="str">
        <f>IF(ISNA(VLOOKUP(MID($D$5,1,3)&amp;$A$10&amp;A36,'district and school data'!$P$2:$BP$2491,4,FALSE))," ",VLOOKUP(MID($D$5,1,3)&amp;$A$10&amp;A36,'district and school data'!$P$2:$BP$2491,4,FALSE))</f>
        <v xml:space="preserve"> </v>
      </c>
      <c r="C36" s="61" t="str">
        <f>IF(ISNA(VLOOKUP(MID($D$5,1,3)&amp;$A$10&amp;A36,'district and school data'!$P$2:$BP$2491,5,FALSE))," ",VLOOKUP(MID($D$5,1,3)&amp;$A$10&amp;A36,'district and school data'!$P$2:$BP$2491,5,FALSE))</f>
        <v xml:space="preserve"> </v>
      </c>
      <c r="D36" s="62" t="str">
        <f>IF(ISNA(VLOOKUP(MID($D$5,1,3)&amp;$A$10&amp;A36,'district and school data'!$P$2:$BP$2491,46,FALSE))," ",VLOOKUP(MID($D$5,1,3)&amp;$A$10&amp;A36,'district and school data'!$P$2:$BP$2491,46,FALSE))</f>
        <v xml:space="preserve"> </v>
      </c>
      <c r="E36" s="62" t="str">
        <f>IF(ISNA(VLOOKUP(MID($D$5,1,3)&amp;$A$10&amp;A36,'district and school data'!$P$2:$BP$2491,47,FALSE))," ",VLOOKUP(MID($D$5,1,3)&amp;$A$10&amp;A36,'district and school data'!$P$2:$BP$2491,47,FALSE))</f>
        <v xml:space="preserve"> </v>
      </c>
      <c r="F36" s="63" t="str">
        <f>IF(ISNA(VLOOKUP(MID($D$5,1,3)&amp;$A$10&amp;A36,'district and school data'!$P$2:$BP$2491,48,FALSE))," ",VLOOKUP(MID($D$5,1,3)&amp;$A$10&amp;A36,'district and school data'!$P$2:$BP$2491,48,FALSE))</f>
        <v xml:space="preserve"> </v>
      </c>
    </row>
    <row r="37" spans="1:6" ht="14.25" hidden="1" customHeight="1" x14ac:dyDescent="0.25">
      <c r="A37" s="60">
        <v>27</v>
      </c>
      <c r="B37" s="61" t="str">
        <f>IF(ISNA(VLOOKUP(MID($D$5,1,3)&amp;$A$10&amp;A37,'district and school data'!$P$2:$BP$2491,4,FALSE))," ",VLOOKUP(MID($D$5,1,3)&amp;$A$10&amp;A37,'district and school data'!$P$2:$BP$2491,4,FALSE))</f>
        <v xml:space="preserve"> </v>
      </c>
      <c r="C37" s="61" t="str">
        <f>IF(ISNA(VLOOKUP(MID($D$5,1,3)&amp;$A$10&amp;A37,'district and school data'!$P$2:$BP$2491,5,FALSE))," ",VLOOKUP(MID($D$5,1,3)&amp;$A$10&amp;A37,'district and school data'!$P$2:$BP$2491,5,FALSE))</f>
        <v xml:space="preserve"> </v>
      </c>
      <c r="D37" s="62" t="str">
        <f>IF(ISNA(VLOOKUP(MID($D$5,1,3)&amp;$A$10&amp;A37,'district and school data'!$P$2:$BP$2491,46,FALSE))," ",VLOOKUP(MID($D$5,1,3)&amp;$A$10&amp;A37,'district and school data'!$P$2:$BP$2491,46,FALSE))</f>
        <v xml:space="preserve"> </v>
      </c>
      <c r="E37" s="62" t="str">
        <f>IF(ISNA(VLOOKUP(MID($D$5,1,3)&amp;$A$10&amp;A37,'district and school data'!$P$2:$BP$2491,47,FALSE))," ",VLOOKUP(MID($D$5,1,3)&amp;$A$10&amp;A37,'district and school data'!$P$2:$BP$2491,47,FALSE))</f>
        <v xml:space="preserve"> </v>
      </c>
      <c r="F37" s="63" t="str">
        <f>IF(ISNA(VLOOKUP(MID($D$5,1,3)&amp;$A$10&amp;A37,'district and school data'!$P$2:$BP$2491,48,FALSE))," ",VLOOKUP(MID($D$5,1,3)&amp;$A$10&amp;A37,'district and school data'!$P$2:$BP$2491,48,FALSE))</f>
        <v xml:space="preserve"> </v>
      </c>
    </row>
    <row r="38" spans="1:6" ht="14.25" hidden="1" customHeight="1" x14ac:dyDescent="0.25">
      <c r="A38" s="64">
        <v>28</v>
      </c>
      <c r="B38" s="61" t="str">
        <f>IF(ISNA(VLOOKUP(MID($D$5,1,3)&amp;$A$10&amp;A38,'district and school data'!$P$2:$BP$2491,4,FALSE))," ",VLOOKUP(MID($D$5,1,3)&amp;$A$10&amp;A38,'district and school data'!$P$2:$BP$2491,4,FALSE))</f>
        <v xml:space="preserve"> </v>
      </c>
      <c r="C38" s="61" t="str">
        <f>IF(ISNA(VLOOKUP(MID($D$5,1,3)&amp;$A$10&amp;A38,'district and school data'!$P$2:$BP$2491,5,FALSE))," ",VLOOKUP(MID($D$5,1,3)&amp;$A$10&amp;A38,'district and school data'!$P$2:$BP$2491,5,FALSE))</f>
        <v xml:space="preserve"> </v>
      </c>
      <c r="D38" s="62" t="str">
        <f>IF(ISNA(VLOOKUP(MID($D$5,1,3)&amp;$A$10&amp;A38,'district and school data'!$P$2:$BP$2491,46,FALSE))," ",VLOOKUP(MID($D$5,1,3)&amp;$A$10&amp;A38,'district and school data'!$P$2:$BP$2491,46,FALSE))</f>
        <v xml:space="preserve"> </v>
      </c>
      <c r="E38" s="62" t="str">
        <f>IF(ISNA(VLOOKUP(MID($D$5,1,3)&amp;$A$10&amp;A38,'district and school data'!$P$2:$BP$2491,47,FALSE))," ",VLOOKUP(MID($D$5,1,3)&amp;$A$10&amp;A38,'district and school data'!$P$2:$BP$2491,47,FALSE))</f>
        <v xml:space="preserve"> </v>
      </c>
      <c r="F38" s="63" t="str">
        <f>IF(ISNA(VLOOKUP(MID($D$5,1,3)&amp;$A$10&amp;A38,'district and school data'!$P$2:$BP$2491,48,FALSE))," ",VLOOKUP(MID($D$5,1,3)&amp;$A$10&amp;A38,'district and school data'!$P$2:$BP$2491,48,FALSE))</f>
        <v xml:space="preserve"> </v>
      </c>
    </row>
    <row r="39" spans="1:6" hidden="1" x14ac:dyDescent="0.25">
      <c r="A39" s="60">
        <v>29</v>
      </c>
      <c r="B39" s="61" t="str">
        <f>IF(ISNA(VLOOKUP(MID($D$5,1,3)&amp;$A$10&amp;A39,'district and school data'!$P$2:$BP$2491,4,FALSE))," ",VLOOKUP(MID($D$5,1,3)&amp;$A$10&amp;A39,'district and school data'!$P$2:$BP$2491,4,FALSE))</f>
        <v xml:space="preserve"> </v>
      </c>
      <c r="C39" s="61" t="str">
        <f>IF(ISNA(VLOOKUP(MID($D$5,1,3)&amp;$A$10&amp;A39,'district and school data'!$P$2:$BP$2491,5,FALSE))," ",VLOOKUP(MID($D$5,1,3)&amp;$A$10&amp;A39,'district and school data'!$P$2:$BP$2491,5,FALSE))</f>
        <v xml:space="preserve"> </v>
      </c>
      <c r="D39" s="62" t="str">
        <f>IF(ISNA(VLOOKUP(MID($D$5,1,3)&amp;$A$10&amp;A39,'district and school data'!$P$2:$BP$2491,46,FALSE))," ",VLOOKUP(MID($D$5,1,3)&amp;$A$10&amp;A39,'district and school data'!$P$2:$BP$2491,46,FALSE))</f>
        <v xml:space="preserve"> </v>
      </c>
      <c r="E39" s="62" t="str">
        <f>IF(ISNA(VLOOKUP(MID($D$5,1,3)&amp;$A$10&amp;A39,'district and school data'!$P$2:$BP$2491,47,FALSE))," ",VLOOKUP(MID($D$5,1,3)&amp;$A$10&amp;A39,'district and school data'!$P$2:$BP$2491,47,FALSE))</f>
        <v xml:space="preserve"> </v>
      </c>
      <c r="F39" s="63" t="str">
        <f>IF(ISNA(VLOOKUP(MID($D$5,1,3)&amp;$A$10&amp;A39,'district and school data'!$P$2:$BP$2491,48,FALSE))," ",VLOOKUP(MID($D$5,1,3)&amp;$A$10&amp;A39,'district and school data'!$P$2:$BP$2491,48,FALSE))</f>
        <v xml:space="preserve"> </v>
      </c>
    </row>
    <row r="40" spans="1:6" hidden="1" x14ac:dyDescent="0.25">
      <c r="A40" s="60">
        <v>30</v>
      </c>
      <c r="B40" s="61" t="str">
        <f>IF(ISNA(VLOOKUP(MID($D$5,1,3)&amp;$A$10&amp;A40,'district and school data'!$P$2:$BP$2491,4,FALSE))," ",VLOOKUP(MID($D$5,1,3)&amp;$A$10&amp;A40,'district and school data'!$P$2:$BP$2491,4,FALSE))</f>
        <v xml:space="preserve"> </v>
      </c>
      <c r="C40" s="61" t="str">
        <f>IF(ISNA(VLOOKUP(MID($D$5,1,3)&amp;$A$10&amp;A40,'district and school data'!$P$2:$BP$2491,5,FALSE))," ",VLOOKUP(MID($D$5,1,3)&amp;$A$10&amp;A40,'district and school data'!$P$2:$BP$2491,5,FALSE))</f>
        <v xml:space="preserve"> </v>
      </c>
      <c r="D40" s="62" t="str">
        <f>IF(ISNA(VLOOKUP(MID($D$5,1,3)&amp;$A$10&amp;A40,'district and school data'!$P$2:$BP$2491,46,FALSE))," ",VLOOKUP(MID($D$5,1,3)&amp;$A$10&amp;A40,'district and school data'!$P$2:$BP$2491,46,FALSE))</f>
        <v xml:space="preserve"> </v>
      </c>
      <c r="E40" s="62" t="str">
        <f>IF(ISNA(VLOOKUP(MID($D$5,1,3)&amp;$A$10&amp;A40,'district and school data'!$P$2:$BP$2491,47,FALSE))," ",VLOOKUP(MID($D$5,1,3)&amp;$A$10&amp;A40,'district and school data'!$P$2:$BP$2491,47,FALSE))</f>
        <v xml:space="preserve"> </v>
      </c>
      <c r="F40" s="63" t="str">
        <f>IF(ISNA(VLOOKUP(MID($D$5,1,3)&amp;$A$10&amp;A40,'district and school data'!$P$2:$BP$2491,48,FALSE))," ",VLOOKUP(MID($D$5,1,3)&amp;$A$10&amp;A40,'district and school data'!$P$2:$BP$2491,48,FALSE))</f>
        <v xml:space="preserve"> </v>
      </c>
    </row>
    <row r="41" spans="1:6" hidden="1" x14ac:dyDescent="0.25">
      <c r="A41" s="64">
        <v>31</v>
      </c>
      <c r="B41" s="61" t="str">
        <f>IF(ISNA(VLOOKUP(MID($D$5,1,3)&amp;$A$10&amp;A41,'district and school data'!$P$2:$BP$2491,4,FALSE))," ",VLOOKUP(MID($D$5,1,3)&amp;$A$10&amp;A41,'district and school data'!$P$2:$BP$2491,4,FALSE))</f>
        <v xml:space="preserve"> </v>
      </c>
      <c r="C41" s="61" t="str">
        <f>IF(ISNA(VLOOKUP(MID($D$5,1,3)&amp;$A$10&amp;A41,'district and school data'!$P$2:$BP$2491,5,FALSE))," ",VLOOKUP(MID($D$5,1,3)&amp;$A$10&amp;A41,'district and school data'!$P$2:$BP$2491,5,FALSE))</f>
        <v xml:space="preserve"> </v>
      </c>
      <c r="D41" s="62" t="str">
        <f>IF(ISNA(VLOOKUP(MID($D$5,1,3)&amp;$A$10&amp;A41,'district and school data'!$P$2:$BP$2491,46,FALSE))," ",VLOOKUP(MID($D$5,1,3)&amp;$A$10&amp;A41,'district and school data'!$P$2:$BP$2491,46,FALSE))</f>
        <v xml:space="preserve"> </v>
      </c>
      <c r="E41" s="62" t="str">
        <f>IF(ISNA(VLOOKUP(MID($D$5,1,3)&amp;$A$10&amp;A41,'district and school data'!$P$2:$BP$2491,47,FALSE))," ",VLOOKUP(MID($D$5,1,3)&amp;$A$10&amp;A41,'district and school data'!$P$2:$BP$2491,47,FALSE))</f>
        <v xml:space="preserve"> </v>
      </c>
      <c r="F41" s="63" t="str">
        <f>IF(ISNA(VLOOKUP(MID($D$5,1,3)&amp;$A$10&amp;A41,'district and school data'!$P$2:$BP$2491,48,FALSE))," ",VLOOKUP(MID($D$5,1,3)&amp;$A$10&amp;A41,'district and school data'!$P$2:$BP$2491,48,FALSE))</f>
        <v xml:space="preserve"> </v>
      </c>
    </row>
    <row r="42" spans="1:6" hidden="1" x14ac:dyDescent="0.25">
      <c r="A42" s="60">
        <v>32</v>
      </c>
      <c r="B42" s="61" t="str">
        <f>IF(ISNA(VLOOKUP(MID($D$5,1,3)&amp;$A$10&amp;A42,'district and school data'!$P$2:$BP$2491,4,FALSE))," ",VLOOKUP(MID($D$5,1,3)&amp;$A$10&amp;A42,'district and school data'!$P$2:$BP$2491,4,FALSE))</f>
        <v xml:space="preserve"> </v>
      </c>
      <c r="C42" s="61" t="str">
        <f>IF(ISNA(VLOOKUP(MID($D$5,1,3)&amp;$A$10&amp;A42,'district and school data'!$P$2:$BP$2491,5,FALSE))," ",VLOOKUP(MID($D$5,1,3)&amp;$A$10&amp;A42,'district and school data'!$P$2:$BP$2491,5,FALSE))</f>
        <v xml:space="preserve"> </v>
      </c>
      <c r="D42" s="62" t="str">
        <f>IF(ISNA(VLOOKUP(MID($D$5,1,3)&amp;$A$10&amp;A42,'district and school data'!$P$2:$BP$2491,46,FALSE))," ",VLOOKUP(MID($D$5,1,3)&amp;$A$10&amp;A42,'district and school data'!$P$2:$BP$2491,46,FALSE))</f>
        <v xml:space="preserve"> </v>
      </c>
      <c r="E42" s="62" t="str">
        <f>IF(ISNA(VLOOKUP(MID($D$5,1,3)&amp;$A$10&amp;A42,'district and school data'!$P$2:$BP$2491,47,FALSE))," ",VLOOKUP(MID($D$5,1,3)&amp;$A$10&amp;A42,'district and school data'!$P$2:$BP$2491,47,FALSE))</f>
        <v xml:space="preserve"> </v>
      </c>
      <c r="F42" s="63" t="str">
        <f>IF(ISNA(VLOOKUP(MID($D$5,1,3)&amp;$A$10&amp;A42,'district and school data'!$P$2:$BP$2491,48,FALSE))," ",VLOOKUP(MID($D$5,1,3)&amp;$A$10&amp;A42,'district and school data'!$P$2:$BP$2491,48,FALSE))</f>
        <v xml:space="preserve"> </v>
      </c>
    </row>
    <row r="43" spans="1:6" hidden="1" x14ac:dyDescent="0.25">
      <c r="A43" s="60">
        <v>33</v>
      </c>
      <c r="B43" s="61" t="str">
        <f>IF(ISNA(VLOOKUP(MID($D$5,1,3)&amp;$A$10&amp;A43,'district and school data'!$P$2:$BP$2491,4,FALSE))," ",VLOOKUP(MID($D$5,1,3)&amp;$A$10&amp;A43,'district and school data'!$P$2:$BP$2491,4,FALSE))</f>
        <v xml:space="preserve"> </v>
      </c>
      <c r="C43" s="61" t="str">
        <f>IF(ISNA(VLOOKUP(MID($D$5,1,3)&amp;$A$10&amp;A43,'district and school data'!$P$2:$BP$2491,5,FALSE))," ",VLOOKUP(MID($D$5,1,3)&amp;$A$10&amp;A43,'district and school data'!$P$2:$BP$2491,5,FALSE))</f>
        <v xml:space="preserve"> </v>
      </c>
      <c r="D43" s="62" t="str">
        <f>IF(ISNA(VLOOKUP(MID($D$5,1,3)&amp;$A$10&amp;A43,'district and school data'!$P$2:$BP$2491,46,FALSE))," ",VLOOKUP(MID($D$5,1,3)&amp;$A$10&amp;A43,'district and school data'!$P$2:$BP$2491,46,FALSE))</f>
        <v xml:space="preserve"> </v>
      </c>
      <c r="E43" s="62" t="str">
        <f>IF(ISNA(VLOOKUP(MID($D$5,1,3)&amp;$A$10&amp;A43,'district and school data'!$P$2:$BP$2491,47,FALSE))," ",VLOOKUP(MID($D$5,1,3)&amp;$A$10&amp;A43,'district and school data'!$P$2:$BP$2491,47,FALSE))</f>
        <v xml:space="preserve"> </v>
      </c>
      <c r="F43" s="63" t="str">
        <f>IF(ISNA(VLOOKUP(MID($D$5,1,3)&amp;$A$10&amp;A43,'district and school data'!$P$2:$BP$2491,48,FALSE))," ",VLOOKUP(MID($D$5,1,3)&amp;$A$10&amp;A43,'district and school data'!$P$2:$BP$2491,48,FALSE))</f>
        <v xml:space="preserve"> </v>
      </c>
    </row>
    <row r="44" spans="1:6" hidden="1" x14ac:dyDescent="0.25">
      <c r="A44" s="64">
        <v>34</v>
      </c>
      <c r="B44" s="61" t="str">
        <f>IF(ISNA(VLOOKUP(MID($D$5,1,3)&amp;$A$10&amp;A44,'district and school data'!$P$2:$BP$2491,4,FALSE))," ",VLOOKUP(MID($D$5,1,3)&amp;$A$10&amp;A44,'district and school data'!$P$2:$BP$2491,4,FALSE))</f>
        <v xml:space="preserve"> </v>
      </c>
      <c r="C44" s="61" t="str">
        <f>IF(ISNA(VLOOKUP(MID($D$5,1,3)&amp;$A$10&amp;A44,'district and school data'!$P$2:$BP$2491,5,FALSE))," ",VLOOKUP(MID($D$5,1,3)&amp;$A$10&amp;A44,'district and school data'!$P$2:$BP$2491,5,FALSE))</f>
        <v xml:space="preserve"> </v>
      </c>
      <c r="D44" s="62" t="str">
        <f>IF(ISNA(VLOOKUP(MID($D$5,1,3)&amp;$A$10&amp;A44,'district and school data'!$P$2:$BP$2491,46,FALSE))," ",VLOOKUP(MID($D$5,1,3)&amp;$A$10&amp;A44,'district and school data'!$P$2:$BP$2491,46,FALSE))</f>
        <v xml:space="preserve"> </v>
      </c>
      <c r="E44" s="62" t="str">
        <f>IF(ISNA(VLOOKUP(MID($D$5,1,3)&amp;$A$10&amp;A44,'district and school data'!$P$2:$BP$2491,47,FALSE))," ",VLOOKUP(MID($D$5,1,3)&amp;$A$10&amp;A44,'district and school data'!$P$2:$BP$2491,47,FALSE))</f>
        <v xml:space="preserve"> </v>
      </c>
      <c r="F44" s="63" t="str">
        <f>IF(ISNA(VLOOKUP(MID($D$5,1,3)&amp;$A$10&amp;A44,'district and school data'!$P$2:$BP$2491,48,FALSE))," ",VLOOKUP(MID($D$5,1,3)&amp;$A$10&amp;A44,'district and school data'!$P$2:$BP$2491,48,FALSE))</f>
        <v xml:space="preserve"> </v>
      </c>
    </row>
    <row r="45" spans="1:6" hidden="1" x14ac:dyDescent="0.25">
      <c r="A45" s="60">
        <v>35</v>
      </c>
      <c r="B45" s="61" t="str">
        <f>IF(ISNA(VLOOKUP(MID($D$5,1,3)&amp;$A$10&amp;A45,'district and school data'!$P$2:$BP$2491,4,FALSE))," ",VLOOKUP(MID($D$5,1,3)&amp;$A$10&amp;A45,'district and school data'!$P$2:$BP$2491,4,FALSE))</f>
        <v xml:space="preserve"> </v>
      </c>
      <c r="C45" s="61" t="str">
        <f>IF(ISNA(VLOOKUP(MID($D$5,1,3)&amp;$A$10&amp;A45,'district and school data'!$P$2:$BP$2491,5,FALSE))," ",VLOOKUP(MID($D$5,1,3)&amp;$A$10&amp;A45,'district and school data'!$P$2:$BP$2491,5,FALSE))</f>
        <v xml:space="preserve"> </v>
      </c>
      <c r="D45" s="62" t="str">
        <f>IF(ISNA(VLOOKUP(MID($D$5,1,3)&amp;$A$10&amp;A45,'district and school data'!$P$2:$BP$2491,46,FALSE))," ",VLOOKUP(MID($D$5,1,3)&amp;$A$10&amp;A45,'district and school data'!$P$2:$BP$2491,46,FALSE))</f>
        <v xml:space="preserve"> </v>
      </c>
      <c r="E45" s="62" t="str">
        <f>IF(ISNA(VLOOKUP(MID($D$5,1,3)&amp;$A$10&amp;A45,'district and school data'!$P$2:$BP$2491,47,FALSE))," ",VLOOKUP(MID($D$5,1,3)&amp;$A$10&amp;A45,'district and school data'!$P$2:$BP$2491,47,FALSE))</f>
        <v xml:space="preserve"> </v>
      </c>
      <c r="F45" s="63" t="str">
        <f>IF(ISNA(VLOOKUP(MID($D$5,1,3)&amp;$A$10&amp;A45,'district and school data'!$P$2:$BP$2491,48,FALSE))," ",VLOOKUP(MID($D$5,1,3)&amp;$A$10&amp;A45,'district and school data'!$P$2:$BP$2491,48,FALSE))</f>
        <v xml:space="preserve"> </v>
      </c>
    </row>
    <row r="46" spans="1:6" hidden="1" x14ac:dyDescent="0.25">
      <c r="A46" s="60">
        <v>36</v>
      </c>
      <c r="B46" s="61" t="str">
        <f>IF(ISNA(VLOOKUP(MID($D$5,1,3)&amp;$A$10&amp;A46,'district and school data'!$P$2:$BP$2491,4,FALSE))," ",VLOOKUP(MID($D$5,1,3)&amp;$A$10&amp;A46,'district and school data'!$P$2:$BP$2491,4,FALSE))</f>
        <v xml:space="preserve"> </v>
      </c>
      <c r="C46" s="61" t="str">
        <f>IF(ISNA(VLOOKUP(MID($D$5,1,3)&amp;$A$10&amp;A46,'district and school data'!$P$2:$BP$2491,5,FALSE))," ",VLOOKUP(MID($D$5,1,3)&amp;$A$10&amp;A46,'district and school data'!$P$2:$BP$2491,5,FALSE))</f>
        <v xml:space="preserve"> </v>
      </c>
      <c r="D46" s="62" t="str">
        <f>IF(ISNA(VLOOKUP(MID($D$5,1,3)&amp;$A$10&amp;A46,'district and school data'!$P$2:$BP$2491,46,FALSE))," ",VLOOKUP(MID($D$5,1,3)&amp;$A$10&amp;A46,'district and school data'!$P$2:$BP$2491,46,FALSE))</f>
        <v xml:space="preserve"> </v>
      </c>
      <c r="E46" s="62" t="str">
        <f>IF(ISNA(VLOOKUP(MID($D$5,1,3)&amp;$A$10&amp;A46,'district and school data'!$P$2:$BP$2491,47,FALSE))," ",VLOOKUP(MID($D$5,1,3)&amp;$A$10&amp;A46,'district and school data'!$P$2:$BP$2491,47,FALSE))</f>
        <v xml:space="preserve"> </v>
      </c>
      <c r="F46" s="63" t="str">
        <f>IF(ISNA(VLOOKUP(MID($D$5,1,3)&amp;$A$10&amp;A46,'district and school data'!$P$2:$BP$2491,48,FALSE))," ",VLOOKUP(MID($D$5,1,3)&amp;$A$10&amp;A46,'district and school data'!$P$2:$BP$2491,48,FALSE))</f>
        <v xml:space="preserve"> </v>
      </c>
    </row>
    <row r="47" spans="1:6" ht="13.2" hidden="1" customHeight="1" x14ac:dyDescent="0.25">
      <c r="A47" s="64">
        <v>37</v>
      </c>
      <c r="B47" s="61" t="str">
        <f>IF(ISNA(VLOOKUP(MID($D$5,1,3)&amp;$A$10&amp;A47,'district and school data'!$P$2:$BP$2491,4,FALSE))," ",VLOOKUP(MID($D$5,1,3)&amp;$A$10&amp;A47,'district and school data'!$P$2:$BP$2491,4,FALSE))</f>
        <v xml:space="preserve"> </v>
      </c>
      <c r="C47" s="61" t="str">
        <f>IF(ISNA(VLOOKUP(MID($D$5,1,3)&amp;$A$10&amp;A47,'district and school data'!$P$2:$BP$2491,5,FALSE))," ",VLOOKUP(MID($D$5,1,3)&amp;$A$10&amp;A47,'district and school data'!$P$2:$BP$2491,5,FALSE))</f>
        <v xml:space="preserve"> </v>
      </c>
      <c r="D47" s="62" t="str">
        <f>IF(ISNA(VLOOKUP(MID($D$5,1,3)&amp;$A$10&amp;A47,'district and school data'!$P$2:$BP$2491,46,FALSE))," ",VLOOKUP(MID($D$5,1,3)&amp;$A$10&amp;A47,'district and school data'!$P$2:$BP$2491,46,FALSE))</f>
        <v xml:space="preserve"> </v>
      </c>
      <c r="E47" s="62" t="str">
        <f>IF(ISNA(VLOOKUP(MID($D$5,1,3)&amp;$A$10&amp;A47,'district and school data'!$P$2:$BP$2491,47,FALSE))," ",VLOOKUP(MID($D$5,1,3)&amp;$A$10&amp;A47,'district and school data'!$P$2:$BP$2491,47,FALSE))</f>
        <v xml:space="preserve"> </v>
      </c>
      <c r="F47" s="63" t="str">
        <f>IF(ISNA(VLOOKUP(MID($D$5,1,3)&amp;$A$10&amp;A47,'district and school data'!$P$2:$BP$2491,48,FALSE))," ",VLOOKUP(MID($D$5,1,3)&amp;$A$10&amp;A47,'district and school data'!$P$2:$BP$2491,48,FALSE))</f>
        <v xml:space="preserve"> </v>
      </c>
    </row>
    <row r="48" spans="1:6" hidden="1" x14ac:dyDescent="0.25">
      <c r="A48" s="60">
        <v>38</v>
      </c>
      <c r="B48" s="61" t="str">
        <f>IF(ISNA(VLOOKUP(MID($D$5,1,3)&amp;$A$10&amp;A48,'district and school data'!$P$2:$BP$2491,4,FALSE))," ",VLOOKUP(MID($D$5,1,3)&amp;$A$10&amp;A48,'district and school data'!$P$2:$BP$2491,4,FALSE))</f>
        <v xml:space="preserve"> </v>
      </c>
      <c r="C48" s="61" t="str">
        <f>IF(ISNA(VLOOKUP(MID($D$5,1,3)&amp;$A$10&amp;A48,'district and school data'!$P$2:$BP$2491,5,FALSE))," ",VLOOKUP(MID($D$5,1,3)&amp;$A$10&amp;A48,'district and school data'!$P$2:$BP$2491,5,FALSE))</f>
        <v xml:space="preserve"> </v>
      </c>
      <c r="D48" s="62" t="str">
        <f>IF(ISNA(VLOOKUP(MID($D$5,1,3)&amp;$A$10&amp;A48,'district and school data'!$P$2:$BP$2491,46,FALSE))," ",VLOOKUP(MID($D$5,1,3)&amp;$A$10&amp;A48,'district and school data'!$P$2:$BP$2491,46,FALSE))</f>
        <v xml:space="preserve"> </v>
      </c>
      <c r="E48" s="62" t="str">
        <f>IF(ISNA(VLOOKUP(MID($D$5,1,3)&amp;$A$10&amp;A48,'district and school data'!$P$2:$BP$2491,47,FALSE))," ",VLOOKUP(MID($D$5,1,3)&amp;$A$10&amp;A48,'district and school data'!$P$2:$BP$2491,47,FALSE))</f>
        <v xml:space="preserve"> </v>
      </c>
      <c r="F48" s="63" t="str">
        <f>IF(ISNA(VLOOKUP(MID($D$5,1,3)&amp;$A$10&amp;A48,'district and school data'!$P$2:$BP$2491,48,FALSE))," ",VLOOKUP(MID($D$5,1,3)&amp;$A$10&amp;A48,'district and school data'!$P$2:$BP$2491,48,FALSE))</f>
        <v xml:space="preserve"> </v>
      </c>
    </row>
    <row r="49" spans="1:6" hidden="1" x14ac:dyDescent="0.25">
      <c r="A49" s="60">
        <v>39</v>
      </c>
      <c r="B49" s="61" t="str">
        <f>IF(ISNA(VLOOKUP(MID($D$5,1,3)&amp;$A$10&amp;A49,'district and school data'!$P$2:$BP$2491,4,FALSE))," ",VLOOKUP(MID($D$5,1,3)&amp;$A$10&amp;A49,'district and school data'!$P$2:$BP$2491,4,FALSE))</f>
        <v xml:space="preserve"> </v>
      </c>
      <c r="C49" s="61" t="str">
        <f>IF(ISNA(VLOOKUP(MID($D$5,1,3)&amp;$A$10&amp;A49,'district and school data'!$P$2:$BP$2491,5,FALSE))," ",VLOOKUP(MID($D$5,1,3)&amp;$A$10&amp;A49,'district and school data'!$P$2:$BP$2491,5,FALSE))</f>
        <v xml:space="preserve"> </v>
      </c>
      <c r="D49" s="62" t="str">
        <f>IF(ISNA(VLOOKUP(MID($D$5,1,3)&amp;$A$10&amp;A49,'district and school data'!$P$2:$BP$2491,46,FALSE))," ",VLOOKUP(MID($D$5,1,3)&amp;$A$10&amp;A49,'district and school data'!$P$2:$BP$2491,46,FALSE))</f>
        <v xml:space="preserve"> </v>
      </c>
      <c r="E49" s="62" t="str">
        <f>IF(ISNA(VLOOKUP(MID($D$5,1,3)&amp;$A$10&amp;A49,'district and school data'!$P$2:$BP$2491,47,FALSE))," ",VLOOKUP(MID($D$5,1,3)&amp;$A$10&amp;A49,'district and school data'!$P$2:$BP$2491,47,FALSE))</f>
        <v xml:space="preserve"> </v>
      </c>
      <c r="F49" s="63" t="str">
        <f>IF(ISNA(VLOOKUP(MID($D$5,1,3)&amp;$A$10&amp;A49,'district and school data'!$P$2:$BP$2491,48,FALSE))," ",VLOOKUP(MID($D$5,1,3)&amp;$A$10&amp;A49,'district and school data'!$P$2:$BP$2491,48,FALSE))</f>
        <v xml:space="preserve"> </v>
      </c>
    </row>
    <row r="50" spans="1:6" hidden="1" x14ac:dyDescent="0.25">
      <c r="A50" s="64">
        <v>40</v>
      </c>
      <c r="B50" s="61" t="str">
        <f>IF(ISNA(VLOOKUP(MID($D$5,1,3)&amp;$A$10&amp;A50,'district and school data'!$P$2:$BP$2491,4,FALSE))," ",VLOOKUP(MID($D$5,1,3)&amp;$A$10&amp;A50,'district and school data'!$P$2:$BP$2491,4,FALSE))</f>
        <v xml:space="preserve"> </v>
      </c>
      <c r="C50" s="61" t="str">
        <f>IF(ISNA(VLOOKUP(MID($D$5,1,3)&amp;$A$10&amp;A50,'district and school data'!$P$2:$BP$2491,5,FALSE))," ",VLOOKUP(MID($D$5,1,3)&amp;$A$10&amp;A50,'district and school data'!$P$2:$BP$2491,5,FALSE))</f>
        <v xml:space="preserve"> </v>
      </c>
      <c r="D50" s="62" t="str">
        <f>IF(ISNA(VLOOKUP(MID($D$5,1,3)&amp;$A$10&amp;A50,'district and school data'!$P$2:$BP$2491,46,FALSE))," ",VLOOKUP(MID($D$5,1,3)&amp;$A$10&amp;A50,'district and school data'!$P$2:$BP$2491,46,FALSE))</f>
        <v xml:space="preserve"> </v>
      </c>
      <c r="E50" s="62" t="str">
        <f>IF(ISNA(VLOOKUP(MID($D$5,1,3)&amp;$A$10&amp;A50,'district and school data'!$P$2:$BP$2491,47,FALSE))," ",VLOOKUP(MID($D$5,1,3)&amp;$A$10&amp;A50,'district and school data'!$P$2:$BP$2491,47,FALSE))</f>
        <v xml:space="preserve"> </v>
      </c>
      <c r="F50" s="63" t="str">
        <f>IF(ISNA(VLOOKUP(MID($D$5,1,3)&amp;$A$10&amp;A50,'district and school data'!$P$2:$BP$2491,48,FALSE))," ",VLOOKUP(MID($D$5,1,3)&amp;$A$10&amp;A50,'district and school data'!$P$2:$BP$2491,48,FALSE))</f>
        <v xml:space="preserve"> </v>
      </c>
    </row>
    <row r="51" spans="1:6" hidden="1" x14ac:dyDescent="0.25">
      <c r="A51" s="60">
        <v>41</v>
      </c>
      <c r="B51" s="61" t="str">
        <f>IF(ISNA(VLOOKUP(MID($D$5,1,3)&amp;$A$10&amp;A51,'district and school data'!$P$2:$BP$2491,4,FALSE))," ",VLOOKUP(MID($D$5,1,3)&amp;$A$10&amp;A51,'district and school data'!$P$2:$BP$2491,4,FALSE))</f>
        <v xml:space="preserve"> </v>
      </c>
      <c r="C51" s="61" t="str">
        <f>IF(ISNA(VLOOKUP(MID($D$5,1,3)&amp;$A$10&amp;A51,'district and school data'!$P$2:$BP$2491,5,FALSE))," ",VLOOKUP(MID($D$5,1,3)&amp;$A$10&amp;A51,'district and school data'!$P$2:$BP$2491,5,FALSE))</f>
        <v xml:space="preserve"> </v>
      </c>
      <c r="D51" s="62" t="str">
        <f>IF(ISNA(VLOOKUP(MID($D$5,1,3)&amp;$A$10&amp;A51,'district and school data'!$P$2:$BP$2491,46,FALSE))," ",VLOOKUP(MID($D$5,1,3)&amp;$A$10&amp;A51,'district and school data'!$P$2:$BP$2491,46,FALSE))</f>
        <v xml:space="preserve"> </v>
      </c>
      <c r="E51" s="62" t="str">
        <f>IF(ISNA(VLOOKUP(MID($D$5,1,3)&amp;$A$10&amp;A51,'district and school data'!$P$2:$BP$2491,47,FALSE))," ",VLOOKUP(MID($D$5,1,3)&amp;$A$10&amp;A51,'district and school data'!$P$2:$BP$2491,47,FALSE))</f>
        <v xml:space="preserve"> </v>
      </c>
      <c r="F51" s="63" t="str">
        <f>IF(ISNA(VLOOKUP(MID($D$5,1,3)&amp;$A$10&amp;A51,'district and school data'!$P$2:$BP$2491,48,FALSE))," ",VLOOKUP(MID($D$5,1,3)&amp;$A$10&amp;A51,'district and school data'!$P$2:$BP$2491,48,FALSE))</f>
        <v xml:space="preserve"> </v>
      </c>
    </row>
    <row r="52" spans="1:6" hidden="1" x14ac:dyDescent="0.25">
      <c r="A52" s="60">
        <v>42</v>
      </c>
      <c r="B52" s="61" t="str">
        <f>IF(ISNA(VLOOKUP(MID($D$5,1,3)&amp;$A$10&amp;A52,'district and school data'!$P$2:$BP$2491,4,FALSE))," ",VLOOKUP(MID($D$5,1,3)&amp;$A$10&amp;A52,'district and school data'!$P$2:$BP$2491,4,FALSE))</f>
        <v xml:space="preserve"> </v>
      </c>
      <c r="C52" s="61" t="str">
        <f>IF(ISNA(VLOOKUP(MID($D$5,1,3)&amp;$A$10&amp;A52,'district and school data'!$P$2:$BP$2491,5,FALSE))," ",VLOOKUP(MID($D$5,1,3)&amp;$A$10&amp;A52,'district and school data'!$P$2:$BP$2491,5,FALSE))</f>
        <v xml:space="preserve"> </v>
      </c>
      <c r="D52" s="62" t="str">
        <f>IF(ISNA(VLOOKUP(MID($D$5,1,3)&amp;$A$10&amp;A52,'district and school data'!$P$2:$BP$2491,46,FALSE))," ",VLOOKUP(MID($D$5,1,3)&amp;$A$10&amp;A52,'district and school data'!$P$2:$BP$2491,46,FALSE))</f>
        <v xml:space="preserve"> </v>
      </c>
      <c r="E52" s="62" t="str">
        <f>IF(ISNA(VLOOKUP(MID($D$5,1,3)&amp;$A$10&amp;A52,'district and school data'!$P$2:$BP$2491,47,FALSE))," ",VLOOKUP(MID($D$5,1,3)&amp;$A$10&amp;A52,'district and school data'!$P$2:$BP$2491,47,FALSE))</f>
        <v xml:space="preserve"> </v>
      </c>
      <c r="F52" s="63" t="str">
        <f>IF(ISNA(VLOOKUP(MID($D$5,1,3)&amp;$A$10&amp;A52,'district and school data'!$P$2:$BP$2491,48,FALSE))," ",VLOOKUP(MID($D$5,1,3)&amp;$A$10&amp;A52,'district and school data'!$P$2:$BP$2491,48,FALSE))</f>
        <v xml:space="preserve"> </v>
      </c>
    </row>
    <row r="53" spans="1:6" hidden="1" x14ac:dyDescent="0.25">
      <c r="A53" s="64">
        <v>43</v>
      </c>
      <c r="B53" s="61" t="str">
        <f>IF(ISNA(VLOOKUP(MID($D$5,1,3)&amp;$A$10&amp;A53,'district and school data'!$P$2:$BP$2491,4,FALSE))," ",VLOOKUP(MID($D$5,1,3)&amp;$A$10&amp;A53,'district and school data'!$P$2:$BP$2491,4,FALSE))</f>
        <v xml:space="preserve"> </v>
      </c>
      <c r="C53" s="61" t="str">
        <f>IF(ISNA(VLOOKUP(MID($D$5,1,3)&amp;$A$10&amp;A53,'district and school data'!$P$2:$BP$2491,5,FALSE))," ",VLOOKUP(MID($D$5,1,3)&amp;$A$10&amp;A53,'district and school data'!$P$2:$BP$2491,5,FALSE))</f>
        <v xml:space="preserve"> </v>
      </c>
      <c r="D53" s="62" t="str">
        <f>IF(ISNA(VLOOKUP(MID($D$5,1,3)&amp;$A$10&amp;A53,'district and school data'!$P$2:$BP$2491,46,FALSE))," ",VLOOKUP(MID($D$5,1,3)&amp;$A$10&amp;A53,'district and school data'!$P$2:$BP$2491,46,FALSE))</f>
        <v xml:space="preserve"> </v>
      </c>
      <c r="E53" s="62" t="str">
        <f>IF(ISNA(VLOOKUP(MID($D$5,1,3)&amp;$A$10&amp;A53,'district and school data'!$P$2:$BP$2491,47,FALSE))," ",VLOOKUP(MID($D$5,1,3)&amp;$A$10&amp;A53,'district and school data'!$P$2:$BP$2491,47,FALSE))</f>
        <v xml:space="preserve"> </v>
      </c>
      <c r="F53" s="63" t="str">
        <f>IF(ISNA(VLOOKUP(MID($D$5,1,3)&amp;$A$10&amp;A53,'district and school data'!$P$2:$BP$2491,48,FALSE))," ",VLOOKUP(MID($D$5,1,3)&amp;$A$10&amp;A53,'district and school data'!$P$2:$BP$2491,48,FALSE))</f>
        <v xml:space="preserve"> </v>
      </c>
    </row>
    <row r="54" spans="1:6" hidden="1" x14ac:dyDescent="0.25">
      <c r="A54" s="60">
        <v>44</v>
      </c>
      <c r="B54" s="61" t="str">
        <f>IF(ISNA(VLOOKUP(MID($D$5,1,3)&amp;$A$10&amp;A54,'district and school data'!$P$2:$BP$2491,4,FALSE))," ",VLOOKUP(MID($D$5,1,3)&amp;$A$10&amp;A54,'district and school data'!$P$2:$BP$2491,4,FALSE))</f>
        <v xml:space="preserve"> </v>
      </c>
      <c r="C54" s="61" t="str">
        <f>IF(ISNA(VLOOKUP(MID($D$5,1,3)&amp;$A$10&amp;A54,'district and school data'!$P$2:$BP$2491,5,FALSE))," ",VLOOKUP(MID($D$5,1,3)&amp;$A$10&amp;A54,'district and school data'!$P$2:$BP$2491,5,FALSE))</f>
        <v xml:space="preserve"> </v>
      </c>
      <c r="D54" s="62" t="str">
        <f>IF(ISNA(VLOOKUP(MID($D$5,1,3)&amp;$A$10&amp;A54,'district and school data'!$P$2:$BP$2491,46,FALSE))," ",VLOOKUP(MID($D$5,1,3)&amp;$A$10&amp;A54,'district and school data'!$P$2:$BP$2491,46,FALSE))</f>
        <v xml:space="preserve"> </v>
      </c>
      <c r="E54" s="62" t="str">
        <f>IF(ISNA(VLOOKUP(MID($D$5,1,3)&amp;$A$10&amp;A54,'district and school data'!$P$2:$BP$2491,47,FALSE))," ",VLOOKUP(MID($D$5,1,3)&amp;$A$10&amp;A54,'district and school data'!$P$2:$BP$2491,47,FALSE))</f>
        <v xml:space="preserve"> </v>
      </c>
      <c r="F54" s="63" t="str">
        <f>IF(ISNA(VLOOKUP(MID($D$5,1,3)&amp;$A$10&amp;A54,'district and school data'!$P$2:$BP$2491,48,FALSE))," ",VLOOKUP(MID($D$5,1,3)&amp;$A$10&amp;A54,'district and school data'!$P$2:$BP$2491,48,FALSE))</f>
        <v xml:space="preserve"> </v>
      </c>
    </row>
    <row r="55" spans="1:6" hidden="1" x14ac:dyDescent="0.25">
      <c r="A55" s="60">
        <v>45</v>
      </c>
      <c r="B55" s="61" t="str">
        <f>IF(ISNA(VLOOKUP(MID($D$5,1,3)&amp;$A$10&amp;A55,'district and school data'!$P$2:$BP$2491,4,FALSE))," ",VLOOKUP(MID($D$5,1,3)&amp;$A$10&amp;A55,'district and school data'!$P$2:$BP$2491,4,FALSE))</f>
        <v xml:space="preserve"> </v>
      </c>
      <c r="C55" s="61" t="str">
        <f>IF(ISNA(VLOOKUP(MID($D$5,1,3)&amp;$A$10&amp;A55,'district and school data'!$P$2:$BP$2491,5,FALSE))," ",VLOOKUP(MID($D$5,1,3)&amp;$A$10&amp;A55,'district and school data'!$P$2:$BP$2491,5,FALSE))</f>
        <v xml:space="preserve"> </v>
      </c>
      <c r="D55" s="62" t="str">
        <f>IF(ISNA(VLOOKUP(MID($D$5,1,3)&amp;$A$10&amp;A55,'district and school data'!$P$2:$BP$2491,46,FALSE))," ",VLOOKUP(MID($D$5,1,3)&amp;$A$10&amp;A55,'district and school data'!$P$2:$BP$2491,46,FALSE))</f>
        <v xml:space="preserve"> </v>
      </c>
      <c r="E55" s="62" t="str">
        <f>IF(ISNA(VLOOKUP(MID($D$5,1,3)&amp;$A$10&amp;A55,'district and school data'!$P$2:$BP$2491,47,FALSE))," ",VLOOKUP(MID($D$5,1,3)&amp;$A$10&amp;A55,'district and school data'!$P$2:$BP$2491,47,FALSE))</f>
        <v xml:space="preserve"> </v>
      </c>
      <c r="F55" s="63" t="str">
        <f>IF(ISNA(VLOOKUP(MID($D$5,1,3)&amp;$A$10&amp;A55,'district and school data'!$P$2:$BP$2491,48,FALSE))," ",VLOOKUP(MID($D$5,1,3)&amp;$A$10&amp;A55,'district and school data'!$P$2:$BP$2491,48,FALSE))</f>
        <v xml:space="preserve"> </v>
      </c>
    </row>
    <row r="56" spans="1:6" hidden="1" x14ac:dyDescent="0.25">
      <c r="A56" s="64">
        <v>46</v>
      </c>
      <c r="B56" s="61" t="str">
        <f>IF(ISNA(VLOOKUP(MID($D$5,1,3)&amp;$A$10&amp;A56,'district and school data'!$P$2:$BP$2491,4,FALSE))," ",VLOOKUP(MID($D$5,1,3)&amp;$A$10&amp;A56,'district and school data'!$P$2:$BP$2491,4,FALSE))</f>
        <v xml:space="preserve"> </v>
      </c>
      <c r="C56" s="61" t="str">
        <f>IF(ISNA(VLOOKUP(MID($D$5,1,3)&amp;$A$10&amp;A56,'district and school data'!$P$2:$BP$2491,5,FALSE))," ",VLOOKUP(MID($D$5,1,3)&amp;$A$10&amp;A56,'district and school data'!$P$2:$BP$2491,5,FALSE))</f>
        <v xml:space="preserve"> </v>
      </c>
      <c r="D56" s="62" t="str">
        <f>IF(ISNA(VLOOKUP(MID($D$5,1,3)&amp;$A$10&amp;A56,'district and school data'!$P$2:$BP$2491,46,FALSE))," ",VLOOKUP(MID($D$5,1,3)&amp;$A$10&amp;A56,'district and school data'!$P$2:$BP$2491,46,FALSE))</f>
        <v xml:space="preserve"> </v>
      </c>
      <c r="E56" s="62" t="str">
        <f>IF(ISNA(VLOOKUP(MID($D$5,1,3)&amp;$A$10&amp;A56,'district and school data'!$P$2:$BP$2491,47,FALSE))," ",VLOOKUP(MID($D$5,1,3)&amp;$A$10&amp;A56,'district and school data'!$P$2:$BP$2491,47,FALSE))</f>
        <v xml:space="preserve"> </v>
      </c>
      <c r="F56" s="63" t="str">
        <f>IF(ISNA(VLOOKUP(MID($D$5,1,3)&amp;$A$10&amp;A56,'district and school data'!$P$2:$BP$2491,48,FALSE))," ",VLOOKUP(MID($D$5,1,3)&amp;$A$10&amp;A56,'district and school data'!$P$2:$BP$2491,48,FALSE))</f>
        <v xml:space="preserve"> </v>
      </c>
    </row>
    <row r="57" spans="1:6" hidden="1" x14ac:dyDescent="0.25">
      <c r="A57" s="60">
        <v>47</v>
      </c>
      <c r="B57" s="61" t="str">
        <f>IF(ISNA(VLOOKUP(MID($D$5,1,3)&amp;$A$10&amp;A57,'district and school data'!$P$2:$BP$2491,4,FALSE))," ",VLOOKUP(MID($D$5,1,3)&amp;$A$10&amp;A57,'district and school data'!$P$2:$BP$2491,4,FALSE))</f>
        <v xml:space="preserve"> </v>
      </c>
      <c r="C57" s="61" t="str">
        <f>IF(ISNA(VLOOKUP(MID($D$5,1,3)&amp;$A$10&amp;A57,'district and school data'!$P$2:$BP$2491,5,FALSE))," ",VLOOKUP(MID($D$5,1,3)&amp;$A$10&amp;A57,'district and school data'!$P$2:$BP$2491,5,FALSE))</f>
        <v xml:space="preserve"> </v>
      </c>
      <c r="D57" s="62" t="str">
        <f>IF(ISNA(VLOOKUP(MID($D$5,1,3)&amp;$A$10&amp;A57,'district and school data'!$P$2:$BP$2491,46,FALSE))," ",VLOOKUP(MID($D$5,1,3)&amp;$A$10&amp;A57,'district and school data'!$P$2:$BP$2491,46,FALSE))</f>
        <v xml:space="preserve"> </v>
      </c>
      <c r="E57" s="62" t="str">
        <f>IF(ISNA(VLOOKUP(MID($D$5,1,3)&amp;$A$10&amp;A57,'district and school data'!$P$2:$BP$2491,47,FALSE))," ",VLOOKUP(MID($D$5,1,3)&amp;$A$10&amp;A57,'district and school data'!$P$2:$BP$2491,47,FALSE))</f>
        <v xml:space="preserve"> </v>
      </c>
      <c r="F57" s="63" t="str">
        <f>IF(ISNA(VLOOKUP(MID($D$5,1,3)&amp;$A$10&amp;A57,'district and school data'!$P$2:$BP$2491,48,FALSE))," ",VLOOKUP(MID($D$5,1,3)&amp;$A$10&amp;A57,'district and school data'!$P$2:$BP$2491,48,FALSE))</f>
        <v xml:space="preserve"> </v>
      </c>
    </row>
    <row r="58" spans="1:6" hidden="1" x14ac:dyDescent="0.25">
      <c r="A58" s="60">
        <v>48</v>
      </c>
      <c r="B58" s="61" t="str">
        <f>IF(ISNA(VLOOKUP(MID($D$5,1,3)&amp;$A$10&amp;A58,'district and school data'!$P$2:$BP$2491,4,FALSE))," ",VLOOKUP(MID($D$5,1,3)&amp;$A$10&amp;A58,'district and school data'!$P$2:$BP$2491,4,FALSE))</f>
        <v xml:space="preserve"> </v>
      </c>
      <c r="C58" s="61" t="str">
        <f>IF(ISNA(VLOOKUP(MID($D$5,1,3)&amp;$A$10&amp;A58,'district and school data'!$P$2:$BP$2491,5,FALSE))," ",VLOOKUP(MID($D$5,1,3)&amp;$A$10&amp;A58,'district and school data'!$P$2:$BP$2491,5,FALSE))</f>
        <v xml:space="preserve"> </v>
      </c>
      <c r="D58" s="62" t="str">
        <f>IF(ISNA(VLOOKUP(MID($D$5,1,3)&amp;$A$10&amp;A58,'district and school data'!$P$2:$BP$2491,46,FALSE))," ",VLOOKUP(MID($D$5,1,3)&amp;$A$10&amp;A58,'district and school data'!$P$2:$BP$2491,46,FALSE))</f>
        <v xml:space="preserve"> </v>
      </c>
      <c r="E58" s="62" t="str">
        <f>IF(ISNA(VLOOKUP(MID($D$5,1,3)&amp;$A$10&amp;A58,'district and school data'!$P$2:$BP$2491,47,FALSE))," ",VLOOKUP(MID($D$5,1,3)&amp;$A$10&amp;A58,'district and school data'!$P$2:$BP$2491,47,FALSE))</f>
        <v xml:space="preserve"> </v>
      </c>
      <c r="F58" s="63" t="str">
        <f>IF(ISNA(VLOOKUP(MID($D$5,1,3)&amp;$A$10&amp;A58,'district and school data'!$P$2:$BP$2491,48,FALSE))," ",VLOOKUP(MID($D$5,1,3)&amp;$A$10&amp;A58,'district and school data'!$P$2:$BP$2491,48,FALSE))</f>
        <v xml:space="preserve"> </v>
      </c>
    </row>
    <row r="59" spans="1:6" hidden="1" x14ac:dyDescent="0.25">
      <c r="A59" s="64">
        <v>49</v>
      </c>
      <c r="B59" s="61" t="str">
        <f>IF(ISNA(VLOOKUP(MID($D$5,1,3)&amp;$A$10&amp;A59,'district and school data'!$P$2:$BP$2491,4,FALSE))," ",VLOOKUP(MID($D$5,1,3)&amp;$A$10&amp;A59,'district and school data'!$P$2:$BP$2491,4,FALSE))</f>
        <v xml:space="preserve"> </v>
      </c>
      <c r="C59" s="61" t="str">
        <f>IF(ISNA(VLOOKUP(MID($D$5,1,3)&amp;$A$10&amp;A59,'district and school data'!$P$2:$BP$2491,5,FALSE))," ",VLOOKUP(MID($D$5,1,3)&amp;$A$10&amp;A59,'district and school data'!$P$2:$BP$2491,5,FALSE))</f>
        <v xml:space="preserve"> </v>
      </c>
      <c r="D59" s="62" t="str">
        <f>IF(ISNA(VLOOKUP(MID($D$5,1,3)&amp;$A$10&amp;A59,'district and school data'!$P$2:$BP$2491,46,FALSE))," ",VLOOKUP(MID($D$5,1,3)&amp;$A$10&amp;A59,'district and school data'!$P$2:$BP$2491,46,FALSE))</f>
        <v xml:space="preserve"> </v>
      </c>
      <c r="E59" s="62" t="str">
        <f>IF(ISNA(VLOOKUP(MID($D$5,1,3)&amp;$A$10&amp;A59,'district and school data'!$P$2:$BP$2491,47,FALSE))," ",VLOOKUP(MID($D$5,1,3)&amp;$A$10&amp;A59,'district and school data'!$P$2:$BP$2491,47,FALSE))</f>
        <v xml:space="preserve"> </v>
      </c>
      <c r="F59" s="63" t="str">
        <f>IF(ISNA(VLOOKUP(MID($D$5,1,3)&amp;$A$10&amp;A59,'district and school data'!$P$2:$BP$2491,48,FALSE))," ",VLOOKUP(MID($D$5,1,3)&amp;$A$10&amp;A59,'district and school data'!$P$2:$BP$2491,48,FALSE))</f>
        <v xml:space="preserve"> </v>
      </c>
    </row>
    <row r="60" spans="1:6" hidden="1" x14ac:dyDescent="0.25">
      <c r="A60" s="60">
        <v>50</v>
      </c>
      <c r="B60" s="61" t="str">
        <f>IF(ISNA(VLOOKUP(MID($D$5,1,3)&amp;$A$10&amp;A60,'district and school data'!$P$2:$BP$2491,4,FALSE))," ",VLOOKUP(MID($D$5,1,3)&amp;$A$10&amp;A60,'district and school data'!$P$2:$BP$2491,4,FALSE))</f>
        <v xml:space="preserve"> </v>
      </c>
      <c r="C60" s="61" t="str">
        <f>IF(ISNA(VLOOKUP(MID($D$5,1,3)&amp;$A$10&amp;A60,'district and school data'!$P$2:$BP$2491,5,FALSE))," ",VLOOKUP(MID($D$5,1,3)&amp;$A$10&amp;A60,'district and school data'!$P$2:$BP$2491,5,FALSE))</f>
        <v xml:space="preserve"> </v>
      </c>
      <c r="D60" s="62" t="str">
        <f>IF(ISNA(VLOOKUP(MID($D$5,1,3)&amp;$A$10&amp;A60,'district and school data'!$P$2:$BP$2491,46,FALSE))," ",VLOOKUP(MID($D$5,1,3)&amp;$A$10&amp;A60,'district and school data'!$P$2:$BP$2491,46,FALSE))</f>
        <v xml:space="preserve"> </v>
      </c>
      <c r="E60" s="62" t="str">
        <f>IF(ISNA(VLOOKUP(MID($D$5,1,3)&amp;$A$10&amp;A60,'district and school data'!$P$2:$BP$2491,47,FALSE))," ",VLOOKUP(MID($D$5,1,3)&amp;$A$10&amp;A60,'district and school data'!$P$2:$BP$2491,47,FALSE))</f>
        <v xml:space="preserve"> </v>
      </c>
      <c r="F60" s="63" t="str">
        <f>IF(ISNA(VLOOKUP(MID($D$5,1,3)&amp;$A$10&amp;A60,'district and school data'!$P$2:$BP$2491,48,FALSE))," ",VLOOKUP(MID($D$5,1,3)&amp;$A$10&amp;A60,'district and school data'!$P$2:$BP$2491,48,FALSE))</f>
        <v xml:space="preserve"> </v>
      </c>
    </row>
    <row r="61" spans="1:6" hidden="1" x14ac:dyDescent="0.25">
      <c r="A61" s="60">
        <v>51</v>
      </c>
      <c r="B61" s="61" t="str">
        <f>IF(ISNA(VLOOKUP(MID($D$5,1,3)&amp;$A$10&amp;A61,'district and school data'!$P$2:$BP$2491,4,FALSE))," ",VLOOKUP(MID($D$5,1,3)&amp;$A$10&amp;A61,'district and school data'!$P$2:$BP$2491,4,FALSE))</f>
        <v xml:space="preserve"> </v>
      </c>
      <c r="C61" s="61" t="str">
        <f>IF(ISNA(VLOOKUP(MID($D$5,1,3)&amp;$A$10&amp;A61,'district and school data'!$P$2:$BP$2491,5,FALSE))," ",VLOOKUP(MID($D$5,1,3)&amp;$A$10&amp;A61,'district and school data'!$P$2:$BP$2491,5,FALSE))</f>
        <v xml:space="preserve"> </v>
      </c>
      <c r="D61" s="62" t="str">
        <f>IF(ISNA(VLOOKUP(MID($D$5,1,3)&amp;$A$10&amp;A61,'district and school data'!$P$2:$BP$2491,46,FALSE))," ",VLOOKUP(MID($D$5,1,3)&amp;$A$10&amp;A61,'district and school data'!$P$2:$BP$2491,46,FALSE))</f>
        <v xml:space="preserve"> </v>
      </c>
      <c r="E61" s="62" t="str">
        <f>IF(ISNA(VLOOKUP(MID($D$5,1,3)&amp;$A$10&amp;A61,'district and school data'!$P$2:$BP$2491,47,FALSE))," ",VLOOKUP(MID($D$5,1,3)&amp;$A$10&amp;A61,'district and school data'!$P$2:$BP$2491,47,FALSE))</f>
        <v xml:space="preserve"> </v>
      </c>
      <c r="F61" s="63" t="str">
        <f>IF(ISNA(VLOOKUP(MID($D$5,1,3)&amp;$A$10&amp;A61,'district and school data'!$P$2:$BP$2491,48,FALSE))," ",VLOOKUP(MID($D$5,1,3)&amp;$A$10&amp;A61,'district and school data'!$P$2:$BP$2491,48,FALSE))</f>
        <v xml:space="preserve"> </v>
      </c>
    </row>
    <row r="62" spans="1:6" hidden="1" x14ac:dyDescent="0.25">
      <c r="A62" s="64">
        <v>52</v>
      </c>
      <c r="B62" s="61" t="str">
        <f>IF(ISNA(VLOOKUP(MID($D$5,1,3)&amp;$A$10&amp;A62,'district and school data'!$P$2:$BP$2491,4,FALSE))," ",VLOOKUP(MID($D$5,1,3)&amp;$A$10&amp;A62,'district and school data'!$P$2:$BP$2491,4,FALSE))</f>
        <v xml:space="preserve"> </v>
      </c>
      <c r="C62" s="61" t="str">
        <f>IF(ISNA(VLOOKUP(MID($D$5,1,3)&amp;$A$10&amp;A62,'district and school data'!$P$2:$BP$2491,5,FALSE))," ",VLOOKUP(MID($D$5,1,3)&amp;$A$10&amp;A62,'district and school data'!$P$2:$BP$2491,5,FALSE))</f>
        <v xml:space="preserve"> </v>
      </c>
      <c r="D62" s="62" t="str">
        <f>IF(ISNA(VLOOKUP(MID($D$5,1,3)&amp;$A$10&amp;A62,'district and school data'!$P$2:$BP$2491,46,FALSE))," ",VLOOKUP(MID($D$5,1,3)&amp;$A$10&amp;A62,'district and school data'!$P$2:$BP$2491,46,FALSE))</f>
        <v xml:space="preserve"> </v>
      </c>
      <c r="E62" s="62" t="str">
        <f>IF(ISNA(VLOOKUP(MID($D$5,1,3)&amp;$A$10&amp;A62,'district and school data'!$P$2:$BP$2491,47,FALSE))," ",VLOOKUP(MID($D$5,1,3)&amp;$A$10&amp;A62,'district and school data'!$P$2:$BP$2491,47,FALSE))</f>
        <v xml:space="preserve"> </v>
      </c>
      <c r="F62" s="63" t="str">
        <f>IF(ISNA(VLOOKUP(MID($D$5,1,3)&amp;$A$10&amp;A62,'district and school data'!$P$2:$BP$2491,48,FALSE))," ",VLOOKUP(MID($D$5,1,3)&amp;$A$10&amp;A62,'district and school data'!$P$2:$BP$2491,48,FALSE))</f>
        <v xml:space="preserve"> </v>
      </c>
    </row>
    <row r="63" spans="1:6" hidden="1" x14ac:dyDescent="0.25">
      <c r="A63" s="60">
        <v>53</v>
      </c>
      <c r="B63" s="61" t="str">
        <f>IF(ISNA(VLOOKUP(MID($D$5,1,3)&amp;$A$10&amp;A63,'district and school data'!$P$2:$BP$2491,4,FALSE))," ",VLOOKUP(MID($D$5,1,3)&amp;$A$10&amp;A63,'district and school data'!$P$2:$BP$2491,4,FALSE))</f>
        <v xml:space="preserve"> </v>
      </c>
      <c r="C63" s="61" t="str">
        <f>IF(ISNA(VLOOKUP(MID($D$5,1,3)&amp;$A$10&amp;A63,'district and school data'!$P$2:$BP$2491,5,FALSE))," ",VLOOKUP(MID($D$5,1,3)&amp;$A$10&amp;A63,'district and school data'!$P$2:$BP$2491,5,FALSE))</f>
        <v xml:space="preserve"> </v>
      </c>
      <c r="D63" s="62" t="str">
        <f>IF(ISNA(VLOOKUP(MID($D$5,1,3)&amp;$A$10&amp;A63,'district and school data'!$P$2:$BP$2491,46,FALSE))," ",VLOOKUP(MID($D$5,1,3)&amp;$A$10&amp;A63,'district and school data'!$P$2:$BP$2491,46,FALSE))</f>
        <v xml:space="preserve"> </v>
      </c>
      <c r="E63" s="62" t="str">
        <f>IF(ISNA(VLOOKUP(MID($D$5,1,3)&amp;$A$10&amp;A63,'district and school data'!$P$2:$BP$2491,47,FALSE))," ",VLOOKUP(MID($D$5,1,3)&amp;$A$10&amp;A63,'district and school data'!$P$2:$BP$2491,47,FALSE))</f>
        <v xml:space="preserve"> </v>
      </c>
      <c r="F63" s="63" t="str">
        <f>IF(ISNA(VLOOKUP(MID($D$5,1,3)&amp;$A$10&amp;A63,'district and school data'!$P$2:$BP$2491,48,FALSE))," ",VLOOKUP(MID($D$5,1,3)&amp;$A$10&amp;A63,'district and school data'!$P$2:$BP$2491,48,FALSE))</f>
        <v xml:space="preserve"> </v>
      </c>
    </row>
    <row r="64" spans="1:6" hidden="1" x14ac:dyDescent="0.25">
      <c r="A64" s="60">
        <v>54</v>
      </c>
      <c r="B64" s="61" t="str">
        <f>IF(ISNA(VLOOKUP(MID($D$5,1,3)&amp;$A$10&amp;A64,'district and school data'!$P$2:$BP$2491,4,FALSE))," ",VLOOKUP(MID($D$5,1,3)&amp;$A$10&amp;A64,'district and school data'!$P$2:$BP$2491,4,FALSE))</f>
        <v xml:space="preserve"> </v>
      </c>
      <c r="C64" s="61" t="str">
        <f>IF(ISNA(VLOOKUP(MID($D$5,1,3)&amp;$A$10&amp;A64,'district and school data'!$P$2:$BP$2491,5,FALSE))," ",VLOOKUP(MID($D$5,1,3)&amp;$A$10&amp;A64,'district and school data'!$P$2:$BP$2491,5,FALSE))</f>
        <v xml:space="preserve"> </v>
      </c>
      <c r="D64" s="62" t="str">
        <f>IF(ISNA(VLOOKUP(MID($D$5,1,3)&amp;$A$10&amp;A64,'district and school data'!$P$2:$BP$2491,46,FALSE))," ",VLOOKUP(MID($D$5,1,3)&amp;$A$10&amp;A64,'district and school data'!$P$2:$BP$2491,46,FALSE))</f>
        <v xml:space="preserve"> </v>
      </c>
      <c r="E64" s="62" t="str">
        <f>IF(ISNA(VLOOKUP(MID($D$5,1,3)&amp;$A$10&amp;A64,'district and school data'!$P$2:$BP$2491,47,FALSE))," ",VLOOKUP(MID($D$5,1,3)&amp;$A$10&amp;A64,'district and school data'!$P$2:$BP$2491,47,FALSE))</f>
        <v xml:space="preserve"> </v>
      </c>
      <c r="F64" s="63" t="str">
        <f>IF(ISNA(VLOOKUP(MID($D$5,1,3)&amp;$A$10&amp;A64,'district and school data'!$P$2:$BP$2491,48,FALSE))," ",VLOOKUP(MID($D$5,1,3)&amp;$A$10&amp;A64,'district and school data'!$P$2:$BP$2491,48,FALSE))</f>
        <v xml:space="preserve"> </v>
      </c>
    </row>
    <row r="65" spans="1:6" hidden="1" x14ac:dyDescent="0.25">
      <c r="A65" s="64">
        <v>55</v>
      </c>
      <c r="B65" s="61" t="str">
        <f>IF(ISNA(VLOOKUP(MID($D$5,1,3)&amp;$A$10&amp;A65,'district and school data'!$P$2:$BP$2491,4,FALSE))," ",VLOOKUP(MID($D$5,1,3)&amp;$A$10&amp;A65,'district and school data'!$P$2:$BP$2491,4,FALSE))</f>
        <v xml:space="preserve"> </v>
      </c>
      <c r="C65" s="61" t="str">
        <f>IF(ISNA(VLOOKUP(MID($D$5,1,3)&amp;$A$10&amp;A65,'district and school data'!$P$2:$BP$2491,5,FALSE))," ",VLOOKUP(MID($D$5,1,3)&amp;$A$10&amp;A65,'district and school data'!$P$2:$BP$2491,5,FALSE))</f>
        <v xml:space="preserve"> </v>
      </c>
      <c r="D65" s="62" t="str">
        <f>IF(ISNA(VLOOKUP(MID($D$5,1,3)&amp;$A$10&amp;A65,'district and school data'!$P$2:$BP$2491,46,FALSE))," ",VLOOKUP(MID($D$5,1,3)&amp;$A$10&amp;A65,'district and school data'!$P$2:$BP$2491,46,FALSE))</f>
        <v xml:space="preserve"> </v>
      </c>
      <c r="E65" s="62" t="str">
        <f>IF(ISNA(VLOOKUP(MID($D$5,1,3)&amp;$A$10&amp;A65,'district and school data'!$P$2:$BP$2491,47,FALSE))," ",VLOOKUP(MID($D$5,1,3)&amp;$A$10&amp;A65,'district and school data'!$P$2:$BP$2491,47,FALSE))</f>
        <v xml:space="preserve"> </v>
      </c>
      <c r="F65" s="63" t="str">
        <f>IF(ISNA(VLOOKUP(MID($D$5,1,3)&amp;$A$10&amp;A65,'district and school data'!$P$2:$BP$2491,48,FALSE))," ",VLOOKUP(MID($D$5,1,3)&amp;$A$10&amp;A65,'district and school data'!$P$2:$BP$2491,48,FALSE))</f>
        <v xml:space="preserve"> </v>
      </c>
    </row>
    <row r="66" spans="1:6" hidden="1" x14ac:dyDescent="0.25">
      <c r="A66" s="60">
        <v>56</v>
      </c>
      <c r="B66" s="61" t="str">
        <f>IF(ISNA(VLOOKUP(MID($D$5,1,3)&amp;$A$10&amp;A66,'district and school data'!$P$2:$BP$2491,4,FALSE))," ",VLOOKUP(MID($D$5,1,3)&amp;$A$10&amp;A66,'district and school data'!$P$2:$BP$2491,4,FALSE))</f>
        <v xml:space="preserve"> </v>
      </c>
      <c r="C66" s="61" t="str">
        <f>IF(ISNA(VLOOKUP(MID($D$5,1,3)&amp;$A$10&amp;A66,'district and school data'!$P$2:$BP$2491,5,FALSE))," ",VLOOKUP(MID($D$5,1,3)&amp;$A$10&amp;A66,'district and school data'!$P$2:$BP$2491,5,FALSE))</f>
        <v xml:space="preserve"> </v>
      </c>
      <c r="D66" s="62" t="str">
        <f>IF(ISNA(VLOOKUP(MID($D$5,1,3)&amp;$A$10&amp;A66,'district and school data'!$P$2:$BP$2491,46,FALSE))," ",VLOOKUP(MID($D$5,1,3)&amp;$A$10&amp;A66,'district and school data'!$P$2:$BP$2491,46,FALSE))</f>
        <v xml:space="preserve"> </v>
      </c>
      <c r="E66" s="62" t="str">
        <f>IF(ISNA(VLOOKUP(MID($D$5,1,3)&amp;$A$10&amp;A66,'district and school data'!$P$2:$BP$2491,47,FALSE))," ",VLOOKUP(MID($D$5,1,3)&amp;$A$10&amp;A66,'district and school data'!$P$2:$BP$2491,47,FALSE))</f>
        <v xml:space="preserve"> </v>
      </c>
      <c r="F66" s="63" t="str">
        <f>IF(ISNA(VLOOKUP(MID($D$5,1,3)&amp;$A$10&amp;A66,'district and school data'!$P$2:$BP$2491,48,FALSE))," ",VLOOKUP(MID($D$5,1,3)&amp;$A$10&amp;A66,'district and school data'!$P$2:$BP$2491,48,FALSE))</f>
        <v xml:space="preserve"> </v>
      </c>
    </row>
    <row r="67" spans="1:6" hidden="1" x14ac:dyDescent="0.25">
      <c r="A67" s="60">
        <v>57</v>
      </c>
      <c r="B67" s="61" t="str">
        <f>IF(ISNA(VLOOKUP(MID($D$5,1,3)&amp;$A$10&amp;A67,'district and school data'!$P$2:$BP$2491,4,FALSE))," ",VLOOKUP(MID($D$5,1,3)&amp;$A$10&amp;A67,'district and school data'!$P$2:$BP$2491,4,FALSE))</f>
        <v xml:space="preserve"> </v>
      </c>
      <c r="C67" s="61" t="str">
        <f>IF(ISNA(VLOOKUP(MID($D$5,1,3)&amp;$A$10&amp;A67,'district and school data'!$P$2:$BP$2491,5,FALSE))," ",VLOOKUP(MID($D$5,1,3)&amp;$A$10&amp;A67,'district and school data'!$P$2:$BP$2491,5,FALSE))</f>
        <v xml:space="preserve"> </v>
      </c>
      <c r="D67" s="62" t="str">
        <f>IF(ISNA(VLOOKUP(MID($D$5,1,3)&amp;$A$10&amp;A67,'district and school data'!$P$2:$BP$2491,46,FALSE))," ",VLOOKUP(MID($D$5,1,3)&amp;$A$10&amp;A67,'district and school data'!$P$2:$BP$2491,46,FALSE))</f>
        <v xml:space="preserve"> </v>
      </c>
      <c r="E67" s="62" t="str">
        <f>IF(ISNA(VLOOKUP(MID($D$5,1,3)&amp;$A$10&amp;A67,'district and school data'!$P$2:$BP$2491,47,FALSE))," ",VLOOKUP(MID($D$5,1,3)&amp;$A$10&amp;A67,'district and school data'!$P$2:$BP$2491,47,FALSE))</f>
        <v xml:space="preserve"> </v>
      </c>
      <c r="F67" s="63" t="str">
        <f>IF(ISNA(VLOOKUP(MID($D$5,1,3)&amp;$A$10&amp;A67,'district and school data'!$P$2:$BP$2491,48,FALSE))," ",VLOOKUP(MID($D$5,1,3)&amp;$A$10&amp;A67,'district and school data'!$P$2:$BP$2491,48,FALSE))</f>
        <v xml:space="preserve"> </v>
      </c>
    </row>
    <row r="68" spans="1:6" hidden="1" x14ac:dyDescent="0.25">
      <c r="A68" s="64">
        <v>58</v>
      </c>
      <c r="B68" s="61" t="str">
        <f>IF(ISNA(VLOOKUP(MID($D$5,1,3)&amp;$A$10&amp;A68,'district and school data'!$P$2:$BP$2491,4,FALSE))," ",VLOOKUP(MID($D$5,1,3)&amp;$A$10&amp;A68,'district and school data'!$P$2:$BP$2491,4,FALSE))</f>
        <v xml:space="preserve"> </v>
      </c>
      <c r="C68" s="61" t="str">
        <f>IF(ISNA(VLOOKUP(MID($D$5,1,3)&amp;$A$10&amp;A68,'district and school data'!$P$2:$BP$2491,5,FALSE))," ",VLOOKUP(MID($D$5,1,3)&amp;$A$10&amp;A68,'district and school data'!$P$2:$BP$2491,5,FALSE))</f>
        <v xml:space="preserve"> </v>
      </c>
      <c r="D68" s="62" t="str">
        <f>IF(ISNA(VLOOKUP(MID($D$5,1,3)&amp;$A$10&amp;A68,'district and school data'!$P$2:$BP$2491,46,FALSE))," ",VLOOKUP(MID($D$5,1,3)&amp;$A$10&amp;A68,'district and school data'!$P$2:$BP$2491,46,FALSE))</f>
        <v xml:space="preserve"> </v>
      </c>
      <c r="E68" s="62" t="str">
        <f>IF(ISNA(VLOOKUP(MID($D$5,1,3)&amp;$A$10&amp;A68,'district and school data'!$P$2:$BP$2491,47,FALSE))," ",VLOOKUP(MID($D$5,1,3)&amp;$A$10&amp;A68,'district and school data'!$P$2:$BP$2491,47,FALSE))</f>
        <v xml:space="preserve"> </v>
      </c>
      <c r="F68" s="63" t="str">
        <f>IF(ISNA(VLOOKUP(MID($D$5,1,3)&amp;$A$10&amp;A68,'district and school data'!$P$2:$BP$2491,48,FALSE))," ",VLOOKUP(MID($D$5,1,3)&amp;$A$10&amp;A68,'district and school data'!$P$2:$BP$2491,48,FALSE))</f>
        <v xml:space="preserve"> </v>
      </c>
    </row>
    <row r="69" spans="1:6" hidden="1" x14ac:dyDescent="0.25">
      <c r="A69" s="60">
        <v>59</v>
      </c>
      <c r="B69" s="61" t="str">
        <f>IF(ISNA(VLOOKUP(MID($D$5,1,3)&amp;$A$10&amp;A69,'district and school data'!$P$2:$BP$2491,4,FALSE))," ",VLOOKUP(MID($D$5,1,3)&amp;$A$10&amp;A69,'district and school data'!$P$2:$BP$2491,4,FALSE))</f>
        <v xml:space="preserve"> </v>
      </c>
      <c r="C69" s="61" t="str">
        <f>IF(ISNA(VLOOKUP(MID($D$5,1,3)&amp;$A$10&amp;A69,'district and school data'!$P$2:$BP$2491,5,FALSE))," ",VLOOKUP(MID($D$5,1,3)&amp;$A$10&amp;A69,'district and school data'!$P$2:$BP$2491,5,FALSE))</f>
        <v xml:space="preserve"> </v>
      </c>
      <c r="D69" s="62" t="str">
        <f>IF(ISNA(VLOOKUP(MID($D$5,1,3)&amp;$A$10&amp;A69,'district and school data'!$P$2:$BP$2491,46,FALSE))," ",VLOOKUP(MID($D$5,1,3)&amp;$A$10&amp;A69,'district and school data'!$P$2:$BP$2491,46,FALSE))</f>
        <v xml:space="preserve"> </v>
      </c>
      <c r="E69" s="62" t="str">
        <f>IF(ISNA(VLOOKUP(MID($D$5,1,3)&amp;$A$10&amp;A69,'district and school data'!$P$2:$BP$2491,47,FALSE))," ",VLOOKUP(MID($D$5,1,3)&amp;$A$10&amp;A69,'district and school data'!$P$2:$BP$2491,47,FALSE))</f>
        <v xml:space="preserve"> </v>
      </c>
      <c r="F69" s="63" t="str">
        <f>IF(ISNA(VLOOKUP(MID($D$5,1,3)&amp;$A$10&amp;A69,'district and school data'!$P$2:$BP$2491,48,FALSE))," ",VLOOKUP(MID($D$5,1,3)&amp;$A$10&amp;A69,'district and school data'!$P$2:$BP$2491,48,FALSE))</f>
        <v xml:space="preserve"> </v>
      </c>
    </row>
    <row r="70" spans="1:6" hidden="1" x14ac:dyDescent="0.25">
      <c r="A70" s="60">
        <v>60</v>
      </c>
      <c r="B70" s="61" t="str">
        <f>IF(ISNA(VLOOKUP(MID($D$5,1,3)&amp;$A$10&amp;A70,'district and school data'!$P$2:$BP$2491,4,FALSE))," ",VLOOKUP(MID($D$5,1,3)&amp;$A$10&amp;A70,'district and school data'!$P$2:$BP$2491,4,FALSE))</f>
        <v xml:space="preserve"> </v>
      </c>
      <c r="C70" s="61" t="str">
        <f>IF(ISNA(VLOOKUP(MID($D$5,1,3)&amp;$A$10&amp;A70,'district and school data'!$P$2:$BP$2491,5,FALSE))," ",VLOOKUP(MID($D$5,1,3)&amp;$A$10&amp;A70,'district and school data'!$P$2:$BP$2491,5,FALSE))</f>
        <v xml:space="preserve"> </v>
      </c>
      <c r="D70" s="62" t="str">
        <f>IF(ISNA(VLOOKUP(MID($D$5,1,3)&amp;$A$10&amp;A70,'district and school data'!$P$2:$BP$2491,46,FALSE))," ",VLOOKUP(MID($D$5,1,3)&amp;$A$10&amp;A70,'district and school data'!$P$2:$BP$2491,46,FALSE))</f>
        <v xml:space="preserve"> </v>
      </c>
      <c r="E70" s="62" t="str">
        <f>IF(ISNA(VLOOKUP(MID($D$5,1,3)&amp;$A$10&amp;A70,'district and school data'!$P$2:$BP$2491,47,FALSE))," ",VLOOKUP(MID($D$5,1,3)&amp;$A$10&amp;A70,'district and school data'!$P$2:$BP$2491,47,FALSE))</f>
        <v xml:space="preserve"> </v>
      </c>
      <c r="F70" s="63" t="str">
        <f>IF(ISNA(VLOOKUP(MID($D$5,1,3)&amp;$A$10&amp;A70,'district and school data'!$P$2:$BP$2491,48,FALSE))," ",VLOOKUP(MID($D$5,1,3)&amp;$A$10&amp;A70,'district and school data'!$P$2:$BP$2491,48,FALSE))</f>
        <v xml:space="preserve"> </v>
      </c>
    </row>
    <row r="71" spans="1:6" hidden="1" x14ac:dyDescent="0.25">
      <c r="A71" s="64">
        <v>61</v>
      </c>
      <c r="B71" s="61" t="str">
        <f>IF(ISNA(VLOOKUP(MID($D$5,1,3)&amp;$A$10&amp;A71,'district and school data'!$P$2:$BP$2491,4,FALSE))," ",VLOOKUP(MID($D$5,1,3)&amp;$A$10&amp;A71,'district and school data'!$P$2:$BP$2491,4,FALSE))</f>
        <v xml:space="preserve"> </v>
      </c>
      <c r="C71" s="61" t="str">
        <f>IF(ISNA(VLOOKUP(MID($D$5,1,3)&amp;$A$10&amp;A71,'district and school data'!$P$2:$BP$2491,5,FALSE))," ",VLOOKUP(MID($D$5,1,3)&amp;$A$10&amp;A71,'district and school data'!$P$2:$BP$2491,5,FALSE))</f>
        <v xml:space="preserve"> </v>
      </c>
      <c r="D71" s="62" t="str">
        <f>IF(ISNA(VLOOKUP(MID($D$5,1,3)&amp;$A$10&amp;A71,'district and school data'!$P$2:$BP$2491,46,FALSE))," ",VLOOKUP(MID($D$5,1,3)&amp;$A$10&amp;A71,'district and school data'!$P$2:$BP$2491,46,FALSE))</f>
        <v xml:space="preserve"> </v>
      </c>
      <c r="E71" s="62" t="str">
        <f>IF(ISNA(VLOOKUP(MID($D$5,1,3)&amp;$A$10&amp;A71,'district and school data'!$P$2:$BP$2491,47,FALSE))," ",VLOOKUP(MID($D$5,1,3)&amp;$A$10&amp;A71,'district and school data'!$P$2:$BP$2491,47,FALSE))</f>
        <v xml:space="preserve"> </v>
      </c>
      <c r="F71" s="63" t="str">
        <f>IF(ISNA(VLOOKUP(MID($D$5,1,3)&amp;$A$10&amp;A71,'district and school data'!$P$2:$BP$2491,48,FALSE))," ",VLOOKUP(MID($D$5,1,3)&amp;$A$10&amp;A71,'district and school data'!$P$2:$BP$2491,48,FALSE))</f>
        <v xml:space="preserve"> </v>
      </c>
    </row>
    <row r="72" spans="1:6" hidden="1" x14ac:dyDescent="0.25">
      <c r="A72" s="60">
        <v>62</v>
      </c>
      <c r="B72" s="61" t="str">
        <f>IF(ISNA(VLOOKUP(MID($D$5,1,3)&amp;$A$10&amp;A72,'district and school data'!$P$2:$BP$2491,4,FALSE))," ",VLOOKUP(MID($D$5,1,3)&amp;$A$10&amp;A72,'district and school data'!$P$2:$BP$2491,4,FALSE))</f>
        <v xml:space="preserve"> </v>
      </c>
      <c r="C72" s="61" t="str">
        <f>IF(ISNA(VLOOKUP(MID($D$5,1,3)&amp;$A$10&amp;A72,'district and school data'!$P$2:$BP$2491,5,FALSE))," ",VLOOKUP(MID($D$5,1,3)&amp;$A$10&amp;A72,'district and school data'!$P$2:$BP$2491,5,FALSE))</f>
        <v xml:space="preserve"> </v>
      </c>
      <c r="D72" s="62" t="str">
        <f>IF(ISNA(VLOOKUP(MID($D$5,1,3)&amp;$A$10&amp;A72,'district and school data'!$P$2:$BP$2491,46,FALSE))," ",VLOOKUP(MID($D$5,1,3)&amp;$A$10&amp;A72,'district and school data'!$P$2:$BP$2491,46,FALSE))</f>
        <v xml:space="preserve"> </v>
      </c>
      <c r="E72" s="62" t="str">
        <f>IF(ISNA(VLOOKUP(MID($D$5,1,3)&amp;$A$10&amp;A72,'district and school data'!$P$2:$BP$2491,47,FALSE))," ",VLOOKUP(MID($D$5,1,3)&amp;$A$10&amp;A72,'district and school data'!$P$2:$BP$2491,47,FALSE))</f>
        <v xml:space="preserve"> </v>
      </c>
      <c r="F72" s="63" t="str">
        <f>IF(ISNA(VLOOKUP(MID($D$5,1,3)&amp;$A$10&amp;A72,'district and school data'!$P$2:$BP$2491,48,FALSE))," ",VLOOKUP(MID($D$5,1,3)&amp;$A$10&amp;A72,'district and school data'!$P$2:$BP$2491,48,FALSE))</f>
        <v xml:space="preserve"> </v>
      </c>
    </row>
    <row r="73" spans="1:6" hidden="1" x14ac:dyDescent="0.25">
      <c r="A73" s="60">
        <v>63</v>
      </c>
      <c r="B73" s="61" t="str">
        <f>IF(ISNA(VLOOKUP(MID($D$5,1,3)&amp;$A$10&amp;A73,'district and school data'!$P$2:$BP$2491,4,FALSE))," ",VLOOKUP(MID($D$5,1,3)&amp;$A$10&amp;A73,'district and school data'!$P$2:$BP$2491,4,FALSE))</f>
        <v xml:space="preserve"> </v>
      </c>
      <c r="C73" s="61" t="str">
        <f>IF(ISNA(VLOOKUP(MID($D$5,1,3)&amp;$A$10&amp;A73,'district and school data'!$P$2:$BP$2491,5,FALSE))," ",VLOOKUP(MID($D$5,1,3)&amp;$A$10&amp;A73,'district and school data'!$P$2:$BP$2491,5,FALSE))</f>
        <v xml:space="preserve"> </v>
      </c>
      <c r="D73" s="62" t="str">
        <f>IF(ISNA(VLOOKUP(MID($D$5,1,3)&amp;$A$10&amp;A73,'district and school data'!$P$2:$BP$2491,46,FALSE))," ",VLOOKUP(MID($D$5,1,3)&amp;$A$10&amp;A73,'district and school data'!$P$2:$BP$2491,46,FALSE))</f>
        <v xml:space="preserve"> </v>
      </c>
      <c r="E73" s="62" t="str">
        <f>IF(ISNA(VLOOKUP(MID($D$5,1,3)&amp;$A$10&amp;A73,'district and school data'!$P$2:$BP$2491,47,FALSE))," ",VLOOKUP(MID($D$5,1,3)&amp;$A$10&amp;A73,'district and school data'!$P$2:$BP$2491,47,FALSE))</f>
        <v xml:space="preserve"> </v>
      </c>
      <c r="F73" s="63" t="str">
        <f>IF(ISNA(VLOOKUP(MID($D$5,1,3)&amp;$A$10&amp;A73,'district and school data'!$P$2:$BP$2491,48,FALSE))," ",VLOOKUP(MID($D$5,1,3)&amp;$A$10&amp;A73,'district and school data'!$P$2:$BP$2491,48,FALSE))</f>
        <v xml:space="preserve"> </v>
      </c>
    </row>
    <row r="74" spans="1:6" hidden="1" x14ac:dyDescent="0.25">
      <c r="A74" s="64">
        <v>64</v>
      </c>
      <c r="B74" s="61" t="str">
        <f>IF(ISNA(VLOOKUP(MID($D$5,1,3)&amp;$A$10&amp;A74,'district and school data'!$P$2:$BP$2491,4,FALSE))," ",VLOOKUP(MID($D$5,1,3)&amp;$A$10&amp;A74,'district and school data'!$P$2:$BP$2491,4,FALSE))</f>
        <v xml:space="preserve"> </v>
      </c>
      <c r="C74" s="61" t="str">
        <f>IF(ISNA(VLOOKUP(MID($D$5,1,3)&amp;$A$10&amp;A74,'district and school data'!$P$2:$BP$2491,5,FALSE))," ",VLOOKUP(MID($D$5,1,3)&amp;$A$10&amp;A74,'district and school data'!$P$2:$BP$2491,5,FALSE))</f>
        <v xml:space="preserve"> </v>
      </c>
      <c r="D74" s="62" t="str">
        <f>IF(ISNA(VLOOKUP(MID($D$5,1,3)&amp;$A$10&amp;A74,'district and school data'!$P$2:$BP$2491,46,FALSE))," ",VLOOKUP(MID($D$5,1,3)&amp;$A$10&amp;A74,'district and school data'!$P$2:$BP$2491,46,FALSE))</f>
        <v xml:space="preserve"> </v>
      </c>
      <c r="E74" s="62" t="str">
        <f>IF(ISNA(VLOOKUP(MID($D$5,1,3)&amp;$A$10&amp;A74,'district and school data'!$P$2:$BP$2491,47,FALSE))," ",VLOOKUP(MID($D$5,1,3)&amp;$A$10&amp;A74,'district and school data'!$P$2:$BP$2491,47,FALSE))</f>
        <v xml:space="preserve"> </v>
      </c>
      <c r="F74" s="63" t="str">
        <f>IF(ISNA(VLOOKUP(MID($D$5,1,3)&amp;$A$10&amp;A74,'district and school data'!$P$2:$BP$2491,48,FALSE))," ",VLOOKUP(MID($D$5,1,3)&amp;$A$10&amp;A74,'district and school data'!$P$2:$BP$2491,48,FALSE))</f>
        <v xml:space="preserve"> </v>
      </c>
    </row>
    <row r="75" spans="1:6" hidden="1" x14ac:dyDescent="0.25">
      <c r="A75" s="60">
        <v>65</v>
      </c>
      <c r="B75" s="61" t="str">
        <f>IF(ISNA(VLOOKUP(MID($D$5,1,3)&amp;$A$10&amp;A75,'district and school data'!$P$2:$BP$2491,4,FALSE))," ",VLOOKUP(MID($D$5,1,3)&amp;$A$10&amp;A75,'district and school data'!$P$2:$BP$2491,4,FALSE))</f>
        <v xml:space="preserve"> </v>
      </c>
      <c r="C75" s="61" t="str">
        <f>IF(ISNA(VLOOKUP(MID($D$5,1,3)&amp;$A$10&amp;A75,'district and school data'!$P$2:$BP$2491,5,FALSE))," ",VLOOKUP(MID($D$5,1,3)&amp;$A$10&amp;A75,'district and school data'!$P$2:$BP$2491,5,FALSE))</f>
        <v xml:space="preserve"> </v>
      </c>
      <c r="D75" s="62" t="str">
        <f>IF(ISNA(VLOOKUP(MID($D$5,1,3)&amp;$A$10&amp;A75,'district and school data'!$P$2:$BP$2491,46,FALSE))," ",VLOOKUP(MID($D$5,1,3)&amp;$A$10&amp;A75,'district and school data'!$P$2:$BP$2491,46,FALSE))</f>
        <v xml:space="preserve"> </v>
      </c>
      <c r="E75" s="62" t="str">
        <f>IF(ISNA(VLOOKUP(MID($D$5,1,3)&amp;$A$10&amp;A75,'district and school data'!$P$2:$BP$2491,47,FALSE))," ",VLOOKUP(MID($D$5,1,3)&amp;$A$10&amp;A75,'district and school data'!$P$2:$BP$2491,47,FALSE))</f>
        <v xml:space="preserve"> </v>
      </c>
      <c r="F75" s="63" t="str">
        <f>IF(ISNA(VLOOKUP(MID($D$5,1,3)&amp;$A$10&amp;A75,'district and school data'!$P$2:$BP$2491,48,FALSE))," ",VLOOKUP(MID($D$5,1,3)&amp;$A$10&amp;A75,'district and school data'!$P$2:$BP$2491,48,FALSE))</f>
        <v xml:space="preserve"> </v>
      </c>
    </row>
    <row r="76" spans="1:6" hidden="1" x14ac:dyDescent="0.25">
      <c r="A76" s="60">
        <v>66</v>
      </c>
      <c r="B76" s="61" t="str">
        <f>IF(ISNA(VLOOKUP(MID($D$5,1,3)&amp;$A$10&amp;A76,'district and school data'!$P$2:$BP$2491,4,FALSE))," ",VLOOKUP(MID($D$5,1,3)&amp;$A$10&amp;A76,'district and school data'!$P$2:$BP$2491,4,FALSE))</f>
        <v xml:space="preserve"> </v>
      </c>
      <c r="C76" s="61" t="str">
        <f>IF(ISNA(VLOOKUP(MID($D$5,1,3)&amp;$A$10&amp;A76,'district and school data'!$P$2:$BP$2491,5,FALSE))," ",VLOOKUP(MID($D$5,1,3)&amp;$A$10&amp;A76,'district and school data'!$P$2:$BP$2491,5,FALSE))</f>
        <v xml:space="preserve"> </v>
      </c>
      <c r="D76" s="62" t="str">
        <f>IF(ISNA(VLOOKUP(MID($D$5,1,3)&amp;$A$10&amp;A76,'district and school data'!$P$2:$BP$2491,46,FALSE))," ",VLOOKUP(MID($D$5,1,3)&amp;$A$10&amp;A76,'district and school data'!$P$2:$BP$2491,46,FALSE))</f>
        <v xml:space="preserve"> </v>
      </c>
      <c r="E76" s="62" t="str">
        <f>IF(ISNA(VLOOKUP(MID($D$5,1,3)&amp;$A$10&amp;A76,'district and school data'!$P$2:$BP$2491,47,FALSE))," ",VLOOKUP(MID($D$5,1,3)&amp;$A$10&amp;A76,'district and school data'!$P$2:$BP$2491,47,FALSE))</f>
        <v xml:space="preserve"> </v>
      </c>
      <c r="F76" s="63" t="str">
        <f>IF(ISNA(VLOOKUP(MID($D$5,1,3)&amp;$A$10&amp;A76,'district and school data'!$P$2:$BP$2491,48,FALSE))," ",VLOOKUP(MID($D$5,1,3)&amp;$A$10&amp;A76,'district and school data'!$P$2:$BP$2491,48,FALSE))</f>
        <v xml:space="preserve"> </v>
      </c>
    </row>
    <row r="77" spans="1:6" hidden="1" x14ac:dyDescent="0.25">
      <c r="A77" s="64">
        <v>67</v>
      </c>
      <c r="B77" s="61" t="str">
        <f>IF(ISNA(VLOOKUP(MID($D$5,1,3)&amp;$A$10&amp;A77,'district and school data'!$P$2:$BP$2491,4,FALSE))," ",VLOOKUP(MID($D$5,1,3)&amp;$A$10&amp;A77,'district and school data'!$P$2:$BP$2491,4,FALSE))</f>
        <v xml:space="preserve"> </v>
      </c>
      <c r="C77" s="61" t="str">
        <f>IF(ISNA(VLOOKUP(MID($D$5,1,3)&amp;$A$10&amp;A77,'district and school data'!$P$2:$BP$2491,5,FALSE))," ",VLOOKUP(MID($D$5,1,3)&amp;$A$10&amp;A77,'district and school data'!$P$2:$BP$2491,5,FALSE))</f>
        <v xml:space="preserve"> </v>
      </c>
      <c r="D77" s="62" t="str">
        <f>IF(ISNA(VLOOKUP(MID($D$5,1,3)&amp;$A$10&amp;A77,'district and school data'!$P$2:$BP$2491,46,FALSE))," ",VLOOKUP(MID($D$5,1,3)&amp;$A$10&amp;A77,'district and school data'!$P$2:$BP$2491,46,FALSE))</f>
        <v xml:space="preserve"> </v>
      </c>
      <c r="E77" s="62" t="str">
        <f>IF(ISNA(VLOOKUP(MID($D$5,1,3)&amp;$A$10&amp;A77,'district and school data'!$P$2:$BP$2491,47,FALSE))," ",VLOOKUP(MID($D$5,1,3)&amp;$A$10&amp;A77,'district and school data'!$P$2:$BP$2491,47,FALSE))</f>
        <v xml:space="preserve"> </v>
      </c>
      <c r="F77" s="63" t="str">
        <f>IF(ISNA(VLOOKUP(MID($D$5,1,3)&amp;$A$10&amp;A77,'district and school data'!$P$2:$BP$2491,48,FALSE))," ",VLOOKUP(MID($D$5,1,3)&amp;$A$10&amp;A77,'district and school data'!$P$2:$BP$2491,48,FALSE))</f>
        <v xml:space="preserve"> </v>
      </c>
    </row>
    <row r="78" spans="1:6" hidden="1" x14ac:dyDescent="0.25">
      <c r="A78" s="60">
        <v>68</v>
      </c>
      <c r="B78" s="61" t="str">
        <f>IF(ISNA(VLOOKUP(MID($D$5,1,3)&amp;$A$10&amp;A78,'district and school data'!$P$2:$BP$2491,4,FALSE))," ",VLOOKUP(MID($D$5,1,3)&amp;$A$10&amp;A78,'district and school data'!$P$2:$BP$2491,4,FALSE))</f>
        <v xml:space="preserve"> </v>
      </c>
      <c r="C78" s="61" t="str">
        <f>IF(ISNA(VLOOKUP(MID($D$5,1,3)&amp;$A$10&amp;A78,'district and school data'!$P$2:$BP$2491,5,FALSE))," ",VLOOKUP(MID($D$5,1,3)&amp;$A$10&amp;A78,'district and school data'!$P$2:$BP$2491,5,FALSE))</f>
        <v xml:space="preserve"> </v>
      </c>
      <c r="D78" s="62" t="str">
        <f>IF(ISNA(VLOOKUP(MID($D$5,1,3)&amp;$A$10&amp;A78,'district and school data'!$P$2:$BP$2491,46,FALSE))," ",VLOOKUP(MID($D$5,1,3)&amp;$A$10&amp;A78,'district and school data'!$P$2:$BP$2491,46,FALSE))</f>
        <v xml:space="preserve"> </v>
      </c>
      <c r="E78" s="62" t="str">
        <f>IF(ISNA(VLOOKUP(MID($D$5,1,3)&amp;$A$10&amp;A78,'district and school data'!$P$2:$BP$2491,47,FALSE))," ",VLOOKUP(MID($D$5,1,3)&amp;$A$10&amp;A78,'district and school data'!$P$2:$BP$2491,47,FALSE))</f>
        <v xml:space="preserve"> </v>
      </c>
      <c r="F78" s="63" t="str">
        <f>IF(ISNA(VLOOKUP(MID($D$5,1,3)&amp;$A$10&amp;A78,'district and school data'!$P$2:$BP$2491,48,FALSE))," ",VLOOKUP(MID($D$5,1,3)&amp;$A$10&amp;A78,'district and school data'!$P$2:$BP$2491,48,FALSE))</f>
        <v xml:space="preserve"> </v>
      </c>
    </row>
    <row r="79" spans="1:6" hidden="1" x14ac:dyDescent="0.25">
      <c r="A79" s="60">
        <v>69</v>
      </c>
      <c r="B79" s="61" t="str">
        <f>IF(ISNA(VLOOKUP(MID($D$5,1,3)&amp;$A$10&amp;A79,'district and school data'!$P$2:$BP$2491,4,FALSE))," ",VLOOKUP(MID($D$5,1,3)&amp;$A$10&amp;A79,'district and school data'!$P$2:$BP$2491,4,FALSE))</f>
        <v xml:space="preserve"> </v>
      </c>
      <c r="C79" s="61" t="str">
        <f>IF(ISNA(VLOOKUP(MID($D$5,1,3)&amp;$A$10&amp;A79,'district and school data'!$P$2:$BP$2491,5,FALSE))," ",VLOOKUP(MID($D$5,1,3)&amp;$A$10&amp;A79,'district and school data'!$P$2:$BP$2491,5,FALSE))</f>
        <v xml:space="preserve"> </v>
      </c>
      <c r="D79" s="62" t="str">
        <f>IF(ISNA(VLOOKUP(MID($D$5,1,3)&amp;$A$10&amp;A79,'district and school data'!$P$2:$BP$2491,46,FALSE))," ",VLOOKUP(MID($D$5,1,3)&amp;$A$10&amp;A79,'district and school data'!$P$2:$BP$2491,46,FALSE))</f>
        <v xml:space="preserve"> </v>
      </c>
      <c r="E79" s="62" t="str">
        <f>IF(ISNA(VLOOKUP(MID($D$5,1,3)&amp;$A$10&amp;A79,'district and school data'!$P$2:$BP$2491,47,FALSE))," ",VLOOKUP(MID($D$5,1,3)&amp;$A$10&amp;A79,'district and school data'!$P$2:$BP$2491,47,FALSE))</f>
        <v xml:space="preserve"> </v>
      </c>
      <c r="F79" s="63" t="str">
        <f>IF(ISNA(VLOOKUP(MID($D$5,1,3)&amp;$A$10&amp;A79,'district and school data'!$P$2:$BP$2491,48,FALSE))," ",VLOOKUP(MID($D$5,1,3)&amp;$A$10&amp;A79,'district and school data'!$P$2:$BP$2491,48,FALSE))</f>
        <v xml:space="preserve"> </v>
      </c>
    </row>
    <row r="80" spans="1:6" hidden="1" x14ac:dyDescent="0.25">
      <c r="A80" s="64">
        <v>70</v>
      </c>
      <c r="B80" s="61" t="str">
        <f>IF(ISNA(VLOOKUP(MID($D$5,1,3)&amp;$A$10&amp;A80,'district and school data'!$P$2:$BP$2491,4,FALSE))," ",VLOOKUP(MID($D$5,1,3)&amp;$A$10&amp;A80,'district and school data'!$P$2:$BP$2491,4,FALSE))</f>
        <v xml:space="preserve"> </v>
      </c>
      <c r="C80" s="61" t="str">
        <f>IF(ISNA(VLOOKUP(MID($D$5,1,3)&amp;$A$10&amp;A80,'district and school data'!$P$2:$BP$2491,5,FALSE))," ",VLOOKUP(MID($D$5,1,3)&amp;$A$10&amp;A80,'district and school data'!$P$2:$BP$2491,5,FALSE))</f>
        <v xml:space="preserve"> </v>
      </c>
      <c r="D80" s="62" t="str">
        <f>IF(ISNA(VLOOKUP(MID($D$5,1,3)&amp;$A$10&amp;A80,'district and school data'!$P$2:$BP$2491,46,FALSE))," ",VLOOKUP(MID($D$5,1,3)&amp;$A$10&amp;A80,'district and school data'!$P$2:$BP$2491,46,FALSE))</f>
        <v xml:space="preserve"> </v>
      </c>
      <c r="E80" s="62" t="str">
        <f>IF(ISNA(VLOOKUP(MID($D$5,1,3)&amp;$A$10&amp;A80,'district and school data'!$P$2:$BP$2491,47,FALSE))," ",VLOOKUP(MID($D$5,1,3)&amp;$A$10&amp;A80,'district and school data'!$P$2:$BP$2491,47,FALSE))</f>
        <v xml:space="preserve"> </v>
      </c>
      <c r="F80" s="63" t="str">
        <f>IF(ISNA(VLOOKUP(MID($D$5,1,3)&amp;$A$10&amp;A80,'district and school data'!$P$2:$BP$2491,48,FALSE))," ",VLOOKUP(MID($D$5,1,3)&amp;$A$10&amp;A80,'district and school data'!$P$2:$BP$2491,48,FALSE))</f>
        <v xml:space="preserve"> </v>
      </c>
    </row>
    <row r="81" spans="1:6" hidden="1" x14ac:dyDescent="0.25">
      <c r="A81" s="60">
        <v>71</v>
      </c>
      <c r="B81" s="61" t="str">
        <f>IF(ISNA(VLOOKUP(MID($D$5,1,3)&amp;$A$10&amp;A81,'district and school data'!$P$2:$BP$2491,4,FALSE))," ",VLOOKUP(MID($D$5,1,3)&amp;$A$10&amp;A81,'district and school data'!$P$2:$BP$2491,4,FALSE))</f>
        <v xml:space="preserve"> </v>
      </c>
      <c r="C81" s="61" t="str">
        <f>IF(ISNA(VLOOKUP(MID($D$5,1,3)&amp;$A$10&amp;A81,'district and school data'!$P$2:$BP$2491,5,FALSE))," ",VLOOKUP(MID($D$5,1,3)&amp;$A$10&amp;A81,'district and school data'!$P$2:$BP$2491,5,FALSE))</f>
        <v xml:space="preserve"> </v>
      </c>
      <c r="D81" s="62" t="str">
        <f>IF(ISNA(VLOOKUP(MID($D$5,1,3)&amp;$A$10&amp;A81,'district and school data'!$P$2:$BP$2491,46,FALSE))," ",VLOOKUP(MID($D$5,1,3)&amp;$A$10&amp;A81,'district and school data'!$P$2:$BP$2491,46,FALSE))</f>
        <v xml:space="preserve"> </v>
      </c>
      <c r="E81" s="62" t="str">
        <f>IF(ISNA(VLOOKUP(MID($D$5,1,3)&amp;$A$10&amp;A81,'district and school data'!$P$2:$BP$2491,47,FALSE))," ",VLOOKUP(MID($D$5,1,3)&amp;$A$10&amp;A81,'district and school data'!$P$2:$BP$2491,47,FALSE))</f>
        <v xml:space="preserve"> </v>
      </c>
      <c r="F81" s="63" t="str">
        <f>IF(ISNA(VLOOKUP(MID($D$5,1,3)&amp;$A$10&amp;A81,'district and school data'!$P$2:$BP$2491,48,FALSE))," ",VLOOKUP(MID($D$5,1,3)&amp;$A$10&amp;A81,'district and school data'!$P$2:$BP$2491,48,FALSE))</f>
        <v xml:space="preserve"> </v>
      </c>
    </row>
    <row r="82" spans="1:6" hidden="1" x14ac:dyDescent="0.25">
      <c r="A82" s="60">
        <v>72</v>
      </c>
      <c r="B82" s="61" t="str">
        <f>IF(ISNA(VLOOKUP(MID($D$5,1,3)&amp;$A$10&amp;A82,'district and school data'!$P$2:$BP$2491,4,FALSE))," ",VLOOKUP(MID($D$5,1,3)&amp;$A$10&amp;A82,'district and school data'!$P$2:$BP$2491,4,FALSE))</f>
        <v xml:space="preserve"> </v>
      </c>
      <c r="C82" s="61" t="str">
        <f>IF(ISNA(VLOOKUP(MID($D$5,1,3)&amp;$A$10&amp;A82,'district and school data'!$P$2:$BP$2491,5,FALSE))," ",VLOOKUP(MID($D$5,1,3)&amp;$A$10&amp;A82,'district and school data'!$P$2:$BP$2491,5,FALSE))</f>
        <v xml:space="preserve"> </v>
      </c>
      <c r="D82" s="62" t="str">
        <f>IF(ISNA(VLOOKUP(MID($D$5,1,3)&amp;$A$10&amp;A82,'district and school data'!$P$2:$BP$2491,46,FALSE))," ",VLOOKUP(MID($D$5,1,3)&amp;$A$10&amp;A82,'district and school data'!$P$2:$BP$2491,46,FALSE))</f>
        <v xml:space="preserve"> </v>
      </c>
      <c r="E82" s="62" t="str">
        <f>IF(ISNA(VLOOKUP(MID($D$5,1,3)&amp;$A$10&amp;A82,'district and school data'!$P$2:$BP$2491,47,FALSE))," ",VLOOKUP(MID($D$5,1,3)&amp;$A$10&amp;A82,'district and school data'!$P$2:$BP$2491,47,FALSE))</f>
        <v xml:space="preserve"> </v>
      </c>
      <c r="F82" s="63" t="str">
        <f>IF(ISNA(VLOOKUP(MID($D$5,1,3)&amp;$A$10&amp;A82,'district and school data'!$P$2:$BP$2491,48,FALSE))," ",VLOOKUP(MID($D$5,1,3)&amp;$A$10&amp;A82,'district and school data'!$P$2:$BP$2491,48,FALSE))</f>
        <v xml:space="preserve"> </v>
      </c>
    </row>
    <row r="83" spans="1:6" hidden="1" x14ac:dyDescent="0.25">
      <c r="A83" s="64">
        <v>73</v>
      </c>
      <c r="B83" s="61" t="str">
        <f>IF(ISNA(VLOOKUP(MID($D$5,1,3)&amp;$A$10&amp;A83,'district and school data'!$P$2:$BP$2491,4,FALSE))," ",VLOOKUP(MID($D$5,1,3)&amp;$A$10&amp;A83,'district and school data'!$P$2:$BP$2491,4,FALSE))</f>
        <v xml:space="preserve"> </v>
      </c>
      <c r="C83" s="61" t="str">
        <f>IF(ISNA(VLOOKUP(MID($D$5,1,3)&amp;$A$10&amp;A83,'district and school data'!$P$2:$BP$2491,5,FALSE))," ",VLOOKUP(MID($D$5,1,3)&amp;$A$10&amp;A83,'district and school data'!$P$2:$BP$2491,5,FALSE))</f>
        <v xml:space="preserve"> </v>
      </c>
      <c r="D83" s="62" t="str">
        <f>IF(ISNA(VLOOKUP(MID($D$5,1,3)&amp;$A$10&amp;A83,'district and school data'!$P$2:$BP$2491,46,FALSE))," ",VLOOKUP(MID($D$5,1,3)&amp;$A$10&amp;A83,'district and school data'!$P$2:$BP$2491,46,FALSE))</f>
        <v xml:space="preserve"> </v>
      </c>
      <c r="E83" s="62" t="str">
        <f>IF(ISNA(VLOOKUP(MID($D$5,1,3)&amp;$A$10&amp;A83,'district and school data'!$P$2:$BP$2491,47,FALSE))," ",VLOOKUP(MID($D$5,1,3)&amp;$A$10&amp;A83,'district and school data'!$P$2:$BP$2491,47,FALSE))</f>
        <v xml:space="preserve"> </v>
      </c>
      <c r="F83" s="63" t="str">
        <f>IF(ISNA(VLOOKUP(MID($D$5,1,3)&amp;$A$10&amp;A83,'district and school data'!$P$2:$BP$2491,48,FALSE))," ",VLOOKUP(MID($D$5,1,3)&amp;$A$10&amp;A83,'district and school data'!$P$2:$BP$2491,48,FALSE))</f>
        <v xml:space="preserve"> </v>
      </c>
    </row>
    <row r="84" spans="1:6" hidden="1" x14ac:dyDescent="0.25">
      <c r="A84" s="60">
        <v>74</v>
      </c>
      <c r="B84" s="61" t="str">
        <f>IF(ISNA(VLOOKUP(MID($D$5,1,3)&amp;$A$10&amp;A84,'district and school data'!$P$2:$BP$2491,4,FALSE))," ",VLOOKUP(MID($D$5,1,3)&amp;$A$10&amp;A84,'district and school data'!$P$2:$BP$2491,4,FALSE))</f>
        <v xml:space="preserve"> </v>
      </c>
      <c r="C84" s="61" t="str">
        <f>IF(ISNA(VLOOKUP(MID($D$5,1,3)&amp;$A$10&amp;A84,'district and school data'!$P$2:$BP$2491,5,FALSE))," ",VLOOKUP(MID($D$5,1,3)&amp;$A$10&amp;A84,'district and school data'!$P$2:$BP$2491,5,FALSE))</f>
        <v xml:space="preserve"> </v>
      </c>
      <c r="D84" s="62" t="str">
        <f>IF(ISNA(VLOOKUP(MID($D$5,1,3)&amp;$A$10&amp;A84,'district and school data'!$P$2:$BP$2491,46,FALSE))," ",VLOOKUP(MID($D$5,1,3)&amp;$A$10&amp;A84,'district and school data'!$P$2:$BP$2491,46,FALSE))</f>
        <v xml:space="preserve"> </v>
      </c>
      <c r="E84" s="62" t="str">
        <f>IF(ISNA(VLOOKUP(MID($D$5,1,3)&amp;$A$10&amp;A84,'district and school data'!$P$2:$BP$2491,47,FALSE))," ",VLOOKUP(MID($D$5,1,3)&amp;$A$10&amp;A84,'district and school data'!$P$2:$BP$2491,47,FALSE))</f>
        <v xml:space="preserve"> </v>
      </c>
      <c r="F84" s="63" t="str">
        <f>IF(ISNA(VLOOKUP(MID($D$5,1,3)&amp;$A$10&amp;A84,'district and school data'!$P$2:$BP$2491,48,FALSE))," ",VLOOKUP(MID($D$5,1,3)&amp;$A$10&amp;A84,'district and school data'!$P$2:$BP$2491,48,FALSE))</f>
        <v xml:space="preserve"> </v>
      </c>
    </row>
    <row r="85" spans="1:6" hidden="1" x14ac:dyDescent="0.25">
      <c r="A85" s="60">
        <v>75</v>
      </c>
      <c r="B85" s="61" t="str">
        <f>IF(ISNA(VLOOKUP(MID($D$5,1,3)&amp;$A$10&amp;A85,'district and school data'!$P$2:$BP$2491,4,FALSE))," ",VLOOKUP(MID($D$5,1,3)&amp;$A$10&amp;A85,'district and school data'!$P$2:$BP$2491,4,FALSE))</f>
        <v xml:space="preserve"> </v>
      </c>
      <c r="C85" s="61" t="str">
        <f>IF(ISNA(VLOOKUP(MID($D$5,1,3)&amp;$A$10&amp;A85,'district and school data'!$P$2:$BP$2491,5,FALSE))," ",VLOOKUP(MID($D$5,1,3)&amp;$A$10&amp;A85,'district and school data'!$P$2:$BP$2491,5,FALSE))</f>
        <v xml:space="preserve"> </v>
      </c>
      <c r="D85" s="62" t="str">
        <f>IF(ISNA(VLOOKUP(MID($D$5,1,3)&amp;$A$10&amp;A85,'district and school data'!$P$2:$BP$2491,46,FALSE))," ",VLOOKUP(MID($D$5,1,3)&amp;$A$10&amp;A85,'district and school data'!$P$2:$BP$2491,46,FALSE))</f>
        <v xml:space="preserve"> </v>
      </c>
      <c r="E85" s="62" t="str">
        <f>IF(ISNA(VLOOKUP(MID($D$5,1,3)&amp;$A$10&amp;A85,'district and school data'!$P$2:$BP$2491,47,FALSE))," ",VLOOKUP(MID($D$5,1,3)&amp;$A$10&amp;A85,'district and school data'!$P$2:$BP$2491,47,FALSE))</f>
        <v xml:space="preserve"> </v>
      </c>
      <c r="F85" s="63" t="str">
        <f>IF(ISNA(VLOOKUP(MID($D$5,1,3)&amp;$A$10&amp;A85,'district and school data'!$P$2:$BP$2491,48,FALSE))," ",VLOOKUP(MID($D$5,1,3)&amp;$A$10&amp;A85,'district and school data'!$P$2:$BP$2491,48,FALSE))</f>
        <v xml:space="preserve"> </v>
      </c>
    </row>
    <row r="86" spans="1:6" hidden="1" x14ac:dyDescent="0.25">
      <c r="A86" s="64">
        <v>76</v>
      </c>
      <c r="B86" s="61" t="str">
        <f>IF(ISNA(VLOOKUP(MID($D$5,1,3)&amp;$A$10&amp;A86,'district and school data'!$P$2:$BP$2491,4,FALSE))," ",VLOOKUP(MID($D$5,1,3)&amp;$A$10&amp;A86,'district and school data'!$P$2:$BP$2491,4,FALSE))</f>
        <v xml:space="preserve"> </v>
      </c>
      <c r="C86" s="61" t="str">
        <f>IF(ISNA(VLOOKUP(MID($D$5,1,3)&amp;$A$10&amp;A86,'district and school data'!$P$2:$BP$2491,5,FALSE))," ",VLOOKUP(MID($D$5,1,3)&amp;$A$10&amp;A86,'district and school data'!$P$2:$BP$2491,5,FALSE))</f>
        <v xml:space="preserve"> </v>
      </c>
      <c r="D86" s="62" t="str">
        <f>IF(ISNA(VLOOKUP(MID($D$5,1,3)&amp;$A$10&amp;A86,'district and school data'!$P$2:$BP$2491,46,FALSE))," ",VLOOKUP(MID($D$5,1,3)&amp;$A$10&amp;A86,'district and school data'!$P$2:$BP$2491,46,FALSE))</f>
        <v xml:space="preserve"> </v>
      </c>
      <c r="E86" s="62" t="str">
        <f>IF(ISNA(VLOOKUP(MID($D$5,1,3)&amp;$A$10&amp;A86,'district and school data'!$P$2:$BP$2491,47,FALSE))," ",VLOOKUP(MID($D$5,1,3)&amp;$A$10&amp;A86,'district and school data'!$P$2:$BP$2491,47,FALSE))</f>
        <v xml:space="preserve"> </v>
      </c>
      <c r="F86" s="63" t="str">
        <f>IF(ISNA(VLOOKUP(MID($D$5,1,3)&amp;$A$10&amp;A86,'district and school data'!$P$2:$BP$2491,48,FALSE))," ",VLOOKUP(MID($D$5,1,3)&amp;$A$10&amp;A86,'district and school data'!$P$2:$BP$2491,48,FALSE))</f>
        <v xml:space="preserve"> </v>
      </c>
    </row>
    <row r="87" spans="1:6" hidden="1" x14ac:dyDescent="0.25">
      <c r="A87" s="60">
        <v>77</v>
      </c>
      <c r="B87" s="61" t="str">
        <f>IF(ISNA(VLOOKUP(MID($D$5,1,3)&amp;$A$10&amp;A87,'district and school data'!$P$2:$BP$2491,4,FALSE))," ",VLOOKUP(MID($D$5,1,3)&amp;$A$10&amp;A87,'district and school data'!$P$2:$BP$2491,4,FALSE))</f>
        <v xml:space="preserve"> </v>
      </c>
      <c r="C87" s="61" t="str">
        <f>IF(ISNA(VLOOKUP(MID($D$5,1,3)&amp;$A$10&amp;A87,'district and school data'!$P$2:$BP$2491,5,FALSE))," ",VLOOKUP(MID($D$5,1,3)&amp;$A$10&amp;A87,'district and school data'!$P$2:$BP$2491,5,FALSE))</f>
        <v xml:space="preserve"> </v>
      </c>
      <c r="D87" s="62" t="str">
        <f>IF(ISNA(VLOOKUP(MID($D$5,1,3)&amp;$A$10&amp;A87,'district and school data'!$P$2:$BP$2491,46,FALSE))," ",VLOOKUP(MID($D$5,1,3)&amp;$A$10&amp;A87,'district and school data'!$P$2:$BP$2491,46,FALSE))</f>
        <v xml:space="preserve"> </v>
      </c>
      <c r="E87" s="62" t="str">
        <f>IF(ISNA(VLOOKUP(MID($D$5,1,3)&amp;$A$10&amp;A87,'district and school data'!$P$2:$BP$2491,47,FALSE))," ",VLOOKUP(MID($D$5,1,3)&amp;$A$10&amp;A87,'district and school data'!$P$2:$BP$2491,47,FALSE))</f>
        <v xml:space="preserve"> </v>
      </c>
      <c r="F87" s="63" t="str">
        <f>IF(ISNA(VLOOKUP(MID($D$5,1,3)&amp;$A$10&amp;A87,'district and school data'!$P$2:$BP$2491,48,FALSE))," ",VLOOKUP(MID($D$5,1,3)&amp;$A$10&amp;A87,'district and school data'!$P$2:$BP$2491,48,FALSE))</f>
        <v xml:space="preserve"> </v>
      </c>
    </row>
    <row r="88" spans="1:6" hidden="1" x14ac:dyDescent="0.25">
      <c r="A88" s="60">
        <v>78</v>
      </c>
      <c r="B88" s="61" t="str">
        <f>IF(ISNA(VLOOKUP(MID($D$5,1,3)&amp;$A$10&amp;A88,'district and school data'!$P$2:$BP$2491,4,FALSE))," ",VLOOKUP(MID($D$5,1,3)&amp;$A$10&amp;A88,'district and school data'!$P$2:$BP$2491,4,FALSE))</f>
        <v xml:space="preserve"> </v>
      </c>
      <c r="C88" s="61" t="str">
        <f>IF(ISNA(VLOOKUP(MID($D$5,1,3)&amp;$A$10&amp;A88,'district and school data'!$P$2:$BP$2491,5,FALSE))," ",VLOOKUP(MID($D$5,1,3)&amp;$A$10&amp;A88,'district and school data'!$P$2:$BP$2491,5,FALSE))</f>
        <v xml:space="preserve"> </v>
      </c>
      <c r="D88" s="62" t="str">
        <f>IF(ISNA(VLOOKUP(MID($D$5,1,3)&amp;$A$10&amp;A88,'district and school data'!$P$2:$BP$2491,46,FALSE))," ",VLOOKUP(MID($D$5,1,3)&amp;$A$10&amp;A88,'district and school data'!$P$2:$BP$2491,46,FALSE))</f>
        <v xml:space="preserve"> </v>
      </c>
      <c r="E88" s="62" t="str">
        <f>IF(ISNA(VLOOKUP(MID($D$5,1,3)&amp;$A$10&amp;A88,'district and school data'!$P$2:$BP$2491,47,FALSE))," ",VLOOKUP(MID($D$5,1,3)&amp;$A$10&amp;A88,'district and school data'!$P$2:$BP$2491,47,FALSE))</f>
        <v xml:space="preserve"> </v>
      </c>
      <c r="F88" s="63" t="str">
        <f>IF(ISNA(VLOOKUP(MID($D$5,1,3)&amp;$A$10&amp;A88,'district and school data'!$P$2:$BP$2491,48,FALSE))," ",VLOOKUP(MID($D$5,1,3)&amp;$A$10&amp;A88,'district and school data'!$P$2:$BP$2491,48,FALSE))</f>
        <v xml:space="preserve"> </v>
      </c>
    </row>
    <row r="89" spans="1:6" hidden="1" x14ac:dyDescent="0.25">
      <c r="A89" s="64">
        <v>79</v>
      </c>
      <c r="B89" s="61" t="str">
        <f>IF(ISNA(VLOOKUP(MID($D$5,1,3)&amp;$A$10&amp;A89,'district and school data'!$P$2:$BP$2491,4,FALSE))," ",VLOOKUP(MID($D$5,1,3)&amp;$A$10&amp;A89,'district and school data'!$P$2:$BP$2491,4,FALSE))</f>
        <v xml:space="preserve"> </v>
      </c>
      <c r="C89" s="61" t="str">
        <f>IF(ISNA(VLOOKUP(MID($D$5,1,3)&amp;$A$10&amp;A89,'district and school data'!$P$2:$BP$2491,5,FALSE))," ",VLOOKUP(MID($D$5,1,3)&amp;$A$10&amp;A89,'district and school data'!$P$2:$BP$2491,5,FALSE))</f>
        <v xml:space="preserve"> </v>
      </c>
      <c r="D89" s="62" t="str">
        <f>IF(ISNA(VLOOKUP(MID($D$5,1,3)&amp;$A$10&amp;A89,'district and school data'!$P$2:$BP$2491,46,FALSE))," ",VLOOKUP(MID($D$5,1,3)&amp;$A$10&amp;A89,'district and school data'!$P$2:$BP$2491,46,FALSE))</f>
        <v xml:space="preserve"> </v>
      </c>
      <c r="E89" s="62" t="str">
        <f>IF(ISNA(VLOOKUP(MID($D$5,1,3)&amp;$A$10&amp;A89,'district and school data'!$P$2:$BP$2491,47,FALSE))," ",VLOOKUP(MID($D$5,1,3)&amp;$A$10&amp;A89,'district and school data'!$P$2:$BP$2491,47,FALSE))</f>
        <v xml:space="preserve"> </v>
      </c>
      <c r="F89" s="63" t="str">
        <f>IF(ISNA(VLOOKUP(MID($D$5,1,3)&amp;$A$10&amp;A89,'district and school data'!$P$2:$BP$2491,48,FALSE))," ",VLOOKUP(MID($D$5,1,3)&amp;$A$10&amp;A89,'district and school data'!$P$2:$BP$2491,48,FALSE))</f>
        <v xml:space="preserve"> </v>
      </c>
    </row>
    <row r="90" spans="1:6" hidden="1" x14ac:dyDescent="0.25">
      <c r="A90" s="60">
        <v>80</v>
      </c>
      <c r="B90" s="61" t="str">
        <f>IF(ISNA(VLOOKUP(MID($D$5,1,3)&amp;$A$10&amp;A90,'district and school data'!$P$2:$BP$2491,4,FALSE))," ",VLOOKUP(MID($D$5,1,3)&amp;$A$10&amp;A90,'district and school data'!$P$2:$BP$2491,4,FALSE))</f>
        <v xml:space="preserve"> </v>
      </c>
      <c r="C90" s="61" t="str">
        <f>IF(ISNA(VLOOKUP(MID($D$5,1,3)&amp;$A$10&amp;A90,'district and school data'!$P$2:$BP$2491,5,FALSE))," ",VLOOKUP(MID($D$5,1,3)&amp;$A$10&amp;A90,'district and school data'!$P$2:$BP$2491,5,FALSE))</f>
        <v xml:space="preserve"> </v>
      </c>
      <c r="D90" s="62" t="str">
        <f>IF(ISNA(VLOOKUP(MID($D$5,1,3)&amp;$A$10&amp;A90,'district and school data'!$P$2:$BP$2491,46,FALSE))," ",VLOOKUP(MID($D$5,1,3)&amp;$A$10&amp;A90,'district and school data'!$P$2:$BP$2491,46,FALSE))</f>
        <v xml:space="preserve"> </v>
      </c>
      <c r="E90" s="62" t="str">
        <f>IF(ISNA(VLOOKUP(MID($D$5,1,3)&amp;$A$10&amp;A90,'district and school data'!$P$2:$BP$2491,47,FALSE))," ",VLOOKUP(MID($D$5,1,3)&amp;$A$10&amp;A90,'district and school data'!$P$2:$BP$2491,47,FALSE))</f>
        <v xml:space="preserve"> </v>
      </c>
      <c r="F90" s="63" t="str">
        <f>IF(ISNA(VLOOKUP(MID($D$5,1,3)&amp;$A$10&amp;A90,'district and school data'!$P$2:$BP$2491,48,FALSE))," ",VLOOKUP(MID($D$5,1,3)&amp;$A$10&amp;A90,'district and school data'!$P$2:$BP$2491,48,FALSE))</f>
        <v xml:space="preserve"> </v>
      </c>
    </row>
    <row r="91" spans="1:6" hidden="1" x14ac:dyDescent="0.25">
      <c r="A91" s="60">
        <v>81</v>
      </c>
      <c r="B91" s="61" t="str">
        <f>IF(ISNA(VLOOKUP(MID($D$5,1,3)&amp;$A$10&amp;A91,'district and school data'!$P$2:$BP$2491,4,FALSE))," ",VLOOKUP(MID($D$5,1,3)&amp;$A$10&amp;A91,'district and school data'!$P$2:$BP$2491,4,FALSE))</f>
        <v xml:space="preserve"> </v>
      </c>
      <c r="C91" s="61" t="str">
        <f>IF(ISNA(VLOOKUP(MID($D$5,1,3)&amp;$A$10&amp;A91,'district and school data'!$P$2:$BP$2491,5,FALSE))," ",VLOOKUP(MID($D$5,1,3)&amp;$A$10&amp;A91,'district and school data'!$P$2:$BP$2491,5,FALSE))</f>
        <v xml:space="preserve"> </v>
      </c>
      <c r="D91" s="62" t="str">
        <f>IF(ISNA(VLOOKUP(MID($D$5,1,3)&amp;$A$10&amp;A91,'district and school data'!$P$2:$BP$2491,46,FALSE))," ",VLOOKUP(MID($D$5,1,3)&amp;$A$10&amp;A91,'district and school data'!$P$2:$BP$2491,46,FALSE))</f>
        <v xml:space="preserve"> </v>
      </c>
      <c r="E91" s="62" t="str">
        <f>IF(ISNA(VLOOKUP(MID($D$5,1,3)&amp;$A$10&amp;A91,'district and school data'!$P$2:$BP$2491,47,FALSE))," ",VLOOKUP(MID($D$5,1,3)&amp;$A$10&amp;A91,'district and school data'!$P$2:$BP$2491,47,FALSE))</f>
        <v xml:space="preserve"> </v>
      </c>
      <c r="F91" s="63" t="str">
        <f>IF(ISNA(VLOOKUP(MID($D$5,1,3)&amp;$A$10&amp;A91,'district and school data'!$P$2:$BP$2491,48,FALSE))," ",VLOOKUP(MID($D$5,1,3)&amp;$A$10&amp;A91,'district and school data'!$P$2:$BP$2491,48,FALSE))</f>
        <v xml:space="preserve"> </v>
      </c>
    </row>
    <row r="92" spans="1:6" hidden="1" x14ac:dyDescent="0.25">
      <c r="A92" s="64">
        <v>82</v>
      </c>
      <c r="B92" s="61" t="str">
        <f>IF(ISNA(VLOOKUP(MID($D$5,1,3)&amp;$A$10&amp;A92,'district and school data'!$P$2:$BP$2491,4,FALSE))," ",VLOOKUP(MID($D$5,1,3)&amp;$A$10&amp;A92,'district and school data'!$P$2:$BP$2491,4,FALSE))</f>
        <v xml:space="preserve"> </v>
      </c>
      <c r="C92" s="61" t="str">
        <f>IF(ISNA(VLOOKUP(MID($D$5,1,3)&amp;$A$10&amp;A92,'district and school data'!$P$2:$BP$2491,5,FALSE))," ",VLOOKUP(MID($D$5,1,3)&amp;$A$10&amp;A92,'district and school data'!$P$2:$BP$2491,5,FALSE))</f>
        <v xml:space="preserve"> </v>
      </c>
      <c r="D92" s="62" t="str">
        <f>IF(ISNA(VLOOKUP(MID($D$5,1,3)&amp;$A$10&amp;A92,'district and school data'!$P$2:$BP$2491,46,FALSE))," ",VLOOKUP(MID($D$5,1,3)&amp;$A$10&amp;A92,'district and school data'!$P$2:$BP$2491,46,FALSE))</f>
        <v xml:space="preserve"> </v>
      </c>
      <c r="E92" s="62" t="str">
        <f>IF(ISNA(VLOOKUP(MID($D$5,1,3)&amp;$A$10&amp;A92,'district and school data'!$P$2:$BP$2491,47,FALSE))," ",VLOOKUP(MID($D$5,1,3)&amp;$A$10&amp;A92,'district and school data'!$P$2:$BP$2491,47,FALSE))</f>
        <v xml:space="preserve"> </v>
      </c>
      <c r="F92" s="63" t="str">
        <f>IF(ISNA(VLOOKUP(MID($D$5,1,3)&amp;$A$10&amp;A92,'district and school data'!$P$2:$BP$2491,48,FALSE))," ",VLOOKUP(MID($D$5,1,3)&amp;$A$10&amp;A92,'district and school data'!$P$2:$BP$2491,48,FALSE))</f>
        <v xml:space="preserve"> </v>
      </c>
    </row>
    <row r="93" spans="1:6" hidden="1" x14ac:dyDescent="0.25">
      <c r="A93" s="60">
        <v>83</v>
      </c>
      <c r="B93" s="61" t="str">
        <f>IF(ISNA(VLOOKUP(MID($D$5,1,3)&amp;$A$10&amp;A93,'district and school data'!$P$2:$BP$2491,4,FALSE))," ",VLOOKUP(MID($D$5,1,3)&amp;$A$10&amp;A93,'district and school data'!$P$2:$BP$2491,4,FALSE))</f>
        <v xml:space="preserve"> </v>
      </c>
      <c r="C93" s="61" t="str">
        <f>IF(ISNA(VLOOKUP(MID($D$5,1,3)&amp;$A$10&amp;A93,'district and school data'!$P$2:$BP$2491,5,FALSE))," ",VLOOKUP(MID($D$5,1,3)&amp;$A$10&amp;A93,'district and school data'!$P$2:$BP$2491,5,FALSE))</f>
        <v xml:space="preserve"> </v>
      </c>
      <c r="D93" s="62" t="str">
        <f>IF(ISNA(VLOOKUP(MID($D$5,1,3)&amp;$A$10&amp;A93,'district and school data'!$P$2:$BP$2491,46,FALSE))," ",VLOOKUP(MID($D$5,1,3)&amp;$A$10&amp;A93,'district and school data'!$P$2:$BP$2491,46,FALSE))</f>
        <v xml:space="preserve"> </v>
      </c>
      <c r="E93" s="62" t="str">
        <f>IF(ISNA(VLOOKUP(MID($D$5,1,3)&amp;$A$10&amp;A93,'district and school data'!$P$2:$BP$2491,47,FALSE))," ",VLOOKUP(MID($D$5,1,3)&amp;$A$10&amp;A93,'district and school data'!$P$2:$BP$2491,47,FALSE))</f>
        <v xml:space="preserve"> </v>
      </c>
      <c r="F93" s="63" t="str">
        <f>IF(ISNA(VLOOKUP(MID($D$5,1,3)&amp;$A$10&amp;A93,'district and school data'!$P$2:$BP$2491,48,FALSE))," ",VLOOKUP(MID($D$5,1,3)&amp;$A$10&amp;A93,'district and school data'!$P$2:$BP$2491,48,FALSE))</f>
        <v xml:space="preserve"> </v>
      </c>
    </row>
    <row r="94" spans="1:6" hidden="1" x14ac:dyDescent="0.25">
      <c r="A94" s="60">
        <v>84</v>
      </c>
      <c r="B94" s="61" t="str">
        <f>IF(ISNA(VLOOKUP(MID($D$5,1,3)&amp;$A$10&amp;A94,'district and school data'!$P$2:$BP$2491,4,FALSE))," ",VLOOKUP(MID($D$5,1,3)&amp;$A$10&amp;A94,'district and school data'!$P$2:$BP$2491,4,FALSE))</f>
        <v xml:space="preserve"> </v>
      </c>
      <c r="C94" s="61" t="str">
        <f>IF(ISNA(VLOOKUP(MID($D$5,1,3)&amp;$A$10&amp;A94,'district and school data'!$P$2:$BP$2491,5,FALSE))," ",VLOOKUP(MID($D$5,1,3)&amp;$A$10&amp;A94,'district and school data'!$P$2:$BP$2491,5,FALSE))</f>
        <v xml:space="preserve"> </v>
      </c>
      <c r="D94" s="62" t="str">
        <f>IF(ISNA(VLOOKUP(MID($D$5,1,3)&amp;$A$10&amp;A94,'district and school data'!$P$2:$BP$2491,46,FALSE))," ",VLOOKUP(MID($D$5,1,3)&amp;$A$10&amp;A94,'district and school data'!$P$2:$BP$2491,46,FALSE))</f>
        <v xml:space="preserve"> </v>
      </c>
      <c r="E94" s="62" t="str">
        <f>IF(ISNA(VLOOKUP(MID($D$5,1,3)&amp;$A$10&amp;A94,'district and school data'!$P$2:$BP$2491,47,FALSE))," ",VLOOKUP(MID($D$5,1,3)&amp;$A$10&amp;A94,'district and school data'!$P$2:$BP$2491,47,FALSE))</f>
        <v xml:space="preserve"> </v>
      </c>
      <c r="F94" s="63" t="str">
        <f>IF(ISNA(VLOOKUP(MID($D$5,1,3)&amp;$A$10&amp;A94,'district and school data'!$P$2:$BP$2491,48,FALSE))," ",VLOOKUP(MID($D$5,1,3)&amp;$A$10&amp;A94,'district and school data'!$P$2:$BP$2491,48,FALSE))</f>
        <v xml:space="preserve"> </v>
      </c>
    </row>
    <row r="95" spans="1:6" hidden="1" x14ac:dyDescent="0.25">
      <c r="A95" s="64">
        <v>85</v>
      </c>
      <c r="B95" s="61" t="str">
        <f>IF(ISNA(VLOOKUP(MID($D$5,1,3)&amp;$A$10&amp;A95,'district and school data'!$P$2:$BP$2491,4,FALSE))," ",VLOOKUP(MID($D$5,1,3)&amp;$A$10&amp;A95,'district and school data'!$P$2:$BP$2491,4,FALSE))</f>
        <v xml:space="preserve"> </v>
      </c>
      <c r="C95" s="61" t="str">
        <f>IF(ISNA(VLOOKUP(MID($D$5,1,3)&amp;$A$10&amp;A95,'district and school data'!$P$2:$BP$2491,5,FALSE))," ",VLOOKUP(MID($D$5,1,3)&amp;$A$10&amp;A95,'district and school data'!$P$2:$BP$2491,5,FALSE))</f>
        <v xml:space="preserve"> </v>
      </c>
      <c r="D95" s="62" t="str">
        <f>IF(ISNA(VLOOKUP(MID($D$5,1,3)&amp;$A$10&amp;A95,'district and school data'!$P$2:$BP$2491,46,FALSE))," ",VLOOKUP(MID($D$5,1,3)&amp;$A$10&amp;A95,'district and school data'!$P$2:$BP$2491,46,FALSE))</f>
        <v xml:space="preserve"> </v>
      </c>
      <c r="E95" s="62" t="str">
        <f>IF(ISNA(VLOOKUP(MID($D$5,1,3)&amp;$A$10&amp;A95,'district and school data'!$P$2:$BP$2491,47,FALSE))," ",VLOOKUP(MID($D$5,1,3)&amp;$A$10&amp;A95,'district and school data'!$P$2:$BP$2491,47,FALSE))</f>
        <v xml:space="preserve"> </v>
      </c>
      <c r="F95" s="63" t="str">
        <f>IF(ISNA(VLOOKUP(MID($D$5,1,3)&amp;$A$10&amp;A95,'district and school data'!$P$2:$BP$2491,48,FALSE))," ",VLOOKUP(MID($D$5,1,3)&amp;$A$10&amp;A95,'district and school data'!$P$2:$BP$2491,48,FALSE))</f>
        <v xml:space="preserve"> </v>
      </c>
    </row>
    <row r="96" spans="1:6" hidden="1" x14ac:dyDescent="0.25">
      <c r="A96" s="60">
        <v>86</v>
      </c>
      <c r="B96" s="61" t="str">
        <f>IF(ISNA(VLOOKUP(MID($D$5,1,3)&amp;$A$10&amp;A96,'district and school data'!$P$2:$BP$2491,4,FALSE))," ",VLOOKUP(MID($D$5,1,3)&amp;$A$10&amp;A96,'district and school data'!$P$2:$BP$2491,4,FALSE))</f>
        <v xml:space="preserve"> </v>
      </c>
      <c r="C96" s="61" t="str">
        <f>IF(ISNA(VLOOKUP(MID($D$5,1,3)&amp;$A$10&amp;A96,'district and school data'!$P$2:$BP$2491,5,FALSE))," ",VLOOKUP(MID($D$5,1,3)&amp;$A$10&amp;A96,'district and school data'!$P$2:$BP$2491,5,FALSE))</f>
        <v xml:space="preserve"> </v>
      </c>
      <c r="D96" s="62" t="str">
        <f>IF(ISNA(VLOOKUP(MID($D$5,1,3)&amp;$A$10&amp;A96,'district and school data'!$P$2:$BP$2491,46,FALSE))," ",VLOOKUP(MID($D$5,1,3)&amp;$A$10&amp;A96,'district and school data'!$P$2:$BP$2491,46,FALSE))</f>
        <v xml:space="preserve"> </v>
      </c>
      <c r="E96" s="62" t="str">
        <f>IF(ISNA(VLOOKUP(MID($D$5,1,3)&amp;$A$10&amp;A96,'district and school data'!$P$2:$BP$2491,47,FALSE))," ",VLOOKUP(MID($D$5,1,3)&amp;$A$10&amp;A96,'district and school data'!$P$2:$BP$2491,47,FALSE))</f>
        <v xml:space="preserve"> </v>
      </c>
      <c r="F96" s="63" t="str">
        <f>IF(ISNA(VLOOKUP(MID($D$5,1,3)&amp;$A$10&amp;A96,'district and school data'!$P$2:$BP$2491,48,FALSE))," ",VLOOKUP(MID($D$5,1,3)&amp;$A$10&amp;A96,'district and school data'!$P$2:$BP$2491,48,FALSE))</f>
        <v xml:space="preserve"> </v>
      </c>
    </row>
    <row r="97" spans="1:6" hidden="1" x14ac:dyDescent="0.25">
      <c r="A97" s="60">
        <v>87</v>
      </c>
      <c r="B97" s="61" t="str">
        <f>IF(ISNA(VLOOKUP(MID($D$5,1,3)&amp;$A$10&amp;A97,'district and school data'!$P$2:$BP$2491,4,FALSE))," ",VLOOKUP(MID($D$5,1,3)&amp;$A$10&amp;A97,'district and school data'!$P$2:$BP$2491,4,FALSE))</f>
        <v xml:space="preserve"> </v>
      </c>
      <c r="C97" s="61" t="str">
        <f>IF(ISNA(VLOOKUP(MID($D$5,1,3)&amp;$A$10&amp;A97,'district and school data'!$P$2:$BP$2491,5,FALSE))," ",VLOOKUP(MID($D$5,1,3)&amp;$A$10&amp;A97,'district and school data'!$P$2:$BP$2491,5,FALSE))</f>
        <v xml:space="preserve"> </v>
      </c>
      <c r="D97" s="62" t="str">
        <f>IF(ISNA(VLOOKUP(MID($D$5,1,3)&amp;$A$10&amp;A97,'district and school data'!$P$2:$BP$2491,46,FALSE))," ",VLOOKUP(MID($D$5,1,3)&amp;$A$10&amp;A97,'district and school data'!$P$2:$BP$2491,46,FALSE))</f>
        <v xml:space="preserve"> </v>
      </c>
      <c r="E97" s="62" t="str">
        <f>IF(ISNA(VLOOKUP(MID($D$5,1,3)&amp;$A$10&amp;A97,'district and school data'!$P$2:$BP$2491,47,FALSE))," ",VLOOKUP(MID($D$5,1,3)&amp;$A$10&amp;A97,'district and school data'!$P$2:$BP$2491,47,FALSE))</f>
        <v xml:space="preserve"> </v>
      </c>
      <c r="F97" s="63" t="str">
        <f>IF(ISNA(VLOOKUP(MID($D$5,1,3)&amp;$A$10&amp;A97,'district and school data'!$P$2:$BP$2491,48,FALSE))," ",VLOOKUP(MID($D$5,1,3)&amp;$A$10&amp;A97,'district and school data'!$P$2:$BP$2491,48,FALSE))</f>
        <v xml:space="preserve"> </v>
      </c>
    </row>
    <row r="98" spans="1:6" hidden="1" x14ac:dyDescent="0.25">
      <c r="A98" s="64">
        <v>88</v>
      </c>
      <c r="B98" s="61" t="str">
        <f>IF(ISNA(VLOOKUP(MID($D$5,1,3)&amp;$A$10&amp;A98,'district and school data'!$P$2:$BP$2491,4,FALSE))," ",VLOOKUP(MID($D$5,1,3)&amp;$A$10&amp;A98,'district and school data'!$P$2:$BP$2491,4,FALSE))</f>
        <v xml:space="preserve"> </v>
      </c>
      <c r="C98" s="61" t="str">
        <f>IF(ISNA(VLOOKUP(MID($D$5,1,3)&amp;$A$10&amp;A98,'district and school data'!$P$2:$BP$2491,5,FALSE))," ",VLOOKUP(MID($D$5,1,3)&amp;$A$10&amp;A98,'district and school data'!$P$2:$BP$2491,5,FALSE))</f>
        <v xml:space="preserve"> </v>
      </c>
      <c r="D98" s="62" t="str">
        <f>IF(ISNA(VLOOKUP(MID($D$5,1,3)&amp;$A$10&amp;A98,'district and school data'!$P$2:$BP$2491,46,FALSE))," ",VLOOKUP(MID($D$5,1,3)&amp;$A$10&amp;A98,'district and school data'!$P$2:$BP$2491,46,FALSE))</f>
        <v xml:space="preserve"> </v>
      </c>
      <c r="E98" s="62" t="str">
        <f>IF(ISNA(VLOOKUP(MID($D$5,1,3)&amp;$A$10&amp;A98,'district and school data'!$P$2:$BP$2491,47,FALSE))," ",VLOOKUP(MID($D$5,1,3)&amp;$A$10&amp;A98,'district and school data'!$P$2:$BP$2491,47,FALSE))</f>
        <v xml:space="preserve"> </v>
      </c>
      <c r="F98" s="63" t="str">
        <f>IF(ISNA(VLOOKUP(MID($D$5,1,3)&amp;$A$10&amp;A98,'district and school data'!$P$2:$BP$2491,48,FALSE))," ",VLOOKUP(MID($D$5,1,3)&amp;$A$10&amp;A98,'district and school data'!$P$2:$BP$2491,48,FALSE))</f>
        <v xml:space="preserve"> </v>
      </c>
    </row>
    <row r="99" spans="1:6" hidden="1" x14ac:dyDescent="0.25">
      <c r="A99" s="60">
        <v>89</v>
      </c>
      <c r="B99" s="61" t="str">
        <f>IF(ISNA(VLOOKUP(MID($D$5,1,3)&amp;$A$10&amp;A99,'district and school data'!$P$2:$BP$2491,4,FALSE))," ",VLOOKUP(MID($D$5,1,3)&amp;$A$10&amp;A99,'district and school data'!$P$2:$BP$2491,4,FALSE))</f>
        <v xml:space="preserve"> </v>
      </c>
      <c r="C99" s="61" t="str">
        <f>IF(ISNA(VLOOKUP(MID($D$5,1,3)&amp;$A$10&amp;A99,'district and school data'!$P$2:$BP$2491,5,FALSE))," ",VLOOKUP(MID($D$5,1,3)&amp;$A$10&amp;A99,'district and school data'!$P$2:$BP$2491,5,FALSE))</f>
        <v xml:space="preserve"> </v>
      </c>
      <c r="D99" s="62" t="str">
        <f>IF(ISNA(VLOOKUP(MID($D$5,1,3)&amp;$A$10&amp;A99,'district and school data'!$P$2:$BP$2491,46,FALSE))," ",VLOOKUP(MID($D$5,1,3)&amp;$A$10&amp;A99,'district and school data'!$P$2:$BP$2491,46,FALSE))</f>
        <v xml:space="preserve"> </v>
      </c>
      <c r="E99" s="62" t="str">
        <f>IF(ISNA(VLOOKUP(MID($D$5,1,3)&amp;$A$10&amp;A99,'district and school data'!$P$2:$BP$2491,47,FALSE))," ",VLOOKUP(MID($D$5,1,3)&amp;$A$10&amp;A99,'district and school data'!$P$2:$BP$2491,47,FALSE))</f>
        <v xml:space="preserve"> </v>
      </c>
      <c r="F99" s="63" t="str">
        <f>IF(ISNA(VLOOKUP(MID($D$5,1,3)&amp;$A$10&amp;A99,'district and school data'!$P$2:$BP$2491,48,FALSE))," ",VLOOKUP(MID($D$5,1,3)&amp;$A$10&amp;A99,'district and school data'!$P$2:$BP$2491,48,FALSE))</f>
        <v xml:space="preserve"> </v>
      </c>
    </row>
    <row r="100" spans="1:6" hidden="1" x14ac:dyDescent="0.25">
      <c r="A100" s="60">
        <v>90</v>
      </c>
      <c r="B100" s="61" t="str">
        <f>IF(ISNA(VLOOKUP(MID($D$5,1,3)&amp;$A$10&amp;A100,'district and school data'!$P$2:$BP$2491,4,FALSE))," ",VLOOKUP(MID($D$5,1,3)&amp;$A$10&amp;A100,'district and school data'!$P$2:$BP$2491,4,FALSE))</f>
        <v xml:space="preserve"> </v>
      </c>
      <c r="C100" s="61" t="str">
        <f>IF(ISNA(VLOOKUP(MID($D$5,1,3)&amp;$A$10&amp;A100,'district and school data'!$P$2:$BP$2491,5,FALSE))," ",VLOOKUP(MID($D$5,1,3)&amp;$A$10&amp;A100,'district and school data'!$P$2:$BP$2491,5,FALSE))</f>
        <v xml:space="preserve"> </v>
      </c>
      <c r="D100" s="62" t="str">
        <f>IF(ISNA(VLOOKUP(MID($D$5,1,3)&amp;$A$10&amp;A100,'district and school data'!$P$2:$BP$2491,46,FALSE))," ",VLOOKUP(MID($D$5,1,3)&amp;$A$10&amp;A100,'district and school data'!$P$2:$BP$2491,46,FALSE))</f>
        <v xml:space="preserve"> </v>
      </c>
      <c r="E100" s="62" t="str">
        <f>IF(ISNA(VLOOKUP(MID($D$5,1,3)&amp;$A$10&amp;A100,'district and school data'!$P$2:$BP$2491,47,FALSE))," ",VLOOKUP(MID($D$5,1,3)&amp;$A$10&amp;A100,'district and school data'!$P$2:$BP$2491,47,FALSE))</f>
        <v xml:space="preserve"> </v>
      </c>
      <c r="F100" s="63" t="str">
        <f>IF(ISNA(VLOOKUP(MID($D$5,1,3)&amp;$A$10&amp;A100,'district and school data'!$P$2:$BP$2491,48,FALSE))," ",VLOOKUP(MID($D$5,1,3)&amp;$A$10&amp;A100,'district and school data'!$P$2:$BP$2491,48,FALSE))</f>
        <v xml:space="preserve"> </v>
      </c>
    </row>
    <row r="101" spans="1:6" hidden="1" x14ac:dyDescent="0.25">
      <c r="A101" s="64">
        <v>91</v>
      </c>
      <c r="B101" s="61" t="str">
        <f>IF(ISNA(VLOOKUP(MID($D$5,1,3)&amp;$A$10&amp;A101,'district and school data'!$P$2:$BP$2491,4,FALSE))," ",VLOOKUP(MID($D$5,1,3)&amp;$A$10&amp;A101,'district and school data'!$P$2:$BP$2491,4,FALSE))</f>
        <v xml:space="preserve"> </v>
      </c>
      <c r="C101" s="61" t="str">
        <f>IF(ISNA(VLOOKUP(MID($D$5,1,3)&amp;$A$10&amp;A101,'district and school data'!$P$2:$BP$2491,5,FALSE))," ",VLOOKUP(MID($D$5,1,3)&amp;$A$10&amp;A101,'district and school data'!$P$2:$BP$2491,5,FALSE))</f>
        <v xml:space="preserve"> </v>
      </c>
      <c r="D101" s="62" t="str">
        <f>IF(ISNA(VLOOKUP(MID($D$5,1,3)&amp;$A$10&amp;A101,'district and school data'!$P$2:$BP$2491,46,FALSE))," ",VLOOKUP(MID($D$5,1,3)&amp;$A$10&amp;A101,'district and school data'!$P$2:$BP$2491,46,FALSE))</f>
        <v xml:space="preserve"> </v>
      </c>
      <c r="E101" s="62" t="str">
        <f>IF(ISNA(VLOOKUP(MID($D$5,1,3)&amp;$A$10&amp;A101,'district and school data'!$P$2:$BP$2491,47,FALSE))," ",VLOOKUP(MID($D$5,1,3)&amp;$A$10&amp;A101,'district and school data'!$P$2:$BP$2491,47,FALSE))</f>
        <v xml:space="preserve"> </v>
      </c>
      <c r="F101" s="63" t="str">
        <f>IF(ISNA(VLOOKUP(MID($D$5,1,3)&amp;$A$10&amp;A101,'district and school data'!$P$2:$BP$2491,48,FALSE))," ",VLOOKUP(MID($D$5,1,3)&amp;$A$10&amp;A101,'district and school data'!$P$2:$BP$2491,48,FALSE))</f>
        <v xml:space="preserve"> </v>
      </c>
    </row>
    <row r="102" spans="1:6" hidden="1" x14ac:dyDescent="0.25">
      <c r="A102" s="60">
        <v>92</v>
      </c>
      <c r="B102" s="61" t="str">
        <f>IF(ISNA(VLOOKUP(MID($D$5,1,3)&amp;$A$10&amp;A102,'district and school data'!$P$2:$BP$2491,4,FALSE))," ",VLOOKUP(MID($D$5,1,3)&amp;$A$10&amp;A102,'district and school data'!$P$2:$BP$2491,4,FALSE))</f>
        <v xml:space="preserve"> </v>
      </c>
      <c r="C102" s="61" t="str">
        <f>IF(ISNA(VLOOKUP(MID($D$5,1,3)&amp;$A$10&amp;A102,'district and school data'!$P$2:$BP$2491,5,FALSE))," ",VLOOKUP(MID($D$5,1,3)&amp;$A$10&amp;A102,'district and school data'!$P$2:$BP$2491,5,FALSE))</f>
        <v xml:space="preserve"> </v>
      </c>
      <c r="D102" s="62" t="str">
        <f>IF(ISNA(VLOOKUP(MID($D$5,1,3)&amp;$A$10&amp;A102,'district and school data'!$P$2:$BP$2491,46,FALSE))," ",VLOOKUP(MID($D$5,1,3)&amp;$A$10&amp;A102,'district and school data'!$P$2:$BP$2491,46,FALSE))</f>
        <v xml:space="preserve"> </v>
      </c>
      <c r="E102" s="62" t="str">
        <f>IF(ISNA(VLOOKUP(MID($D$5,1,3)&amp;$A$10&amp;A102,'district and school data'!$P$2:$BP$2491,47,FALSE))," ",VLOOKUP(MID($D$5,1,3)&amp;$A$10&amp;A102,'district and school data'!$P$2:$BP$2491,47,FALSE))</f>
        <v xml:space="preserve"> </v>
      </c>
      <c r="F102" s="63" t="str">
        <f>IF(ISNA(VLOOKUP(MID($D$5,1,3)&amp;$A$10&amp;A102,'district and school data'!$P$2:$BP$2491,48,FALSE))," ",VLOOKUP(MID($D$5,1,3)&amp;$A$10&amp;A102,'district and school data'!$P$2:$BP$2491,48,FALSE))</f>
        <v xml:space="preserve"> </v>
      </c>
    </row>
    <row r="103" spans="1:6" hidden="1" x14ac:dyDescent="0.25">
      <c r="A103" s="60">
        <v>93</v>
      </c>
      <c r="B103" s="61" t="str">
        <f>IF(ISNA(VLOOKUP(MID($D$5,1,3)&amp;$A$10&amp;A103,'district and school data'!$P$2:$BP$2491,4,FALSE))," ",VLOOKUP(MID($D$5,1,3)&amp;$A$10&amp;A103,'district and school data'!$P$2:$BP$2491,4,FALSE))</f>
        <v xml:space="preserve"> </v>
      </c>
      <c r="C103" s="61" t="str">
        <f>IF(ISNA(VLOOKUP(MID($D$5,1,3)&amp;$A$10&amp;A103,'district and school data'!$P$2:$BP$2491,5,FALSE))," ",VLOOKUP(MID($D$5,1,3)&amp;$A$10&amp;A103,'district and school data'!$P$2:$BP$2491,5,FALSE))</f>
        <v xml:space="preserve"> </v>
      </c>
      <c r="D103" s="62" t="str">
        <f>IF(ISNA(VLOOKUP(MID($D$5,1,3)&amp;$A$10&amp;A103,'district and school data'!$P$2:$BP$2491,46,FALSE))," ",VLOOKUP(MID($D$5,1,3)&amp;$A$10&amp;A103,'district and school data'!$P$2:$BP$2491,46,FALSE))</f>
        <v xml:space="preserve"> </v>
      </c>
      <c r="E103" s="62" t="str">
        <f>IF(ISNA(VLOOKUP(MID($D$5,1,3)&amp;$A$10&amp;A103,'district and school data'!$P$2:$BP$2491,47,FALSE))," ",VLOOKUP(MID($D$5,1,3)&amp;$A$10&amp;A103,'district and school data'!$P$2:$BP$2491,47,FALSE))</f>
        <v xml:space="preserve"> </v>
      </c>
      <c r="F103" s="63" t="str">
        <f>IF(ISNA(VLOOKUP(MID($D$5,1,3)&amp;$A$10&amp;A103,'district and school data'!$P$2:$BP$2491,48,FALSE))," ",VLOOKUP(MID($D$5,1,3)&amp;$A$10&amp;A103,'district and school data'!$P$2:$BP$2491,48,FALSE))</f>
        <v xml:space="preserve"> </v>
      </c>
    </row>
    <row r="104" spans="1:6" hidden="1" x14ac:dyDescent="0.25">
      <c r="A104" s="64">
        <v>94</v>
      </c>
      <c r="B104" s="61" t="str">
        <f>IF(ISNA(VLOOKUP(MID($D$5,1,3)&amp;$A$10&amp;A104,'district and school data'!$P$2:$BP$2491,4,FALSE))," ",VLOOKUP(MID($D$5,1,3)&amp;$A$10&amp;A104,'district and school data'!$P$2:$BP$2491,4,FALSE))</f>
        <v xml:space="preserve"> </v>
      </c>
      <c r="C104" s="61" t="str">
        <f>IF(ISNA(VLOOKUP(MID($D$5,1,3)&amp;$A$10&amp;A104,'district and school data'!$P$2:$BP$2491,5,FALSE))," ",VLOOKUP(MID($D$5,1,3)&amp;$A$10&amp;A104,'district and school data'!$P$2:$BP$2491,5,FALSE))</f>
        <v xml:space="preserve"> </v>
      </c>
      <c r="D104" s="62" t="str">
        <f>IF(ISNA(VLOOKUP(MID($D$5,1,3)&amp;$A$10&amp;A104,'district and school data'!$P$2:$BP$2491,46,FALSE))," ",VLOOKUP(MID($D$5,1,3)&amp;$A$10&amp;A104,'district and school data'!$P$2:$BP$2491,46,FALSE))</f>
        <v xml:space="preserve"> </v>
      </c>
      <c r="E104" s="62" t="str">
        <f>IF(ISNA(VLOOKUP(MID($D$5,1,3)&amp;$A$10&amp;A104,'district and school data'!$P$2:$BP$2491,47,FALSE))," ",VLOOKUP(MID($D$5,1,3)&amp;$A$10&amp;A104,'district and school data'!$P$2:$BP$2491,47,FALSE))</f>
        <v xml:space="preserve"> </v>
      </c>
      <c r="F104" s="63" t="str">
        <f>IF(ISNA(VLOOKUP(MID($D$5,1,3)&amp;$A$10&amp;A104,'district and school data'!$P$2:$BP$2491,48,FALSE))," ",VLOOKUP(MID($D$5,1,3)&amp;$A$10&amp;A104,'district and school data'!$P$2:$BP$2491,48,FALSE))</f>
        <v xml:space="preserve"> </v>
      </c>
    </row>
    <row r="105" spans="1:6" hidden="1" x14ac:dyDescent="0.25">
      <c r="A105" s="60">
        <v>95</v>
      </c>
      <c r="B105" s="61" t="str">
        <f>IF(ISNA(VLOOKUP(MID($D$5,1,3)&amp;$A$10&amp;A105,'district and school data'!$P$2:$BP$2491,4,FALSE))," ",VLOOKUP(MID($D$5,1,3)&amp;$A$10&amp;A105,'district and school data'!$P$2:$BP$2491,4,FALSE))</f>
        <v xml:space="preserve"> </v>
      </c>
      <c r="C105" s="61" t="str">
        <f>IF(ISNA(VLOOKUP(MID($D$5,1,3)&amp;$A$10&amp;A105,'district and school data'!$P$2:$BP$2491,5,FALSE))," ",VLOOKUP(MID($D$5,1,3)&amp;$A$10&amp;A105,'district and school data'!$P$2:$BP$2491,5,FALSE))</f>
        <v xml:space="preserve"> </v>
      </c>
      <c r="D105" s="62" t="str">
        <f>IF(ISNA(VLOOKUP(MID($D$5,1,3)&amp;$A$10&amp;A105,'district and school data'!$P$2:$BP$2491,46,FALSE))," ",VLOOKUP(MID($D$5,1,3)&amp;$A$10&amp;A105,'district and school data'!$P$2:$BP$2491,46,FALSE))</f>
        <v xml:space="preserve"> </v>
      </c>
      <c r="E105" s="62" t="str">
        <f>IF(ISNA(VLOOKUP(MID($D$5,1,3)&amp;$A$10&amp;A105,'district and school data'!$P$2:$BP$2491,47,FALSE))," ",VLOOKUP(MID($D$5,1,3)&amp;$A$10&amp;A105,'district and school data'!$P$2:$BP$2491,47,FALSE))</f>
        <v xml:space="preserve"> </v>
      </c>
      <c r="F105" s="63" t="str">
        <f>IF(ISNA(VLOOKUP(MID($D$5,1,3)&amp;$A$10&amp;A105,'district and school data'!$P$2:$BP$2491,48,FALSE))," ",VLOOKUP(MID($D$5,1,3)&amp;$A$10&amp;A105,'district and school data'!$P$2:$BP$2491,48,FALSE))</f>
        <v xml:space="preserve"> </v>
      </c>
    </row>
    <row r="106" spans="1:6" hidden="1" x14ac:dyDescent="0.25">
      <c r="A106" s="60">
        <v>96</v>
      </c>
      <c r="B106" s="61" t="str">
        <f>IF(ISNA(VLOOKUP(MID($D$5,1,3)&amp;$A$10&amp;A106,'district and school data'!$P$2:$BP$2491,4,FALSE))," ",VLOOKUP(MID($D$5,1,3)&amp;$A$10&amp;A106,'district and school data'!$P$2:$BP$2491,4,FALSE))</f>
        <v xml:space="preserve"> </v>
      </c>
      <c r="C106" s="61" t="str">
        <f>IF(ISNA(VLOOKUP(MID($D$5,1,3)&amp;$A$10&amp;A106,'district and school data'!$P$2:$BP$2491,5,FALSE))," ",VLOOKUP(MID($D$5,1,3)&amp;$A$10&amp;A106,'district and school data'!$P$2:$BP$2491,5,FALSE))</f>
        <v xml:space="preserve"> </v>
      </c>
      <c r="D106" s="62" t="str">
        <f>IF(ISNA(VLOOKUP(MID($D$5,1,3)&amp;$A$10&amp;A106,'district and school data'!$P$2:$BP$2491,46,FALSE))," ",VLOOKUP(MID($D$5,1,3)&amp;$A$10&amp;A106,'district and school data'!$P$2:$BP$2491,46,FALSE))</f>
        <v xml:space="preserve"> </v>
      </c>
      <c r="E106" s="62" t="str">
        <f>IF(ISNA(VLOOKUP(MID($D$5,1,3)&amp;$A$10&amp;A106,'district and school data'!$P$2:$BP$2491,47,FALSE))," ",VLOOKUP(MID($D$5,1,3)&amp;$A$10&amp;A106,'district and school data'!$P$2:$BP$2491,47,FALSE))</f>
        <v xml:space="preserve"> </v>
      </c>
      <c r="F106" s="63" t="str">
        <f>IF(ISNA(VLOOKUP(MID($D$5,1,3)&amp;$A$10&amp;A106,'district and school data'!$P$2:$BP$2491,48,FALSE))," ",VLOOKUP(MID($D$5,1,3)&amp;$A$10&amp;A106,'district and school data'!$P$2:$BP$2491,48,FALSE))</f>
        <v xml:space="preserve"> </v>
      </c>
    </row>
    <row r="107" spans="1:6" hidden="1" x14ac:dyDescent="0.25">
      <c r="A107" s="64">
        <v>97</v>
      </c>
      <c r="B107" s="61" t="str">
        <f>IF(ISNA(VLOOKUP(MID($D$5,1,3)&amp;$A$10&amp;A107,'district and school data'!$P$2:$BP$2491,4,FALSE))," ",VLOOKUP(MID($D$5,1,3)&amp;$A$10&amp;A107,'district and school data'!$P$2:$BP$2491,4,FALSE))</f>
        <v xml:space="preserve"> </v>
      </c>
      <c r="C107" s="61" t="str">
        <f>IF(ISNA(VLOOKUP(MID($D$5,1,3)&amp;$A$10&amp;A107,'district and school data'!$P$2:$BP$2491,5,FALSE))," ",VLOOKUP(MID($D$5,1,3)&amp;$A$10&amp;A107,'district and school data'!$P$2:$BP$2491,5,FALSE))</f>
        <v xml:space="preserve"> </v>
      </c>
      <c r="D107" s="62" t="str">
        <f>IF(ISNA(VLOOKUP(MID($D$5,1,3)&amp;$A$10&amp;A107,'district and school data'!$P$2:$BP$2491,46,FALSE))," ",VLOOKUP(MID($D$5,1,3)&amp;$A$10&amp;A107,'district and school data'!$P$2:$BP$2491,46,FALSE))</f>
        <v xml:space="preserve"> </v>
      </c>
      <c r="E107" s="62" t="str">
        <f>IF(ISNA(VLOOKUP(MID($D$5,1,3)&amp;$A$10&amp;A107,'district and school data'!$P$2:$BP$2491,47,FALSE))," ",VLOOKUP(MID($D$5,1,3)&amp;$A$10&amp;A107,'district and school data'!$P$2:$BP$2491,47,FALSE))</f>
        <v xml:space="preserve"> </v>
      </c>
      <c r="F107" s="63" t="str">
        <f>IF(ISNA(VLOOKUP(MID($D$5,1,3)&amp;$A$10&amp;A107,'district and school data'!$P$2:$BP$2491,48,FALSE))," ",VLOOKUP(MID($D$5,1,3)&amp;$A$10&amp;A107,'district and school data'!$P$2:$BP$2491,48,FALSE))</f>
        <v xml:space="preserve"> </v>
      </c>
    </row>
    <row r="108" spans="1:6" hidden="1" x14ac:dyDescent="0.25">
      <c r="A108" s="60">
        <v>98</v>
      </c>
      <c r="B108" s="61" t="str">
        <f>IF(ISNA(VLOOKUP(MID($D$5,1,3)&amp;$A$10&amp;A108,'district and school data'!$P$2:$BP$2491,4,FALSE))," ",VLOOKUP(MID($D$5,1,3)&amp;$A$10&amp;A108,'district and school data'!$P$2:$BP$2491,4,FALSE))</f>
        <v xml:space="preserve"> </v>
      </c>
      <c r="C108" s="61" t="str">
        <f>IF(ISNA(VLOOKUP(MID($D$5,1,3)&amp;$A$10&amp;A108,'district and school data'!$P$2:$BP$2491,5,FALSE))," ",VLOOKUP(MID($D$5,1,3)&amp;$A$10&amp;A108,'district and school data'!$P$2:$BP$2491,5,FALSE))</f>
        <v xml:space="preserve"> </v>
      </c>
      <c r="D108" s="62" t="str">
        <f>IF(ISNA(VLOOKUP(MID($D$5,1,3)&amp;$A$10&amp;A108,'district and school data'!$P$2:$BP$2491,46,FALSE))," ",VLOOKUP(MID($D$5,1,3)&amp;$A$10&amp;A108,'district and school data'!$P$2:$BP$2491,46,FALSE))</f>
        <v xml:space="preserve"> </v>
      </c>
      <c r="E108" s="62" t="str">
        <f>IF(ISNA(VLOOKUP(MID($D$5,1,3)&amp;$A$10&amp;A108,'district and school data'!$P$2:$BP$2491,47,FALSE))," ",VLOOKUP(MID($D$5,1,3)&amp;$A$10&amp;A108,'district and school data'!$P$2:$BP$2491,47,FALSE))</f>
        <v xml:space="preserve"> </v>
      </c>
      <c r="F108" s="63" t="str">
        <f>IF(ISNA(VLOOKUP(MID($D$5,1,3)&amp;$A$10&amp;A108,'district and school data'!$P$2:$BP$2491,48,FALSE))," ",VLOOKUP(MID($D$5,1,3)&amp;$A$10&amp;A108,'district and school data'!$P$2:$BP$2491,48,FALSE))</f>
        <v xml:space="preserve"> </v>
      </c>
    </row>
    <row r="109" spans="1:6" hidden="1" x14ac:dyDescent="0.25">
      <c r="A109" s="60">
        <v>99</v>
      </c>
      <c r="B109" s="61" t="str">
        <f>IF(ISNA(VLOOKUP(MID($D$5,1,3)&amp;$A$10&amp;A109,'district and school data'!$P$2:$BP$2491,4,FALSE))," ",VLOOKUP(MID($D$5,1,3)&amp;$A$10&amp;A109,'district and school data'!$P$2:$BP$2491,4,FALSE))</f>
        <v xml:space="preserve"> </v>
      </c>
      <c r="C109" s="61" t="str">
        <f>IF(ISNA(VLOOKUP(MID($D$5,1,3)&amp;$A$10&amp;A109,'district and school data'!$P$2:$BP$2491,5,FALSE))," ",VLOOKUP(MID($D$5,1,3)&amp;$A$10&amp;A109,'district and school data'!$P$2:$BP$2491,5,FALSE))</f>
        <v xml:space="preserve"> </v>
      </c>
      <c r="D109" s="62" t="str">
        <f>IF(ISNA(VLOOKUP(MID($D$5,1,3)&amp;$A$10&amp;A109,'district and school data'!$P$2:$BP$2491,46,FALSE))," ",VLOOKUP(MID($D$5,1,3)&amp;$A$10&amp;A109,'district and school data'!$P$2:$BP$2491,46,FALSE))</f>
        <v xml:space="preserve"> </v>
      </c>
      <c r="E109" s="62" t="str">
        <f>IF(ISNA(VLOOKUP(MID($D$5,1,3)&amp;$A$10&amp;A109,'district and school data'!$P$2:$BP$2491,47,FALSE))," ",VLOOKUP(MID($D$5,1,3)&amp;$A$10&amp;A109,'district and school data'!$P$2:$BP$2491,47,FALSE))</f>
        <v xml:space="preserve"> </v>
      </c>
      <c r="F109" s="63" t="str">
        <f>IF(ISNA(VLOOKUP(MID($D$5,1,3)&amp;$A$10&amp;A109,'district and school data'!$P$2:$BP$2491,48,FALSE))," ",VLOOKUP(MID($D$5,1,3)&amp;$A$10&amp;A109,'district and school data'!$P$2:$BP$2491,48,FALSE))</f>
        <v xml:space="preserve"> </v>
      </c>
    </row>
    <row r="110" spans="1:6" hidden="1" x14ac:dyDescent="0.25">
      <c r="A110" s="64">
        <v>100</v>
      </c>
      <c r="B110" s="61" t="str">
        <f>IF(ISNA(VLOOKUP(MID($D$5,1,3)&amp;$A$10&amp;A110,'district and school data'!$P$2:$BP$2491,4,FALSE))," ",VLOOKUP(MID($D$5,1,3)&amp;$A$10&amp;A110,'district and school data'!$P$2:$BP$2491,4,FALSE))</f>
        <v xml:space="preserve"> </v>
      </c>
      <c r="C110" s="61" t="str">
        <f>IF(ISNA(VLOOKUP(MID($D$5,1,3)&amp;$A$10&amp;A110,'district and school data'!$P$2:$BP$2491,5,FALSE))," ",VLOOKUP(MID($D$5,1,3)&amp;$A$10&amp;A110,'district and school data'!$P$2:$BP$2491,5,FALSE))</f>
        <v xml:space="preserve"> </v>
      </c>
      <c r="D110" s="62" t="str">
        <f>IF(ISNA(VLOOKUP(MID($D$5,1,3)&amp;$A$10&amp;A110,'district and school data'!$P$2:$BP$2491,46,FALSE))," ",VLOOKUP(MID($D$5,1,3)&amp;$A$10&amp;A110,'district and school data'!$P$2:$BP$2491,46,FALSE))</f>
        <v xml:space="preserve"> </v>
      </c>
      <c r="E110" s="62" t="str">
        <f>IF(ISNA(VLOOKUP(MID($D$5,1,3)&amp;$A$10&amp;A110,'district and school data'!$P$2:$BP$2491,47,FALSE))," ",VLOOKUP(MID($D$5,1,3)&amp;$A$10&amp;A110,'district and school data'!$P$2:$BP$2491,47,FALSE))</f>
        <v xml:space="preserve"> </v>
      </c>
      <c r="F110" s="63" t="str">
        <f>IF(ISNA(VLOOKUP(MID($D$5,1,3)&amp;$A$10&amp;A110,'district and school data'!$P$2:$BP$2491,48,FALSE))," ",VLOOKUP(MID($D$5,1,3)&amp;$A$10&amp;A110,'district and school data'!$P$2:$BP$2491,48,FALSE))</f>
        <v xml:space="preserve"> </v>
      </c>
    </row>
    <row r="111" spans="1:6" hidden="1" x14ac:dyDescent="0.25">
      <c r="A111" s="60">
        <v>101</v>
      </c>
      <c r="B111" s="61" t="str">
        <f>IF(ISNA(VLOOKUP(MID($D$5,1,3)&amp;$A$10&amp;A111,'district and school data'!$P$2:$BP$2491,4,FALSE))," ",VLOOKUP(MID($D$5,1,3)&amp;$A$10&amp;A111,'district and school data'!$P$2:$BP$2491,4,FALSE))</f>
        <v xml:space="preserve"> </v>
      </c>
      <c r="C111" s="61" t="str">
        <f>IF(ISNA(VLOOKUP(MID($D$5,1,3)&amp;$A$10&amp;A111,'district and school data'!$P$2:$BP$2491,5,FALSE))," ",VLOOKUP(MID($D$5,1,3)&amp;$A$10&amp;A111,'district and school data'!$P$2:$BP$2491,5,FALSE))</f>
        <v xml:space="preserve"> </v>
      </c>
      <c r="D111" s="62" t="str">
        <f>IF(ISNA(VLOOKUP(MID($D$5,1,3)&amp;$A$10&amp;A111,'district and school data'!$P$2:$BP$2491,46,FALSE))," ",VLOOKUP(MID($D$5,1,3)&amp;$A$10&amp;A111,'district and school data'!$P$2:$BP$2491,46,FALSE))</f>
        <v xml:space="preserve"> </v>
      </c>
      <c r="E111" s="62" t="str">
        <f>IF(ISNA(VLOOKUP(MID($D$5,1,3)&amp;$A$10&amp;A111,'district and school data'!$P$2:$BP$2491,47,FALSE))," ",VLOOKUP(MID($D$5,1,3)&amp;$A$10&amp;A111,'district and school data'!$P$2:$BP$2491,47,FALSE))</f>
        <v xml:space="preserve"> </v>
      </c>
      <c r="F111" s="63" t="str">
        <f>IF(ISNA(VLOOKUP(MID($D$5,1,3)&amp;$A$10&amp;A111,'district and school data'!$P$2:$BP$2491,48,FALSE))," ",VLOOKUP(MID($D$5,1,3)&amp;$A$10&amp;A111,'district and school data'!$P$2:$BP$2491,48,FALSE))</f>
        <v xml:space="preserve"> </v>
      </c>
    </row>
    <row r="112" spans="1:6" hidden="1" x14ac:dyDescent="0.25">
      <c r="A112" s="60">
        <v>102</v>
      </c>
      <c r="B112" s="61" t="str">
        <f>IF(ISNA(VLOOKUP(MID($D$5,1,3)&amp;$A$10&amp;A112,'district and school data'!$P$2:$BP$2491,4,FALSE))," ",VLOOKUP(MID($D$5,1,3)&amp;$A$10&amp;A112,'district and school data'!$P$2:$BP$2491,4,FALSE))</f>
        <v xml:space="preserve"> </v>
      </c>
      <c r="C112" s="61" t="str">
        <f>IF(ISNA(VLOOKUP(MID($D$5,1,3)&amp;$A$10&amp;A112,'district and school data'!$P$2:$BP$2491,5,FALSE))," ",VLOOKUP(MID($D$5,1,3)&amp;$A$10&amp;A112,'district and school data'!$P$2:$BP$2491,5,FALSE))</f>
        <v xml:space="preserve"> </v>
      </c>
      <c r="D112" s="62" t="str">
        <f>IF(ISNA(VLOOKUP(MID($D$5,1,3)&amp;$A$10&amp;A112,'district and school data'!$P$2:$BP$2491,46,FALSE))," ",VLOOKUP(MID($D$5,1,3)&amp;$A$10&amp;A112,'district and school data'!$P$2:$BP$2491,46,FALSE))</f>
        <v xml:space="preserve"> </v>
      </c>
      <c r="E112" s="62" t="str">
        <f>IF(ISNA(VLOOKUP(MID($D$5,1,3)&amp;$A$10&amp;A112,'district and school data'!$P$2:$BP$2491,47,FALSE))," ",VLOOKUP(MID($D$5,1,3)&amp;$A$10&amp;A112,'district and school data'!$P$2:$BP$2491,47,FALSE))</f>
        <v xml:space="preserve"> </v>
      </c>
      <c r="F112" s="63" t="str">
        <f>IF(ISNA(VLOOKUP(MID($D$5,1,3)&amp;$A$10&amp;A112,'district and school data'!$P$2:$BP$2491,48,FALSE))," ",VLOOKUP(MID($D$5,1,3)&amp;$A$10&amp;A112,'district and school data'!$P$2:$BP$2491,48,FALSE))</f>
        <v xml:space="preserve"> </v>
      </c>
    </row>
    <row r="113" spans="1:6" hidden="1" x14ac:dyDescent="0.25">
      <c r="A113" s="64">
        <v>103</v>
      </c>
      <c r="B113" s="61" t="str">
        <f>IF(ISNA(VLOOKUP(MID($D$5,1,3)&amp;$A$10&amp;A113,'district and school data'!$P$2:$BP$2491,4,FALSE))," ",VLOOKUP(MID($D$5,1,3)&amp;$A$10&amp;A113,'district and school data'!$P$2:$BP$2491,4,FALSE))</f>
        <v xml:space="preserve"> </v>
      </c>
      <c r="C113" s="61" t="str">
        <f>IF(ISNA(VLOOKUP(MID($D$5,1,3)&amp;$A$10&amp;A113,'district and school data'!$P$2:$BP$2491,5,FALSE))," ",VLOOKUP(MID($D$5,1,3)&amp;$A$10&amp;A113,'district and school data'!$P$2:$BP$2491,5,FALSE))</f>
        <v xml:space="preserve"> </v>
      </c>
      <c r="D113" s="62" t="str">
        <f>IF(ISNA(VLOOKUP(MID($D$5,1,3)&amp;$A$10&amp;A113,'district and school data'!$P$2:$BP$2491,46,FALSE))," ",VLOOKUP(MID($D$5,1,3)&amp;$A$10&amp;A113,'district and school data'!$P$2:$BP$2491,46,FALSE))</f>
        <v xml:space="preserve"> </v>
      </c>
      <c r="E113" s="62" t="str">
        <f>IF(ISNA(VLOOKUP(MID($D$5,1,3)&amp;$A$10&amp;A113,'district and school data'!$P$2:$BP$2491,47,FALSE))," ",VLOOKUP(MID($D$5,1,3)&amp;$A$10&amp;A113,'district and school data'!$P$2:$BP$2491,47,FALSE))</f>
        <v xml:space="preserve"> </v>
      </c>
      <c r="F113" s="63" t="str">
        <f>IF(ISNA(VLOOKUP(MID($D$5,1,3)&amp;$A$10&amp;A113,'district and school data'!$P$2:$BP$2491,48,FALSE))," ",VLOOKUP(MID($D$5,1,3)&amp;$A$10&amp;A113,'district and school data'!$P$2:$BP$2491,48,FALSE))</f>
        <v xml:space="preserve"> </v>
      </c>
    </row>
    <row r="114" spans="1:6" hidden="1" x14ac:dyDescent="0.25">
      <c r="A114" s="60">
        <v>104</v>
      </c>
      <c r="B114" s="61" t="str">
        <f>IF(ISNA(VLOOKUP(MID($D$5,1,3)&amp;$A$10&amp;A114,'district and school data'!$P$2:$BP$2491,4,FALSE))," ",VLOOKUP(MID($D$5,1,3)&amp;$A$10&amp;A114,'district and school data'!$P$2:$BP$2491,4,FALSE))</f>
        <v xml:space="preserve"> </v>
      </c>
      <c r="C114" s="61" t="str">
        <f>IF(ISNA(VLOOKUP(MID($D$5,1,3)&amp;$A$10&amp;A114,'district and school data'!$P$2:$BP$2491,5,FALSE))," ",VLOOKUP(MID($D$5,1,3)&amp;$A$10&amp;A114,'district and school data'!$P$2:$BP$2491,5,FALSE))</f>
        <v xml:space="preserve"> </v>
      </c>
      <c r="D114" s="62" t="str">
        <f>IF(ISNA(VLOOKUP(MID($D$5,1,3)&amp;$A$10&amp;A114,'district and school data'!$P$2:$BP$2491,46,FALSE))," ",VLOOKUP(MID($D$5,1,3)&amp;$A$10&amp;A114,'district and school data'!$P$2:$BP$2491,46,FALSE))</f>
        <v xml:space="preserve"> </v>
      </c>
      <c r="E114" s="62" t="str">
        <f>IF(ISNA(VLOOKUP(MID($D$5,1,3)&amp;$A$10&amp;A114,'district and school data'!$P$2:$BP$2491,47,FALSE))," ",VLOOKUP(MID($D$5,1,3)&amp;$A$10&amp;A114,'district and school data'!$P$2:$BP$2491,47,FALSE))</f>
        <v xml:space="preserve"> </v>
      </c>
      <c r="F114" s="63" t="str">
        <f>IF(ISNA(VLOOKUP(MID($D$5,1,3)&amp;$A$10&amp;A114,'district and school data'!$P$2:$BP$2491,48,FALSE))," ",VLOOKUP(MID($D$5,1,3)&amp;$A$10&amp;A114,'district and school data'!$P$2:$BP$2491,48,FALSE))</f>
        <v xml:space="preserve"> </v>
      </c>
    </row>
    <row r="115" spans="1:6" hidden="1" x14ac:dyDescent="0.25">
      <c r="A115" s="60">
        <v>105</v>
      </c>
      <c r="B115" s="61" t="str">
        <f>IF(ISNA(VLOOKUP(MID($D$5,1,3)&amp;$A$10&amp;A115,'district and school data'!$P$2:$BP$2491,4,FALSE))," ",VLOOKUP(MID($D$5,1,3)&amp;$A$10&amp;A115,'district and school data'!$P$2:$BP$2491,4,FALSE))</f>
        <v xml:space="preserve"> </v>
      </c>
      <c r="C115" s="61" t="str">
        <f>IF(ISNA(VLOOKUP(MID($D$5,1,3)&amp;$A$10&amp;A115,'district and school data'!$P$2:$BP$2491,5,FALSE))," ",VLOOKUP(MID($D$5,1,3)&amp;$A$10&amp;A115,'district and school data'!$P$2:$BP$2491,5,FALSE))</f>
        <v xml:space="preserve"> </v>
      </c>
      <c r="D115" s="62" t="str">
        <f>IF(ISNA(VLOOKUP(MID($D$5,1,3)&amp;$A$10&amp;A115,'district and school data'!$P$2:$BP$2491,46,FALSE))," ",VLOOKUP(MID($D$5,1,3)&amp;$A$10&amp;A115,'district and school data'!$P$2:$BP$2491,46,FALSE))</f>
        <v xml:space="preserve"> </v>
      </c>
      <c r="E115" s="62" t="str">
        <f>IF(ISNA(VLOOKUP(MID($D$5,1,3)&amp;$A$10&amp;A115,'district and school data'!$P$2:$BP$2491,47,FALSE))," ",VLOOKUP(MID($D$5,1,3)&amp;$A$10&amp;A115,'district and school data'!$P$2:$BP$2491,47,FALSE))</f>
        <v xml:space="preserve"> </v>
      </c>
      <c r="F115" s="63" t="str">
        <f>IF(ISNA(VLOOKUP(MID($D$5,1,3)&amp;$A$10&amp;A115,'district and school data'!$P$2:$BP$2491,48,FALSE))," ",VLOOKUP(MID($D$5,1,3)&amp;$A$10&amp;A115,'district and school data'!$P$2:$BP$2491,48,FALSE))</f>
        <v xml:space="preserve"> </v>
      </c>
    </row>
    <row r="116" spans="1:6" hidden="1" x14ac:dyDescent="0.25">
      <c r="A116" s="64">
        <v>106</v>
      </c>
      <c r="B116" s="61" t="str">
        <f>IF(ISNA(VLOOKUP(MID($D$5,1,3)&amp;$A$10&amp;A116,'district and school data'!$P$2:$BP$2491,4,FALSE))," ",VLOOKUP(MID($D$5,1,3)&amp;$A$10&amp;A116,'district and school data'!$P$2:$BP$2491,4,FALSE))</f>
        <v xml:space="preserve"> </v>
      </c>
      <c r="C116" s="61" t="str">
        <f>IF(ISNA(VLOOKUP(MID($D$5,1,3)&amp;$A$10&amp;A116,'district and school data'!$P$2:$BP$2491,5,FALSE))," ",VLOOKUP(MID($D$5,1,3)&amp;$A$10&amp;A116,'district and school data'!$P$2:$BP$2491,5,FALSE))</f>
        <v xml:space="preserve"> </v>
      </c>
      <c r="D116" s="62" t="str">
        <f>IF(ISNA(VLOOKUP(MID($D$5,1,3)&amp;$A$10&amp;A116,'district and school data'!$P$2:$BP$2491,46,FALSE))," ",VLOOKUP(MID($D$5,1,3)&amp;$A$10&amp;A116,'district and school data'!$P$2:$BP$2491,46,FALSE))</f>
        <v xml:space="preserve"> </v>
      </c>
      <c r="E116" s="62" t="str">
        <f>IF(ISNA(VLOOKUP(MID($D$5,1,3)&amp;$A$10&amp;A116,'district and school data'!$P$2:$BP$2491,47,FALSE))," ",VLOOKUP(MID($D$5,1,3)&amp;$A$10&amp;A116,'district and school data'!$P$2:$BP$2491,47,FALSE))</f>
        <v xml:space="preserve"> </v>
      </c>
      <c r="F116" s="63" t="str">
        <f>IF(ISNA(VLOOKUP(MID($D$5,1,3)&amp;$A$10&amp;A116,'district and school data'!$P$2:$BP$2491,48,FALSE))," ",VLOOKUP(MID($D$5,1,3)&amp;$A$10&amp;A116,'district and school data'!$P$2:$BP$2491,48,FALSE))</f>
        <v xml:space="preserve"> </v>
      </c>
    </row>
    <row r="117" spans="1:6" hidden="1" x14ac:dyDescent="0.25">
      <c r="A117" s="60">
        <v>107</v>
      </c>
      <c r="B117" s="61" t="str">
        <f>IF(ISNA(VLOOKUP(MID($D$5,1,3)&amp;$A$10&amp;A117,'district and school data'!$P$2:$BP$2491,4,FALSE))," ",VLOOKUP(MID($D$5,1,3)&amp;$A$10&amp;A117,'district and school data'!$P$2:$BP$2491,4,FALSE))</f>
        <v xml:space="preserve"> </v>
      </c>
      <c r="C117" s="61" t="str">
        <f>IF(ISNA(VLOOKUP(MID($D$5,1,3)&amp;$A$10&amp;A117,'district and school data'!$P$2:$BP$2491,5,FALSE))," ",VLOOKUP(MID($D$5,1,3)&amp;$A$10&amp;A117,'district and school data'!$P$2:$BP$2491,5,FALSE))</f>
        <v xml:space="preserve"> </v>
      </c>
      <c r="D117" s="62" t="str">
        <f>IF(ISNA(VLOOKUP(MID($D$5,1,3)&amp;$A$10&amp;A117,'district and school data'!$P$2:$BP$2491,46,FALSE))," ",VLOOKUP(MID($D$5,1,3)&amp;$A$10&amp;A117,'district and school data'!$P$2:$BP$2491,46,FALSE))</f>
        <v xml:space="preserve"> </v>
      </c>
      <c r="E117" s="62" t="str">
        <f>IF(ISNA(VLOOKUP(MID($D$5,1,3)&amp;$A$10&amp;A117,'district and school data'!$P$2:$BP$2491,47,FALSE))," ",VLOOKUP(MID($D$5,1,3)&amp;$A$10&amp;A117,'district and school data'!$P$2:$BP$2491,47,FALSE))</f>
        <v xml:space="preserve"> </v>
      </c>
      <c r="F117" s="63" t="str">
        <f>IF(ISNA(VLOOKUP(MID($D$5,1,3)&amp;$A$10&amp;A117,'district and school data'!$P$2:$BP$2491,48,FALSE))," ",VLOOKUP(MID($D$5,1,3)&amp;$A$10&amp;A117,'district and school data'!$P$2:$BP$2491,48,FALSE))</f>
        <v xml:space="preserve"> </v>
      </c>
    </row>
    <row r="118" spans="1:6" hidden="1" x14ac:dyDescent="0.25">
      <c r="A118" s="60">
        <v>108</v>
      </c>
      <c r="B118" s="61" t="str">
        <f>IF(ISNA(VLOOKUP(MID($D$5,1,3)&amp;$A$10&amp;A118,'district and school data'!$P$2:$BP$2491,4,FALSE))," ",VLOOKUP(MID($D$5,1,3)&amp;$A$10&amp;A118,'district and school data'!$P$2:$BP$2491,4,FALSE))</f>
        <v xml:space="preserve"> </v>
      </c>
      <c r="C118" s="61" t="str">
        <f>IF(ISNA(VLOOKUP(MID($D$5,1,3)&amp;$A$10&amp;A118,'district and school data'!$P$2:$BP$2491,5,FALSE))," ",VLOOKUP(MID($D$5,1,3)&amp;$A$10&amp;A118,'district and school data'!$P$2:$BP$2491,5,FALSE))</f>
        <v xml:space="preserve"> </v>
      </c>
      <c r="D118" s="62" t="str">
        <f>IF(ISNA(VLOOKUP(MID($D$5,1,3)&amp;$A$10&amp;A118,'district and school data'!$P$2:$BP$2491,46,FALSE))," ",VLOOKUP(MID($D$5,1,3)&amp;$A$10&amp;A118,'district and school data'!$P$2:$BP$2491,46,FALSE))</f>
        <v xml:space="preserve"> </v>
      </c>
      <c r="E118" s="62" t="str">
        <f>IF(ISNA(VLOOKUP(MID($D$5,1,3)&amp;$A$10&amp;A118,'district and school data'!$P$2:$BP$2491,47,FALSE))," ",VLOOKUP(MID($D$5,1,3)&amp;$A$10&amp;A118,'district and school data'!$P$2:$BP$2491,47,FALSE))</f>
        <v xml:space="preserve"> </v>
      </c>
      <c r="F118" s="63" t="str">
        <f>IF(ISNA(VLOOKUP(MID($D$5,1,3)&amp;$A$10&amp;A118,'district and school data'!$P$2:$BP$2491,48,FALSE))," ",VLOOKUP(MID($D$5,1,3)&amp;$A$10&amp;A118,'district and school data'!$P$2:$BP$2491,48,FALSE))</f>
        <v xml:space="preserve"> </v>
      </c>
    </row>
    <row r="119" spans="1:6" hidden="1" x14ac:dyDescent="0.25">
      <c r="A119" s="64">
        <v>109</v>
      </c>
      <c r="B119" s="61" t="str">
        <f>IF(ISNA(VLOOKUP(MID($D$5,1,3)&amp;$A$10&amp;A119,'district and school data'!$P$2:$BP$2491,4,FALSE))," ",VLOOKUP(MID($D$5,1,3)&amp;$A$10&amp;A119,'district and school data'!$P$2:$BP$2491,4,FALSE))</f>
        <v xml:space="preserve"> </v>
      </c>
      <c r="C119" s="61" t="str">
        <f>IF(ISNA(VLOOKUP(MID($D$5,1,3)&amp;$A$10&amp;A119,'district and school data'!$P$2:$BP$2491,5,FALSE))," ",VLOOKUP(MID($D$5,1,3)&amp;$A$10&amp;A119,'district and school data'!$P$2:$BP$2491,5,FALSE))</f>
        <v xml:space="preserve"> </v>
      </c>
      <c r="D119" s="62" t="str">
        <f>IF(ISNA(VLOOKUP(MID($D$5,1,3)&amp;$A$10&amp;A119,'district and school data'!$P$2:$BP$2491,46,FALSE))," ",VLOOKUP(MID($D$5,1,3)&amp;$A$10&amp;A119,'district and school data'!$P$2:$BP$2491,46,FALSE))</f>
        <v xml:space="preserve"> </v>
      </c>
      <c r="E119" s="62" t="str">
        <f>IF(ISNA(VLOOKUP(MID($D$5,1,3)&amp;$A$10&amp;A119,'district and school data'!$P$2:$BP$2491,47,FALSE))," ",VLOOKUP(MID($D$5,1,3)&amp;$A$10&amp;A119,'district and school data'!$P$2:$BP$2491,47,FALSE))</f>
        <v xml:space="preserve"> </v>
      </c>
      <c r="F119" s="63" t="str">
        <f>IF(ISNA(VLOOKUP(MID($D$5,1,3)&amp;$A$10&amp;A119,'district and school data'!$P$2:$BP$2491,48,FALSE))," ",VLOOKUP(MID($D$5,1,3)&amp;$A$10&amp;A119,'district and school data'!$P$2:$BP$2491,48,FALSE))</f>
        <v xml:space="preserve"> </v>
      </c>
    </row>
    <row r="120" spans="1:6" hidden="1" x14ac:dyDescent="0.25">
      <c r="A120" s="60">
        <v>110</v>
      </c>
      <c r="B120" s="61" t="str">
        <f>IF(ISNA(VLOOKUP(MID($D$5,1,3)&amp;$A$10&amp;A120,'district and school data'!$P$2:$BP$2491,4,FALSE))," ",VLOOKUP(MID($D$5,1,3)&amp;$A$10&amp;A120,'district and school data'!$P$2:$BP$2491,4,FALSE))</f>
        <v xml:space="preserve"> </v>
      </c>
      <c r="C120" s="61" t="str">
        <f>IF(ISNA(VLOOKUP(MID($D$5,1,3)&amp;$A$10&amp;A120,'district and school data'!$P$2:$BP$2491,5,FALSE))," ",VLOOKUP(MID($D$5,1,3)&amp;$A$10&amp;A120,'district and school data'!$P$2:$BP$2491,5,FALSE))</f>
        <v xml:space="preserve"> </v>
      </c>
      <c r="D120" s="62" t="str">
        <f>IF(ISNA(VLOOKUP(MID($D$5,1,3)&amp;$A$10&amp;A120,'district and school data'!$P$2:$BP$2491,46,FALSE))," ",VLOOKUP(MID($D$5,1,3)&amp;$A$10&amp;A120,'district and school data'!$P$2:$BP$2491,46,FALSE))</f>
        <v xml:space="preserve"> </v>
      </c>
      <c r="E120" s="62" t="str">
        <f>IF(ISNA(VLOOKUP(MID($D$5,1,3)&amp;$A$10&amp;A120,'district and school data'!$P$2:$BP$2491,47,FALSE))," ",VLOOKUP(MID($D$5,1,3)&amp;$A$10&amp;A120,'district and school data'!$P$2:$BP$2491,47,FALSE))</f>
        <v xml:space="preserve"> </v>
      </c>
      <c r="F120" s="63" t="str">
        <f>IF(ISNA(VLOOKUP(MID($D$5,1,3)&amp;$A$10&amp;A120,'district and school data'!$P$2:$BP$2491,48,FALSE))," ",VLOOKUP(MID($D$5,1,3)&amp;$A$10&amp;A120,'district and school data'!$P$2:$BP$2491,48,FALSE))</f>
        <v xml:space="preserve"> </v>
      </c>
    </row>
    <row r="121" spans="1:6" hidden="1" x14ac:dyDescent="0.25">
      <c r="A121" s="60">
        <v>111</v>
      </c>
      <c r="B121" s="61" t="str">
        <f>IF(ISNA(VLOOKUP(MID($D$5,1,3)&amp;$A$10&amp;A121,'district and school data'!$P$2:$BP$2491,4,FALSE))," ",VLOOKUP(MID($D$5,1,3)&amp;$A$10&amp;A121,'district and school data'!$P$2:$BP$2491,4,FALSE))</f>
        <v xml:space="preserve"> </v>
      </c>
      <c r="C121" s="61" t="str">
        <f>IF(ISNA(VLOOKUP(MID($D$5,1,3)&amp;$A$10&amp;A121,'district and school data'!$P$2:$BP$2491,5,FALSE))," ",VLOOKUP(MID($D$5,1,3)&amp;$A$10&amp;A121,'district and school data'!$P$2:$BP$2491,5,FALSE))</f>
        <v xml:space="preserve"> </v>
      </c>
      <c r="D121" s="62" t="str">
        <f>IF(ISNA(VLOOKUP(MID($D$5,1,3)&amp;$A$10&amp;A121,'district and school data'!$P$2:$BP$2491,46,FALSE))," ",VLOOKUP(MID($D$5,1,3)&amp;$A$10&amp;A121,'district and school data'!$P$2:$BP$2491,46,FALSE))</f>
        <v xml:space="preserve"> </v>
      </c>
      <c r="E121" s="62" t="str">
        <f>IF(ISNA(VLOOKUP(MID($D$5,1,3)&amp;$A$10&amp;A121,'district and school data'!$P$2:$BP$2491,47,FALSE))," ",VLOOKUP(MID($D$5,1,3)&amp;$A$10&amp;A121,'district and school data'!$P$2:$BP$2491,47,FALSE))</f>
        <v xml:space="preserve"> </v>
      </c>
      <c r="F121" s="63" t="str">
        <f>IF(ISNA(VLOOKUP(MID($D$5,1,3)&amp;$A$10&amp;A121,'district and school data'!$P$2:$BP$2491,48,FALSE))," ",VLOOKUP(MID($D$5,1,3)&amp;$A$10&amp;A121,'district and school data'!$P$2:$BP$2491,48,FALSE))</f>
        <v xml:space="preserve"> </v>
      </c>
    </row>
    <row r="122" spans="1:6" hidden="1" x14ac:dyDescent="0.25">
      <c r="A122" s="64">
        <v>112</v>
      </c>
      <c r="B122" s="61" t="str">
        <f>IF(ISNA(VLOOKUP(MID($D$5,1,3)&amp;$A$10&amp;A122,'district and school data'!$P$2:$BP$2491,4,FALSE))," ",VLOOKUP(MID($D$5,1,3)&amp;$A$10&amp;A122,'district and school data'!$P$2:$BP$2491,4,FALSE))</f>
        <v xml:space="preserve"> </v>
      </c>
      <c r="C122" s="61" t="str">
        <f>IF(ISNA(VLOOKUP(MID($D$5,1,3)&amp;$A$10&amp;A122,'district and school data'!$P$2:$BP$2491,5,FALSE))," ",VLOOKUP(MID($D$5,1,3)&amp;$A$10&amp;A122,'district and school data'!$P$2:$BP$2491,5,FALSE))</f>
        <v xml:space="preserve"> </v>
      </c>
      <c r="D122" s="62" t="str">
        <f>IF(ISNA(VLOOKUP(MID($D$5,1,3)&amp;$A$10&amp;A122,'district and school data'!$P$2:$BP$2491,46,FALSE))," ",VLOOKUP(MID($D$5,1,3)&amp;$A$10&amp;A122,'district and school data'!$P$2:$BP$2491,46,FALSE))</f>
        <v xml:space="preserve"> </v>
      </c>
      <c r="E122" s="62" t="str">
        <f>IF(ISNA(VLOOKUP(MID($D$5,1,3)&amp;$A$10&amp;A122,'district and school data'!$P$2:$BP$2491,47,FALSE))," ",VLOOKUP(MID($D$5,1,3)&amp;$A$10&amp;A122,'district and school data'!$P$2:$BP$2491,47,FALSE))</f>
        <v xml:space="preserve"> </v>
      </c>
      <c r="F122" s="63" t="str">
        <f>IF(ISNA(VLOOKUP(MID($D$5,1,3)&amp;$A$10&amp;A122,'district and school data'!$P$2:$BP$2491,48,FALSE))," ",VLOOKUP(MID($D$5,1,3)&amp;$A$10&amp;A122,'district and school data'!$P$2:$BP$2491,48,FALSE))</f>
        <v xml:space="preserve"> </v>
      </c>
    </row>
    <row r="123" spans="1:6" hidden="1" x14ac:dyDescent="0.25">
      <c r="A123" s="60">
        <v>113</v>
      </c>
      <c r="B123" s="61" t="str">
        <f>IF(ISNA(VLOOKUP(MID($D$5,1,3)&amp;$A$10&amp;A123,'district and school data'!$P$2:$BP$2491,4,FALSE))," ",VLOOKUP(MID($D$5,1,3)&amp;$A$10&amp;A123,'district and school data'!$P$2:$BP$2491,4,FALSE))</f>
        <v xml:space="preserve"> </v>
      </c>
      <c r="C123" s="61" t="str">
        <f>IF(ISNA(VLOOKUP(MID($D$5,1,3)&amp;$A$10&amp;A123,'district and school data'!$P$2:$BP$2491,5,FALSE))," ",VLOOKUP(MID($D$5,1,3)&amp;$A$10&amp;A123,'district and school data'!$P$2:$BP$2491,5,FALSE))</f>
        <v xml:space="preserve"> </v>
      </c>
      <c r="D123" s="62" t="str">
        <f>IF(ISNA(VLOOKUP(MID($D$5,1,3)&amp;$A$10&amp;A123,'district and school data'!$P$2:$BP$2491,46,FALSE))," ",VLOOKUP(MID($D$5,1,3)&amp;$A$10&amp;A123,'district and school data'!$P$2:$BP$2491,46,FALSE))</f>
        <v xml:space="preserve"> </v>
      </c>
      <c r="E123" s="62" t="str">
        <f>IF(ISNA(VLOOKUP(MID($D$5,1,3)&amp;$A$10&amp;A123,'district and school data'!$P$2:$BP$2491,47,FALSE))," ",VLOOKUP(MID($D$5,1,3)&amp;$A$10&amp;A123,'district and school data'!$P$2:$BP$2491,47,FALSE))</f>
        <v xml:space="preserve"> </v>
      </c>
      <c r="F123" s="63" t="str">
        <f>IF(ISNA(VLOOKUP(MID($D$5,1,3)&amp;$A$10&amp;A123,'district and school data'!$P$2:$BP$2491,48,FALSE))," ",VLOOKUP(MID($D$5,1,3)&amp;$A$10&amp;A123,'district and school data'!$P$2:$BP$2491,48,FALSE))</f>
        <v xml:space="preserve"> </v>
      </c>
    </row>
    <row r="124" spans="1:6" hidden="1" x14ac:dyDescent="0.25">
      <c r="A124" s="60">
        <v>114</v>
      </c>
      <c r="B124" s="61" t="str">
        <f>IF(ISNA(VLOOKUP(MID($D$5,1,3)&amp;$A$10&amp;A124,'district and school data'!$P$2:$BP$2491,4,FALSE))," ",VLOOKUP(MID($D$5,1,3)&amp;$A$10&amp;A124,'district and school data'!$P$2:$BP$2491,4,FALSE))</f>
        <v xml:space="preserve"> </v>
      </c>
      <c r="C124" s="61" t="str">
        <f>IF(ISNA(VLOOKUP(MID($D$5,1,3)&amp;$A$10&amp;A124,'district and school data'!$P$2:$BP$2491,5,FALSE))," ",VLOOKUP(MID($D$5,1,3)&amp;$A$10&amp;A124,'district and school data'!$P$2:$BP$2491,5,FALSE))</f>
        <v xml:space="preserve"> </v>
      </c>
      <c r="D124" s="62" t="str">
        <f>IF(ISNA(VLOOKUP(MID($D$5,1,3)&amp;$A$10&amp;A124,'district and school data'!$P$2:$BP$2491,46,FALSE))," ",VLOOKUP(MID($D$5,1,3)&amp;$A$10&amp;A124,'district and school data'!$P$2:$BP$2491,46,FALSE))</f>
        <v xml:space="preserve"> </v>
      </c>
      <c r="E124" s="62" t="str">
        <f>IF(ISNA(VLOOKUP(MID($D$5,1,3)&amp;$A$10&amp;A124,'district and school data'!$P$2:$BP$2491,47,FALSE))," ",VLOOKUP(MID($D$5,1,3)&amp;$A$10&amp;A124,'district and school data'!$P$2:$BP$2491,47,FALSE))</f>
        <v xml:space="preserve"> </v>
      </c>
      <c r="F124" s="63" t="str">
        <f>IF(ISNA(VLOOKUP(MID($D$5,1,3)&amp;$A$10&amp;A124,'district and school data'!$P$2:$BP$2491,48,FALSE))," ",VLOOKUP(MID($D$5,1,3)&amp;$A$10&amp;A124,'district and school data'!$P$2:$BP$2491,48,FALSE))</f>
        <v xml:space="preserve"> </v>
      </c>
    </row>
    <row r="125" spans="1:6" hidden="1" x14ac:dyDescent="0.25">
      <c r="A125" s="64">
        <v>115</v>
      </c>
      <c r="B125" s="61" t="str">
        <f>IF(ISNA(VLOOKUP(MID($D$5,1,3)&amp;$A$10&amp;A125,'district and school data'!$P$2:$BP$2491,4,FALSE))," ",VLOOKUP(MID($D$5,1,3)&amp;$A$10&amp;A125,'district and school data'!$P$2:$BP$2491,4,FALSE))</f>
        <v xml:space="preserve"> </v>
      </c>
      <c r="C125" s="61" t="str">
        <f>IF(ISNA(VLOOKUP(MID($D$5,1,3)&amp;$A$10&amp;A125,'district and school data'!$P$2:$BP$2491,5,FALSE))," ",VLOOKUP(MID($D$5,1,3)&amp;$A$10&amp;A125,'district and school data'!$P$2:$BP$2491,5,FALSE))</f>
        <v xml:space="preserve"> </v>
      </c>
      <c r="D125" s="62" t="str">
        <f>IF(ISNA(VLOOKUP(MID($D$5,1,3)&amp;$A$10&amp;A125,'district and school data'!$P$2:$BP$2491,46,FALSE))," ",VLOOKUP(MID($D$5,1,3)&amp;$A$10&amp;A125,'district and school data'!$P$2:$BP$2491,46,FALSE))</f>
        <v xml:space="preserve"> </v>
      </c>
      <c r="E125" s="62" t="str">
        <f>IF(ISNA(VLOOKUP(MID($D$5,1,3)&amp;$A$10&amp;A125,'district and school data'!$P$2:$BP$2491,47,FALSE))," ",VLOOKUP(MID($D$5,1,3)&amp;$A$10&amp;A125,'district and school data'!$P$2:$BP$2491,47,FALSE))</f>
        <v xml:space="preserve"> </v>
      </c>
      <c r="F125" s="63" t="str">
        <f>IF(ISNA(VLOOKUP(MID($D$5,1,3)&amp;$A$10&amp;A125,'district and school data'!$P$2:$BP$2491,48,FALSE))," ",VLOOKUP(MID($D$5,1,3)&amp;$A$10&amp;A125,'district and school data'!$P$2:$BP$2491,48,FALSE))</f>
        <v xml:space="preserve"> </v>
      </c>
    </row>
    <row r="126" spans="1:6" hidden="1" x14ac:dyDescent="0.25">
      <c r="A126" s="60">
        <v>116</v>
      </c>
      <c r="B126" s="61" t="str">
        <f>IF(ISNA(VLOOKUP(MID($D$5,1,3)&amp;$A$10&amp;A126,'district and school data'!$P$2:$BP$2491,4,FALSE))," ",VLOOKUP(MID($D$5,1,3)&amp;$A$10&amp;A126,'district and school data'!$P$2:$BP$2491,4,FALSE))</f>
        <v xml:space="preserve"> </v>
      </c>
      <c r="C126" s="61" t="str">
        <f>IF(ISNA(VLOOKUP(MID($D$5,1,3)&amp;$A$10&amp;A126,'district and school data'!$P$2:$BP$2491,5,FALSE))," ",VLOOKUP(MID($D$5,1,3)&amp;$A$10&amp;A126,'district and school data'!$P$2:$BP$2491,5,FALSE))</f>
        <v xml:space="preserve"> </v>
      </c>
      <c r="D126" s="62" t="str">
        <f>IF(ISNA(VLOOKUP(MID($D$5,1,3)&amp;$A$10&amp;A126,'district and school data'!$P$2:$BP$2491,46,FALSE))," ",VLOOKUP(MID($D$5,1,3)&amp;$A$10&amp;A126,'district and school data'!$P$2:$BP$2491,46,FALSE))</f>
        <v xml:space="preserve"> </v>
      </c>
      <c r="E126" s="62" t="str">
        <f>IF(ISNA(VLOOKUP(MID($D$5,1,3)&amp;$A$10&amp;A126,'district and school data'!$P$2:$BP$2491,47,FALSE))," ",VLOOKUP(MID($D$5,1,3)&amp;$A$10&amp;A126,'district and school data'!$P$2:$BP$2491,47,FALSE))</f>
        <v xml:space="preserve"> </v>
      </c>
      <c r="F126" s="63" t="str">
        <f>IF(ISNA(VLOOKUP(MID($D$5,1,3)&amp;$A$10&amp;A126,'district and school data'!$P$2:$BP$2491,48,FALSE))," ",VLOOKUP(MID($D$5,1,3)&amp;$A$10&amp;A126,'district and school data'!$P$2:$BP$2491,48,FALSE))</f>
        <v xml:space="preserve"> </v>
      </c>
    </row>
    <row r="127" spans="1:6" hidden="1" x14ac:dyDescent="0.25">
      <c r="A127" s="60">
        <v>117</v>
      </c>
      <c r="B127" s="61" t="str">
        <f>IF(ISNA(VLOOKUP(MID($D$5,1,3)&amp;$A$10&amp;A127,'district and school data'!$P$2:$BP$2491,4,FALSE))," ",VLOOKUP(MID($D$5,1,3)&amp;$A$10&amp;A127,'district and school data'!$P$2:$BP$2491,4,FALSE))</f>
        <v xml:space="preserve"> </v>
      </c>
      <c r="C127" s="61" t="str">
        <f>IF(ISNA(VLOOKUP(MID($D$5,1,3)&amp;$A$10&amp;A127,'district and school data'!$P$2:$BP$2491,5,FALSE))," ",VLOOKUP(MID($D$5,1,3)&amp;$A$10&amp;A127,'district and school data'!$P$2:$BP$2491,5,FALSE))</f>
        <v xml:space="preserve"> </v>
      </c>
      <c r="D127" s="62" t="str">
        <f>IF(ISNA(VLOOKUP(MID($D$5,1,3)&amp;$A$10&amp;A127,'district and school data'!$P$2:$BP$2491,46,FALSE))," ",VLOOKUP(MID($D$5,1,3)&amp;$A$10&amp;A127,'district and school data'!$P$2:$BP$2491,46,FALSE))</f>
        <v xml:space="preserve"> </v>
      </c>
      <c r="E127" s="62" t="str">
        <f>IF(ISNA(VLOOKUP(MID($D$5,1,3)&amp;$A$10&amp;A127,'district and school data'!$P$2:$BP$2491,47,FALSE))," ",VLOOKUP(MID($D$5,1,3)&amp;$A$10&amp;A127,'district and school data'!$P$2:$BP$2491,47,FALSE))</f>
        <v xml:space="preserve"> </v>
      </c>
      <c r="F127" s="63" t="str">
        <f>IF(ISNA(VLOOKUP(MID($D$5,1,3)&amp;$A$10&amp;A127,'district and school data'!$P$2:$BP$2491,48,FALSE))," ",VLOOKUP(MID($D$5,1,3)&amp;$A$10&amp;A127,'district and school data'!$P$2:$BP$2491,48,FALSE))</f>
        <v xml:space="preserve"> </v>
      </c>
    </row>
    <row r="128" spans="1:6" hidden="1" x14ac:dyDescent="0.25">
      <c r="A128" s="64">
        <v>118</v>
      </c>
      <c r="B128" s="61" t="str">
        <f>IF(ISNA(VLOOKUP(MID($D$5,1,3)&amp;$A$10&amp;A128,'district and school data'!$P$2:$BP$2491,4,FALSE))," ",VLOOKUP(MID($D$5,1,3)&amp;$A$10&amp;A128,'district and school data'!$P$2:$BP$2491,4,FALSE))</f>
        <v xml:space="preserve"> </v>
      </c>
      <c r="C128" s="61" t="str">
        <f>IF(ISNA(VLOOKUP(MID($D$5,1,3)&amp;$A$10&amp;A128,'district and school data'!$P$2:$BP$2491,5,FALSE))," ",VLOOKUP(MID($D$5,1,3)&amp;$A$10&amp;A128,'district and school data'!$P$2:$BP$2491,5,FALSE))</f>
        <v xml:space="preserve"> </v>
      </c>
      <c r="D128" s="62" t="str">
        <f>IF(ISNA(VLOOKUP(MID($D$5,1,3)&amp;$A$10&amp;A128,'district and school data'!$P$2:$BP$2491,46,FALSE))," ",VLOOKUP(MID($D$5,1,3)&amp;$A$10&amp;A128,'district and school data'!$P$2:$BP$2491,46,FALSE))</f>
        <v xml:space="preserve"> </v>
      </c>
      <c r="E128" s="62" t="str">
        <f>IF(ISNA(VLOOKUP(MID($D$5,1,3)&amp;$A$10&amp;A128,'district and school data'!$P$2:$BP$2491,47,FALSE))," ",VLOOKUP(MID($D$5,1,3)&amp;$A$10&amp;A128,'district and school data'!$P$2:$BP$2491,47,FALSE))</f>
        <v xml:space="preserve"> </v>
      </c>
      <c r="F128" s="63" t="str">
        <f>IF(ISNA(VLOOKUP(MID($D$5,1,3)&amp;$A$10&amp;A128,'district and school data'!$P$2:$BP$2491,48,FALSE))," ",VLOOKUP(MID($D$5,1,3)&amp;$A$10&amp;A128,'district and school data'!$P$2:$BP$2491,48,FALSE))</f>
        <v xml:space="preserve"> </v>
      </c>
    </row>
    <row r="129" spans="1:6" hidden="1" x14ac:dyDescent="0.25">
      <c r="A129" s="60">
        <v>119</v>
      </c>
      <c r="B129" s="61" t="str">
        <f>IF(ISNA(VLOOKUP(MID($D$5,1,3)&amp;$A$10&amp;A129,'district and school data'!$P$2:$BP$2491,4,FALSE))," ",VLOOKUP(MID($D$5,1,3)&amp;$A$10&amp;A129,'district and school data'!$P$2:$BP$2491,4,FALSE))</f>
        <v xml:space="preserve"> </v>
      </c>
      <c r="C129" s="61" t="str">
        <f>IF(ISNA(VLOOKUP(MID($D$5,1,3)&amp;$A$10&amp;A129,'district and school data'!$P$2:$BP$2491,5,FALSE))," ",VLOOKUP(MID($D$5,1,3)&amp;$A$10&amp;A129,'district and school data'!$P$2:$BP$2491,5,FALSE))</f>
        <v xml:space="preserve"> </v>
      </c>
      <c r="D129" s="62" t="str">
        <f>IF(ISNA(VLOOKUP(MID($D$5,1,3)&amp;$A$10&amp;A129,'district and school data'!$P$2:$BP$2491,46,FALSE))," ",VLOOKUP(MID($D$5,1,3)&amp;$A$10&amp;A129,'district and school data'!$P$2:$BP$2491,46,FALSE))</f>
        <v xml:space="preserve"> </v>
      </c>
      <c r="E129" s="62" t="str">
        <f>IF(ISNA(VLOOKUP(MID($D$5,1,3)&amp;$A$10&amp;A129,'district and school data'!$P$2:$BP$2491,47,FALSE))," ",VLOOKUP(MID($D$5,1,3)&amp;$A$10&amp;A129,'district and school data'!$P$2:$BP$2491,47,FALSE))</f>
        <v xml:space="preserve"> </v>
      </c>
      <c r="F129" s="63" t="str">
        <f>IF(ISNA(VLOOKUP(MID($D$5,1,3)&amp;$A$10&amp;A129,'district and school data'!$P$2:$BP$2491,48,FALSE))," ",VLOOKUP(MID($D$5,1,3)&amp;$A$10&amp;A129,'district and school data'!$P$2:$BP$2491,48,FALSE))</f>
        <v xml:space="preserve"> </v>
      </c>
    </row>
    <row r="130" spans="1:6" hidden="1" x14ac:dyDescent="0.25">
      <c r="A130" s="60">
        <v>120</v>
      </c>
      <c r="B130" s="61" t="str">
        <f>IF(ISNA(VLOOKUP(MID($D$5,1,3)&amp;$A$10&amp;A130,'district and school data'!$P$2:$BP$2491,4,FALSE))," ",VLOOKUP(MID($D$5,1,3)&amp;$A$10&amp;A130,'district and school data'!$P$2:$BP$2491,4,FALSE))</f>
        <v xml:space="preserve"> </v>
      </c>
      <c r="C130" s="61" t="str">
        <f>IF(ISNA(VLOOKUP(MID($D$5,1,3)&amp;$A$10&amp;A130,'district and school data'!$P$2:$BP$2491,5,FALSE))," ",VLOOKUP(MID($D$5,1,3)&amp;$A$10&amp;A130,'district and school data'!$P$2:$BP$2491,5,FALSE))</f>
        <v xml:space="preserve"> </v>
      </c>
      <c r="D130" s="62" t="str">
        <f>IF(ISNA(VLOOKUP(MID($D$5,1,3)&amp;$A$10&amp;A130,'district and school data'!$P$2:$BP$2491,46,FALSE))," ",VLOOKUP(MID($D$5,1,3)&amp;$A$10&amp;A130,'district and school data'!$P$2:$BP$2491,46,FALSE))</f>
        <v xml:space="preserve"> </v>
      </c>
      <c r="E130" s="62" t="str">
        <f>IF(ISNA(VLOOKUP(MID($D$5,1,3)&amp;$A$10&amp;A130,'district and school data'!$P$2:$BP$2491,47,FALSE))," ",VLOOKUP(MID($D$5,1,3)&amp;$A$10&amp;A130,'district and school data'!$P$2:$BP$2491,47,FALSE))</f>
        <v xml:space="preserve"> </v>
      </c>
      <c r="F130" s="63" t="str">
        <f>IF(ISNA(VLOOKUP(MID($D$5,1,3)&amp;$A$10&amp;A130,'district and school data'!$P$2:$BP$2491,48,FALSE))," ",VLOOKUP(MID($D$5,1,3)&amp;$A$10&amp;A130,'district and school data'!$P$2:$BP$2491,48,FALSE))</f>
        <v xml:space="preserve"> </v>
      </c>
    </row>
    <row r="131" spans="1:6" hidden="1" x14ac:dyDescent="0.25">
      <c r="A131" s="64">
        <v>121</v>
      </c>
      <c r="B131" s="61" t="str">
        <f>IF(ISNA(VLOOKUP(MID($D$5,1,3)&amp;$A$10&amp;A131,'district and school data'!$P$2:$BP$2491,4,FALSE))," ",VLOOKUP(MID($D$5,1,3)&amp;$A$10&amp;A131,'district and school data'!$P$2:$BP$2491,4,FALSE))</f>
        <v xml:space="preserve"> </v>
      </c>
      <c r="C131" s="61" t="str">
        <f>IF(ISNA(VLOOKUP(MID($D$5,1,3)&amp;$A$10&amp;A131,'district and school data'!$P$2:$BP$2491,5,FALSE))," ",VLOOKUP(MID($D$5,1,3)&amp;$A$10&amp;A131,'district and school data'!$P$2:$BP$2491,5,FALSE))</f>
        <v xml:space="preserve"> </v>
      </c>
      <c r="D131" s="62" t="str">
        <f>IF(ISNA(VLOOKUP(MID($D$5,1,3)&amp;$A$10&amp;A131,'district and school data'!$P$2:$BP$2491,46,FALSE))," ",VLOOKUP(MID($D$5,1,3)&amp;$A$10&amp;A131,'district and school data'!$P$2:$BP$2491,46,FALSE))</f>
        <v xml:space="preserve"> </v>
      </c>
      <c r="E131" s="62" t="str">
        <f>IF(ISNA(VLOOKUP(MID($D$5,1,3)&amp;$A$10&amp;A131,'district and school data'!$P$2:$BP$2491,47,FALSE))," ",VLOOKUP(MID($D$5,1,3)&amp;$A$10&amp;A131,'district and school data'!$P$2:$BP$2491,47,FALSE))</f>
        <v xml:space="preserve"> </v>
      </c>
      <c r="F131" s="63" t="str">
        <f>IF(ISNA(VLOOKUP(MID($D$5,1,3)&amp;$A$10&amp;A131,'district and school data'!$P$2:$BP$2491,48,FALSE))," ",VLOOKUP(MID($D$5,1,3)&amp;$A$10&amp;A131,'district and school data'!$P$2:$BP$2491,48,FALSE))</f>
        <v xml:space="preserve"> </v>
      </c>
    </row>
    <row r="132" spans="1:6" hidden="1" x14ac:dyDescent="0.25">
      <c r="A132" s="60">
        <v>122</v>
      </c>
      <c r="B132" s="61" t="str">
        <f>IF(ISNA(VLOOKUP(MID($D$5,1,3)&amp;$A$10&amp;A132,'district and school data'!$P$2:$BP$2491,4,FALSE))," ",VLOOKUP(MID($D$5,1,3)&amp;$A$10&amp;A132,'district and school data'!$P$2:$BP$2491,4,FALSE))</f>
        <v xml:space="preserve"> </v>
      </c>
      <c r="C132" s="61" t="str">
        <f>IF(ISNA(VLOOKUP(MID($D$5,1,3)&amp;$A$10&amp;A132,'district and school data'!$P$2:$BP$2491,5,FALSE))," ",VLOOKUP(MID($D$5,1,3)&amp;$A$10&amp;A132,'district and school data'!$P$2:$BP$2491,5,FALSE))</f>
        <v xml:space="preserve"> </v>
      </c>
      <c r="D132" s="62" t="str">
        <f>IF(ISNA(VLOOKUP(MID($D$5,1,3)&amp;$A$10&amp;A132,'district and school data'!$P$2:$BP$2491,46,FALSE))," ",VLOOKUP(MID($D$5,1,3)&amp;$A$10&amp;A132,'district and school data'!$P$2:$BP$2491,46,FALSE))</f>
        <v xml:space="preserve"> </v>
      </c>
      <c r="E132" s="62" t="str">
        <f>IF(ISNA(VLOOKUP(MID($D$5,1,3)&amp;$A$10&amp;A132,'district and school data'!$P$2:$BP$2491,47,FALSE))," ",VLOOKUP(MID($D$5,1,3)&amp;$A$10&amp;A132,'district and school data'!$P$2:$BP$2491,47,FALSE))</f>
        <v xml:space="preserve"> </v>
      </c>
      <c r="F132" s="63" t="str">
        <f>IF(ISNA(VLOOKUP(MID($D$5,1,3)&amp;$A$10&amp;A132,'district and school data'!$P$2:$BP$2491,48,FALSE))," ",VLOOKUP(MID($D$5,1,3)&amp;$A$10&amp;A132,'district and school data'!$P$2:$BP$2491,48,FALSE))</f>
        <v xml:space="preserve"> </v>
      </c>
    </row>
    <row r="133" spans="1:6" hidden="1" x14ac:dyDescent="0.25">
      <c r="A133" s="60">
        <v>123</v>
      </c>
      <c r="B133" s="61" t="str">
        <f>IF(ISNA(VLOOKUP(MID($D$5,1,3)&amp;$A$10&amp;A133,'district and school data'!$P$2:$BP$2491,4,FALSE))," ",VLOOKUP(MID($D$5,1,3)&amp;$A$10&amp;A133,'district and school data'!$P$2:$BP$2491,4,FALSE))</f>
        <v xml:space="preserve"> </v>
      </c>
      <c r="C133" s="61" t="str">
        <f>IF(ISNA(VLOOKUP(MID($D$5,1,3)&amp;$A$10&amp;A133,'district and school data'!$P$2:$BP$2491,5,FALSE))," ",VLOOKUP(MID($D$5,1,3)&amp;$A$10&amp;A133,'district and school data'!$P$2:$BP$2491,5,FALSE))</f>
        <v xml:space="preserve"> </v>
      </c>
      <c r="D133" s="62" t="str">
        <f>IF(ISNA(VLOOKUP(MID($D$5,1,3)&amp;$A$10&amp;A133,'district and school data'!$P$2:$BP$2491,46,FALSE))," ",VLOOKUP(MID($D$5,1,3)&amp;$A$10&amp;A133,'district and school data'!$P$2:$BP$2491,46,FALSE))</f>
        <v xml:space="preserve"> </v>
      </c>
      <c r="E133" s="62" t="str">
        <f>IF(ISNA(VLOOKUP(MID($D$5,1,3)&amp;$A$10&amp;A133,'district and school data'!$P$2:$BP$2491,47,FALSE))," ",VLOOKUP(MID($D$5,1,3)&amp;$A$10&amp;A133,'district and school data'!$P$2:$BP$2491,47,FALSE))</f>
        <v xml:space="preserve"> </v>
      </c>
      <c r="F133" s="63" t="str">
        <f>IF(ISNA(VLOOKUP(MID($D$5,1,3)&amp;$A$10&amp;A133,'district and school data'!$P$2:$BP$2491,48,FALSE))," ",VLOOKUP(MID($D$5,1,3)&amp;$A$10&amp;A133,'district and school data'!$P$2:$BP$2491,48,FALSE))</f>
        <v xml:space="preserve"> </v>
      </c>
    </row>
    <row r="134" spans="1:6" hidden="1" x14ac:dyDescent="0.25">
      <c r="A134" s="64">
        <v>124</v>
      </c>
      <c r="B134" s="61" t="str">
        <f>IF(ISNA(VLOOKUP(MID($D$5,1,3)&amp;$A$10&amp;A134,'district and school data'!$P$2:$BP$2491,4,FALSE))," ",VLOOKUP(MID($D$5,1,3)&amp;$A$10&amp;A134,'district and school data'!$P$2:$BP$2491,4,FALSE))</f>
        <v xml:space="preserve"> </v>
      </c>
      <c r="C134" s="61" t="str">
        <f>IF(ISNA(VLOOKUP(MID($D$5,1,3)&amp;$A$10&amp;A134,'district and school data'!$P$2:$BP$2491,5,FALSE))," ",VLOOKUP(MID($D$5,1,3)&amp;$A$10&amp;A134,'district and school data'!$P$2:$BP$2491,5,FALSE))</f>
        <v xml:space="preserve"> </v>
      </c>
      <c r="D134" s="62" t="str">
        <f>IF(ISNA(VLOOKUP(MID($D$5,1,3)&amp;$A$10&amp;A134,'district and school data'!$P$2:$BP$2491,46,FALSE))," ",VLOOKUP(MID($D$5,1,3)&amp;$A$10&amp;A134,'district and school data'!$P$2:$BP$2491,46,FALSE))</f>
        <v xml:space="preserve"> </v>
      </c>
      <c r="E134" s="62" t="str">
        <f>IF(ISNA(VLOOKUP(MID($D$5,1,3)&amp;$A$10&amp;A134,'district and school data'!$P$2:$BP$2491,47,FALSE))," ",VLOOKUP(MID($D$5,1,3)&amp;$A$10&amp;A134,'district and school data'!$P$2:$BP$2491,47,FALSE))</f>
        <v xml:space="preserve"> </v>
      </c>
      <c r="F134" s="63" t="str">
        <f>IF(ISNA(VLOOKUP(MID($D$5,1,3)&amp;$A$10&amp;A134,'district and school data'!$P$2:$BP$2491,48,FALSE))," ",VLOOKUP(MID($D$5,1,3)&amp;$A$10&amp;A134,'district and school data'!$P$2:$BP$2491,48,FALSE))</f>
        <v xml:space="preserve"> </v>
      </c>
    </row>
    <row r="135" spans="1:6" hidden="1" x14ac:dyDescent="0.25">
      <c r="A135" s="60">
        <v>125</v>
      </c>
      <c r="B135" s="61" t="str">
        <f>IF(ISNA(VLOOKUP(MID($D$5,1,3)&amp;$A$10&amp;A135,'district and school data'!$P$2:$BP$2491,4,FALSE))," ",VLOOKUP(MID($D$5,1,3)&amp;$A$10&amp;A135,'district and school data'!$P$2:$BP$2491,4,FALSE))</f>
        <v xml:space="preserve"> </v>
      </c>
      <c r="C135" s="61" t="str">
        <f>IF(ISNA(VLOOKUP(MID($D$5,1,3)&amp;$A$10&amp;A135,'district and school data'!$P$2:$BP$2491,5,FALSE))," ",VLOOKUP(MID($D$5,1,3)&amp;$A$10&amp;A135,'district and school data'!$P$2:$BP$2491,5,FALSE))</f>
        <v xml:space="preserve"> </v>
      </c>
      <c r="D135" s="62" t="str">
        <f>IF(ISNA(VLOOKUP(MID($D$5,1,3)&amp;$A$10&amp;A135,'district and school data'!$P$2:$BP$2491,46,FALSE))," ",VLOOKUP(MID($D$5,1,3)&amp;$A$10&amp;A135,'district and school data'!$P$2:$BP$2491,46,FALSE))</f>
        <v xml:space="preserve"> </v>
      </c>
      <c r="E135" s="62" t="str">
        <f>IF(ISNA(VLOOKUP(MID($D$5,1,3)&amp;$A$10&amp;A135,'district and school data'!$P$2:$BP$2491,47,FALSE))," ",VLOOKUP(MID($D$5,1,3)&amp;$A$10&amp;A135,'district and school data'!$P$2:$BP$2491,47,FALSE))</f>
        <v xml:space="preserve"> </v>
      </c>
      <c r="F135" s="63" t="str">
        <f>IF(ISNA(VLOOKUP(MID($D$5,1,3)&amp;$A$10&amp;A135,'district and school data'!$P$2:$BP$2491,48,FALSE))," ",VLOOKUP(MID($D$5,1,3)&amp;$A$10&amp;A135,'district and school data'!$P$2:$BP$2491,48,FALSE))</f>
        <v xml:space="preserve"> </v>
      </c>
    </row>
    <row r="136" spans="1:6" hidden="1" x14ac:dyDescent="0.25">
      <c r="A136" s="60">
        <v>126</v>
      </c>
      <c r="B136" s="61" t="str">
        <f>IF(ISNA(VLOOKUP(MID($D$5,1,3)&amp;$A$10&amp;A136,'district and school data'!$P$2:$BP$2491,4,FALSE))," ",VLOOKUP(MID($D$5,1,3)&amp;$A$10&amp;A136,'district and school data'!$P$2:$BP$2491,4,FALSE))</f>
        <v xml:space="preserve"> </v>
      </c>
      <c r="C136" s="61" t="str">
        <f>IF(ISNA(VLOOKUP(MID($D$5,1,3)&amp;$A$10&amp;A136,'district and school data'!$P$2:$BP$2491,5,FALSE))," ",VLOOKUP(MID($D$5,1,3)&amp;$A$10&amp;A136,'district and school data'!$P$2:$BP$2491,5,FALSE))</f>
        <v xml:space="preserve"> </v>
      </c>
      <c r="D136" s="62" t="str">
        <f>IF(ISNA(VLOOKUP(MID($D$5,1,3)&amp;$A$10&amp;A136,'district and school data'!$P$2:$BP$2491,46,FALSE))," ",VLOOKUP(MID($D$5,1,3)&amp;$A$10&amp;A136,'district and school data'!$P$2:$BP$2491,46,FALSE))</f>
        <v xml:space="preserve"> </v>
      </c>
      <c r="E136" s="62" t="str">
        <f>IF(ISNA(VLOOKUP(MID($D$5,1,3)&amp;$A$10&amp;A136,'district and school data'!$P$2:$BP$2491,47,FALSE))," ",VLOOKUP(MID($D$5,1,3)&amp;$A$10&amp;A136,'district and school data'!$P$2:$BP$2491,47,FALSE))</f>
        <v xml:space="preserve"> </v>
      </c>
      <c r="F136" s="63" t="str">
        <f>IF(ISNA(VLOOKUP(MID($D$5,1,3)&amp;$A$10&amp;A136,'district and school data'!$P$2:$BP$2491,48,FALSE))," ",VLOOKUP(MID($D$5,1,3)&amp;$A$10&amp;A136,'district and school data'!$P$2:$BP$2491,48,FALSE))</f>
        <v xml:space="preserve"> </v>
      </c>
    </row>
    <row r="137" spans="1:6" hidden="1" x14ac:dyDescent="0.25">
      <c r="A137" s="64">
        <v>127</v>
      </c>
      <c r="B137" s="61" t="str">
        <f>IF(ISNA(VLOOKUP(MID($D$5,1,3)&amp;$A$10&amp;A137,'district and school data'!$P$2:$BP$2491,4,FALSE))," ",VLOOKUP(MID($D$5,1,3)&amp;$A$10&amp;A137,'district and school data'!$P$2:$BP$2491,4,FALSE))</f>
        <v xml:space="preserve"> </v>
      </c>
      <c r="C137" s="61" t="str">
        <f>IF(ISNA(VLOOKUP(MID($D$5,1,3)&amp;$A$10&amp;A137,'district and school data'!$P$2:$BP$2491,5,FALSE))," ",VLOOKUP(MID($D$5,1,3)&amp;$A$10&amp;A137,'district and school data'!$P$2:$BP$2491,5,FALSE))</f>
        <v xml:space="preserve"> </v>
      </c>
      <c r="D137" s="62" t="str">
        <f>IF(ISNA(VLOOKUP(MID($D$5,1,3)&amp;$A$10&amp;A137,'district and school data'!$P$2:$BP$2491,46,FALSE))," ",VLOOKUP(MID($D$5,1,3)&amp;$A$10&amp;A137,'district and school data'!$P$2:$BP$2491,46,FALSE))</f>
        <v xml:space="preserve"> </v>
      </c>
      <c r="E137" s="62" t="str">
        <f>IF(ISNA(VLOOKUP(MID($D$5,1,3)&amp;$A$10&amp;A137,'district and school data'!$P$2:$BP$2491,47,FALSE))," ",VLOOKUP(MID($D$5,1,3)&amp;$A$10&amp;A137,'district and school data'!$P$2:$BP$2491,47,FALSE))</f>
        <v xml:space="preserve"> </v>
      </c>
      <c r="F137" s="63" t="str">
        <f>IF(ISNA(VLOOKUP(MID($D$5,1,3)&amp;$A$10&amp;A137,'district and school data'!$P$2:$BP$2491,48,FALSE))," ",VLOOKUP(MID($D$5,1,3)&amp;$A$10&amp;A137,'district and school data'!$P$2:$BP$2491,48,FALSE))</f>
        <v xml:space="preserve"> </v>
      </c>
    </row>
    <row r="138" spans="1:6" hidden="1" x14ac:dyDescent="0.25">
      <c r="A138" s="60">
        <v>128</v>
      </c>
      <c r="B138" s="61" t="str">
        <f>IF(ISNA(VLOOKUP(MID($D$5,1,3)&amp;$A$10&amp;A138,'district and school data'!$P$2:$BP$2491,4,FALSE))," ",VLOOKUP(MID($D$5,1,3)&amp;$A$10&amp;A138,'district and school data'!$P$2:$BP$2491,4,FALSE))</f>
        <v xml:space="preserve"> </v>
      </c>
      <c r="C138" s="61" t="str">
        <f>IF(ISNA(VLOOKUP(MID($D$5,1,3)&amp;$A$10&amp;A138,'district and school data'!$P$2:$BP$2491,5,FALSE))," ",VLOOKUP(MID($D$5,1,3)&amp;$A$10&amp;A138,'district and school data'!$P$2:$BP$2491,5,FALSE))</f>
        <v xml:space="preserve"> </v>
      </c>
      <c r="D138" s="62" t="str">
        <f>IF(ISNA(VLOOKUP(MID($D$5,1,3)&amp;$A$10&amp;A138,'district and school data'!$P$2:$BP$2491,46,FALSE))," ",VLOOKUP(MID($D$5,1,3)&amp;$A$10&amp;A138,'district and school data'!$P$2:$BP$2491,46,FALSE))</f>
        <v xml:space="preserve"> </v>
      </c>
      <c r="E138" s="62" t="str">
        <f>IF(ISNA(VLOOKUP(MID($D$5,1,3)&amp;$A$10&amp;A138,'district and school data'!$P$2:$BP$2491,47,FALSE))," ",VLOOKUP(MID($D$5,1,3)&amp;$A$10&amp;A138,'district and school data'!$P$2:$BP$2491,47,FALSE))</f>
        <v xml:space="preserve"> </v>
      </c>
      <c r="F138" s="63" t="str">
        <f>IF(ISNA(VLOOKUP(MID($D$5,1,3)&amp;$A$10&amp;A138,'district and school data'!$P$2:$BP$2491,48,FALSE))," ",VLOOKUP(MID($D$5,1,3)&amp;$A$10&amp;A138,'district and school data'!$P$2:$BP$2491,48,FALSE))</f>
        <v xml:space="preserve"> </v>
      </c>
    </row>
    <row r="139" spans="1:6" hidden="1" x14ac:dyDescent="0.25">
      <c r="A139" s="60">
        <v>129</v>
      </c>
      <c r="B139" s="61" t="str">
        <f>IF(ISNA(VLOOKUP(MID($D$5,1,3)&amp;$A$10&amp;A139,'district and school data'!$P$2:$BP$2491,4,FALSE))," ",VLOOKUP(MID($D$5,1,3)&amp;$A$10&amp;A139,'district and school data'!$P$2:$BP$2491,4,FALSE))</f>
        <v xml:space="preserve"> </v>
      </c>
      <c r="C139" s="61" t="str">
        <f>IF(ISNA(VLOOKUP(MID($D$5,1,3)&amp;$A$10&amp;A139,'district and school data'!$P$2:$BP$2491,5,FALSE))," ",VLOOKUP(MID($D$5,1,3)&amp;$A$10&amp;A139,'district and school data'!$P$2:$BP$2491,5,FALSE))</f>
        <v xml:space="preserve"> </v>
      </c>
      <c r="D139" s="62" t="str">
        <f>IF(ISNA(VLOOKUP(MID($D$5,1,3)&amp;$A$10&amp;A139,'district and school data'!$P$2:$BP$2491,46,FALSE))," ",VLOOKUP(MID($D$5,1,3)&amp;$A$10&amp;A139,'district and school data'!$P$2:$BP$2491,46,FALSE))</f>
        <v xml:space="preserve"> </v>
      </c>
      <c r="E139" s="62" t="str">
        <f>IF(ISNA(VLOOKUP(MID($D$5,1,3)&amp;$A$10&amp;A139,'district and school data'!$P$2:$BP$2491,47,FALSE))," ",VLOOKUP(MID($D$5,1,3)&amp;$A$10&amp;A139,'district and school data'!$P$2:$BP$2491,47,FALSE))</f>
        <v xml:space="preserve"> </v>
      </c>
      <c r="F139" s="63" t="str">
        <f>IF(ISNA(VLOOKUP(MID($D$5,1,3)&amp;$A$10&amp;A139,'district and school data'!$P$2:$BP$2491,48,FALSE))," ",VLOOKUP(MID($D$5,1,3)&amp;$A$10&amp;A139,'district and school data'!$P$2:$BP$2491,48,FALSE))</f>
        <v xml:space="preserve"> </v>
      </c>
    </row>
    <row r="140" spans="1:6" hidden="1" x14ac:dyDescent="0.25">
      <c r="A140" s="64">
        <v>130</v>
      </c>
      <c r="B140" s="61" t="str">
        <f>IF(ISNA(VLOOKUP(MID($D$5,1,3)&amp;$A$10&amp;A140,'district and school data'!$P$2:$BP$2491,4,FALSE))," ",VLOOKUP(MID($D$5,1,3)&amp;$A$10&amp;A140,'district and school data'!$P$2:$BP$2491,4,FALSE))</f>
        <v xml:space="preserve"> </v>
      </c>
      <c r="C140" s="61" t="str">
        <f>IF(ISNA(VLOOKUP(MID($D$5,1,3)&amp;$A$10&amp;A140,'district and school data'!$P$2:$BP$2491,5,FALSE))," ",VLOOKUP(MID($D$5,1,3)&amp;$A$10&amp;A140,'district and school data'!$P$2:$BP$2491,5,FALSE))</f>
        <v xml:space="preserve"> </v>
      </c>
      <c r="D140" s="62" t="str">
        <f>IF(ISNA(VLOOKUP(MID($D$5,1,3)&amp;$A$10&amp;A140,'district and school data'!$P$2:$BP$2491,46,FALSE))," ",VLOOKUP(MID($D$5,1,3)&amp;$A$10&amp;A140,'district and school data'!$P$2:$BP$2491,46,FALSE))</f>
        <v xml:space="preserve"> </v>
      </c>
      <c r="E140" s="62" t="str">
        <f>IF(ISNA(VLOOKUP(MID($D$5,1,3)&amp;$A$10&amp;A140,'district and school data'!$P$2:$BP$2491,47,FALSE))," ",VLOOKUP(MID($D$5,1,3)&amp;$A$10&amp;A140,'district and school data'!$P$2:$BP$2491,47,FALSE))</f>
        <v xml:space="preserve"> </v>
      </c>
      <c r="F140" s="63" t="str">
        <f>IF(ISNA(VLOOKUP(MID($D$5,1,3)&amp;$A$10&amp;A140,'district and school data'!$P$2:$BP$2491,48,FALSE))," ",VLOOKUP(MID($D$5,1,3)&amp;$A$10&amp;A140,'district and school data'!$P$2:$BP$2491,48,FALSE))</f>
        <v xml:space="preserve"> </v>
      </c>
    </row>
    <row r="141" spans="1:6" hidden="1" x14ac:dyDescent="0.25">
      <c r="A141" s="60">
        <v>131</v>
      </c>
      <c r="B141" s="61" t="str">
        <f>IF(ISNA(VLOOKUP(MID($D$5,1,3)&amp;$A$10&amp;A141,'district and school data'!$P$2:$BP$2491,4,FALSE))," ",VLOOKUP(MID($D$5,1,3)&amp;$A$10&amp;A141,'district and school data'!$P$2:$BP$2491,4,FALSE))</f>
        <v xml:space="preserve"> </v>
      </c>
      <c r="C141" s="61" t="str">
        <f>IF(ISNA(VLOOKUP(MID($D$5,1,3)&amp;$A$10&amp;A141,'district and school data'!$P$2:$BP$2491,5,FALSE))," ",VLOOKUP(MID($D$5,1,3)&amp;$A$10&amp;A141,'district and school data'!$P$2:$BP$2491,5,FALSE))</f>
        <v xml:space="preserve"> </v>
      </c>
      <c r="D141" s="62" t="str">
        <f>IF(ISNA(VLOOKUP(MID($D$5,1,3)&amp;$A$10&amp;A141,'district and school data'!$P$2:$BP$2491,46,FALSE))," ",VLOOKUP(MID($D$5,1,3)&amp;$A$10&amp;A141,'district and school data'!$P$2:$BP$2491,46,FALSE))</f>
        <v xml:space="preserve"> </v>
      </c>
      <c r="E141" s="62" t="str">
        <f>IF(ISNA(VLOOKUP(MID($D$5,1,3)&amp;$A$10&amp;A141,'district and school data'!$P$2:$BP$2491,47,FALSE))," ",VLOOKUP(MID($D$5,1,3)&amp;$A$10&amp;A141,'district and school data'!$P$2:$BP$2491,47,FALSE))</f>
        <v xml:space="preserve"> </v>
      </c>
      <c r="F141" s="63" t="str">
        <f>IF(ISNA(VLOOKUP(MID($D$5,1,3)&amp;$A$10&amp;A141,'district and school data'!$P$2:$BP$2491,48,FALSE))," ",VLOOKUP(MID($D$5,1,3)&amp;$A$10&amp;A141,'district and school data'!$P$2:$BP$2491,48,FALSE))</f>
        <v xml:space="preserve"> </v>
      </c>
    </row>
    <row r="142" spans="1:6" hidden="1" x14ac:dyDescent="0.25">
      <c r="A142" s="60">
        <v>132</v>
      </c>
      <c r="B142" s="61" t="str">
        <f>IF(ISNA(VLOOKUP(MID($D$5,1,3)&amp;$A$10&amp;A142,'district and school data'!$P$2:$BP$2491,4,FALSE))," ",VLOOKUP(MID($D$5,1,3)&amp;$A$10&amp;A142,'district and school data'!$P$2:$BP$2491,4,FALSE))</f>
        <v xml:space="preserve"> </v>
      </c>
      <c r="C142" s="61" t="str">
        <f>IF(ISNA(VLOOKUP(MID($D$5,1,3)&amp;$A$10&amp;A142,'district and school data'!$P$2:$BP$2491,5,FALSE))," ",VLOOKUP(MID($D$5,1,3)&amp;$A$10&amp;A142,'district and school data'!$P$2:$BP$2491,5,FALSE))</f>
        <v xml:space="preserve"> </v>
      </c>
      <c r="D142" s="62" t="str">
        <f>IF(ISNA(VLOOKUP(MID($D$5,1,3)&amp;$A$10&amp;A142,'district and school data'!$P$2:$BP$2491,46,FALSE))," ",VLOOKUP(MID($D$5,1,3)&amp;$A$10&amp;A142,'district and school data'!$P$2:$BP$2491,46,FALSE))</f>
        <v xml:space="preserve"> </v>
      </c>
      <c r="E142" s="62" t="str">
        <f>IF(ISNA(VLOOKUP(MID($D$5,1,3)&amp;$A$10&amp;A142,'district and school data'!$P$2:$BP$2491,47,FALSE))," ",VLOOKUP(MID($D$5,1,3)&amp;$A$10&amp;A142,'district and school data'!$P$2:$BP$2491,47,FALSE))</f>
        <v xml:space="preserve"> </v>
      </c>
      <c r="F142" s="63" t="str">
        <f>IF(ISNA(VLOOKUP(MID($D$5,1,3)&amp;$A$10&amp;A142,'district and school data'!$P$2:$BP$2491,48,FALSE))," ",VLOOKUP(MID($D$5,1,3)&amp;$A$10&amp;A142,'district and school data'!$P$2:$BP$2491,48,FALSE))</f>
        <v xml:space="preserve"> </v>
      </c>
    </row>
    <row r="143" spans="1:6" hidden="1" x14ac:dyDescent="0.25">
      <c r="A143" s="64">
        <v>133</v>
      </c>
      <c r="B143" s="61" t="str">
        <f>IF(ISNA(VLOOKUP(MID($D$5,1,3)&amp;$A$10&amp;A143,'district and school data'!$P$2:$BP$2491,4,FALSE))," ",VLOOKUP(MID($D$5,1,3)&amp;$A$10&amp;A143,'district and school data'!$P$2:$BP$2491,4,FALSE))</f>
        <v xml:space="preserve"> </v>
      </c>
      <c r="C143" s="61" t="str">
        <f>IF(ISNA(VLOOKUP(MID($D$5,1,3)&amp;$A$10&amp;A143,'district and school data'!$P$2:$BP$2491,5,FALSE))," ",VLOOKUP(MID($D$5,1,3)&amp;$A$10&amp;A143,'district and school data'!$P$2:$BP$2491,5,FALSE))</f>
        <v xml:space="preserve"> </v>
      </c>
      <c r="D143" s="62" t="str">
        <f>IF(ISNA(VLOOKUP(MID($D$5,1,3)&amp;$A$10&amp;A143,'district and school data'!$P$2:$BP$2491,46,FALSE))," ",VLOOKUP(MID($D$5,1,3)&amp;$A$10&amp;A143,'district and school data'!$P$2:$BP$2491,46,FALSE))</f>
        <v xml:space="preserve"> </v>
      </c>
      <c r="E143" s="62" t="str">
        <f>IF(ISNA(VLOOKUP(MID($D$5,1,3)&amp;$A$10&amp;A143,'district and school data'!$P$2:$BP$2491,47,FALSE))," ",VLOOKUP(MID($D$5,1,3)&amp;$A$10&amp;A143,'district and school data'!$P$2:$BP$2491,47,FALSE))</f>
        <v xml:space="preserve"> </v>
      </c>
      <c r="F143" s="63" t="str">
        <f>IF(ISNA(VLOOKUP(MID($D$5,1,3)&amp;$A$10&amp;A143,'district and school data'!$P$2:$BP$2491,48,FALSE))," ",VLOOKUP(MID($D$5,1,3)&amp;$A$10&amp;A143,'district and school data'!$P$2:$BP$2491,48,FALSE))</f>
        <v xml:space="preserve"> </v>
      </c>
    </row>
    <row r="144" spans="1:6" hidden="1" x14ac:dyDescent="0.25">
      <c r="A144" s="60">
        <v>134</v>
      </c>
      <c r="B144" s="61" t="str">
        <f>IF(ISNA(VLOOKUP(MID($D$5,1,3)&amp;$A$10&amp;A144,'district and school data'!$P$2:$BP$2491,4,FALSE))," ",VLOOKUP(MID($D$5,1,3)&amp;$A$10&amp;A144,'district and school data'!$P$2:$BP$2491,4,FALSE))</f>
        <v xml:space="preserve"> </v>
      </c>
      <c r="C144" s="61" t="str">
        <f>IF(ISNA(VLOOKUP(MID($D$5,1,3)&amp;$A$10&amp;A144,'district and school data'!$P$2:$BP$2491,5,FALSE))," ",VLOOKUP(MID($D$5,1,3)&amp;$A$10&amp;A144,'district and school data'!$P$2:$BP$2491,5,FALSE))</f>
        <v xml:space="preserve"> </v>
      </c>
      <c r="D144" s="62" t="str">
        <f>IF(ISNA(VLOOKUP(MID($D$5,1,3)&amp;$A$10&amp;A144,'district and school data'!$P$2:$BP$2491,46,FALSE))," ",VLOOKUP(MID($D$5,1,3)&amp;$A$10&amp;A144,'district and school data'!$P$2:$BP$2491,46,FALSE))</f>
        <v xml:space="preserve"> </v>
      </c>
      <c r="E144" s="62" t="str">
        <f>IF(ISNA(VLOOKUP(MID($D$5,1,3)&amp;$A$10&amp;A144,'district and school data'!$P$2:$BP$2491,47,FALSE))," ",VLOOKUP(MID($D$5,1,3)&amp;$A$10&amp;A144,'district and school data'!$P$2:$BP$2491,47,FALSE))</f>
        <v xml:space="preserve"> </v>
      </c>
      <c r="F144" s="63" t="str">
        <f>IF(ISNA(VLOOKUP(MID($D$5,1,3)&amp;$A$10&amp;A144,'district and school data'!$P$2:$BP$2491,48,FALSE))," ",VLOOKUP(MID($D$5,1,3)&amp;$A$10&amp;A144,'district and school data'!$P$2:$BP$2491,48,FALSE))</f>
        <v xml:space="preserve"> </v>
      </c>
    </row>
    <row r="145" spans="1:6" hidden="1" x14ac:dyDescent="0.25">
      <c r="A145" s="60">
        <v>135</v>
      </c>
      <c r="B145" s="61" t="str">
        <f>IF(ISNA(VLOOKUP(MID($D$5,1,3)&amp;$A$10&amp;A145,'district and school data'!$P$2:$BP$2491,4,FALSE))," ",VLOOKUP(MID($D$5,1,3)&amp;$A$10&amp;A145,'district and school data'!$P$2:$BP$2491,4,FALSE))</f>
        <v xml:space="preserve"> </v>
      </c>
      <c r="C145" s="61" t="str">
        <f>IF(ISNA(VLOOKUP(MID($D$5,1,3)&amp;$A$10&amp;A145,'district and school data'!$P$2:$BP$2491,5,FALSE))," ",VLOOKUP(MID($D$5,1,3)&amp;$A$10&amp;A145,'district and school data'!$P$2:$BP$2491,5,FALSE))</f>
        <v xml:space="preserve"> </v>
      </c>
      <c r="D145" s="62" t="str">
        <f>IF(ISNA(VLOOKUP(MID($D$5,1,3)&amp;$A$10&amp;A145,'district and school data'!$P$2:$BP$2491,46,FALSE))," ",VLOOKUP(MID($D$5,1,3)&amp;$A$10&amp;A145,'district and school data'!$P$2:$BP$2491,46,FALSE))</f>
        <v xml:space="preserve"> </v>
      </c>
      <c r="E145" s="62" t="str">
        <f>IF(ISNA(VLOOKUP(MID($D$5,1,3)&amp;$A$10&amp;A145,'district and school data'!$P$2:$BP$2491,47,FALSE))," ",VLOOKUP(MID($D$5,1,3)&amp;$A$10&amp;A145,'district and school data'!$P$2:$BP$2491,47,FALSE))</f>
        <v xml:space="preserve"> </v>
      </c>
      <c r="F145" s="63" t="str">
        <f>IF(ISNA(VLOOKUP(MID($D$5,1,3)&amp;$A$10&amp;A145,'district and school data'!$P$2:$BP$2491,48,FALSE))," ",VLOOKUP(MID($D$5,1,3)&amp;$A$10&amp;A145,'district and school data'!$P$2:$BP$2491,48,FALSE))</f>
        <v xml:space="preserve"> </v>
      </c>
    </row>
    <row r="146" spans="1:6" hidden="1" x14ac:dyDescent="0.25">
      <c r="A146" s="64">
        <v>136</v>
      </c>
      <c r="B146" s="61" t="str">
        <f>IF(ISNA(VLOOKUP(MID($D$5,1,3)&amp;$A$10&amp;A146,'district and school data'!$P$2:$BP$2491,4,FALSE))," ",VLOOKUP(MID($D$5,1,3)&amp;$A$10&amp;A146,'district and school data'!$P$2:$BP$2491,4,FALSE))</f>
        <v xml:space="preserve"> </v>
      </c>
      <c r="C146" s="61" t="str">
        <f>IF(ISNA(VLOOKUP(MID($D$5,1,3)&amp;$A$10&amp;A146,'district and school data'!$P$2:$BP$2491,5,FALSE))," ",VLOOKUP(MID($D$5,1,3)&amp;$A$10&amp;A146,'district and school data'!$P$2:$BP$2491,5,FALSE))</f>
        <v xml:space="preserve"> </v>
      </c>
      <c r="D146" s="62" t="str">
        <f>IF(ISNA(VLOOKUP(MID($D$5,1,3)&amp;$A$10&amp;A146,'district and school data'!$P$2:$BP$2491,46,FALSE))," ",VLOOKUP(MID($D$5,1,3)&amp;$A$10&amp;A146,'district and school data'!$P$2:$BP$2491,46,FALSE))</f>
        <v xml:space="preserve"> </v>
      </c>
      <c r="E146" s="62" t="str">
        <f>IF(ISNA(VLOOKUP(MID($D$5,1,3)&amp;$A$10&amp;A146,'district and school data'!$P$2:$BP$2491,47,FALSE))," ",VLOOKUP(MID($D$5,1,3)&amp;$A$10&amp;A146,'district and school data'!$P$2:$BP$2491,47,FALSE))</f>
        <v xml:space="preserve"> </v>
      </c>
      <c r="F146" s="63" t="str">
        <f>IF(ISNA(VLOOKUP(MID($D$5,1,3)&amp;$A$10&amp;A146,'district and school data'!$P$2:$BP$2491,48,FALSE))," ",VLOOKUP(MID($D$5,1,3)&amp;$A$10&amp;A146,'district and school data'!$P$2:$BP$2491,48,FALSE))</f>
        <v xml:space="preserve"> </v>
      </c>
    </row>
    <row r="147" spans="1:6" hidden="1" x14ac:dyDescent="0.25">
      <c r="A147" s="60">
        <v>137</v>
      </c>
      <c r="B147" s="61" t="str">
        <f>IF(ISNA(VLOOKUP(MID($D$5,1,3)&amp;$A$10&amp;A147,'district and school data'!$P$2:$BP$2491,4,FALSE))," ",VLOOKUP(MID($D$5,1,3)&amp;$A$10&amp;A147,'district and school data'!$P$2:$BP$2491,4,FALSE))</f>
        <v xml:space="preserve"> </v>
      </c>
      <c r="C147" s="61" t="str">
        <f>IF(ISNA(VLOOKUP(MID($D$5,1,3)&amp;$A$10&amp;A147,'district and school data'!$P$2:$BP$2491,5,FALSE))," ",VLOOKUP(MID($D$5,1,3)&amp;$A$10&amp;A147,'district and school data'!$P$2:$BP$2491,5,FALSE))</f>
        <v xml:space="preserve"> </v>
      </c>
      <c r="D147" s="62" t="str">
        <f>IF(ISNA(VLOOKUP(MID($D$5,1,3)&amp;$A$10&amp;A147,'district and school data'!$P$2:$BP$2491,46,FALSE))," ",VLOOKUP(MID($D$5,1,3)&amp;$A$10&amp;A147,'district and school data'!$P$2:$BP$2491,46,FALSE))</f>
        <v xml:space="preserve"> </v>
      </c>
      <c r="E147" s="62" t="str">
        <f>IF(ISNA(VLOOKUP(MID($D$5,1,3)&amp;$A$10&amp;A147,'district and school data'!$P$2:$BP$2491,47,FALSE))," ",VLOOKUP(MID($D$5,1,3)&amp;$A$10&amp;A147,'district and school data'!$P$2:$BP$2491,47,FALSE))</f>
        <v xml:space="preserve"> </v>
      </c>
      <c r="F147" s="63" t="str">
        <f>IF(ISNA(VLOOKUP(MID($D$5,1,3)&amp;$A$10&amp;A147,'district and school data'!$P$2:$BP$2491,48,FALSE))," ",VLOOKUP(MID($D$5,1,3)&amp;$A$10&amp;A147,'district and school data'!$P$2:$BP$2491,48,FALSE))</f>
        <v xml:space="preserve"> </v>
      </c>
    </row>
    <row r="148" spans="1:6" hidden="1" x14ac:dyDescent="0.25">
      <c r="A148" s="60">
        <v>138</v>
      </c>
      <c r="B148" s="61" t="str">
        <f>IF(ISNA(VLOOKUP(MID($D$5,1,3)&amp;$A$10&amp;A148,'district and school data'!$P$2:$BP$2491,4,FALSE))," ",VLOOKUP(MID($D$5,1,3)&amp;$A$10&amp;A148,'district and school data'!$P$2:$BP$2491,4,FALSE))</f>
        <v xml:space="preserve"> </v>
      </c>
      <c r="C148" s="61" t="str">
        <f>IF(ISNA(VLOOKUP(MID($D$5,1,3)&amp;$A$10&amp;A148,'district and school data'!$P$2:$BP$2491,5,FALSE))," ",VLOOKUP(MID($D$5,1,3)&amp;$A$10&amp;A148,'district and school data'!$P$2:$BP$2491,5,FALSE))</f>
        <v xml:space="preserve"> </v>
      </c>
      <c r="D148" s="62" t="str">
        <f>IF(ISNA(VLOOKUP(MID($D$5,1,3)&amp;$A$10&amp;A148,'district and school data'!$P$2:$BP$2491,46,FALSE))," ",VLOOKUP(MID($D$5,1,3)&amp;$A$10&amp;A148,'district and school data'!$P$2:$BP$2491,46,FALSE))</f>
        <v xml:space="preserve"> </v>
      </c>
      <c r="E148" s="62" t="str">
        <f>IF(ISNA(VLOOKUP(MID($D$5,1,3)&amp;$A$10&amp;A148,'district and school data'!$P$2:$BP$2491,47,FALSE))," ",VLOOKUP(MID($D$5,1,3)&amp;$A$10&amp;A148,'district and school data'!$P$2:$BP$2491,47,FALSE))</f>
        <v xml:space="preserve"> </v>
      </c>
      <c r="F148" s="63" t="str">
        <f>IF(ISNA(VLOOKUP(MID($D$5,1,3)&amp;$A$10&amp;A148,'district and school data'!$P$2:$BP$2491,48,FALSE))," ",VLOOKUP(MID($D$5,1,3)&amp;$A$10&amp;A148,'district and school data'!$P$2:$BP$2491,48,FALSE))</f>
        <v xml:space="preserve"> </v>
      </c>
    </row>
    <row r="149" spans="1:6" hidden="1" x14ac:dyDescent="0.25">
      <c r="A149" s="64">
        <v>139</v>
      </c>
      <c r="B149" s="61" t="str">
        <f>IF(ISNA(VLOOKUP(MID($D$5,1,3)&amp;$A$10&amp;A149,'district and school data'!$P$2:$BP$2491,4,FALSE))," ",VLOOKUP(MID($D$5,1,3)&amp;$A$10&amp;A149,'district and school data'!$P$2:$BP$2491,4,FALSE))</f>
        <v xml:space="preserve"> </v>
      </c>
      <c r="C149" s="61" t="str">
        <f>IF(ISNA(VLOOKUP(MID($D$5,1,3)&amp;$A$10&amp;A149,'district and school data'!$P$2:$BP$2491,5,FALSE))," ",VLOOKUP(MID($D$5,1,3)&amp;$A$10&amp;A149,'district and school data'!$P$2:$BP$2491,5,FALSE))</f>
        <v xml:space="preserve"> </v>
      </c>
      <c r="D149" s="62" t="str">
        <f>IF(ISNA(VLOOKUP(MID($D$5,1,3)&amp;$A$10&amp;A149,'district and school data'!$P$2:$BP$2491,46,FALSE))," ",VLOOKUP(MID($D$5,1,3)&amp;$A$10&amp;A149,'district and school data'!$P$2:$BP$2491,46,FALSE))</f>
        <v xml:space="preserve"> </v>
      </c>
      <c r="E149" s="62" t="str">
        <f>IF(ISNA(VLOOKUP(MID($D$5,1,3)&amp;$A$10&amp;A149,'district and school data'!$P$2:$BP$2491,47,FALSE))," ",VLOOKUP(MID($D$5,1,3)&amp;$A$10&amp;A149,'district and school data'!$P$2:$BP$2491,47,FALSE))</f>
        <v xml:space="preserve"> </v>
      </c>
      <c r="F149" s="63" t="str">
        <f>IF(ISNA(VLOOKUP(MID($D$5,1,3)&amp;$A$10&amp;A149,'district and school data'!$P$2:$BP$2491,48,FALSE))," ",VLOOKUP(MID($D$5,1,3)&amp;$A$10&amp;A149,'district and school data'!$P$2:$BP$2491,48,FALSE))</f>
        <v xml:space="preserve"> </v>
      </c>
    </row>
    <row r="150" spans="1:6" hidden="1" x14ac:dyDescent="0.25">
      <c r="A150" s="60">
        <v>140</v>
      </c>
      <c r="B150" s="61" t="str">
        <f>IF(ISNA(VLOOKUP(MID($D$5,1,3)&amp;$A$10&amp;A150,'district and school data'!$P$2:$BP$2491,4,FALSE))," ",VLOOKUP(MID($D$5,1,3)&amp;$A$10&amp;A150,'district and school data'!$P$2:$BP$2491,4,FALSE))</f>
        <v xml:space="preserve"> </v>
      </c>
      <c r="C150" s="61" t="str">
        <f>IF(ISNA(VLOOKUP(MID($D$5,1,3)&amp;$A$10&amp;A150,'district and school data'!$P$2:$BP$2491,5,FALSE))," ",VLOOKUP(MID($D$5,1,3)&amp;$A$10&amp;A150,'district and school data'!$P$2:$BP$2491,5,FALSE))</f>
        <v xml:space="preserve"> </v>
      </c>
      <c r="D150" s="62" t="str">
        <f>IF(ISNA(VLOOKUP(MID($D$5,1,3)&amp;$A$10&amp;A150,'district and school data'!$P$2:$BP$2491,46,FALSE))," ",VLOOKUP(MID($D$5,1,3)&amp;$A$10&amp;A150,'district and school data'!$P$2:$BP$2491,46,FALSE))</f>
        <v xml:space="preserve"> </v>
      </c>
      <c r="E150" s="62" t="str">
        <f>IF(ISNA(VLOOKUP(MID($D$5,1,3)&amp;$A$10&amp;A150,'district and school data'!$P$2:$BP$2491,47,FALSE))," ",VLOOKUP(MID($D$5,1,3)&amp;$A$10&amp;A150,'district and school data'!$P$2:$BP$2491,47,FALSE))</f>
        <v xml:space="preserve"> </v>
      </c>
      <c r="F150" s="63" t="str">
        <f>IF(ISNA(VLOOKUP(MID($D$5,1,3)&amp;$A$10&amp;A150,'district and school data'!$P$2:$BP$2491,48,FALSE))," ",VLOOKUP(MID($D$5,1,3)&amp;$A$10&amp;A150,'district and school data'!$P$2:$BP$2491,48,FALSE))</f>
        <v xml:space="preserve"> </v>
      </c>
    </row>
    <row r="151" spans="1:6" hidden="1" x14ac:dyDescent="0.25">
      <c r="A151" s="60">
        <v>141</v>
      </c>
      <c r="B151" s="61" t="str">
        <f>IF(ISNA(VLOOKUP(MID($D$5,1,3)&amp;$A$10&amp;A151,'district and school data'!$P$2:$BP$2491,4,FALSE))," ",VLOOKUP(MID($D$5,1,3)&amp;$A$10&amp;A151,'district and school data'!$P$2:$BP$2491,4,FALSE))</f>
        <v xml:space="preserve"> </v>
      </c>
      <c r="C151" s="61" t="str">
        <f>IF(ISNA(VLOOKUP(MID($D$5,1,3)&amp;$A$10&amp;A151,'district and school data'!$P$2:$BP$2491,5,FALSE))," ",VLOOKUP(MID($D$5,1,3)&amp;$A$10&amp;A151,'district and school data'!$P$2:$BP$2491,5,FALSE))</f>
        <v xml:space="preserve"> </v>
      </c>
      <c r="D151" s="62" t="str">
        <f>IF(ISNA(VLOOKUP(MID($D$5,1,3)&amp;$A$10&amp;A151,'district and school data'!$P$2:$BP$2491,46,FALSE))," ",VLOOKUP(MID($D$5,1,3)&amp;$A$10&amp;A151,'district and school data'!$P$2:$BP$2491,46,FALSE))</f>
        <v xml:space="preserve"> </v>
      </c>
      <c r="E151" s="62" t="str">
        <f>IF(ISNA(VLOOKUP(MID($D$5,1,3)&amp;$A$10&amp;A151,'district and school data'!$P$2:$BP$2491,47,FALSE))," ",VLOOKUP(MID($D$5,1,3)&amp;$A$10&amp;A151,'district and school data'!$P$2:$BP$2491,47,FALSE))</f>
        <v xml:space="preserve"> </v>
      </c>
      <c r="F151" s="63" t="str">
        <f>IF(ISNA(VLOOKUP(MID($D$5,1,3)&amp;$A$10&amp;A151,'district and school data'!$P$2:$BP$2491,48,FALSE))," ",VLOOKUP(MID($D$5,1,3)&amp;$A$10&amp;A151,'district and school data'!$P$2:$BP$2491,48,FALSE))</f>
        <v xml:space="preserve"> </v>
      </c>
    </row>
    <row r="152" spans="1:6" hidden="1" x14ac:dyDescent="0.25">
      <c r="A152" s="64">
        <v>142</v>
      </c>
      <c r="B152" s="61" t="str">
        <f>IF(ISNA(VLOOKUP(MID($D$5,1,3)&amp;$A$10&amp;A152,'district and school data'!$P$2:$BP$2491,4,FALSE))," ",VLOOKUP(MID($D$5,1,3)&amp;$A$10&amp;A152,'district and school data'!$P$2:$BP$2491,4,FALSE))</f>
        <v xml:space="preserve"> </v>
      </c>
      <c r="C152" s="61" t="str">
        <f>IF(ISNA(VLOOKUP(MID($D$5,1,3)&amp;$A$10&amp;A152,'district and school data'!$P$2:$BP$2491,5,FALSE))," ",VLOOKUP(MID($D$5,1,3)&amp;$A$10&amp;A152,'district and school data'!$P$2:$BP$2491,5,FALSE))</f>
        <v xml:space="preserve"> </v>
      </c>
      <c r="D152" s="62" t="str">
        <f>IF(ISNA(VLOOKUP(MID($D$5,1,3)&amp;$A$10&amp;A152,'district and school data'!$P$2:$BP$2491,46,FALSE))," ",VLOOKUP(MID($D$5,1,3)&amp;$A$10&amp;A152,'district and school data'!$P$2:$BP$2491,46,FALSE))</f>
        <v xml:space="preserve"> </v>
      </c>
      <c r="E152" s="62" t="str">
        <f>IF(ISNA(VLOOKUP(MID($D$5,1,3)&amp;$A$10&amp;A152,'district and school data'!$P$2:$BP$2491,47,FALSE))," ",VLOOKUP(MID($D$5,1,3)&amp;$A$10&amp;A152,'district and school data'!$P$2:$BP$2491,47,FALSE))</f>
        <v xml:space="preserve"> </v>
      </c>
      <c r="F152" s="63" t="str">
        <f>IF(ISNA(VLOOKUP(MID($D$5,1,3)&amp;$A$10&amp;A152,'district and school data'!$P$2:$BP$2491,48,FALSE))," ",VLOOKUP(MID($D$5,1,3)&amp;$A$10&amp;A152,'district and school data'!$P$2:$BP$2491,48,FALSE))</f>
        <v xml:space="preserve"> </v>
      </c>
    </row>
    <row r="153" spans="1:6" hidden="1" x14ac:dyDescent="0.25">
      <c r="A153" s="60">
        <v>143</v>
      </c>
      <c r="B153" s="61" t="str">
        <f>IF(ISNA(VLOOKUP(MID($D$5,1,3)&amp;$A$10&amp;A153,'district and school data'!$P$2:$BP$2491,4,FALSE))," ",VLOOKUP(MID($D$5,1,3)&amp;$A$10&amp;A153,'district and school data'!$P$2:$BP$2491,4,FALSE))</f>
        <v xml:space="preserve"> </v>
      </c>
      <c r="C153" s="61" t="str">
        <f>IF(ISNA(VLOOKUP(MID($D$5,1,3)&amp;$A$10&amp;A153,'district and school data'!$P$2:$BP$2491,5,FALSE))," ",VLOOKUP(MID($D$5,1,3)&amp;$A$10&amp;A153,'district and school data'!$P$2:$BP$2491,5,FALSE))</f>
        <v xml:space="preserve"> </v>
      </c>
      <c r="D153" s="62" t="str">
        <f>IF(ISNA(VLOOKUP(MID($D$5,1,3)&amp;$A$10&amp;A153,'district and school data'!$P$2:$BP$2491,46,FALSE))," ",VLOOKUP(MID($D$5,1,3)&amp;$A$10&amp;A153,'district and school data'!$P$2:$BP$2491,46,FALSE))</f>
        <v xml:space="preserve"> </v>
      </c>
      <c r="E153" s="62" t="str">
        <f>IF(ISNA(VLOOKUP(MID($D$5,1,3)&amp;$A$10&amp;A153,'district and school data'!$P$2:$BP$2491,47,FALSE))," ",VLOOKUP(MID($D$5,1,3)&amp;$A$10&amp;A153,'district and school data'!$P$2:$BP$2491,47,FALSE))</f>
        <v xml:space="preserve"> </v>
      </c>
      <c r="F153" s="63" t="str">
        <f>IF(ISNA(VLOOKUP(MID($D$5,1,3)&amp;$A$10&amp;A153,'district and school data'!$P$2:$BP$2491,48,FALSE))," ",VLOOKUP(MID($D$5,1,3)&amp;$A$10&amp;A153,'district and school data'!$P$2:$BP$2491,48,FALSE))</f>
        <v xml:space="preserve"> </v>
      </c>
    </row>
    <row r="154" spans="1:6" hidden="1" x14ac:dyDescent="0.25">
      <c r="A154" s="60">
        <v>144</v>
      </c>
      <c r="B154" s="61" t="str">
        <f>IF(ISNA(VLOOKUP(MID($D$5,1,3)&amp;$A$10&amp;A154,'district and school data'!$P$2:$BP$2491,4,FALSE))," ",VLOOKUP(MID($D$5,1,3)&amp;$A$10&amp;A154,'district and school data'!$P$2:$BP$2491,4,FALSE))</f>
        <v xml:space="preserve"> </v>
      </c>
      <c r="C154" s="61" t="str">
        <f>IF(ISNA(VLOOKUP(MID($D$5,1,3)&amp;$A$10&amp;A154,'district and school data'!$P$2:$BP$2491,5,FALSE))," ",VLOOKUP(MID($D$5,1,3)&amp;$A$10&amp;A154,'district and school data'!$P$2:$BP$2491,5,FALSE))</f>
        <v xml:space="preserve"> </v>
      </c>
      <c r="D154" s="62" t="str">
        <f>IF(ISNA(VLOOKUP(MID($D$5,1,3)&amp;$A$10&amp;A154,'district and school data'!$P$2:$BP$2491,46,FALSE))," ",VLOOKUP(MID($D$5,1,3)&amp;$A$10&amp;A154,'district and school data'!$P$2:$BP$2491,46,FALSE))</f>
        <v xml:space="preserve"> </v>
      </c>
      <c r="E154" s="62" t="str">
        <f>IF(ISNA(VLOOKUP(MID($D$5,1,3)&amp;$A$10&amp;A154,'district and school data'!$P$2:$BP$2491,47,FALSE))," ",VLOOKUP(MID($D$5,1,3)&amp;$A$10&amp;A154,'district and school data'!$P$2:$BP$2491,47,FALSE))</f>
        <v xml:space="preserve"> </v>
      </c>
      <c r="F154" s="63" t="str">
        <f>IF(ISNA(VLOOKUP(MID($D$5,1,3)&amp;$A$10&amp;A154,'district and school data'!$P$2:$BP$2491,48,FALSE))," ",VLOOKUP(MID($D$5,1,3)&amp;$A$10&amp;A154,'district and school data'!$P$2:$BP$2491,48,FALSE))</f>
        <v xml:space="preserve"> </v>
      </c>
    </row>
    <row r="155" spans="1:6" hidden="1" x14ac:dyDescent="0.25">
      <c r="A155" s="64">
        <v>145</v>
      </c>
      <c r="B155" s="61" t="str">
        <f>IF(ISNA(VLOOKUP(MID($D$5,1,3)&amp;$A$10&amp;A155,'district and school data'!$P$2:$BP$2491,4,FALSE))," ",VLOOKUP(MID($D$5,1,3)&amp;$A$10&amp;A155,'district and school data'!$P$2:$BP$2491,4,FALSE))</f>
        <v xml:space="preserve"> </v>
      </c>
      <c r="C155" s="61" t="str">
        <f>IF(ISNA(VLOOKUP(MID($D$5,1,3)&amp;$A$10&amp;A155,'district and school data'!$P$2:$BP$2491,5,FALSE))," ",VLOOKUP(MID($D$5,1,3)&amp;$A$10&amp;A155,'district and school data'!$P$2:$BP$2491,5,FALSE))</f>
        <v xml:space="preserve"> </v>
      </c>
      <c r="D155" s="62" t="str">
        <f>IF(ISNA(VLOOKUP(MID($D$5,1,3)&amp;$A$10&amp;A155,'district and school data'!$P$2:$BP$2491,46,FALSE))," ",VLOOKUP(MID($D$5,1,3)&amp;$A$10&amp;A155,'district and school data'!$P$2:$BP$2491,46,FALSE))</f>
        <v xml:space="preserve"> </v>
      </c>
      <c r="E155" s="62" t="str">
        <f>IF(ISNA(VLOOKUP(MID($D$5,1,3)&amp;$A$10&amp;A155,'district and school data'!$P$2:$BP$2491,47,FALSE))," ",VLOOKUP(MID($D$5,1,3)&amp;$A$10&amp;A155,'district and school data'!$P$2:$BP$2491,47,FALSE))</f>
        <v xml:space="preserve"> </v>
      </c>
      <c r="F155" s="63" t="str">
        <f>IF(ISNA(VLOOKUP(MID($D$5,1,3)&amp;$A$10&amp;A155,'district and school data'!$P$2:$BP$2491,48,FALSE))," ",VLOOKUP(MID($D$5,1,3)&amp;$A$10&amp;A155,'district and school data'!$P$2:$BP$2491,48,FALSE))</f>
        <v xml:space="preserve"> </v>
      </c>
    </row>
    <row r="156" spans="1:6" hidden="1" x14ac:dyDescent="0.25">
      <c r="A156" s="60">
        <v>146</v>
      </c>
      <c r="B156" s="61" t="str">
        <f>IF(ISNA(VLOOKUP(MID($D$5,1,3)&amp;$A$10&amp;A156,'district and school data'!$P$2:$BP$2491,4,FALSE))," ",VLOOKUP(MID($D$5,1,3)&amp;$A$10&amp;A156,'district and school data'!$P$2:$BP$2491,4,FALSE))</f>
        <v xml:space="preserve"> </v>
      </c>
      <c r="C156" s="61" t="str">
        <f>IF(ISNA(VLOOKUP(MID($D$5,1,3)&amp;$A$10&amp;A156,'district and school data'!$P$2:$BP$2491,5,FALSE))," ",VLOOKUP(MID($D$5,1,3)&amp;$A$10&amp;A156,'district and school data'!$P$2:$BP$2491,5,FALSE))</f>
        <v xml:space="preserve"> </v>
      </c>
      <c r="D156" s="62" t="str">
        <f>IF(ISNA(VLOOKUP(MID($D$5,1,3)&amp;$A$10&amp;A156,'district and school data'!$P$2:$BP$2491,46,FALSE))," ",VLOOKUP(MID($D$5,1,3)&amp;$A$10&amp;A156,'district and school data'!$P$2:$BP$2491,46,FALSE))</f>
        <v xml:space="preserve"> </v>
      </c>
      <c r="E156" s="62" t="str">
        <f>IF(ISNA(VLOOKUP(MID($D$5,1,3)&amp;$A$10&amp;A156,'district and school data'!$P$2:$BP$2491,47,FALSE))," ",VLOOKUP(MID($D$5,1,3)&amp;$A$10&amp;A156,'district and school data'!$P$2:$BP$2491,47,FALSE))</f>
        <v xml:space="preserve"> </v>
      </c>
      <c r="F156" s="63" t="str">
        <f>IF(ISNA(VLOOKUP(MID($D$5,1,3)&amp;$A$10&amp;A156,'district and school data'!$P$2:$BP$2491,48,FALSE))," ",VLOOKUP(MID($D$5,1,3)&amp;$A$10&amp;A156,'district and school data'!$P$2:$BP$2491,48,FALSE))</f>
        <v xml:space="preserve"> </v>
      </c>
    </row>
    <row r="157" spans="1:6" hidden="1" x14ac:dyDescent="0.25">
      <c r="A157" s="60">
        <v>147</v>
      </c>
      <c r="B157" s="61" t="str">
        <f>IF(ISNA(VLOOKUP(MID($D$5,1,3)&amp;$A$10&amp;A157,'district and school data'!$P$2:$BP$2491,4,FALSE))," ",VLOOKUP(MID($D$5,1,3)&amp;$A$10&amp;A157,'district and school data'!$P$2:$BP$2491,4,FALSE))</f>
        <v xml:space="preserve"> </v>
      </c>
      <c r="C157" s="61" t="str">
        <f>IF(ISNA(VLOOKUP(MID($D$5,1,3)&amp;$A$10&amp;A157,'district and school data'!$P$2:$BP$2491,5,FALSE))," ",VLOOKUP(MID($D$5,1,3)&amp;$A$10&amp;A157,'district and school data'!$P$2:$BP$2491,5,FALSE))</f>
        <v xml:space="preserve"> </v>
      </c>
      <c r="D157" s="62" t="str">
        <f>IF(ISNA(VLOOKUP(MID($D$5,1,3)&amp;$A$10&amp;A157,'district and school data'!$P$2:$BP$2491,46,FALSE))," ",VLOOKUP(MID($D$5,1,3)&amp;$A$10&amp;A157,'district and school data'!$P$2:$BP$2491,46,FALSE))</f>
        <v xml:space="preserve"> </v>
      </c>
      <c r="E157" s="62" t="str">
        <f>IF(ISNA(VLOOKUP(MID($D$5,1,3)&amp;$A$10&amp;A157,'district and school data'!$P$2:$BP$2491,47,FALSE))," ",VLOOKUP(MID($D$5,1,3)&amp;$A$10&amp;A157,'district and school data'!$P$2:$BP$2491,47,FALSE))</f>
        <v xml:space="preserve"> </v>
      </c>
      <c r="F157" s="63" t="str">
        <f>IF(ISNA(VLOOKUP(MID($D$5,1,3)&amp;$A$10&amp;A157,'district and school data'!$P$2:$BP$2491,48,FALSE))," ",VLOOKUP(MID($D$5,1,3)&amp;$A$10&amp;A157,'district and school data'!$P$2:$BP$2491,48,FALSE))</f>
        <v xml:space="preserve"> </v>
      </c>
    </row>
    <row r="158" spans="1:6" hidden="1" x14ac:dyDescent="0.25">
      <c r="A158" s="64">
        <v>148</v>
      </c>
      <c r="B158" s="61" t="str">
        <f>IF(ISNA(VLOOKUP(MID($D$5,1,3)&amp;$A$10&amp;A158,'district and school data'!$P$2:$BP$2491,4,FALSE))," ",VLOOKUP(MID($D$5,1,3)&amp;$A$10&amp;A158,'district and school data'!$P$2:$BP$2491,4,FALSE))</f>
        <v xml:space="preserve"> </v>
      </c>
      <c r="C158" s="61" t="str">
        <f>IF(ISNA(VLOOKUP(MID($D$5,1,3)&amp;$A$10&amp;A158,'district and school data'!$P$2:$BP$2491,5,FALSE))," ",VLOOKUP(MID($D$5,1,3)&amp;$A$10&amp;A158,'district and school data'!$P$2:$BP$2491,5,FALSE))</f>
        <v xml:space="preserve"> </v>
      </c>
      <c r="D158" s="62" t="str">
        <f>IF(ISNA(VLOOKUP(MID($D$5,1,3)&amp;$A$10&amp;A158,'district and school data'!$P$2:$BP$2491,46,FALSE))," ",VLOOKUP(MID($D$5,1,3)&amp;$A$10&amp;A158,'district and school data'!$P$2:$BP$2491,46,FALSE))</f>
        <v xml:space="preserve"> </v>
      </c>
      <c r="E158" s="62" t="str">
        <f>IF(ISNA(VLOOKUP(MID($D$5,1,3)&amp;$A$10&amp;A158,'district and school data'!$P$2:$BP$2491,47,FALSE))," ",VLOOKUP(MID($D$5,1,3)&amp;$A$10&amp;A158,'district and school data'!$P$2:$BP$2491,47,FALSE))</f>
        <v xml:space="preserve"> </v>
      </c>
      <c r="F158" s="63" t="str">
        <f>IF(ISNA(VLOOKUP(MID($D$5,1,3)&amp;$A$10&amp;A158,'district and school data'!$P$2:$BP$2491,48,FALSE))," ",VLOOKUP(MID($D$5,1,3)&amp;$A$10&amp;A158,'district and school data'!$P$2:$BP$2491,48,FALSE))</f>
        <v xml:space="preserve"> </v>
      </c>
    </row>
    <row r="159" spans="1:6" hidden="1" x14ac:dyDescent="0.25">
      <c r="A159" s="60">
        <v>149</v>
      </c>
      <c r="B159" s="61" t="str">
        <f>IF(ISNA(VLOOKUP(MID($D$5,1,3)&amp;$A$10&amp;A159,'district and school data'!$P$2:$BP$2491,4,FALSE))," ",VLOOKUP(MID($D$5,1,3)&amp;$A$10&amp;A159,'district and school data'!$P$2:$BP$2491,4,FALSE))</f>
        <v xml:space="preserve"> </v>
      </c>
      <c r="C159" s="61" t="str">
        <f>IF(ISNA(VLOOKUP(MID($D$5,1,3)&amp;$A$10&amp;A159,'district and school data'!$P$2:$BP$2491,5,FALSE))," ",VLOOKUP(MID($D$5,1,3)&amp;$A$10&amp;A159,'district and school data'!$P$2:$BP$2491,5,FALSE))</f>
        <v xml:space="preserve"> </v>
      </c>
      <c r="D159" s="62" t="str">
        <f>IF(ISNA(VLOOKUP(MID($D$5,1,3)&amp;$A$10&amp;A159,'district and school data'!$P$2:$BP$2491,46,FALSE))," ",VLOOKUP(MID($D$5,1,3)&amp;$A$10&amp;A159,'district and school data'!$P$2:$BP$2491,46,FALSE))</f>
        <v xml:space="preserve"> </v>
      </c>
      <c r="E159" s="62" t="str">
        <f>IF(ISNA(VLOOKUP(MID($D$5,1,3)&amp;$A$10&amp;A159,'district and school data'!$P$2:$BP$2491,47,FALSE))," ",VLOOKUP(MID($D$5,1,3)&amp;$A$10&amp;A159,'district and school data'!$P$2:$BP$2491,47,FALSE))</f>
        <v xml:space="preserve"> </v>
      </c>
      <c r="F159" s="63" t="str">
        <f>IF(ISNA(VLOOKUP(MID($D$5,1,3)&amp;$A$10&amp;A159,'district and school data'!$P$2:$BP$2491,48,FALSE))," ",VLOOKUP(MID($D$5,1,3)&amp;$A$10&amp;A159,'district and school data'!$P$2:$BP$2491,48,FALSE))</f>
        <v xml:space="preserve"> </v>
      </c>
    </row>
    <row r="160" spans="1:6" hidden="1" x14ac:dyDescent="0.25">
      <c r="A160" s="60">
        <v>150</v>
      </c>
      <c r="B160" s="61" t="str">
        <f>IF(ISNA(VLOOKUP(MID($D$5,1,3)&amp;$A$10&amp;A160,'district and school data'!$P$2:$BP$2491,4,FALSE))," ",VLOOKUP(MID($D$5,1,3)&amp;$A$10&amp;A160,'district and school data'!$P$2:$BP$2491,4,FALSE))</f>
        <v xml:space="preserve"> </v>
      </c>
      <c r="C160" s="61" t="str">
        <f>IF(ISNA(VLOOKUP(MID($D$5,1,3)&amp;$A$10&amp;A160,'district and school data'!$P$2:$BP$2491,5,FALSE))," ",VLOOKUP(MID($D$5,1,3)&amp;$A$10&amp;A160,'district and school data'!$P$2:$BP$2491,5,FALSE))</f>
        <v xml:space="preserve"> </v>
      </c>
      <c r="D160" s="62" t="str">
        <f>IF(ISNA(VLOOKUP(MID($D$5,1,3)&amp;$A$10&amp;A160,'district and school data'!$P$2:$BP$2491,46,FALSE))," ",VLOOKUP(MID($D$5,1,3)&amp;$A$10&amp;A160,'district and school data'!$P$2:$BP$2491,46,FALSE))</f>
        <v xml:space="preserve"> </v>
      </c>
      <c r="E160" s="62" t="str">
        <f>IF(ISNA(VLOOKUP(MID($D$5,1,3)&amp;$A$10&amp;A160,'district and school data'!$P$2:$BP$2491,47,FALSE))," ",VLOOKUP(MID($D$5,1,3)&amp;$A$10&amp;A160,'district and school data'!$P$2:$BP$2491,47,FALSE))</f>
        <v xml:space="preserve"> </v>
      </c>
      <c r="F160" s="63" t="str">
        <f>IF(ISNA(VLOOKUP(MID($D$5,1,3)&amp;$A$10&amp;A160,'district and school data'!$P$2:$BP$2491,48,FALSE))," ",VLOOKUP(MID($D$5,1,3)&amp;$A$10&amp;A160,'district and school data'!$P$2:$BP$2491,48,FALSE))</f>
        <v xml:space="preserve"> </v>
      </c>
    </row>
    <row r="161" spans="1:6" hidden="1" x14ac:dyDescent="0.25">
      <c r="A161" s="64">
        <v>151</v>
      </c>
      <c r="B161" s="61" t="str">
        <f>IF(ISNA(VLOOKUP(MID($D$5,1,3)&amp;$A$10&amp;A161,'district and school data'!$P$2:$BP$2491,4,FALSE))," ",VLOOKUP(MID($D$5,1,3)&amp;$A$10&amp;A161,'district and school data'!$P$2:$BP$2491,4,FALSE))</f>
        <v xml:space="preserve"> </v>
      </c>
      <c r="C161" s="61" t="str">
        <f>IF(ISNA(VLOOKUP(MID($D$5,1,3)&amp;$A$10&amp;A161,'district and school data'!$P$2:$BP$2491,5,FALSE))," ",VLOOKUP(MID($D$5,1,3)&amp;$A$10&amp;A161,'district and school data'!$P$2:$BP$2491,5,FALSE))</f>
        <v xml:space="preserve"> </v>
      </c>
      <c r="D161" s="62" t="str">
        <f>IF(ISNA(VLOOKUP(MID($D$5,1,3)&amp;$A$10&amp;A161,'district and school data'!$P$2:$BP$2491,46,FALSE))," ",VLOOKUP(MID($D$5,1,3)&amp;$A$10&amp;A161,'district and school data'!$P$2:$BP$2491,46,FALSE))</f>
        <v xml:space="preserve"> </v>
      </c>
      <c r="E161" s="62" t="str">
        <f>IF(ISNA(VLOOKUP(MID($D$5,1,3)&amp;$A$10&amp;A161,'district and school data'!$P$2:$BP$2491,47,FALSE))," ",VLOOKUP(MID($D$5,1,3)&amp;$A$10&amp;A161,'district and school data'!$P$2:$BP$2491,47,FALSE))</f>
        <v xml:space="preserve"> </v>
      </c>
      <c r="F161" s="63" t="str">
        <f>IF(ISNA(VLOOKUP(MID($D$5,1,3)&amp;$A$10&amp;A161,'district and school data'!$P$2:$BP$2491,48,FALSE))," ",VLOOKUP(MID($D$5,1,3)&amp;$A$10&amp;A161,'district and school data'!$P$2:$BP$2491,48,FALSE))</f>
        <v xml:space="preserve"> </v>
      </c>
    </row>
    <row r="162" spans="1:6" hidden="1" x14ac:dyDescent="0.25">
      <c r="A162" s="60">
        <v>152</v>
      </c>
      <c r="B162" s="61" t="str">
        <f>IF(ISNA(VLOOKUP(MID($D$5,1,3)&amp;$A$10&amp;A162,'district and school data'!$P$2:$BP$2491,4,FALSE))," ",VLOOKUP(MID($D$5,1,3)&amp;$A$10&amp;A162,'district and school data'!$P$2:$BP$2491,4,FALSE))</f>
        <v xml:space="preserve"> </v>
      </c>
      <c r="C162" s="61" t="str">
        <f>IF(ISNA(VLOOKUP(MID($D$5,1,3)&amp;$A$10&amp;A162,'district and school data'!$P$2:$BP$2491,5,FALSE))," ",VLOOKUP(MID($D$5,1,3)&amp;$A$10&amp;A162,'district and school data'!$P$2:$BP$2491,5,FALSE))</f>
        <v xml:space="preserve"> </v>
      </c>
      <c r="D162" s="62" t="str">
        <f>IF(ISNA(VLOOKUP(MID($D$5,1,3)&amp;$A$10&amp;A162,'district and school data'!$P$2:$BP$2491,46,FALSE))," ",VLOOKUP(MID($D$5,1,3)&amp;$A$10&amp;A162,'district and school data'!$P$2:$BP$2491,46,FALSE))</f>
        <v xml:space="preserve"> </v>
      </c>
      <c r="E162" s="62" t="str">
        <f>IF(ISNA(VLOOKUP(MID($D$5,1,3)&amp;$A$10&amp;A162,'district and school data'!$P$2:$BP$2491,47,FALSE))," ",VLOOKUP(MID($D$5,1,3)&amp;$A$10&amp;A162,'district and school data'!$P$2:$BP$2491,47,FALSE))</f>
        <v xml:space="preserve"> </v>
      </c>
      <c r="F162" s="63" t="str">
        <f>IF(ISNA(VLOOKUP(MID($D$5,1,3)&amp;$A$10&amp;A162,'district and school data'!$P$2:$BP$2491,48,FALSE))," ",VLOOKUP(MID($D$5,1,3)&amp;$A$10&amp;A162,'district and school data'!$P$2:$BP$2491,48,FALSE))</f>
        <v xml:space="preserve"> </v>
      </c>
    </row>
    <row r="163" spans="1:6" hidden="1" x14ac:dyDescent="0.25">
      <c r="A163" s="60">
        <v>153</v>
      </c>
      <c r="B163" s="61" t="str">
        <f>IF(ISNA(VLOOKUP(MID($D$5,1,3)&amp;$A$10&amp;A163,'district and school data'!$P$2:$BP$2491,4,FALSE))," ",VLOOKUP(MID($D$5,1,3)&amp;$A$10&amp;A163,'district and school data'!$P$2:$BP$2491,4,FALSE))</f>
        <v xml:space="preserve"> </v>
      </c>
      <c r="C163" s="61" t="str">
        <f>IF(ISNA(VLOOKUP(MID($D$5,1,3)&amp;$A$10&amp;A163,'district and school data'!$P$2:$BP$2491,5,FALSE))," ",VLOOKUP(MID($D$5,1,3)&amp;$A$10&amp;A163,'district and school data'!$P$2:$BP$2491,5,FALSE))</f>
        <v xml:space="preserve"> </v>
      </c>
      <c r="D163" s="62" t="str">
        <f>IF(ISNA(VLOOKUP(MID($D$5,1,3)&amp;$A$10&amp;A163,'district and school data'!$P$2:$BP$2491,46,FALSE))," ",VLOOKUP(MID($D$5,1,3)&amp;$A$10&amp;A163,'district and school data'!$P$2:$BP$2491,46,FALSE))</f>
        <v xml:space="preserve"> </v>
      </c>
      <c r="E163" s="62" t="str">
        <f>IF(ISNA(VLOOKUP(MID($D$5,1,3)&amp;$A$10&amp;A163,'district and school data'!$P$2:$BP$2491,47,FALSE))," ",VLOOKUP(MID($D$5,1,3)&amp;$A$10&amp;A163,'district and school data'!$P$2:$BP$2491,47,FALSE))</f>
        <v xml:space="preserve"> </v>
      </c>
      <c r="F163" s="63" t="str">
        <f>IF(ISNA(VLOOKUP(MID($D$5,1,3)&amp;$A$10&amp;A163,'district and school data'!$P$2:$BP$2491,48,FALSE))," ",VLOOKUP(MID($D$5,1,3)&amp;$A$10&amp;A163,'district and school data'!$P$2:$BP$2491,48,FALSE))</f>
        <v xml:space="preserve"> </v>
      </c>
    </row>
    <row r="164" spans="1:6" hidden="1" x14ac:dyDescent="0.25">
      <c r="A164" s="64">
        <v>154</v>
      </c>
      <c r="B164" s="61" t="str">
        <f>IF(ISNA(VLOOKUP(MID($D$5,1,3)&amp;$A$10&amp;A164,'district and school data'!$P$2:$BP$2491,4,FALSE))," ",VLOOKUP(MID($D$5,1,3)&amp;$A$10&amp;A164,'district and school data'!$P$2:$BP$2491,4,FALSE))</f>
        <v xml:space="preserve"> </v>
      </c>
      <c r="C164" s="61" t="str">
        <f>IF(ISNA(VLOOKUP(MID($D$5,1,3)&amp;$A$10&amp;A164,'district and school data'!$P$2:$BP$2491,5,FALSE))," ",VLOOKUP(MID($D$5,1,3)&amp;$A$10&amp;A164,'district and school data'!$P$2:$BP$2491,5,FALSE))</f>
        <v xml:space="preserve"> </v>
      </c>
      <c r="D164" s="62" t="str">
        <f>IF(ISNA(VLOOKUP(MID($D$5,1,3)&amp;$A$10&amp;A164,'district and school data'!$P$2:$BP$2491,46,FALSE))," ",VLOOKUP(MID($D$5,1,3)&amp;$A$10&amp;A164,'district and school data'!$P$2:$BP$2491,46,FALSE))</f>
        <v xml:space="preserve"> </v>
      </c>
      <c r="E164" s="62" t="str">
        <f>IF(ISNA(VLOOKUP(MID($D$5,1,3)&amp;$A$10&amp;A164,'district and school data'!$P$2:$BP$2491,47,FALSE))," ",VLOOKUP(MID($D$5,1,3)&amp;$A$10&amp;A164,'district and school data'!$P$2:$BP$2491,47,FALSE))</f>
        <v xml:space="preserve"> </v>
      </c>
      <c r="F164" s="63" t="str">
        <f>IF(ISNA(VLOOKUP(MID($D$5,1,3)&amp;$A$10&amp;A164,'district and school data'!$P$2:$BP$2491,48,FALSE))," ",VLOOKUP(MID($D$5,1,3)&amp;$A$10&amp;A164,'district and school data'!$P$2:$BP$2491,48,FALSE))</f>
        <v xml:space="preserve"> </v>
      </c>
    </row>
    <row r="165" spans="1:6" hidden="1" x14ac:dyDescent="0.25">
      <c r="A165" s="60">
        <v>155</v>
      </c>
      <c r="B165" s="61" t="str">
        <f>IF(ISNA(VLOOKUP(MID($D$5,1,3)&amp;$A$10&amp;A165,'district and school data'!$P$2:$BP$2491,4,FALSE))," ",VLOOKUP(MID($D$5,1,3)&amp;$A$10&amp;A165,'district and school data'!$P$2:$BP$2491,4,FALSE))</f>
        <v xml:space="preserve"> </v>
      </c>
      <c r="C165" s="61" t="str">
        <f>IF(ISNA(VLOOKUP(MID($D$5,1,3)&amp;$A$10&amp;A165,'district and school data'!$P$2:$BP$2491,5,FALSE))," ",VLOOKUP(MID($D$5,1,3)&amp;$A$10&amp;A165,'district and school data'!$P$2:$BP$2491,5,FALSE))</f>
        <v xml:space="preserve"> </v>
      </c>
      <c r="D165" s="62" t="str">
        <f>IF(ISNA(VLOOKUP(MID($D$5,1,3)&amp;$A$10&amp;A165,'district and school data'!$P$2:$BP$2491,46,FALSE))," ",VLOOKUP(MID($D$5,1,3)&amp;$A$10&amp;A165,'district and school data'!$P$2:$BP$2491,46,FALSE))</f>
        <v xml:space="preserve"> </v>
      </c>
      <c r="E165" s="62" t="str">
        <f>IF(ISNA(VLOOKUP(MID($D$5,1,3)&amp;$A$10&amp;A165,'district and school data'!$P$2:$BP$2491,47,FALSE))," ",VLOOKUP(MID($D$5,1,3)&amp;$A$10&amp;A165,'district and school data'!$P$2:$BP$2491,47,FALSE))</f>
        <v xml:space="preserve"> </v>
      </c>
      <c r="F165" s="63" t="str">
        <f>IF(ISNA(VLOOKUP(MID($D$5,1,3)&amp;$A$10&amp;A165,'district and school data'!$P$2:$BP$2491,48,FALSE))," ",VLOOKUP(MID($D$5,1,3)&amp;$A$10&amp;A165,'district and school data'!$P$2:$BP$2491,48,FALSE))</f>
        <v xml:space="preserve"> </v>
      </c>
    </row>
    <row r="166" spans="1:6" hidden="1" x14ac:dyDescent="0.25">
      <c r="A166" s="60">
        <v>156</v>
      </c>
      <c r="B166" s="61" t="str">
        <f>IF(ISNA(VLOOKUP(MID($D$5,1,3)&amp;$A$10&amp;A166,'district and school data'!$P$2:$BP$2491,4,FALSE))," ",VLOOKUP(MID($D$5,1,3)&amp;$A$10&amp;A166,'district and school data'!$P$2:$BP$2491,4,FALSE))</f>
        <v xml:space="preserve"> </v>
      </c>
      <c r="C166" s="61" t="str">
        <f>IF(ISNA(VLOOKUP(MID($D$5,1,3)&amp;$A$10&amp;A166,'district and school data'!$P$2:$BP$2491,5,FALSE))," ",VLOOKUP(MID($D$5,1,3)&amp;$A$10&amp;A166,'district and school data'!$P$2:$BP$2491,5,FALSE))</f>
        <v xml:space="preserve"> </v>
      </c>
      <c r="D166" s="62" t="str">
        <f>IF(ISNA(VLOOKUP(MID($D$5,1,3)&amp;$A$10&amp;A166,'district and school data'!$P$2:$BP$2491,46,FALSE))," ",VLOOKUP(MID($D$5,1,3)&amp;$A$10&amp;A166,'district and school data'!$P$2:$BP$2491,46,FALSE))</f>
        <v xml:space="preserve"> </v>
      </c>
      <c r="E166" s="62" t="str">
        <f>IF(ISNA(VLOOKUP(MID($D$5,1,3)&amp;$A$10&amp;A166,'district and school data'!$P$2:$BP$2491,47,FALSE))," ",VLOOKUP(MID($D$5,1,3)&amp;$A$10&amp;A166,'district and school data'!$P$2:$BP$2491,47,FALSE))</f>
        <v xml:space="preserve"> </v>
      </c>
      <c r="F166" s="63" t="str">
        <f>IF(ISNA(VLOOKUP(MID($D$5,1,3)&amp;$A$10&amp;A166,'district and school data'!$P$2:$BP$2491,48,FALSE))," ",VLOOKUP(MID($D$5,1,3)&amp;$A$10&amp;A166,'district and school data'!$P$2:$BP$2491,48,FALSE))</f>
        <v xml:space="preserve"> </v>
      </c>
    </row>
    <row r="167" spans="1:6" hidden="1" x14ac:dyDescent="0.25">
      <c r="A167" s="64">
        <v>157</v>
      </c>
      <c r="B167" s="61" t="str">
        <f>IF(ISNA(VLOOKUP(MID($D$5,1,3)&amp;$A$10&amp;A167,'district and school data'!$P$2:$BP$2491,4,FALSE))," ",VLOOKUP(MID($D$5,1,3)&amp;$A$10&amp;A167,'district and school data'!$P$2:$BP$2491,4,FALSE))</f>
        <v xml:space="preserve"> </v>
      </c>
      <c r="C167" s="61" t="str">
        <f>IF(ISNA(VLOOKUP(MID($D$5,1,3)&amp;$A$10&amp;A167,'district and school data'!$P$2:$BP$2491,5,FALSE))," ",VLOOKUP(MID($D$5,1,3)&amp;$A$10&amp;A167,'district and school data'!$P$2:$BP$2491,5,FALSE))</f>
        <v xml:space="preserve"> </v>
      </c>
      <c r="D167" s="62" t="str">
        <f>IF(ISNA(VLOOKUP(MID($D$5,1,3)&amp;$A$10&amp;A167,'district and school data'!$P$2:$BP$2491,46,FALSE))," ",VLOOKUP(MID($D$5,1,3)&amp;$A$10&amp;A167,'district and school data'!$P$2:$BP$2491,46,FALSE))</f>
        <v xml:space="preserve"> </v>
      </c>
      <c r="E167" s="62" t="str">
        <f>IF(ISNA(VLOOKUP(MID($D$5,1,3)&amp;$A$10&amp;A167,'district and school data'!$P$2:$BP$2491,47,FALSE))," ",VLOOKUP(MID($D$5,1,3)&amp;$A$10&amp;A167,'district and school data'!$P$2:$BP$2491,47,FALSE))</f>
        <v xml:space="preserve"> </v>
      </c>
      <c r="F167" s="63" t="str">
        <f>IF(ISNA(VLOOKUP(MID($D$5,1,3)&amp;$A$10&amp;A167,'district and school data'!$P$2:$BP$2491,48,FALSE))," ",VLOOKUP(MID($D$5,1,3)&amp;$A$10&amp;A167,'district and school data'!$P$2:$BP$2491,48,FALSE))</f>
        <v xml:space="preserve"> </v>
      </c>
    </row>
    <row r="168" spans="1:6" hidden="1" x14ac:dyDescent="0.25">
      <c r="A168" s="60">
        <v>158</v>
      </c>
      <c r="B168" s="61" t="str">
        <f>IF(ISNA(VLOOKUP(MID($D$5,1,3)&amp;$A$10&amp;A168,'district and school data'!$P$2:$BP$2491,4,FALSE))," ",VLOOKUP(MID($D$5,1,3)&amp;$A$10&amp;A168,'district and school data'!$P$2:$BP$2491,4,FALSE))</f>
        <v xml:space="preserve"> </v>
      </c>
      <c r="C168" s="61" t="str">
        <f>IF(ISNA(VLOOKUP(MID($D$5,1,3)&amp;$A$10&amp;A168,'district and school data'!$P$2:$BP$2491,5,FALSE))," ",VLOOKUP(MID($D$5,1,3)&amp;$A$10&amp;A168,'district and school data'!$P$2:$BP$2491,5,FALSE))</f>
        <v xml:space="preserve"> </v>
      </c>
      <c r="D168" s="62" t="str">
        <f>IF(ISNA(VLOOKUP(MID($D$5,1,3)&amp;$A$10&amp;A168,'district and school data'!$P$2:$BP$2491,46,FALSE))," ",VLOOKUP(MID($D$5,1,3)&amp;$A$10&amp;A168,'district and school data'!$P$2:$BP$2491,46,FALSE))</f>
        <v xml:space="preserve"> </v>
      </c>
      <c r="E168" s="62" t="str">
        <f>IF(ISNA(VLOOKUP(MID($D$5,1,3)&amp;$A$10&amp;A168,'district and school data'!$P$2:$BP$2491,47,FALSE))," ",VLOOKUP(MID($D$5,1,3)&amp;$A$10&amp;A168,'district and school data'!$P$2:$BP$2491,47,FALSE))</f>
        <v xml:space="preserve"> </v>
      </c>
      <c r="F168" s="63" t="str">
        <f>IF(ISNA(VLOOKUP(MID($D$5,1,3)&amp;$A$10&amp;A168,'district and school data'!$P$2:$BP$2491,48,FALSE))," ",VLOOKUP(MID($D$5,1,3)&amp;$A$10&amp;A168,'district and school data'!$P$2:$BP$2491,48,FALSE))</f>
        <v xml:space="preserve"> </v>
      </c>
    </row>
    <row r="169" spans="1:6" hidden="1" x14ac:dyDescent="0.25">
      <c r="A169" s="60">
        <v>159</v>
      </c>
      <c r="B169" s="61" t="str">
        <f>IF(ISNA(VLOOKUP(MID($D$5,1,3)&amp;$A$10&amp;A169,'district and school data'!$P$2:$BP$2491,4,FALSE))," ",VLOOKUP(MID($D$5,1,3)&amp;$A$10&amp;A169,'district and school data'!$P$2:$BP$2491,4,FALSE))</f>
        <v xml:space="preserve"> </v>
      </c>
      <c r="C169" s="61" t="str">
        <f>IF(ISNA(VLOOKUP(MID($D$5,1,3)&amp;$A$10&amp;A169,'district and school data'!$P$2:$BP$2491,5,FALSE))," ",VLOOKUP(MID($D$5,1,3)&amp;$A$10&amp;A169,'district and school data'!$P$2:$BP$2491,5,FALSE))</f>
        <v xml:space="preserve"> </v>
      </c>
      <c r="D169" s="62" t="str">
        <f>IF(ISNA(VLOOKUP(MID($D$5,1,3)&amp;$A$10&amp;A169,'district and school data'!$P$2:$BP$2491,46,FALSE))," ",VLOOKUP(MID($D$5,1,3)&amp;$A$10&amp;A169,'district and school data'!$P$2:$BP$2491,46,FALSE))</f>
        <v xml:space="preserve"> </v>
      </c>
      <c r="E169" s="62" t="str">
        <f>IF(ISNA(VLOOKUP(MID($D$5,1,3)&amp;$A$10&amp;A169,'district and school data'!$P$2:$BP$2491,47,FALSE))," ",VLOOKUP(MID($D$5,1,3)&amp;$A$10&amp;A169,'district and school data'!$P$2:$BP$2491,47,FALSE))</f>
        <v xml:space="preserve"> </v>
      </c>
      <c r="F169" s="63" t="str">
        <f>IF(ISNA(VLOOKUP(MID($D$5,1,3)&amp;$A$10&amp;A169,'district and school data'!$P$2:$BP$2491,48,FALSE))," ",VLOOKUP(MID($D$5,1,3)&amp;$A$10&amp;A169,'district and school data'!$P$2:$BP$2491,48,FALSE))</f>
        <v xml:space="preserve"> </v>
      </c>
    </row>
    <row r="170" spans="1:6" hidden="1" x14ac:dyDescent="0.25">
      <c r="A170" s="64">
        <v>160</v>
      </c>
      <c r="B170" s="61" t="str">
        <f>IF(ISNA(VLOOKUP(MID($D$5,1,3)&amp;$A$10&amp;A170,'district and school data'!$P$2:$BP$2491,4,FALSE))," ",VLOOKUP(MID($D$5,1,3)&amp;$A$10&amp;A170,'district and school data'!$P$2:$BP$2491,4,FALSE))</f>
        <v xml:space="preserve"> </v>
      </c>
      <c r="C170" s="61" t="str">
        <f>IF(ISNA(VLOOKUP(MID($D$5,1,3)&amp;$A$10&amp;A170,'district and school data'!$P$2:$BP$2491,5,FALSE))," ",VLOOKUP(MID($D$5,1,3)&amp;$A$10&amp;A170,'district and school data'!$P$2:$BP$2491,5,FALSE))</f>
        <v xml:space="preserve"> </v>
      </c>
      <c r="D170" s="62" t="str">
        <f>IF(ISNA(VLOOKUP(MID($D$5,1,3)&amp;$A$10&amp;A170,'district and school data'!$P$2:$BP$2491,46,FALSE))," ",VLOOKUP(MID($D$5,1,3)&amp;$A$10&amp;A170,'district and school data'!$P$2:$BP$2491,46,FALSE))</f>
        <v xml:space="preserve"> </v>
      </c>
      <c r="E170" s="62" t="str">
        <f>IF(ISNA(VLOOKUP(MID($D$5,1,3)&amp;$A$10&amp;A170,'district and school data'!$P$2:$BP$2491,47,FALSE))," ",VLOOKUP(MID($D$5,1,3)&amp;$A$10&amp;A170,'district and school data'!$P$2:$BP$2491,47,FALSE))</f>
        <v xml:space="preserve"> </v>
      </c>
      <c r="F170" s="63" t="str">
        <f>IF(ISNA(VLOOKUP(MID($D$5,1,3)&amp;$A$10&amp;A170,'district and school data'!$P$2:$BP$2491,48,FALSE))," ",VLOOKUP(MID($D$5,1,3)&amp;$A$10&amp;A170,'district and school data'!$P$2:$BP$2491,48,FALSE))</f>
        <v xml:space="preserve"> </v>
      </c>
    </row>
    <row r="171" spans="1:6" hidden="1" x14ac:dyDescent="0.25">
      <c r="A171" s="60">
        <v>161</v>
      </c>
      <c r="B171" s="61" t="str">
        <f>IF(ISNA(VLOOKUP(MID($D$5,1,3)&amp;$A$10&amp;A171,'district and school data'!$P$2:$BP$2491,4,FALSE))," ",VLOOKUP(MID($D$5,1,3)&amp;$A$10&amp;A171,'district and school data'!$P$2:$BP$2491,4,FALSE))</f>
        <v xml:space="preserve"> </v>
      </c>
      <c r="C171" s="61" t="str">
        <f>IF(ISNA(VLOOKUP(MID($D$5,1,3)&amp;$A$10&amp;A171,'district and school data'!$P$2:$BP$2491,5,FALSE))," ",VLOOKUP(MID($D$5,1,3)&amp;$A$10&amp;A171,'district and school data'!$P$2:$BP$2491,5,FALSE))</f>
        <v xml:space="preserve"> </v>
      </c>
      <c r="D171" s="62" t="str">
        <f>IF(ISNA(VLOOKUP(MID($D$5,1,3)&amp;$A$10&amp;A171,'district and school data'!$P$2:$BP$2491,46,FALSE))," ",VLOOKUP(MID($D$5,1,3)&amp;$A$10&amp;A171,'district and school data'!$P$2:$BP$2491,46,FALSE))</f>
        <v xml:space="preserve"> </v>
      </c>
      <c r="E171" s="62" t="str">
        <f>IF(ISNA(VLOOKUP(MID($D$5,1,3)&amp;$A$10&amp;A171,'district and school data'!$P$2:$BP$2491,47,FALSE))," ",VLOOKUP(MID($D$5,1,3)&amp;$A$10&amp;A171,'district and school data'!$P$2:$BP$2491,47,FALSE))</f>
        <v xml:space="preserve"> </v>
      </c>
      <c r="F171" s="63" t="str">
        <f>IF(ISNA(VLOOKUP(MID($D$5,1,3)&amp;$A$10&amp;A171,'district and school data'!$P$2:$BP$2491,48,FALSE))," ",VLOOKUP(MID($D$5,1,3)&amp;$A$10&amp;A171,'district and school data'!$P$2:$BP$2491,48,FALSE))</f>
        <v xml:space="preserve"> </v>
      </c>
    </row>
    <row r="172" spans="1:6" hidden="1" x14ac:dyDescent="0.25">
      <c r="A172" s="60">
        <v>162</v>
      </c>
      <c r="B172" s="61" t="str">
        <f>IF(ISNA(VLOOKUP(MID($D$5,1,3)&amp;$A$10&amp;A172,'district and school data'!$P$2:$BP$2491,4,FALSE))," ",VLOOKUP(MID($D$5,1,3)&amp;$A$10&amp;A172,'district and school data'!$P$2:$BP$2491,4,FALSE))</f>
        <v xml:space="preserve"> </v>
      </c>
      <c r="C172" s="61" t="str">
        <f>IF(ISNA(VLOOKUP(MID($D$5,1,3)&amp;$A$10&amp;A172,'district and school data'!$P$2:$BP$2491,5,FALSE))," ",VLOOKUP(MID($D$5,1,3)&amp;$A$10&amp;A172,'district and school data'!$P$2:$BP$2491,5,FALSE))</f>
        <v xml:space="preserve"> </v>
      </c>
      <c r="D172" s="62" t="str">
        <f>IF(ISNA(VLOOKUP(MID($D$5,1,3)&amp;$A$10&amp;A172,'district and school data'!$P$2:$BP$2491,46,FALSE))," ",VLOOKUP(MID($D$5,1,3)&amp;$A$10&amp;A172,'district and school data'!$P$2:$BP$2491,46,FALSE))</f>
        <v xml:space="preserve"> </v>
      </c>
      <c r="E172" s="62" t="str">
        <f>IF(ISNA(VLOOKUP(MID($D$5,1,3)&amp;$A$10&amp;A172,'district and school data'!$P$2:$BP$2491,47,FALSE))," ",VLOOKUP(MID($D$5,1,3)&amp;$A$10&amp;A172,'district and school data'!$P$2:$BP$2491,47,FALSE))</f>
        <v xml:space="preserve"> </v>
      </c>
      <c r="F172" s="63" t="str">
        <f>IF(ISNA(VLOOKUP(MID($D$5,1,3)&amp;$A$10&amp;A172,'district and school data'!$P$2:$BP$2491,48,FALSE))," ",VLOOKUP(MID($D$5,1,3)&amp;$A$10&amp;A172,'district and school data'!$P$2:$BP$2491,48,FALSE))</f>
        <v xml:space="preserve"> </v>
      </c>
    </row>
    <row r="173" spans="1:6" hidden="1" x14ac:dyDescent="0.25">
      <c r="A173" s="64">
        <v>163</v>
      </c>
      <c r="B173" s="61" t="str">
        <f>IF(ISNA(VLOOKUP(MID($D$5,1,3)&amp;$A$10&amp;A173,'district and school data'!$P$2:$BP$2491,4,FALSE))," ",VLOOKUP(MID($D$5,1,3)&amp;$A$10&amp;A173,'district and school data'!$P$2:$BP$2491,4,FALSE))</f>
        <v xml:space="preserve"> </v>
      </c>
      <c r="C173" s="61" t="str">
        <f>IF(ISNA(VLOOKUP(MID($D$5,1,3)&amp;$A$10&amp;A173,'district and school data'!$P$2:$BP$2491,5,FALSE))," ",VLOOKUP(MID($D$5,1,3)&amp;$A$10&amp;A173,'district and school data'!$P$2:$BP$2491,5,FALSE))</f>
        <v xml:space="preserve"> </v>
      </c>
      <c r="D173" s="62" t="str">
        <f>IF(ISNA(VLOOKUP(MID($D$5,1,3)&amp;$A$10&amp;A173,'district and school data'!$P$2:$BP$2491,46,FALSE))," ",VLOOKUP(MID($D$5,1,3)&amp;$A$10&amp;A173,'district and school data'!$P$2:$BP$2491,46,FALSE))</f>
        <v xml:space="preserve"> </v>
      </c>
      <c r="E173" s="62" t="str">
        <f>IF(ISNA(VLOOKUP(MID($D$5,1,3)&amp;$A$10&amp;A173,'district and school data'!$P$2:$BP$2491,47,FALSE))," ",VLOOKUP(MID($D$5,1,3)&amp;$A$10&amp;A173,'district and school data'!$P$2:$BP$2491,47,FALSE))</f>
        <v xml:space="preserve"> </v>
      </c>
      <c r="F173" s="63" t="str">
        <f>IF(ISNA(VLOOKUP(MID($D$5,1,3)&amp;$A$10&amp;A173,'district and school data'!$P$2:$BP$2491,48,FALSE))," ",VLOOKUP(MID($D$5,1,3)&amp;$A$10&amp;A173,'district and school data'!$P$2:$BP$2491,48,FALSE))</f>
        <v xml:space="preserve"> </v>
      </c>
    </row>
    <row r="174" spans="1:6" hidden="1" x14ac:dyDescent="0.25">
      <c r="A174" s="60">
        <v>164</v>
      </c>
      <c r="B174" s="61" t="str">
        <f>IF(ISNA(VLOOKUP(MID($D$5,1,3)&amp;$A$10&amp;A174,'district and school data'!$P$2:$BP$2491,4,FALSE))," ",VLOOKUP(MID($D$5,1,3)&amp;$A$10&amp;A174,'district and school data'!$P$2:$BP$2491,4,FALSE))</f>
        <v xml:space="preserve"> </v>
      </c>
      <c r="C174" s="61" t="str">
        <f>IF(ISNA(VLOOKUP(MID($D$5,1,3)&amp;$A$10&amp;A174,'district and school data'!$P$2:$BP$2491,5,FALSE))," ",VLOOKUP(MID($D$5,1,3)&amp;$A$10&amp;A174,'district and school data'!$P$2:$BP$2491,5,FALSE))</f>
        <v xml:space="preserve"> </v>
      </c>
      <c r="D174" s="62" t="str">
        <f>IF(ISNA(VLOOKUP(MID($D$5,1,3)&amp;$A$10&amp;A174,'district and school data'!$P$2:$BP$2491,46,FALSE))," ",VLOOKUP(MID($D$5,1,3)&amp;$A$10&amp;A174,'district and school data'!$P$2:$BP$2491,46,FALSE))</f>
        <v xml:space="preserve"> </v>
      </c>
      <c r="E174" s="62" t="str">
        <f>IF(ISNA(VLOOKUP(MID($D$5,1,3)&amp;$A$10&amp;A174,'district and school data'!$P$2:$BP$2491,47,FALSE))," ",VLOOKUP(MID($D$5,1,3)&amp;$A$10&amp;A174,'district and school data'!$P$2:$BP$2491,47,FALSE))</f>
        <v xml:space="preserve"> </v>
      </c>
      <c r="F174" s="63" t="str">
        <f>IF(ISNA(VLOOKUP(MID($D$5,1,3)&amp;$A$10&amp;A174,'district and school data'!$P$2:$BP$2491,48,FALSE))," ",VLOOKUP(MID($D$5,1,3)&amp;$A$10&amp;A174,'district and school data'!$P$2:$BP$2491,48,FALSE))</f>
        <v xml:space="preserve"> </v>
      </c>
    </row>
    <row r="175" spans="1:6" hidden="1" x14ac:dyDescent="0.25">
      <c r="A175" s="60">
        <v>165</v>
      </c>
      <c r="B175" s="61" t="str">
        <f>IF(ISNA(VLOOKUP(MID($D$5,1,3)&amp;$A$10&amp;A175,'district and school data'!$P$2:$BP$2491,4,FALSE))," ",VLOOKUP(MID($D$5,1,3)&amp;$A$10&amp;A175,'district and school data'!$P$2:$BP$2491,4,FALSE))</f>
        <v xml:space="preserve"> </v>
      </c>
      <c r="C175" s="61" t="str">
        <f>IF(ISNA(VLOOKUP(MID($D$5,1,3)&amp;$A$10&amp;A175,'district and school data'!$P$2:$BP$2491,5,FALSE))," ",VLOOKUP(MID($D$5,1,3)&amp;$A$10&amp;A175,'district and school data'!$P$2:$BP$2491,5,FALSE))</f>
        <v xml:space="preserve"> </v>
      </c>
      <c r="D175" s="62" t="str">
        <f>IF(ISNA(VLOOKUP(MID($D$5,1,3)&amp;$A$10&amp;A175,'district and school data'!$P$2:$BP$2491,46,FALSE))," ",VLOOKUP(MID($D$5,1,3)&amp;$A$10&amp;A175,'district and school data'!$P$2:$BP$2491,46,FALSE))</f>
        <v xml:space="preserve"> </v>
      </c>
      <c r="E175" s="62" t="str">
        <f>IF(ISNA(VLOOKUP(MID($D$5,1,3)&amp;$A$10&amp;A175,'district and school data'!$P$2:$BP$2491,47,FALSE))," ",VLOOKUP(MID($D$5,1,3)&amp;$A$10&amp;A175,'district and school data'!$P$2:$BP$2491,47,FALSE))</f>
        <v xml:space="preserve"> </v>
      </c>
      <c r="F175" s="63" t="str">
        <f>IF(ISNA(VLOOKUP(MID($D$5,1,3)&amp;$A$10&amp;A175,'district and school data'!$P$2:$BP$2491,48,FALSE))," ",VLOOKUP(MID($D$5,1,3)&amp;$A$10&amp;A175,'district and school data'!$P$2:$BP$2491,48,FALSE))</f>
        <v xml:space="preserve"> </v>
      </c>
    </row>
    <row r="176" spans="1:6" hidden="1" x14ac:dyDescent="0.25">
      <c r="A176" s="64">
        <v>166</v>
      </c>
      <c r="B176" s="61" t="str">
        <f>IF(ISNA(VLOOKUP(MID($D$5,1,3)&amp;$A$10&amp;A176,'district and school data'!$P$2:$BP$2491,4,FALSE))," ",VLOOKUP(MID($D$5,1,3)&amp;$A$10&amp;A176,'district and school data'!$P$2:$BP$2491,4,FALSE))</f>
        <v xml:space="preserve"> </v>
      </c>
      <c r="C176" s="61" t="str">
        <f>IF(ISNA(VLOOKUP(MID($D$5,1,3)&amp;$A$10&amp;A176,'district and school data'!$P$2:$BP$2491,5,FALSE))," ",VLOOKUP(MID($D$5,1,3)&amp;$A$10&amp;A176,'district and school data'!$P$2:$BP$2491,5,FALSE))</f>
        <v xml:space="preserve"> </v>
      </c>
      <c r="D176" s="62" t="str">
        <f>IF(ISNA(VLOOKUP(MID($D$5,1,3)&amp;$A$10&amp;A176,'district and school data'!$P$2:$BP$2491,46,FALSE))," ",VLOOKUP(MID($D$5,1,3)&amp;$A$10&amp;A176,'district and school data'!$P$2:$BP$2491,46,FALSE))</f>
        <v xml:space="preserve"> </v>
      </c>
      <c r="E176" s="62" t="str">
        <f>IF(ISNA(VLOOKUP(MID($D$5,1,3)&amp;$A$10&amp;A176,'district and school data'!$P$2:$BP$2491,47,FALSE))," ",VLOOKUP(MID($D$5,1,3)&amp;$A$10&amp;A176,'district and school data'!$P$2:$BP$2491,47,FALSE))</f>
        <v xml:space="preserve"> </v>
      </c>
      <c r="F176" s="63" t="str">
        <f>IF(ISNA(VLOOKUP(MID($D$5,1,3)&amp;$A$10&amp;A176,'district and school data'!$P$2:$BP$2491,48,FALSE))," ",VLOOKUP(MID($D$5,1,3)&amp;$A$10&amp;A176,'district and school data'!$P$2:$BP$2491,48,FALSE))</f>
        <v xml:space="preserve"> </v>
      </c>
    </row>
    <row r="177" spans="1:6" hidden="1" x14ac:dyDescent="0.25">
      <c r="A177" s="60">
        <v>167</v>
      </c>
      <c r="B177" s="61" t="str">
        <f>IF(ISNA(VLOOKUP(MID($D$5,1,3)&amp;$A$10&amp;A177,'district and school data'!$P$2:$BP$2491,4,FALSE))," ",VLOOKUP(MID($D$5,1,3)&amp;$A$10&amp;A177,'district and school data'!$P$2:$BP$2491,4,FALSE))</f>
        <v xml:space="preserve"> </v>
      </c>
      <c r="C177" s="61" t="str">
        <f>IF(ISNA(VLOOKUP(MID($D$5,1,3)&amp;$A$10&amp;A177,'district and school data'!$P$2:$BP$2491,5,FALSE))," ",VLOOKUP(MID($D$5,1,3)&amp;$A$10&amp;A177,'district and school data'!$P$2:$BP$2491,5,FALSE))</f>
        <v xml:space="preserve"> </v>
      </c>
      <c r="D177" s="62" t="str">
        <f>IF(ISNA(VLOOKUP(MID($D$5,1,3)&amp;$A$10&amp;A177,'district and school data'!$P$2:$BP$2491,46,FALSE))," ",VLOOKUP(MID($D$5,1,3)&amp;$A$10&amp;A177,'district and school data'!$P$2:$BP$2491,46,FALSE))</f>
        <v xml:space="preserve"> </v>
      </c>
      <c r="E177" s="62" t="str">
        <f>IF(ISNA(VLOOKUP(MID($D$5,1,3)&amp;$A$10&amp;A177,'district and school data'!$P$2:$BP$2491,47,FALSE))," ",VLOOKUP(MID($D$5,1,3)&amp;$A$10&amp;A177,'district and school data'!$P$2:$BP$2491,47,FALSE))</f>
        <v xml:space="preserve"> </v>
      </c>
      <c r="F177" s="63" t="str">
        <f>IF(ISNA(VLOOKUP(MID($D$5,1,3)&amp;$A$10&amp;A177,'district and school data'!$P$2:$BP$2491,48,FALSE))," ",VLOOKUP(MID($D$5,1,3)&amp;$A$10&amp;A177,'district and school data'!$P$2:$BP$2491,48,FALSE))</f>
        <v xml:space="preserve"> </v>
      </c>
    </row>
    <row r="178" spans="1:6" hidden="1" x14ac:dyDescent="0.25">
      <c r="A178" s="60">
        <v>168</v>
      </c>
      <c r="B178" s="61" t="str">
        <f>IF(ISNA(VLOOKUP(MID($D$5,1,3)&amp;$A$10&amp;A178,'district and school data'!$P$2:$BP$2491,4,FALSE))," ",VLOOKUP(MID($D$5,1,3)&amp;$A$10&amp;A178,'district and school data'!$P$2:$BP$2491,4,FALSE))</f>
        <v xml:space="preserve"> </v>
      </c>
      <c r="C178" s="61" t="str">
        <f>IF(ISNA(VLOOKUP(MID($D$5,1,3)&amp;$A$10&amp;A178,'district and school data'!$P$2:$BP$2491,5,FALSE))," ",VLOOKUP(MID($D$5,1,3)&amp;$A$10&amp;A178,'district and school data'!$P$2:$BP$2491,5,FALSE))</f>
        <v xml:space="preserve"> </v>
      </c>
      <c r="D178" s="62" t="str">
        <f>IF(ISNA(VLOOKUP(MID($D$5,1,3)&amp;$A$10&amp;A178,'district and school data'!$P$2:$BP$2491,46,FALSE))," ",VLOOKUP(MID($D$5,1,3)&amp;$A$10&amp;A178,'district and school data'!$P$2:$BP$2491,46,FALSE))</f>
        <v xml:space="preserve"> </v>
      </c>
      <c r="E178" s="62" t="str">
        <f>IF(ISNA(VLOOKUP(MID($D$5,1,3)&amp;$A$10&amp;A178,'district and school data'!$P$2:$BP$2491,47,FALSE))," ",VLOOKUP(MID($D$5,1,3)&amp;$A$10&amp;A178,'district and school data'!$P$2:$BP$2491,47,FALSE))</f>
        <v xml:space="preserve"> </v>
      </c>
      <c r="F178" s="63" t="str">
        <f>IF(ISNA(VLOOKUP(MID($D$5,1,3)&amp;$A$10&amp;A178,'district and school data'!$P$2:$BP$2491,48,FALSE))," ",VLOOKUP(MID($D$5,1,3)&amp;$A$10&amp;A178,'district and school data'!$P$2:$BP$2491,48,FALSE))</f>
        <v xml:space="preserve"> </v>
      </c>
    </row>
    <row r="179" spans="1:6" hidden="1" x14ac:dyDescent="0.25">
      <c r="A179" s="64">
        <v>169</v>
      </c>
      <c r="B179" s="61" t="str">
        <f>IF(ISNA(VLOOKUP(MID($D$5,1,3)&amp;$A$10&amp;A179,'district and school data'!$P$2:$BP$2491,4,FALSE))," ",VLOOKUP(MID($D$5,1,3)&amp;$A$10&amp;A179,'district and school data'!$P$2:$BP$2491,4,FALSE))</f>
        <v xml:space="preserve"> </v>
      </c>
      <c r="C179" s="61" t="str">
        <f>IF(ISNA(VLOOKUP(MID($D$5,1,3)&amp;$A$10&amp;A179,'district and school data'!$P$2:$BP$2491,5,FALSE))," ",VLOOKUP(MID($D$5,1,3)&amp;$A$10&amp;A179,'district and school data'!$P$2:$BP$2491,5,FALSE))</f>
        <v xml:space="preserve"> </v>
      </c>
      <c r="D179" s="62" t="str">
        <f>IF(ISNA(VLOOKUP(MID($D$5,1,3)&amp;$A$10&amp;A179,'district and school data'!$P$2:$BP$2491,46,FALSE))," ",VLOOKUP(MID($D$5,1,3)&amp;$A$10&amp;A179,'district and school data'!$P$2:$BP$2491,46,FALSE))</f>
        <v xml:space="preserve"> </v>
      </c>
      <c r="E179" s="62" t="str">
        <f>IF(ISNA(VLOOKUP(MID($D$5,1,3)&amp;$A$10&amp;A179,'district and school data'!$P$2:$BP$2491,47,FALSE))," ",VLOOKUP(MID($D$5,1,3)&amp;$A$10&amp;A179,'district and school data'!$P$2:$BP$2491,47,FALSE))</f>
        <v xml:space="preserve"> </v>
      </c>
      <c r="F179" s="63" t="str">
        <f>IF(ISNA(VLOOKUP(MID($D$5,1,3)&amp;$A$10&amp;A179,'district and school data'!$P$2:$BP$2491,48,FALSE))," ",VLOOKUP(MID($D$5,1,3)&amp;$A$10&amp;A179,'district and school data'!$P$2:$BP$2491,48,FALSE))</f>
        <v xml:space="preserve"> </v>
      </c>
    </row>
    <row r="180" spans="1:6" hidden="1" x14ac:dyDescent="0.25">
      <c r="A180" s="60">
        <v>170</v>
      </c>
      <c r="B180" s="61" t="str">
        <f>IF(ISNA(VLOOKUP(MID($D$5,1,3)&amp;$A$10&amp;A180,'district and school data'!$P$2:$BP$2491,4,FALSE))," ",VLOOKUP(MID($D$5,1,3)&amp;$A$10&amp;A180,'district and school data'!$P$2:$BP$2491,4,FALSE))</f>
        <v xml:space="preserve"> </v>
      </c>
      <c r="C180" s="61" t="str">
        <f>IF(ISNA(VLOOKUP(MID($D$5,1,3)&amp;$A$10&amp;A180,'district and school data'!$P$2:$BP$2491,5,FALSE))," ",VLOOKUP(MID($D$5,1,3)&amp;$A$10&amp;A180,'district and school data'!$P$2:$BP$2491,5,FALSE))</f>
        <v xml:space="preserve"> </v>
      </c>
      <c r="D180" s="62" t="str">
        <f>IF(ISNA(VLOOKUP(MID($D$5,1,3)&amp;$A$10&amp;A180,'district and school data'!$P$2:$BP$2491,46,FALSE))," ",VLOOKUP(MID($D$5,1,3)&amp;$A$10&amp;A180,'district and school data'!$P$2:$BP$2491,46,FALSE))</f>
        <v xml:space="preserve"> </v>
      </c>
      <c r="E180" s="62" t="str">
        <f>IF(ISNA(VLOOKUP(MID($D$5,1,3)&amp;$A$10&amp;A180,'district and school data'!$P$2:$BP$2491,47,FALSE))," ",VLOOKUP(MID($D$5,1,3)&amp;$A$10&amp;A180,'district and school data'!$P$2:$BP$2491,47,FALSE))</f>
        <v xml:space="preserve"> </v>
      </c>
      <c r="F180" s="63" t="str">
        <f>IF(ISNA(VLOOKUP(MID($D$5,1,3)&amp;$A$10&amp;A180,'district and school data'!$P$2:$BP$2491,48,FALSE))," ",VLOOKUP(MID($D$5,1,3)&amp;$A$10&amp;A180,'district and school data'!$P$2:$BP$2491,48,FALSE))</f>
        <v xml:space="preserve"> </v>
      </c>
    </row>
    <row r="181" spans="1:6" hidden="1" x14ac:dyDescent="0.25">
      <c r="A181" s="60">
        <v>171</v>
      </c>
      <c r="B181" s="61" t="str">
        <f>IF(ISNA(VLOOKUP(MID($D$5,1,3)&amp;$A$10&amp;A181,'district and school data'!$P$2:$BP$2491,4,FALSE))," ",VLOOKUP(MID($D$5,1,3)&amp;$A$10&amp;A181,'district and school data'!$P$2:$BP$2491,4,FALSE))</f>
        <v xml:space="preserve"> </v>
      </c>
      <c r="C181" s="61" t="str">
        <f>IF(ISNA(VLOOKUP(MID($D$5,1,3)&amp;$A$10&amp;A181,'district and school data'!$P$2:$BP$2491,5,FALSE))," ",VLOOKUP(MID($D$5,1,3)&amp;$A$10&amp;A181,'district and school data'!$P$2:$BP$2491,5,FALSE))</f>
        <v xml:space="preserve"> </v>
      </c>
      <c r="D181" s="62" t="str">
        <f>IF(ISNA(VLOOKUP(MID($D$5,1,3)&amp;$A$10&amp;A181,'district and school data'!$P$2:$BP$2491,46,FALSE))," ",VLOOKUP(MID($D$5,1,3)&amp;$A$10&amp;A181,'district and school data'!$P$2:$BP$2491,46,FALSE))</f>
        <v xml:space="preserve"> </v>
      </c>
      <c r="E181" s="62" t="str">
        <f>IF(ISNA(VLOOKUP(MID($D$5,1,3)&amp;$A$10&amp;A181,'district and school data'!$P$2:$BP$2491,47,FALSE))," ",VLOOKUP(MID($D$5,1,3)&amp;$A$10&amp;A181,'district and school data'!$P$2:$BP$2491,47,FALSE))</f>
        <v xml:space="preserve"> </v>
      </c>
      <c r="F181" s="63" t="str">
        <f>IF(ISNA(VLOOKUP(MID($D$5,1,3)&amp;$A$10&amp;A181,'district and school data'!$P$2:$BP$2491,48,FALSE))," ",VLOOKUP(MID($D$5,1,3)&amp;$A$10&amp;A181,'district and school data'!$P$2:$BP$2491,48,FALSE))</f>
        <v xml:space="preserve"> </v>
      </c>
    </row>
    <row r="182" spans="1:6" hidden="1" x14ac:dyDescent="0.25">
      <c r="A182" s="64">
        <v>172</v>
      </c>
      <c r="B182" s="61" t="str">
        <f>IF(ISNA(VLOOKUP(MID($D$5,1,3)&amp;$A$10&amp;A182,'district and school data'!$P$2:$BP$2491,4,FALSE))," ",VLOOKUP(MID($D$5,1,3)&amp;$A$10&amp;A182,'district and school data'!$P$2:$BP$2491,4,FALSE))</f>
        <v xml:space="preserve"> </v>
      </c>
      <c r="C182" s="61" t="str">
        <f>IF(ISNA(VLOOKUP(MID($D$5,1,3)&amp;$A$10&amp;A182,'district and school data'!$P$2:$BP$2491,5,FALSE))," ",VLOOKUP(MID($D$5,1,3)&amp;$A$10&amp;A182,'district and school data'!$P$2:$BP$2491,5,FALSE))</f>
        <v xml:space="preserve"> </v>
      </c>
      <c r="D182" s="62" t="str">
        <f>IF(ISNA(VLOOKUP(MID($D$5,1,3)&amp;$A$10&amp;A182,'district and school data'!$P$2:$BP$2491,46,FALSE))," ",VLOOKUP(MID($D$5,1,3)&amp;$A$10&amp;A182,'district and school data'!$P$2:$BP$2491,46,FALSE))</f>
        <v xml:space="preserve"> </v>
      </c>
      <c r="E182" s="62" t="str">
        <f>IF(ISNA(VLOOKUP(MID($D$5,1,3)&amp;$A$10&amp;A182,'district and school data'!$P$2:$BP$2491,47,FALSE))," ",VLOOKUP(MID($D$5,1,3)&amp;$A$10&amp;A182,'district and school data'!$P$2:$BP$2491,47,FALSE))</f>
        <v xml:space="preserve"> </v>
      </c>
      <c r="F182" s="63" t="str">
        <f>IF(ISNA(VLOOKUP(MID($D$5,1,3)&amp;$A$10&amp;A182,'district and school data'!$P$2:$BP$2491,48,FALSE))," ",VLOOKUP(MID($D$5,1,3)&amp;$A$10&amp;A182,'district and school data'!$P$2:$BP$2491,48,FALSE))</f>
        <v xml:space="preserve"> </v>
      </c>
    </row>
    <row r="183" spans="1:6" hidden="1" x14ac:dyDescent="0.25">
      <c r="A183" s="60">
        <v>173</v>
      </c>
      <c r="B183" s="61" t="str">
        <f>IF(ISNA(VLOOKUP(MID($D$5,1,3)&amp;$A$10&amp;A183,'district and school data'!$P$2:$BP$2491,4,FALSE))," ",VLOOKUP(MID($D$5,1,3)&amp;$A$10&amp;A183,'district and school data'!$P$2:$BP$2491,4,FALSE))</f>
        <v xml:space="preserve"> </v>
      </c>
      <c r="C183" s="61" t="str">
        <f>IF(ISNA(VLOOKUP(MID($D$5,1,3)&amp;$A$10&amp;A183,'district and school data'!$P$2:$BP$2491,5,FALSE))," ",VLOOKUP(MID($D$5,1,3)&amp;$A$10&amp;A183,'district and school data'!$P$2:$BP$2491,5,FALSE))</f>
        <v xml:space="preserve"> </v>
      </c>
      <c r="D183" s="62" t="str">
        <f>IF(ISNA(VLOOKUP(MID($D$5,1,3)&amp;$A$10&amp;A183,'district and school data'!$P$2:$BP$2491,46,FALSE))," ",VLOOKUP(MID($D$5,1,3)&amp;$A$10&amp;A183,'district and school data'!$P$2:$BP$2491,46,FALSE))</f>
        <v xml:space="preserve"> </v>
      </c>
      <c r="E183" s="62" t="str">
        <f>IF(ISNA(VLOOKUP(MID($D$5,1,3)&amp;$A$10&amp;A183,'district and school data'!$P$2:$BP$2491,47,FALSE))," ",VLOOKUP(MID($D$5,1,3)&amp;$A$10&amp;A183,'district and school data'!$P$2:$BP$2491,47,FALSE))</f>
        <v xml:space="preserve"> </v>
      </c>
      <c r="F183" s="63" t="str">
        <f>IF(ISNA(VLOOKUP(MID($D$5,1,3)&amp;$A$10&amp;A183,'district and school data'!$P$2:$BP$2491,48,FALSE))," ",VLOOKUP(MID($D$5,1,3)&amp;$A$10&amp;A183,'district and school data'!$P$2:$BP$2491,48,FALSE))</f>
        <v xml:space="preserve"> </v>
      </c>
    </row>
    <row r="184" spans="1:6" hidden="1" x14ac:dyDescent="0.25">
      <c r="A184" s="60">
        <v>174</v>
      </c>
      <c r="B184" s="61" t="str">
        <f>IF(ISNA(VLOOKUP(MID($D$5,1,3)&amp;$A$10&amp;A184,'district and school data'!$P$2:$BP$2491,4,FALSE))," ",VLOOKUP(MID($D$5,1,3)&amp;$A$10&amp;A184,'district and school data'!$P$2:$BP$2491,4,FALSE))</f>
        <v xml:space="preserve"> </v>
      </c>
      <c r="C184" s="61" t="str">
        <f>IF(ISNA(VLOOKUP(MID($D$5,1,3)&amp;$A$10&amp;A184,'district and school data'!$P$2:$BP$2491,5,FALSE))," ",VLOOKUP(MID($D$5,1,3)&amp;$A$10&amp;A184,'district and school data'!$P$2:$BP$2491,5,FALSE))</f>
        <v xml:space="preserve"> </v>
      </c>
      <c r="D184" s="62" t="str">
        <f>IF(ISNA(VLOOKUP(MID($D$5,1,3)&amp;$A$10&amp;A184,'district and school data'!$P$2:$BP$2491,46,FALSE))," ",VLOOKUP(MID($D$5,1,3)&amp;$A$10&amp;A184,'district and school data'!$P$2:$BP$2491,46,FALSE))</f>
        <v xml:space="preserve"> </v>
      </c>
      <c r="E184" s="62" t="str">
        <f>IF(ISNA(VLOOKUP(MID($D$5,1,3)&amp;$A$10&amp;A184,'district and school data'!$P$2:$BP$2491,47,FALSE))," ",VLOOKUP(MID($D$5,1,3)&amp;$A$10&amp;A184,'district and school data'!$P$2:$BP$2491,47,FALSE))</f>
        <v xml:space="preserve"> </v>
      </c>
      <c r="F184" s="63" t="str">
        <f>IF(ISNA(VLOOKUP(MID($D$5,1,3)&amp;$A$10&amp;A184,'district and school data'!$P$2:$BP$2491,48,FALSE))," ",VLOOKUP(MID($D$5,1,3)&amp;$A$10&amp;A184,'district and school data'!$P$2:$BP$2491,48,FALSE))</f>
        <v xml:space="preserve"> </v>
      </c>
    </row>
    <row r="185" spans="1:6" hidden="1" x14ac:dyDescent="0.25">
      <c r="A185" s="64">
        <v>175</v>
      </c>
      <c r="B185" s="61" t="str">
        <f>IF(ISNA(VLOOKUP(MID($D$5,1,3)&amp;$A$10&amp;A185,'district and school data'!$P$2:$BP$2491,4,FALSE))," ",VLOOKUP(MID($D$5,1,3)&amp;$A$10&amp;A185,'district and school data'!$P$2:$BP$2491,4,FALSE))</f>
        <v xml:space="preserve"> </v>
      </c>
      <c r="C185" s="61" t="str">
        <f>IF(ISNA(VLOOKUP(MID($D$5,1,3)&amp;$A$10&amp;A185,'district and school data'!$P$2:$BP$2491,5,FALSE))," ",VLOOKUP(MID($D$5,1,3)&amp;$A$10&amp;A185,'district and school data'!$P$2:$BP$2491,5,FALSE))</f>
        <v xml:space="preserve"> </v>
      </c>
      <c r="D185" s="62" t="str">
        <f>IF(ISNA(VLOOKUP(MID($D$5,1,3)&amp;$A$10&amp;A185,'district and school data'!$P$2:$BP$2491,46,FALSE))," ",VLOOKUP(MID($D$5,1,3)&amp;$A$10&amp;A185,'district and school data'!$P$2:$BP$2491,46,FALSE))</f>
        <v xml:space="preserve"> </v>
      </c>
      <c r="E185" s="62" t="str">
        <f>IF(ISNA(VLOOKUP(MID($D$5,1,3)&amp;$A$10&amp;A185,'district and school data'!$P$2:$BP$2491,47,FALSE))," ",VLOOKUP(MID($D$5,1,3)&amp;$A$10&amp;A185,'district and school data'!$P$2:$BP$2491,47,FALSE))</f>
        <v xml:space="preserve"> </v>
      </c>
      <c r="F185" s="63" t="str">
        <f>IF(ISNA(VLOOKUP(MID($D$5,1,3)&amp;$A$10&amp;A185,'district and school data'!$P$2:$BP$2491,48,FALSE))," ",VLOOKUP(MID($D$5,1,3)&amp;$A$10&amp;A185,'district and school data'!$P$2:$BP$2491,48,FALSE))</f>
        <v xml:space="preserve"> </v>
      </c>
    </row>
    <row r="186" spans="1:6" hidden="1" x14ac:dyDescent="0.25">
      <c r="A186" s="60">
        <v>176</v>
      </c>
      <c r="B186" s="61" t="str">
        <f>IF(ISNA(VLOOKUP(MID($D$5,1,3)&amp;$A$10&amp;A186,'district and school data'!$P$2:$BP$2491,4,FALSE))," ",VLOOKUP(MID($D$5,1,3)&amp;$A$10&amp;A186,'district and school data'!$P$2:$BP$2491,4,FALSE))</f>
        <v xml:space="preserve"> </v>
      </c>
      <c r="C186" s="61" t="str">
        <f>IF(ISNA(VLOOKUP(MID($D$5,1,3)&amp;$A$10&amp;A186,'district and school data'!$P$2:$BP$2491,5,FALSE))," ",VLOOKUP(MID($D$5,1,3)&amp;$A$10&amp;A186,'district and school data'!$P$2:$BP$2491,5,FALSE))</f>
        <v xml:space="preserve"> </v>
      </c>
      <c r="D186" s="62" t="str">
        <f>IF(ISNA(VLOOKUP(MID($D$5,1,3)&amp;$A$10&amp;A186,'district and school data'!$P$2:$BP$2491,46,FALSE))," ",VLOOKUP(MID($D$5,1,3)&amp;$A$10&amp;A186,'district and school data'!$P$2:$BP$2491,46,FALSE))</f>
        <v xml:space="preserve"> </v>
      </c>
      <c r="E186" s="62" t="str">
        <f>IF(ISNA(VLOOKUP(MID($D$5,1,3)&amp;$A$10&amp;A186,'district and school data'!$P$2:$BP$2491,47,FALSE))," ",VLOOKUP(MID($D$5,1,3)&amp;$A$10&amp;A186,'district and school data'!$P$2:$BP$2491,47,FALSE))</f>
        <v xml:space="preserve"> </v>
      </c>
      <c r="F186" s="63" t="str">
        <f>IF(ISNA(VLOOKUP(MID($D$5,1,3)&amp;$A$10&amp;A186,'district and school data'!$P$2:$BP$2491,48,FALSE))," ",VLOOKUP(MID($D$5,1,3)&amp;$A$10&amp;A186,'district and school data'!$P$2:$BP$2491,48,FALSE))</f>
        <v xml:space="preserve"> </v>
      </c>
    </row>
    <row r="187" spans="1:6" hidden="1" x14ac:dyDescent="0.25">
      <c r="A187" s="60">
        <v>177</v>
      </c>
      <c r="B187" s="61" t="str">
        <f>IF(ISNA(VLOOKUP(MID($D$5,1,3)&amp;$A$10&amp;A187,'district and school data'!$P$2:$BP$2491,4,FALSE))," ",VLOOKUP(MID($D$5,1,3)&amp;$A$10&amp;A187,'district and school data'!$P$2:$BP$2491,4,FALSE))</f>
        <v xml:space="preserve"> </v>
      </c>
      <c r="C187" s="61" t="str">
        <f>IF(ISNA(VLOOKUP(MID($D$5,1,3)&amp;$A$10&amp;A187,'district and school data'!$P$2:$BP$2491,5,FALSE))," ",VLOOKUP(MID($D$5,1,3)&amp;$A$10&amp;A187,'district and school data'!$P$2:$BP$2491,5,FALSE))</f>
        <v xml:space="preserve"> </v>
      </c>
      <c r="D187" s="62" t="str">
        <f>IF(ISNA(VLOOKUP(MID($D$5,1,3)&amp;$A$10&amp;A187,'district and school data'!$P$2:$BP$2491,46,FALSE))," ",VLOOKUP(MID($D$5,1,3)&amp;$A$10&amp;A187,'district and school data'!$P$2:$BP$2491,46,FALSE))</f>
        <v xml:space="preserve"> </v>
      </c>
      <c r="E187" s="62" t="str">
        <f>IF(ISNA(VLOOKUP(MID($D$5,1,3)&amp;$A$10&amp;A187,'district and school data'!$P$2:$BP$2491,47,FALSE))," ",VLOOKUP(MID($D$5,1,3)&amp;$A$10&amp;A187,'district and school data'!$P$2:$BP$2491,47,FALSE))</f>
        <v xml:space="preserve"> </v>
      </c>
      <c r="F187" s="63" t="str">
        <f>IF(ISNA(VLOOKUP(MID($D$5,1,3)&amp;$A$10&amp;A187,'district and school data'!$P$2:$BP$2491,48,FALSE))," ",VLOOKUP(MID($D$5,1,3)&amp;$A$10&amp;A187,'district and school data'!$P$2:$BP$2491,48,FALSE))</f>
        <v xml:space="preserve"> </v>
      </c>
    </row>
    <row r="188" spans="1:6" hidden="1" x14ac:dyDescent="0.25">
      <c r="A188" s="64">
        <v>178</v>
      </c>
      <c r="B188" s="61" t="str">
        <f>IF(ISNA(VLOOKUP(MID($D$5,1,3)&amp;$A$10&amp;A188,'district and school data'!$P$2:$BP$2491,4,FALSE))," ",VLOOKUP(MID($D$5,1,3)&amp;$A$10&amp;A188,'district and school data'!$P$2:$BP$2491,4,FALSE))</f>
        <v xml:space="preserve"> </v>
      </c>
      <c r="C188" s="61" t="str">
        <f>IF(ISNA(VLOOKUP(MID($D$5,1,3)&amp;$A$10&amp;A188,'district and school data'!$P$2:$BP$2491,5,FALSE))," ",VLOOKUP(MID($D$5,1,3)&amp;$A$10&amp;A188,'district and school data'!$P$2:$BP$2491,5,FALSE))</f>
        <v xml:space="preserve"> </v>
      </c>
      <c r="D188" s="62" t="str">
        <f>IF(ISNA(VLOOKUP(MID($D$5,1,3)&amp;$A$10&amp;A188,'district and school data'!$P$2:$BP$2491,46,FALSE))," ",VLOOKUP(MID($D$5,1,3)&amp;$A$10&amp;A188,'district and school data'!$P$2:$BP$2491,46,FALSE))</f>
        <v xml:space="preserve"> </v>
      </c>
      <c r="E188" s="62" t="str">
        <f>IF(ISNA(VLOOKUP(MID($D$5,1,3)&amp;$A$10&amp;A188,'district and school data'!$P$2:$BP$2491,47,FALSE))," ",VLOOKUP(MID($D$5,1,3)&amp;$A$10&amp;A188,'district and school data'!$P$2:$BP$2491,47,FALSE))</f>
        <v xml:space="preserve"> </v>
      </c>
      <c r="F188" s="63" t="str">
        <f>IF(ISNA(VLOOKUP(MID($D$5,1,3)&amp;$A$10&amp;A188,'district and school data'!$P$2:$BP$2491,48,FALSE))," ",VLOOKUP(MID($D$5,1,3)&amp;$A$10&amp;A188,'district and school data'!$P$2:$BP$2491,48,FALSE))</f>
        <v xml:space="preserve"> </v>
      </c>
    </row>
    <row r="189" spans="1:6" hidden="1" x14ac:dyDescent="0.25">
      <c r="A189" s="60">
        <v>179</v>
      </c>
      <c r="B189" s="61" t="str">
        <f>IF(ISNA(VLOOKUP(MID($D$5,1,3)&amp;$A$10&amp;A189,'district and school data'!$P$2:$BP$2491,4,FALSE))," ",VLOOKUP(MID($D$5,1,3)&amp;$A$10&amp;A189,'district and school data'!$P$2:$BP$2491,4,FALSE))</f>
        <v xml:space="preserve"> </v>
      </c>
      <c r="C189" s="61" t="str">
        <f>IF(ISNA(VLOOKUP(MID($D$5,1,3)&amp;$A$10&amp;A189,'district and school data'!$P$2:$BP$2491,5,FALSE))," ",VLOOKUP(MID($D$5,1,3)&amp;$A$10&amp;A189,'district and school data'!$P$2:$BP$2491,5,FALSE))</f>
        <v xml:space="preserve"> </v>
      </c>
      <c r="D189" s="62" t="str">
        <f>IF(ISNA(VLOOKUP(MID($D$5,1,3)&amp;$A$10&amp;A189,'district and school data'!$P$2:$BP$2491,46,FALSE))," ",VLOOKUP(MID($D$5,1,3)&amp;$A$10&amp;A189,'district and school data'!$P$2:$BP$2491,46,FALSE))</f>
        <v xml:space="preserve"> </v>
      </c>
      <c r="E189" s="62" t="str">
        <f>IF(ISNA(VLOOKUP(MID($D$5,1,3)&amp;$A$10&amp;A189,'district and school data'!$P$2:$BP$2491,47,FALSE))," ",VLOOKUP(MID($D$5,1,3)&amp;$A$10&amp;A189,'district and school data'!$P$2:$BP$2491,47,FALSE))</f>
        <v xml:space="preserve"> </v>
      </c>
      <c r="F189" s="63" t="str">
        <f>IF(ISNA(VLOOKUP(MID($D$5,1,3)&amp;$A$10&amp;A189,'district and school data'!$P$2:$BP$2491,48,FALSE))," ",VLOOKUP(MID($D$5,1,3)&amp;$A$10&amp;A189,'district and school data'!$P$2:$BP$2491,48,FALSE))</f>
        <v xml:space="preserve"> </v>
      </c>
    </row>
    <row r="190" spans="1:6" hidden="1" x14ac:dyDescent="0.25">
      <c r="A190" s="60">
        <v>180</v>
      </c>
      <c r="B190" s="61" t="str">
        <f>IF(ISNA(VLOOKUP(MID($D$5,1,3)&amp;$A$10&amp;A190,'district and school data'!$P$2:$BP$2491,4,FALSE))," ",VLOOKUP(MID($D$5,1,3)&amp;$A$10&amp;A190,'district and school data'!$P$2:$BP$2491,4,FALSE))</f>
        <v xml:space="preserve"> </v>
      </c>
      <c r="C190" s="61" t="str">
        <f>IF(ISNA(VLOOKUP(MID($D$5,1,3)&amp;$A$10&amp;A190,'district and school data'!$P$2:$BP$2491,5,FALSE))," ",VLOOKUP(MID($D$5,1,3)&amp;$A$10&amp;A190,'district and school data'!$P$2:$BP$2491,5,FALSE))</f>
        <v xml:space="preserve"> </v>
      </c>
      <c r="D190" s="62" t="str">
        <f>IF(ISNA(VLOOKUP(MID($D$5,1,3)&amp;$A$10&amp;A190,'district and school data'!$P$2:$BP$2491,46,FALSE))," ",VLOOKUP(MID($D$5,1,3)&amp;$A$10&amp;A190,'district and school data'!$P$2:$BP$2491,46,FALSE))</f>
        <v xml:space="preserve"> </v>
      </c>
      <c r="E190" s="62" t="str">
        <f>IF(ISNA(VLOOKUP(MID($D$5,1,3)&amp;$A$10&amp;A190,'district and school data'!$P$2:$BP$2491,47,FALSE))," ",VLOOKUP(MID($D$5,1,3)&amp;$A$10&amp;A190,'district and school data'!$P$2:$BP$2491,47,FALSE))</f>
        <v xml:space="preserve"> </v>
      </c>
      <c r="F190" s="63" t="str">
        <f>IF(ISNA(VLOOKUP(MID($D$5,1,3)&amp;$A$10&amp;A190,'district and school data'!$P$2:$BP$2491,48,FALSE))," ",VLOOKUP(MID($D$5,1,3)&amp;$A$10&amp;A190,'district and school data'!$P$2:$BP$2491,48,FALSE))</f>
        <v xml:space="preserve"> </v>
      </c>
    </row>
    <row r="191" spans="1:6" hidden="1" x14ac:dyDescent="0.25">
      <c r="A191" s="64">
        <v>181</v>
      </c>
      <c r="B191" s="61" t="str">
        <f>IF(ISNA(VLOOKUP(MID($D$5,1,3)&amp;$A$10&amp;A191,'district and school data'!$P$2:$BP$2491,4,FALSE))," ",VLOOKUP(MID($D$5,1,3)&amp;$A$10&amp;A191,'district and school data'!$P$2:$BP$2491,4,FALSE))</f>
        <v xml:space="preserve"> </v>
      </c>
      <c r="C191" s="61" t="str">
        <f>IF(ISNA(VLOOKUP(MID($D$5,1,3)&amp;$A$10&amp;A191,'district and school data'!$P$2:$BP$2491,5,FALSE))," ",VLOOKUP(MID($D$5,1,3)&amp;$A$10&amp;A191,'district and school data'!$P$2:$BP$2491,5,FALSE))</f>
        <v xml:space="preserve"> </v>
      </c>
      <c r="D191" s="62" t="str">
        <f>IF(ISNA(VLOOKUP(MID($D$5,1,3)&amp;$A$10&amp;A191,'district and school data'!$P$2:$BP$2491,46,FALSE))," ",VLOOKUP(MID($D$5,1,3)&amp;$A$10&amp;A191,'district and school data'!$P$2:$BP$2491,46,FALSE))</f>
        <v xml:space="preserve"> </v>
      </c>
      <c r="E191" s="62" t="str">
        <f>IF(ISNA(VLOOKUP(MID($D$5,1,3)&amp;$A$10&amp;A191,'district and school data'!$P$2:$BP$2491,47,FALSE))," ",VLOOKUP(MID($D$5,1,3)&amp;$A$10&amp;A191,'district and school data'!$P$2:$BP$2491,47,FALSE))</f>
        <v xml:space="preserve"> </v>
      </c>
      <c r="F191" s="63" t="str">
        <f>IF(ISNA(VLOOKUP(MID($D$5,1,3)&amp;$A$10&amp;A191,'district and school data'!$P$2:$BP$2491,48,FALSE))," ",VLOOKUP(MID($D$5,1,3)&amp;$A$10&amp;A191,'district and school data'!$P$2:$BP$2491,48,FALSE))</f>
        <v xml:space="preserve"> </v>
      </c>
    </row>
    <row r="192" spans="1:6" hidden="1" x14ac:dyDescent="0.25">
      <c r="A192" s="60">
        <v>182</v>
      </c>
      <c r="B192" s="61" t="str">
        <f>IF(ISNA(VLOOKUP(MID($D$5,1,3)&amp;$A$10&amp;A192,'district and school data'!$P$2:$BP$2491,4,FALSE))," ",VLOOKUP(MID($D$5,1,3)&amp;$A$10&amp;A192,'district and school data'!$P$2:$BP$2491,4,FALSE))</f>
        <v xml:space="preserve"> </v>
      </c>
      <c r="C192" s="61" t="str">
        <f>IF(ISNA(VLOOKUP(MID($D$5,1,3)&amp;$A$10&amp;A192,'district and school data'!$P$2:$BP$2491,5,FALSE))," ",VLOOKUP(MID($D$5,1,3)&amp;$A$10&amp;A192,'district and school data'!$P$2:$BP$2491,5,FALSE))</f>
        <v xml:space="preserve"> </v>
      </c>
      <c r="D192" s="62" t="str">
        <f>IF(ISNA(VLOOKUP(MID($D$5,1,3)&amp;$A$10&amp;A192,'district and school data'!$P$2:$BP$2491,46,FALSE))," ",VLOOKUP(MID($D$5,1,3)&amp;$A$10&amp;A192,'district and school data'!$P$2:$BP$2491,46,FALSE))</f>
        <v xml:space="preserve"> </v>
      </c>
      <c r="E192" s="62" t="str">
        <f>IF(ISNA(VLOOKUP(MID($D$5,1,3)&amp;$A$10&amp;A192,'district and school data'!$P$2:$BP$2491,47,FALSE))," ",VLOOKUP(MID($D$5,1,3)&amp;$A$10&amp;A192,'district and school data'!$P$2:$BP$2491,47,FALSE))</f>
        <v xml:space="preserve"> </v>
      </c>
      <c r="F192" s="63" t="str">
        <f>IF(ISNA(VLOOKUP(MID($D$5,1,3)&amp;$A$10&amp;A192,'district and school data'!$P$2:$BP$2491,48,FALSE))," ",VLOOKUP(MID($D$5,1,3)&amp;$A$10&amp;A192,'district and school data'!$P$2:$BP$2491,48,FALSE))</f>
        <v xml:space="preserve"> </v>
      </c>
    </row>
    <row r="193" spans="1:25" hidden="1" x14ac:dyDescent="0.25">
      <c r="A193" s="60">
        <v>183</v>
      </c>
      <c r="B193" s="61" t="str">
        <f>IF(ISNA(VLOOKUP(MID($D$5,1,3)&amp;$A$10&amp;A193,'district and school data'!$P$2:$BP$2491,4,FALSE))," ",VLOOKUP(MID($D$5,1,3)&amp;$A$10&amp;A193,'district and school data'!$P$2:$BP$2491,4,FALSE))</f>
        <v xml:space="preserve"> </v>
      </c>
      <c r="C193" s="61" t="str">
        <f>IF(ISNA(VLOOKUP(MID($D$5,1,3)&amp;$A$10&amp;A193,'district and school data'!$P$2:$BP$2491,5,FALSE))," ",VLOOKUP(MID($D$5,1,3)&amp;$A$10&amp;A193,'district and school data'!$P$2:$BP$2491,5,FALSE))</f>
        <v xml:space="preserve"> </v>
      </c>
      <c r="D193" s="62" t="str">
        <f>IF(ISNA(VLOOKUP(MID($D$5,1,3)&amp;$A$10&amp;A193,'district and school data'!$P$2:$BP$2491,46,FALSE))," ",VLOOKUP(MID($D$5,1,3)&amp;$A$10&amp;A193,'district and school data'!$P$2:$BP$2491,46,FALSE))</f>
        <v xml:space="preserve"> </v>
      </c>
      <c r="E193" s="62" t="str">
        <f>IF(ISNA(VLOOKUP(MID($D$5,1,3)&amp;$A$10&amp;A193,'district and school data'!$P$2:$BP$2491,47,FALSE))," ",VLOOKUP(MID($D$5,1,3)&amp;$A$10&amp;A193,'district and school data'!$P$2:$BP$2491,47,FALSE))</f>
        <v xml:space="preserve"> </v>
      </c>
      <c r="F193" s="63" t="str">
        <f>IF(ISNA(VLOOKUP(MID($D$5,1,3)&amp;$A$10&amp;A193,'district and school data'!$P$2:$BP$2491,48,FALSE))," ",VLOOKUP(MID($D$5,1,3)&amp;$A$10&amp;A193,'district and school data'!$P$2:$BP$2491,48,FALSE))</f>
        <v xml:space="preserve"> </v>
      </c>
    </row>
    <row r="194" spans="1:25" hidden="1" x14ac:dyDescent="0.25">
      <c r="A194" s="64">
        <v>184</v>
      </c>
      <c r="B194" s="61" t="str">
        <f>IF(ISNA(VLOOKUP(MID($D$5,1,3)&amp;$A$10&amp;A194,'district and school data'!$P$2:$BP$2491,4,FALSE))," ",VLOOKUP(MID($D$5,1,3)&amp;$A$10&amp;A194,'district and school data'!$P$2:$BP$2491,4,FALSE))</f>
        <v xml:space="preserve"> </v>
      </c>
      <c r="C194" s="61" t="str">
        <f>IF(ISNA(VLOOKUP(MID($D$5,1,3)&amp;$A$10&amp;A194,'district and school data'!$P$2:$BP$2491,5,FALSE))," ",VLOOKUP(MID($D$5,1,3)&amp;$A$10&amp;A194,'district and school data'!$P$2:$BP$2491,5,FALSE))</f>
        <v xml:space="preserve"> </v>
      </c>
      <c r="D194" s="62" t="str">
        <f>IF(ISNA(VLOOKUP(MID($D$5,1,3)&amp;$A$10&amp;A194,'district and school data'!$P$2:$BP$2491,46,FALSE))," ",VLOOKUP(MID($D$5,1,3)&amp;$A$10&amp;A194,'district and school data'!$P$2:$BP$2491,46,FALSE))</f>
        <v xml:space="preserve"> </v>
      </c>
      <c r="E194" s="62" t="str">
        <f>IF(ISNA(VLOOKUP(MID($D$5,1,3)&amp;$A$10&amp;A194,'district and school data'!$P$2:$BP$2491,47,FALSE))," ",VLOOKUP(MID($D$5,1,3)&amp;$A$10&amp;A194,'district and school data'!$P$2:$BP$2491,47,FALSE))</f>
        <v xml:space="preserve"> </v>
      </c>
      <c r="F194" s="63" t="str">
        <f>IF(ISNA(VLOOKUP(MID($D$5,1,3)&amp;$A$10&amp;A194,'district and school data'!$P$2:$BP$2491,48,FALSE))," ",VLOOKUP(MID($D$5,1,3)&amp;$A$10&amp;A194,'district and school data'!$P$2:$BP$2491,48,FALSE))</f>
        <v xml:space="preserve"> </v>
      </c>
    </row>
    <row r="195" spans="1:25" hidden="1" x14ac:dyDescent="0.25">
      <c r="A195" s="60">
        <v>185</v>
      </c>
      <c r="B195" s="61" t="str">
        <f>IF(ISNA(VLOOKUP(MID($D$5,1,3)&amp;$A$10&amp;A195,'district and school data'!$P$2:$BP$2491,4,FALSE))," ",VLOOKUP(MID($D$5,1,3)&amp;$A$10&amp;A195,'district and school data'!$P$2:$BP$2491,4,FALSE))</f>
        <v xml:space="preserve"> </v>
      </c>
      <c r="C195" s="61" t="str">
        <f>IF(ISNA(VLOOKUP(MID($D$5,1,3)&amp;$A$10&amp;A195,'district and school data'!$P$2:$BP$2491,5,FALSE))," ",VLOOKUP(MID($D$5,1,3)&amp;$A$10&amp;A195,'district and school data'!$P$2:$BP$2491,5,FALSE))</f>
        <v xml:space="preserve"> </v>
      </c>
      <c r="D195" s="62" t="str">
        <f>IF(ISNA(VLOOKUP(MID($D$5,1,3)&amp;$A$10&amp;A195,'district and school data'!$P$2:$BP$2491,46,FALSE))," ",VLOOKUP(MID($D$5,1,3)&amp;$A$10&amp;A195,'district and school data'!$P$2:$BP$2491,46,FALSE))</f>
        <v xml:space="preserve"> </v>
      </c>
      <c r="E195" s="62" t="str">
        <f>IF(ISNA(VLOOKUP(MID($D$5,1,3)&amp;$A$10&amp;A195,'district and school data'!$P$2:$BP$2491,47,FALSE))," ",VLOOKUP(MID($D$5,1,3)&amp;$A$10&amp;A195,'district and school data'!$P$2:$BP$2491,47,FALSE))</f>
        <v xml:space="preserve"> </v>
      </c>
      <c r="F195" s="63" t="str">
        <f>IF(ISNA(VLOOKUP(MID($D$5,1,3)&amp;$A$10&amp;A195,'district and school data'!$P$2:$BP$2491,48,FALSE))," ",VLOOKUP(MID($D$5,1,3)&amp;$A$10&amp;A195,'district and school data'!$P$2:$BP$2491,48,FALSE))</f>
        <v xml:space="preserve"> </v>
      </c>
      <c r="U195" s="167" t="str">
        <f>IF(ISNA(VLOOKUP(MID($D$5,1,3)&amp;$A$10&amp;T195,'district and school data'!$P$2:$BP$2491,4,FALSE))," ",VLOOKUP(MID($D$5,1,3)&amp;$A$10&amp;T195,'district and school data'!$P$2:$BP$2491,4,FALSE))</f>
        <v xml:space="preserve"> </v>
      </c>
      <c r="V195" s="167" t="str">
        <f>IF(ISNA(VLOOKUP(MID($D$5,1,3)&amp;$A$10&amp;T195,'district and school data'!$P$2:$BP$2491,5,FALSE))," ",VLOOKUP(MID($D$5,1,3)&amp;$A$10&amp;T195,'district and school data'!$P$2:$BP$2491,5,FALSE))</f>
        <v xml:space="preserve"> </v>
      </c>
      <c r="W195" s="172" t="str">
        <f>IF(ISNA(VLOOKUP(MID($D$5,1,3)&amp;$A$10&amp;T195,'district and school data'!$P$2:$BP$2491,46,FALSE))," ",VLOOKUP(MID($D$5,1,3)&amp;$A$10&amp;T195,'district and school data'!$P$2:$BP$2491,46,FALSE))</f>
        <v xml:space="preserve"> </v>
      </c>
      <c r="X195" s="172" t="str">
        <f>IF(ISNA(VLOOKUP(MID($D$5,1,3)&amp;$A$10&amp;T195,'district and school data'!$P$2:$BP$2491,47,FALSE))," ",VLOOKUP(MID($D$5,1,3)&amp;$A$10&amp;T195,'district and school data'!$P$2:$BP$2491,47,FALSE))</f>
        <v xml:space="preserve"> </v>
      </c>
      <c r="Y195" s="172" t="str">
        <f>IF(ISNA(VLOOKUP(MID($D$5,1,3)&amp;$A$10&amp;T195,'district and school data'!$P$2:$BP$2491,48,FALSE))," ",VLOOKUP(MID($D$5,1,3)&amp;$A$10&amp;T195,'district and school data'!$P$2:$BP$2491,48,FALSE))</f>
        <v xml:space="preserve"> </v>
      </c>
    </row>
    <row r="196" spans="1:25" hidden="1" x14ac:dyDescent="0.25">
      <c r="A196" s="60">
        <v>186</v>
      </c>
      <c r="B196" s="61" t="str">
        <f>IF(ISNA(VLOOKUP(MID($D$5,1,3)&amp;$A$10&amp;A196,'district and school data'!$P$2:$BP$2491,4,FALSE))," ",VLOOKUP(MID($D$5,1,3)&amp;$A$10&amp;A196,'district and school data'!$P$2:$BP$2491,4,FALSE))</f>
        <v xml:space="preserve"> </v>
      </c>
      <c r="C196" s="61" t="str">
        <f>IF(ISNA(VLOOKUP(MID($D$5,1,3)&amp;$A$10&amp;A196,'district and school data'!$P$2:$BP$2491,5,FALSE))," ",VLOOKUP(MID($D$5,1,3)&amp;$A$10&amp;A196,'district and school data'!$P$2:$BP$2491,5,FALSE))</f>
        <v xml:space="preserve"> </v>
      </c>
      <c r="D196" s="62" t="str">
        <f>IF(ISNA(VLOOKUP(MID($D$5,1,3)&amp;$A$10&amp;A196,'district and school data'!$P$2:$BP$2491,46,FALSE))," ",VLOOKUP(MID($D$5,1,3)&amp;$A$10&amp;A196,'district and school data'!$P$2:$BP$2491,46,FALSE))</f>
        <v xml:space="preserve"> </v>
      </c>
      <c r="E196" s="62" t="str">
        <f>IF(ISNA(VLOOKUP(MID($D$5,1,3)&amp;$A$10&amp;A196,'district and school data'!$P$2:$BP$2491,47,FALSE))," ",VLOOKUP(MID($D$5,1,3)&amp;$A$10&amp;A196,'district and school data'!$P$2:$BP$2491,47,FALSE))</f>
        <v xml:space="preserve"> </v>
      </c>
      <c r="F196" s="63" t="str">
        <f>IF(ISNA(VLOOKUP(MID($D$5,1,3)&amp;$A$10&amp;A196,'district and school data'!$P$2:$BP$2491,48,FALSE))," ",VLOOKUP(MID($D$5,1,3)&amp;$A$10&amp;A196,'district and school data'!$P$2:$BP$2491,48,FALSE))</f>
        <v xml:space="preserve"> </v>
      </c>
      <c r="T196" s="173"/>
      <c r="U196" s="167" t="str">
        <f>IF(ISNA(VLOOKUP(MID($D$5,1,3)&amp;$A$10&amp;T196,'district and school data'!$P$2:$BP$2491,4,FALSE))," ",VLOOKUP(MID($D$5,1,3)&amp;$A$10&amp;T196,'district and school data'!$P$2:$BP$2491,4,FALSE))</f>
        <v xml:space="preserve"> </v>
      </c>
      <c r="V196" s="167" t="str">
        <f>IF(ISNA(VLOOKUP(MID($D$5,1,3)&amp;$A$10&amp;T196,'district and school data'!$P$2:$BP$2491,5,FALSE))," ",VLOOKUP(MID($D$5,1,3)&amp;$A$10&amp;T196,'district and school data'!$P$2:$BP$2491,5,FALSE))</f>
        <v xml:space="preserve"> </v>
      </c>
      <c r="W196" s="172" t="str">
        <f>IF(ISNA(VLOOKUP(MID($D$5,1,3)&amp;$A$10&amp;T196,'district and school data'!$P$2:$BP$2491,46,FALSE))," ",VLOOKUP(MID($D$5,1,3)&amp;$A$10&amp;T196,'district and school data'!$P$2:$BP$2491,46,FALSE))</f>
        <v xml:space="preserve"> </v>
      </c>
      <c r="X196" s="172" t="str">
        <f>IF(ISNA(VLOOKUP(MID($D$5,1,3)&amp;$A$10&amp;T196,'district and school data'!$P$2:$BP$2491,47,FALSE))," ",VLOOKUP(MID($D$5,1,3)&amp;$A$10&amp;T196,'district and school data'!$P$2:$BP$2491,47,FALSE))</f>
        <v xml:space="preserve"> </v>
      </c>
      <c r="Y196" s="172" t="str">
        <f>IF(ISNA(VLOOKUP(MID($D$5,1,3)&amp;$A$10&amp;T196,'district and school data'!$P$2:$BP$2491,48,FALSE))," ",VLOOKUP(MID($D$5,1,3)&amp;$A$10&amp;T196,'district and school data'!$P$2:$BP$2491,48,FALSE))</f>
        <v xml:space="preserve"> </v>
      </c>
    </row>
    <row r="197" spans="1:25" hidden="1" x14ac:dyDescent="0.25">
      <c r="A197" s="64">
        <v>187</v>
      </c>
      <c r="B197" s="61" t="str">
        <f>IF(ISNA(VLOOKUP(MID($D$5,1,3)&amp;$A$10&amp;A197,'district and school data'!$P$2:$BP$2491,4,FALSE))," ",VLOOKUP(MID($D$5,1,3)&amp;$A$10&amp;A197,'district and school data'!$P$2:$BP$2491,4,FALSE))</f>
        <v xml:space="preserve"> </v>
      </c>
      <c r="C197" s="61" t="str">
        <f>IF(ISNA(VLOOKUP(MID($D$5,1,3)&amp;$A$10&amp;A197,'district and school data'!$P$2:$BP$2491,5,FALSE))," ",VLOOKUP(MID($D$5,1,3)&amp;$A$10&amp;A197,'district and school data'!$P$2:$BP$2491,5,FALSE))</f>
        <v xml:space="preserve"> </v>
      </c>
      <c r="D197" s="62" t="str">
        <f>IF(ISNA(VLOOKUP(MID($D$5,1,3)&amp;$A$10&amp;A197,'district and school data'!$P$2:$BP$2491,46,FALSE))," ",VLOOKUP(MID($D$5,1,3)&amp;$A$10&amp;A197,'district and school data'!$P$2:$BP$2491,46,FALSE))</f>
        <v xml:space="preserve"> </v>
      </c>
      <c r="E197" s="62" t="str">
        <f>IF(ISNA(VLOOKUP(MID($D$5,1,3)&amp;$A$10&amp;A197,'district and school data'!$P$2:$BP$2491,47,FALSE))," ",VLOOKUP(MID($D$5,1,3)&amp;$A$10&amp;A197,'district and school data'!$P$2:$BP$2491,47,FALSE))</f>
        <v xml:space="preserve"> </v>
      </c>
      <c r="F197" s="63" t="str">
        <f>IF(ISNA(VLOOKUP(MID($D$5,1,3)&amp;$A$10&amp;A197,'district and school data'!$P$2:$BP$2491,48,FALSE))," ",VLOOKUP(MID($D$5,1,3)&amp;$A$10&amp;A197,'district and school data'!$P$2:$BP$2491,48,FALSE))</f>
        <v xml:space="preserve"> </v>
      </c>
      <c r="U197" s="167" t="str">
        <f>IF(ISNA(VLOOKUP(MID($D$5,1,3)&amp;$A$10&amp;T197,'district and school data'!$P$2:$BP$2491,4,FALSE))," ",VLOOKUP(MID($D$5,1,3)&amp;$A$10&amp;T197,'district and school data'!$P$2:$BP$2491,4,FALSE))</f>
        <v xml:space="preserve"> </v>
      </c>
      <c r="V197" s="167" t="str">
        <f>IF(ISNA(VLOOKUP(MID($D$5,1,3)&amp;$A$10&amp;T197,'district and school data'!$P$2:$BP$2491,5,FALSE))," ",VLOOKUP(MID($D$5,1,3)&amp;$A$10&amp;T197,'district and school data'!$P$2:$BP$2491,5,FALSE))</f>
        <v xml:space="preserve"> </v>
      </c>
      <c r="W197" s="172" t="str">
        <f>IF(ISNA(VLOOKUP(MID($D$5,1,3)&amp;$A$10&amp;T197,'district and school data'!$P$2:$BP$2491,46,FALSE))," ",VLOOKUP(MID($D$5,1,3)&amp;$A$10&amp;T197,'district and school data'!$P$2:$BP$2491,46,FALSE))</f>
        <v xml:space="preserve"> </v>
      </c>
      <c r="X197" s="172" t="str">
        <f>IF(ISNA(VLOOKUP(MID($D$5,1,3)&amp;$A$10&amp;T197,'district and school data'!$P$2:$BP$2491,47,FALSE))," ",VLOOKUP(MID($D$5,1,3)&amp;$A$10&amp;T197,'district and school data'!$P$2:$BP$2491,47,FALSE))</f>
        <v xml:space="preserve"> </v>
      </c>
      <c r="Y197" s="172" t="str">
        <f>IF(ISNA(VLOOKUP(MID($D$5,1,3)&amp;$A$10&amp;T197,'district and school data'!$P$2:$BP$2491,48,FALSE))," ",VLOOKUP(MID($D$5,1,3)&amp;$A$10&amp;T197,'district and school data'!$P$2:$BP$2491,48,FALSE))</f>
        <v xml:space="preserve"> </v>
      </c>
    </row>
    <row r="198" spans="1:25" hidden="1" x14ac:dyDescent="0.25">
      <c r="A198" s="60">
        <v>188</v>
      </c>
      <c r="B198" s="61" t="str">
        <f>IF(ISNA(VLOOKUP(MID($D$5,1,3)&amp;$A$10&amp;A198,'district and school data'!$P$2:$BP$2491,4,FALSE))," ",VLOOKUP(MID($D$5,1,3)&amp;$A$10&amp;A198,'district and school data'!$P$2:$BP$2491,4,FALSE))</f>
        <v xml:space="preserve"> </v>
      </c>
      <c r="C198" s="61" t="str">
        <f>IF(ISNA(VLOOKUP(MID($D$5,1,3)&amp;$A$10&amp;A198,'district and school data'!$P$2:$BP$2491,5,FALSE))," ",VLOOKUP(MID($D$5,1,3)&amp;$A$10&amp;A198,'district and school data'!$P$2:$BP$2491,5,FALSE))</f>
        <v xml:space="preserve"> </v>
      </c>
      <c r="D198" s="62" t="str">
        <f>IF(ISNA(VLOOKUP(MID($D$5,1,3)&amp;$A$10&amp;A198,'district and school data'!$P$2:$BP$2491,46,FALSE))," ",VLOOKUP(MID($D$5,1,3)&amp;$A$10&amp;A198,'district and school data'!$P$2:$BP$2491,46,FALSE))</f>
        <v xml:space="preserve"> </v>
      </c>
      <c r="E198" s="62" t="str">
        <f>IF(ISNA(VLOOKUP(MID($D$5,1,3)&amp;$A$10&amp;A198,'district and school data'!$P$2:$BP$2491,47,FALSE))," ",VLOOKUP(MID($D$5,1,3)&amp;$A$10&amp;A198,'district and school data'!$P$2:$BP$2491,47,FALSE))</f>
        <v xml:space="preserve"> </v>
      </c>
      <c r="F198" s="63" t="str">
        <f>IF(ISNA(VLOOKUP(MID($D$5,1,3)&amp;$A$10&amp;A198,'district and school data'!$P$2:$BP$2491,48,FALSE))," ",VLOOKUP(MID($D$5,1,3)&amp;$A$10&amp;A198,'district and school data'!$P$2:$BP$2491,48,FALSE))</f>
        <v xml:space="preserve"> </v>
      </c>
      <c r="U198" s="167" t="str">
        <f>IF(ISNA(VLOOKUP(MID($D$5,1,3)&amp;$A$10&amp;T198,'district and school data'!$P$2:$BP$2491,4,FALSE))," ",VLOOKUP(MID($D$5,1,3)&amp;$A$10&amp;T198,'district and school data'!$P$2:$BP$2491,4,FALSE))</f>
        <v xml:space="preserve"> </v>
      </c>
      <c r="V198" s="167" t="str">
        <f>IF(ISNA(VLOOKUP(MID($D$5,1,3)&amp;$A$10&amp;T198,'district and school data'!$P$2:$BP$2491,5,FALSE))," ",VLOOKUP(MID($D$5,1,3)&amp;$A$10&amp;T198,'district and school data'!$P$2:$BP$2491,5,FALSE))</f>
        <v xml:space="preserve"> </v>
      </c>
      <c r="W198" s="172" t="str">
        <f>IF(ISNA(VLOOKUP(MID($D$5,1,3)&amp;$A$10&amp;T198,'district and school data'!$P$2:$BP$2491,46,FALSE))," ",VLOOKUP(MID($D$5,1,3)&amp;$A$10&amp;T198,'district and school data'!$P$2:$BP$2491,46,FALSE))</f>
        <v xml:space="preserve"> </v>
      </c>
      <c r="X198" s="172" t="str">
        <f>IF(ISNA(VLOOKUP(MID($D$5,1,3)&amp;$A$10&amp;T198,'district and school data'!$P$2:$BP$2491,47,FALSE))," ",VLOOKUP(MID($D$5,1,3)&amp;$A$10&amp;T198,'district and school data'!$P$2:$BP$2491,47,FALSE))</f>
        <v xml:space="preserve"> </v>
      </c>
      <c r="Y198" s="172" t="str">
        <f>IF(ISNA(VLOOKUP(MID($D$5,1,3)&amp;$A$10&amp;T198,'district and school data'!$P$2:$BP$2491,48,FALSE))," ",VLOOKUP(MID($D$5,1,3)&amp;$A$10&amp;T198,'district and school data'!$P$2:$BP$2491,48,FALSE))</f>
        <v xml:space="preserve"> </v>
      </c>
    </row>
    <row r="199" spans="1:25" hidden="1" x14ac:dyDescent="0.25">
      <c r="A199" s="60">
        <v>189</v>
      </c>
      <c r="B199" s="61" t="str">
        <f>IF(ISNA(VLOOKUP(MID($D$5,1,3)&amp;$A$10&amp;A199,'district and school data'!$P$2:$BP$2491,4,FALSE))," ",VLOOKUP(MID($D$5,1,3)&amp;$A$10&amp;A199,'district and school data'!$P$2:$BP$2491,4,FALSE))</f>
        <v xml:space="preserve"> </v>
      </c>
      <c r="C199" s="61" t="str">
        <f>IF(ISNA(VLOOKUP(MID($D$5,1,3)&amp;$A$10&amp;A199,'district and school data'!$P$2:$BP$2491,5,FALSE))," ",VLOOKUP(MID($D$5,1,3)&amp;$A$10&amp;A199,'district and school data'!$P$2:$BP$2491,5,FALSE))</f>
        <v xml:space="preserve"> </v>
      </c>
      <c r="D199" s="62" t="str">
        <f>IF(ISNA(VLOOKUP(MID($D$5,1,3)&amp;$A$10&amp;A199,'district and school data'!$P$2:$BP$2491,46,FALSE))," ",VLOOKUP(MID($D$5,1,3)&amp;$A$10&amp;A199,'district and school data'!$P$2:$BP$2491,46,FALSE))</f>
        <v xml:space="preserve"> </v>
      </c>
      <c r="E199" s="62" t="str">
        <f>IF(ISNA(VLOOKUP(MID($D$5,1,3)&amp;$A$10&amp;A199,'district and school data'!$P$2:$BP$2491,47,FALSE))," ",VLOOKUP(MID($D$5,1,3)&amp;$A$10&amp;A199,'district and school data'!$P$2:$BP$2491,47,FALSE))</f>
        <v xml:space="preserve"> </v>
      </c>
      <c r="F199" s="63" t="str">
        <f>IF(ISNA(VLOOKUP(MID($D$5,1,3)&amp;$A$10&amp;A199,'district and school data'!$P$2:$BP$2491,48,FALSE))," ",VLOOKUP(MID($D$5,1,3)&amp;$A$10&amp;A199,'district and school data'!$P$2:$BP$2491,48,FALSE))</f>
        <v xml:space="preserve"> </v>
      </c>
      <c r="T199" s="173"/>
      <c r="U199" s="167" t="str">
        <f>IF(ISNA(VLOOKUP(MID($D$5,1,3)&amp;$A$10&amp;T199,'district and school data'!$P$2:$BP$2491,4,FALSE))," ",VLOOKUP(MID($D$5,1,3)&amp;$A$10&amp;T199,'district and school data'!$P$2:$BP$2491,4,FALSE))</f>
        <v xml:space="preserve"> </v>
      </c>
      <c r="V199" s="167" t="str">
        <f>IF(ISNA(VLOOKUP(MID($D$5,1,3)&amp;$A$10&amp;T199,'district and school data'!$P$2:$BP$2491,5,FALSE))," ",VLOOKUP(MID($D$5,1,3)&amp;$A$10&amp;T199,'district and school data'!$P$2:$BP$2491,5,FALSE))</f>
        <v xml:space="preserve"> </v>
      </c>
      <c r="W199" s="172" t="str">
        <f>IF(ISNA(VLOOKUP(MID($D$5,1,3)&amp;$A$10&amp;T199,'district and school data'!$P$2:$BP$2491,46,FALSE))," ",VLOOKUP(MID($D$5,1,3)&amp;$A$10&amp;T199,'district and school data'!$P$2:$BP$2491,46,FALSE))</f>
        <v xml:space="preserve"> </v>
      </c>
      <c r="X199" s="172" t="str">
        <f>IF(ISNA(VLOOKUP(MID($D$5,1,3)&amp;$A$10&amp;T199,'district and school data'!$P$2:$BP$2491,47,FALSE))," ",VLOOKUP(MID($D$5,1,3)&amp;$A$10&amp;T199,'district and school data'!$P$2:$BP$2491,47,FALSE))</f>
        <v xml:space="preserve"> </v>
      </c>
      <c r="Y199" s="172" t="str">
        <f>IF(ISNA(VLOOKUP(MID($D$5,1,3)&amp;$A$10&amp;T199,'district and school data'!$P$2:$BP$2491,48,FALSE))," ",VLOOKUP(MID($D$5,1,3)&amp;$A$10&amp;T199,'district and school data'!$P$2:$BP$2491,48,FALSE))</f>
        <v xml:space="preserve"> </v>
      </c>
    </row>
    <row r="200" spans="1:25" hidden="1" x14ac:dyDescent="0.25">
      <c r="A200" s="64">
        <v>190</v>
      </c>
      <c r="B200" s="61" t="str">
        <f>IF(ISNA(VLOOKUP(MID($D$5,1,3)&amp;$A$10&amp;A200,'district and school data'!$P$2:$BP$2491,4,FALSE))," ",VLOOKUP(MID($D$5,1,3)&amp;$A$10&amp;A200,'district and school data'!$P$2:$BP$2491,4,FALSE))</f>
        <v xml:space="preserve"> </v>
      </c>
      <c r="C200" s="61" t="str">
        <f>IF(ISNA(VLOOKUP(MID($D$5,1,3)&amp;$A$10&amp;A200,'district and school data'!$P$2:$BP$2491,5,FALSE))," ",VLOOKUP(MID($D$5,1,3)&amp;$A$10&amp;A200,'district and school data'!$P$2:$BP$2491,5,FALSE))</f>
        <v xml:space="preserve"> </v>
      </c>
      <c r="D200" s="62" t="str">
        <f>IF(ISNA(VLOOKUP(MID($D$5,1,3)&amp;$A$10&amp;A200,'district and school data'!$P$2:$BP$2491,46,FALSE))," ",VLOOKUP(MID($D$5,1,3)&amp;$A$10&amp;A200,'district and school data'!$P$2:$BP$2491,46,FALSE))</f>
        <v xml:space="preserve"> </v>
      </c>
      <c r="E200" s="62" t="str">
        <f>IF(ISNA(VLOOKUP(MID($D$5,1,3)&amp;$A$10&amp;A200,'district and school data'!$P$2:$BP$2491,47,FALSE))," ",VLOOKUP(MID($D$5,1,3)&amp;$A$10&amp;A200,'district and school data'!$P$2:$BP$2491,47,FALSE))</f>
        <v xml:space="preserve"> </v>
      </c>
      <c r="F200" s="63" t="str">
        <f>IF(ISNA(VLOOKUP(MID($D$5,1,3)&amp;$A$10&amp;A200,'district and school data'!$P$2:$BP$2491,48,FALSE))," ",VLOOKUP(MID($D$5,1,3)&amp;$A$10&amp;A200,'district and school data'!$P$2:$BP$2491,48,FALSE))</f>
        <v xml:space="preserve"> </v>
      </c>
      <c r="U200" s="167" t="str">
        <f>IF(ISNA(VLOOKUP(MID($D$5,1,3)&amp;$A$10&amp;T200,'district and school data'!$P$2:$BP$2491,4,FALSE))," ",VLOOKUP(MID($D$5,1,3)&amp;$A$10&amp;T200,'district and school data'!$P$2:$BP$2491,4,FALSE))</f>
        <v xml:space="preserve"> </v>
      </c>
      <c r="V200" s="167" t="str">
        <f>IF(ISNA(VLOOKUP(MID($D$5,1,3)&amp;$A$10&amp;T200,'district and school data'!$P$2:$BP$2491,5,FALSE))," ",VLOOKUP(MID($D$5,1,3)&amp;$A$10&amp;T200,'district and school data'!$P$2:$BP$2491,5,FALSE))</f>
        <v xml:space="preserve"> </v>
      </c>
      <c r="W200" s="172" t="str">
        <f>IF(ISNA(VLOOKUP(MID($D$5,1,3)&amp;$A$10&amp;T200,'district and school data'!$P$2:$BP$2491,46,FALSE))," ",VLOOKUP(MID($D$5,1,3)&amp;$A$10&amp;T200,'district and school data'!$P$2:$BP$2491,46,FALSE))</f>
        <v xml:space="preserve"> </v>
      </c>
      <c r="X200" s="172" t="str">
        <f>IF(ISNA(VLOOKUP(MID($D$5,1,3)&amp;$A$10&amp;T200,'district and school data'!$P$2:$BP$2491,47,FALSE))," ",VLOOKUP(MID($D$5,1,3)&amp;$A$10&amp;T200,'district and school data'!$P$2:$BP$2491,47,FALSE))</f>
        <v xml:space="preserve"> </v>
      </c>
      <c r="Y200" s="172" t="str">
        <f>IF(ISNA(VLOOKUP(MID($D$5,1,3)&amp;$A$10&amp;T200,'district and school data'!$P$2:$BP$2491,48,FALSE))," ",VLOOKUP(MID($D$5,1,3)&amp;$A$10&amp;T200,'district and school data'!$P$2:$BP$2491,48,FALSE))</f>
        <v xml:space="preserve"> </v>
      </c>
    </row>
    <row r="201" spans="1:25" hidden="1" x14ac:dyDescent="0.25">
      <c r="A201" s="60">
        <v>191</v>
      </c>
      <c r="B201" s="61" t="str">
        <f>IF(ISNA(VLOOKUP(MID($D$5,1,3)&amp;$A$10&amp;A201,'district and school data'!$P$2:$BP$2491,4,FALSE))," ",VLOOKUP(MID($D$5,1,3)&amp;$A$10&amp;A201,'district and school data'!$P$2:$BP$2491,4,FALSE))</f>
        <v xml:space="preserve"> </v>
      </c>
      <c r="C201" s="61" t="str">
        <f>IF(ISNA(VLOOKUP(MID($D$5,1,3)&amp;$A$10&amp;A201,'district and school data'!$P$2:$BP$2491,5,FALSE))," ",VLOOKUP(MID($D$5,1,3)&amp;$A$10&amp;A201,'district and school data'!$P$2:$BP$2491,5,FALSE))</f>
        <v xml:space="preserve"> </v>
      </c>
      <c r="D201" s="62" t="str">
        <f>IF(ISNA(VLOOKUP(MID($D$5,1,3)&amp;$A$10&amp;A201,'district and school data'!$P$2:$BP$2491,46,FALSE))," ",VLOOKUP(MID($D$5,1,3)&amp;$A$10&amp;A201,'district and school data'!$P$2:$BP$2491,46,FALSE))</f>
        <v xml:space="preserve"> </v>
      </c>
      <c r="E201" s="62" t="str">
        <f>IF(ISNA(VLOOKUP(MID($D$5,1,3)&amp;$A$10&amp;A201,'district and school data'!$P$2:$BP$2491,47,FALSE))," ",VLOOKUP(MID($D$5,1,3)&amp;$A$10&amp;A201,'district and school data'!$P$2:$BP$2491,47,FALSE))</f>
        <v xml:space="preserve"> </v>
      </c>
      <c r="F201" s="63" t="str">
        <f>IF(ISNA(VLOOKUP(MID($D$5,1,3)&amp;$A$10&amp;A201,'district and school data'!$P$2:$BP$2491,48,FALSE))," ",VLOOKUP(MID($D$5,1,3)&amp;$A$10&amp;A201,'district and school data'!$P$2:$BP$2491,48,FALSE))</f>
        <v xml:space="preserve"> </v>
      </c>
      <c r="U201" s="167" t="str">
        <f>IF(ISNA(VLOOKUP(MID($D$5,1,3)&amp;$A$10&amp;T201,'district and school data'!$P$2:$BP$2491,4,FALSE))," ",VLOOKUP(MID($D$5,1,3)&amp;$A$10&amp;T201,'district and school data'!$P$2:$BP$2491,4,FALSE))</f>
        <v xml:space="preserve"> </v>
      </c>
      <c r="V201" s="167" t="str">
        <f>IF(ISNA(VLOOKUP(MID($D$5,1,3)&amp;$A$10&amp;T201,'district and school data'!$P$2:$BP$2491,5,FALSE))," ",VLOOKUP(MID($D$5,1,3)&amp;$A$10&amp;T201,'district and school data'!$P$2:$BP$2491,5,FALSE))</f>
        <v xml:space="preserve"> </v>
      </c>
      <c r="W201" s="172" t="str">
        <f>IF(ISNA(VLOOKUP(MID($D$5,1,3)&amp;$A$10&amp;T201,'district and school data'!$P$2:$BP$2491,46,FALSE))," ",VLOOKUP(MID($D$5,1,3)&amp;$A$10&amp;T201,'district and school data'!$P$2:$BP$2491,46,FALSE))</f>
        <v xml:space="preserve"> </v>
      </c>
      <c r="X201" s="172" t="str">
        <f>IF(ISNA(VLOOKUP(MID($D$5,1,3)&amp;$A$10&amp;T201,'district and school data'!$P$2:$BP$2491,47,FALSE))," ",VLOOKUP(MID($D$5,1,3)&amp;$A$10&amp;T201,'district and school data'!$P$2:$BP$2491,47,FALSE))</f>
        <v xml:space="preserve"> </v>
      </c>
      <c r="Y201" s="172" t="str">
        <f>IF(ISNA(VLOOKUP(MID($D$5,1,3)&amp;$A$10&amp;T201,'district and school data'!$P$2:$BP$2491,48,FALSE))," ",VLOOKUP(MID($D$5,1,3)&amp;$A$10&amp;T201,'district and school data'!$P$2:$BP$2491,48,FALSE))</f>
        <v xml:space="preserve"> </v>
      </c>
    </row>
    <row r="202" spans="1:25" hidden="1" x14ac:dyDescent="0.25">
      <c r="A202" s="60">
        <v>192</v>
      </c>
      <c r="B202" s="61" t="str">
        <f>IF(ISNA(VLOOKUP(MID($D$5,1,3)&amp;$A$10&amp;A202,'district and school data'!$P$2:$BP$2491,4,FALSE))," ",VLOOKUP(MID($D$5,1,3)&amp;$A$10&amp;A202,'district and school data'!$P$2:$BP$2491,4,FALSE))</f>
        <v xml:space="preserve"> </v>
      </c>
      <c r="C202" s="61" t="str">
        <f>IF(ISNA(VLOOKUP(MID($D$5,1,3)&amp;$A$10&amp;A202,'district and school data'!$P$2:$BP$2491,5,FALSE))," ",VLOOKUP(MID($D$5,1,3)&amp;$A$10&amp;A202,'district and school data'!$P$2:$BP$2491,5,FALSE))</f>
        <v xml:space="preserve"> </v>
      </c>
      <c r="D202" s="62" t="str">
        <f>IF(ISNA(VLOOKUP(MID($D$5,1,3)&amp;$A$10&amp;A202,'district and school data'!$P$2:$BP$2491,46,FALSE))," ",VLOOKUP(MID($D$5,1,3)&amp;$A$10&amp;A202,'district and school data'!$P$2:$BP$2491,46,FALSE))</f>
        <v xml:space="preserve"> </v>
      </c>
      <c r="E202" s="62" t="str">
        <f>IF(ISNA(VLOOKUP(MID($D$5,1,3)&amp;$A$10&amp;A202,'district and school data'!$P$2:$BP$2491,47,FALSE))," ",VLOOKUP(MID($D$5,1,3)&amp;$A$10&amp;A202,'district and school data'!$P$2:$BP$2491,47,FALSE))</f>
        <v xml:space="preserve"> </v>
      </c>
      <c r="F202" s="63" t="str">
        <f>IF(ISNA(VLOOKUP(MID($D$5,1,3)&amp;$A$10&amp;A202,'district and school data'!$P$2:$BP$2491,48,FALSE))," ",VLOOKUP(MID($D$5,1,3)&amp;$A$10&amp;A202,'district and school data'!$P$2:$BP$2491,48,FALSE))</f>
        <v xml:space="preserve"> </v>
      </c>
      <c r="T202" s="173"/>
      <c r="U202" s="167" t="str">
        <f>IF(ISNA(VLOOKUP(MID($D$5,1,3)&amp;$A$10&amp;T202,'district and school data'!$P$2:$BP$2491,4,FALSE))," ",VLOOKUP(MID($D$5,1,3)&amp;$A$10&amp;T202,'district and school data'!$P$2:$BP$2491,4,FALSE))</f>
        <v xml:space="preserve"> </v>
      </c>
      <c r="V202" s="167" t="str">
        <f>IF(ISNA(VLOOKUP(MID($D$5,1,3)&amp;$A$10&amp;T202,'district and school data'!$P$2:$BP$2491,5,FALSE))," ",VLOOKUP(MID($D$5,1,3)&amp;$A$10&amp;T202,'district and school data'!$P$2:$BP$2491,5,FALSE))</f>
        <v xml:space="preserve"> </v>
      </c>
      <c r="W202" s="172" t="str">
        <f>IF(ISNA(VLOOKUP(MID($D$5,1,3)&amp;$A$10&amp;T202,'district and school data'!$P$2:$BP$2491,46,FALSE))," ",VLOOKUP(MID($D$5,1,3)&amp;$A$10&amp;T202,'district and school data'!$P$2:$BP$2491,46,FALSE))</f>
        <v xml:space="preserve"> </v>
      </c>
      <c r="X202" s="172" t="str">
        <f>IF(ISNA(VLOOKUP(MID($D$5,1,3)&amp;$A$10&amp;T202,'district and school data'!$P$2:$BP$2491,47,FALSE))," ",VLOOKUP(MID($D$5,1,3)&amp;$A$10&amp;T202,'district and school data'!$P$2:$BP$2491,47,FALSE))</f>
        <v xml:space="preserve"> </v>
      </c>
      <c r="Y202" s="172" t="str">
        <f>IF(ISNA(VLOOKUP(MID($D$5,1,3)&amp;$A$10&amp;T202,'district and school data'!$P$2:$BP$2491,48,FALSE))," ",VLOOKUP(MID($D$5,1,3)&amp;$A$10&amp;T202,'district and school data'!$P$2:$BP$2491,48,FALSE))</f>
        <v xml:space="preserve"> </v>
      </c>
    </row>
    <row r="203" spans="1:25" hidden="1" x14ac:dyDescent="0.25">
      <c r="A203" s="64">
        <v>193</v>
      </c>
      <c r="B203" s="61" t="str">
        <f>IF(ISNA(VLOOKUP(MID($D$5,1,3)&amp;$A$10&amp;A203,'district and school data'!$P$2:$BP$2491,4,FALSE))," ",VLOOKUP(MID($D$5,1,3)&amp;$A$10&amp;A203,'district and school data'!$P$2:$BP$2491,4,FALSE))</f>
        <v xml:space="preserve"> </v>
      </c>
      <c r="C203" s="61" t="str">
        <f>IF(ISNA(VLOOKUP(MID($D$5,1,3)&amp;$A$10&amp;A203,'district and school data'!$P$2:$BP$2491,5,FALSE))," ",VLOOKUP(MID($D$5,1,3)&amp;$A$10&amp;A203,'district and school data'!$P$2:$BP$2491,5,FALSE))</f>
        <v xml:space="preserve"> </v>
      </c>
      <c r="D203" s="62" t="str">
        <f>IF(ISNA(VLOOKUP(MID($D$5,1,3)&amp;$A$10&amp;A203,'district and school data'!$P$2:$BP$2491,46,FALSE))," ",VLOOKUP(MID($D$5,1,3)&amp;$A$10&amp;A203,'district and school data'!$P$2:$BP$2491,46,FALSE))</f>
        <v xml:space="preserve"> </v>
      </c>
      <c r="E203" s="62" t="str">
        <f>IF(ISNA(VLOOKUP(MID($D$5,1,3)&amp;$A$10&amp;A203,'district and school data'!$P$2:$BP$2491,47,FALSE))," ",VLOOKUP(MID($D$5,1,3)&amp;$A$10&amp;A203,'district and school data'!$P$2:$BP$2491,47,FALSE))</f>
        <v xml:space="preserve"> </v>
      </c>
      <c r="F203" s="63" t="str">
        <f>IF(ISNA(VLOOKUP(MID($D$5,1,3)&amp;$A$10&amp;A203,'district and school data'!$P$2:$BP$2491,48,FALSE))," ",VLOOKUP(MID($D$5,1,3)&amp;$A$10&amp;A203,'district and school data'!$P$2:$BP$2491,48,FALSE))</f>
        <v xml:space="preserve"> </v>
      </c>
      <c r="U203" s="167" t="str">
        <f>IF(ISNA(VLOOKUP(MID($D$5,1,3)&amp;$A$10&amp;T203,'district and school data'!$P$2:$BP$2491,4,FALSE))," ",VLOOKUP(MID($D$5,1,3)&amp;$A$10&amp;T203,'district and school data'!$P$2:$BP$2491,4,FALSE))</f>
        <v xml:space="preserve"> </v>
      </c>
      <c r="V203" s="167" t="str">
        <f>IF(ISNA(VLOOKUP(MID($D$5,1,3)&amp;$A$10&amp;T203,'district and school data'!$P$2:$BP$2491,5,FALSE))," ",VLOOKUP(MID($D$5,1,3)&amp;$A$10&amp;T203,'district and school data'!$P$2:$BP$2491,5,FALSE))</f>
        <v xml:space="preserve"> </v>
      </c>
      <c r="W203" s="172" t="str">
        <f>IF(ISNA(VLOOKUP(MID($D$5,1,3)&amp;$A$10&amp;T203,'district and school data'!$P$2:$BP$2491,46,FALSE))," ",VLOOKUP(MID($D$5,1,3)&amp;$A$10&amp;T203,'district and school data'!$P$2:$BP$2491,46,FALSE))</f>
        <v xml:space="preserve"> </v>
      </c>
      <c r="X203" s="172" t="str">
        <f>IF(ISNA(VLOOKUP(MID($D$5,1,3)&amp;$A$10&amp;T203,'district and school data'!$P$2:$BP$2491,47,FALSE))," ",VLOOKUP(MID($D$5,1,3)&amp;$A$10&amp;T203,'district and school data'!$P$2:$BP$2491,47,FALSE))</f>
        <v xml:space="preserve"> </v>
      </c>
      <c r="Y203" s="172" t="str">
        <f>IF(ISNA(VLOOKUP(MID($D$5,1,3)&amp;$A$10&amp;T203,'district and school data'!$P$2:$BP$2491,48,FALSE))," ",VLOOKUP(MID($D$5,1,3)&amp;$A$10&amp;T203,'district and school data'!$P$2:$BP$2491,48,FALSE))</f>
        <v xml:space="preserve"> </v>
      </c>
    </row>
    <row r="204" spans="1:25" hidden="1" x14ac:dyDescent="0.25">
      <c r="A204" s="60">
        <v>194</v>
      </c>
      <c r="B204" s="61" t="str">
        <f>IF(ISNA(VLOOKUP(MID($D$5,1,3)&amp;$A$10&amp;A204,'district and school data'!$P$2:$BP$2491,4,FALSE))," ",VLOOKUP(MID($D$5,1,3)&amp;$A$10&amp;A204,'district and school data'!$P$2:$BP$2491,4,FALSE))</f>
        <v xml:space="preserve"> </v>
      </c>
      <c r="C204" s="61" t="str">
        <f>IF(ISNA(VLOOKUP(MID($D$5,1,3)&amp;$A$10&amp;A204,'district and school data'!$P$2:$BP$2491,5,FALSE))," ",VLOOKUP(MID($D$5,1,3)&amp;$A$10&amp;A204,'district and school data'!$P$2:$BP$2491,5,FALSE))</f>
        <v xml:space="preserve"> </v>
      </c>
      <c r="D204" s="62" t="str">
        <f>IF(ISNA(VLOOKUP(MID($D$5,1,3)&amp;$A$10&amp;A204,'district and school data'!$P$2:$BP$2491,46,FALSE))," ",VLOOKUP(MID($D$5,1,3)&amp;$A$10&amp;A204,'district and school data'!$P$2:$BP$2491,46,FALSE))</f>
        <v xml:space="preserve"> </v>
      </c>
      <c r="E204" s="62" t="str">
        <f>IF(ISNA(VLOOKUP(MID($D$5,1,3)&amp;$A$10&amp;A204,'district and school data'!$P$2:$BP$2491,47,FALSE))," ",VLOOKUP(MID($D$5,1,3)&amp;$A$10&amp;A204,'district and school data'!$P$2:$BP$2491,47,FALSE))</f>
        <v xml:space="preserve"> </v>
      </c>
      <c r="F204" s="63" t="str">
        <f>IF(ISNA(VLOOKUP(MID($D$5,1,3)&amp;$A$10&amp;A204,'district and school data'!$P$2:$BP$2491,48,FALSE))," ",VLOOKUP(MID($D$5,1,3)&amp;$A$10&amp;A204,'district and school data'!$P$2:$BP$2491,48,FALSE))</f>
        <v xml:space="preserve"> </v>
      </c>
      <c r="U204" s="167" t="str">
        <f>IF(ISNA(VLOOKUP(MID($D$5,1,3)&amp;$A$10&amp;T204,'district and school data'!$P$2:$BP$2491,4,FALSE))," ",VLOOKUP(MID($D$5,1,3)&amp;$A$10&amp;T204,'district and school data'!$P$2:$BP$2491,4,FALSE))</f>
        <v xml:space="preserve"> </v>
      </c>
      <c r="V204" s="167" t="str">
        <f>IF(ISNA(VLOOKUP(MID($D$5,1,3)&amp;$A$10&amp;T204,'district and school data'!$P$2:$BP$2491,5,FALSE))," ",VLOOKUP(MID($D$5,1,3)&amp;$A$10&amp;T204,'district and school data'!$P$2:$BP$2491,5,FALSE))</f>
        <v xml:space="preserve"> </v>
      </c>
      <c r="W204" s="172" t="str">
        <f>IF(ISNA(VLOOKUP(MID($D$5,1,3)&amp;$A$10&amp;T204,'district and school data'!$P$2:$BP$2491,46,FALSE))," ",VLOOKUP(MID($D$5,1,3)&amp;$A$10&amp;T204,'district and school data'!$P$2:$BP$2491,46,FALSE))</f>
        <v xml:space="preserve"> </v>
      </c>
      <c r="X204" s="172" t="str">
        <f>IF(ISNA(VLOOKUP(MID($D$5,1,3)&amp;$A$10&amp;T204,'district and school data'!$P$2:$BP$2491,47,FALSE))," ",VLOOKUP(MID($D$5,1,3)&amp;$A$10&amp;T204,'district and school data'!$P$2:$BP$2491,47,FALSE))</f>
        <v xml:space="preserve"> </v>
      </c>
      <c r="Y204" s="172" t="str">
        <f>IF(ISNA(VLOOKUP(MID($D$5,1,3)&amp;$A$10&amp;T204,'district and school data'!$P$2:$BP$2491,48,FALSE))," ",VLOOKUP(MID($D$5,1,3)&amp;$A$10&amp;T204,'district and school data'!$P$2:$BP$2491,48,FALSE))</f>
        <v xml:space="preserve"> </v>
      </c>
    </row>
    <row r="205" spans="1:25" hidden="1" x14ac:dyDescent="0.25">
      <c r="A205" s="60">
        <v>195</v>
      </c>
      <c r="B205" s="61" t="str">
        <f>IF(ISNA(VLOOKUP(MID($D$5,1,3)&amp;$A$10&amp;A205,'district and school data'!$P$2:$BP$2491,4,FALSE))," ",VLOOKUP(MID($D$5,1,3)&amp;$A$10&amp;A205,'district and school data'!$P$2:$BP$2491,4,FALSE))</f>
        <v xml:space="preserve"> </v>
      </c>
      <c r="C205" s="61" t="str">
        <f>IF(ISNA(VLOOKUP(MID($D$5,1,3)&amp;$A$10&amp;A205,'district and school data'!$P$2:$BP$2491,5,FALSE))," ",VLOOKUP(MID($D$5,1,3)&amp;$A$10&amp;A205,'district and school data'!$P$2:$BP$2491,5,FALSE))</f>
        <v xml:space="preserve"> </v>
      </c>
      <c r="D205" s="62" t="str">
        <f>IF(ISNA(VLOOKUP(MID($D$5,1,3)&amp;$A$10&amp;A205,'district and school data'!$P$2:$BP$2491,46,FALSE))," ",VLOOKUP(MID($D$5,1,3)&amp;$A$10&amp;A205,'district and school data'!$P$2:$BP$2491,46,FALSE))</f>
        <v xml:space="preserve"> </v>
      </c>
      <c r="E205" s="62" t="str">
        <f>IF(ISNA(VLOOKUP(MID($D$5,1,3)&amp;$A$10&amp;A205,'district and school data'!$P$2:$BP$2491,47,FALSE))," ",VLOOKUP(MID($D$5,1,3)&amp;$A$10&amp;A205,'district and school data'!$P$2:$BP$2491,47,FALSE))</f>
        <v xml:space="preserve"> </v>
      </c>
      <c r="F205" s="63" t="str">
        <f>IF(ISNA(VLOOKUP(MID($D$5,1,3)&amp;$A$10&amp;A205,'district and school data'!$P$2:$BP$2491,48,FALSE))," ",VLOOKUP(MID($D$5,1,3)&amp;$A$10&amp;A205,'district and school data'!$P$2:$BP$2491,48,FALSE))</f>
        <v xml:space="preserve"> </v>
      </c>
      <c r="T205" s="173"/>
      <c r="U205" s="167" t="str">
        <f>IF(ISNA(VLOOKUP(MID($D$5,1,3)&amp;$A$10&amp;T205,'district and school data'!$P$2:$BP$2491,4,FALSE))," ",VLOOKUP(MID($D$5,1,3)&amp;$A$10&amp;T205,'district and school data'!$P$2:$BP$2491,4,FALSE))</f>
        <v xml:space="preserve"> </v>
      </c>
      <c r="V205" s="167" t="str">
        <f>IF(ISNA(VLOOKUP(MID($D$5,1,3)&amp;$A$10&amp;T205,'district and school data'!$P$2:$BP$2491,5,FALSE))," ",VLOOKUP(MID($D$5,1,3)&amp;$A$10&amp;T205,'district and school data'!$P$2:$BP$2491,5,FALSE))</f>
        <v xml:space="preserve"> </v>
      </c>
      <c r="W205" s="172" t="str">
        <f>IF(ISNA(VLOOKUP(MID($D$5,1,3)&amp;$A$10&amp;T205,'district and school data'!$P$2:$BP$2491,46,FALSE))," ",VLOOKUP(MID($D$5,1,3)&amp;$A$10&amp;T205,'district and school data'!$P$2:$BP$2491,46,FALSE))</f>
        <v xml:space="preserve"> </v>
      </c>
      <c r="X205" s="172" t="str">
        <f>IF(ISNA(VLOOKUP(MID($D$5,1,3)&amp;$A$10&amp;T205,'district and school data'!$P$2:$BP$2491,47,FALSE))," ",VLOOKUP(MID($D$5,1,3)&amp;$A$10&amp;T205,'district and school data'!$P$2:$BP$2491,47,FALSE))</f>
        <v xml:space="preserve"> </v>
      </c>
      <c r="Y205" s="172" t="str">
        <f>IF(ISNA(VLOOKUP(MID($D$5,1,3)&amp;$A$10&amp;T205,'district and school data'!$P$2:$BP$2491,48,FALSE))," ",VLOOKUP(MID($D$5,1,3)&amp;$A$10&amp;T205,'district and school data'!$P$2:$BP$2491,48,FALSE))</f>
        <v xml:space="preserve"> </v>
      </c>
    </row>
    <row r="206" spans="1:25" hidden="1" x14ac:dyDescent="0.25">
      <c r="A206" s="64">
        <v>196</v>
      </c>
      <c r="B206" s="61" t="str">
        <f>IF(ISNA(VLOOKUP(MID($D$5,1,3)&amp;$A$10&amp;A206,'district and school data'!$P$2:$BP$2491,4,FALSE))," ",VLOOKUP(MID($D$5,1,3)&amp;$A$10&amp;A206,'district and school data'!$P$2:$BP$2491,4,FALSE))</f>
        <v xml:space="preserve"> </v>
      </c>
      <c r="C206" s="61" t="str">
        <f>IF(ISNA(VLOOKUP(MID($D$5,1,3)&amp;$A$10&amp;A206,'district and school data'!$P$2:$BP$2491,5,FALSE))," ",VLOOKUP(MID($D$5,1,3)&amp;$A$10&amp;A206,'district and school data'!$P$2:$BP$2491,5,FALSE))</f>
        <v xml:space="preserve"> </v>
      </c>
      <c r="D206" s="62" t="str">
        <f>IF(ISNA(VLOOKUP(MID($D$5,1,3)&amp;$A$10&amp;A206,'district and school data'!$P$2:$BP$2491,46,FALSE))," ",VLOOKUP(MID($D$5,1,3)&amp;$A$10&amp;A206,'district and school data'!$P$2:$BP$2491,46,FALSE))</f>
        <v xml:space="preserve"> </v>
      </c>
      <c r="E206" s="62" t="str">
        <f>IF(ISNA(VLOOKUP(MID($D$5,1,3)&amp;$A$10&amp;A206,'district and school data'!$P$2:$BP$2491,47,FALSE))," ",VLOOKUP(MID($D$5,1,3)&amp;$A$10&amp;A206,'district and school data'!$P$2:$BP$2491,47,FALSE))</f>
        <v xml:space="preserve"> </v>
      </c>
      <c r="F206" s="63" t="str">
        <f>IF(ISNA(VLOOKUP(MID($D$5,1,3)&amp;$A$10&amp;A206,'district and school data'!$P$2:$BP$2491,48,FALSE))," ",VLOOKUP(MID($D$5,1,3)&amp;$A$10&amp;A206,'district and school data'!$P$2:$BP$2491,48,FALSE))</f>
        <v xml:space="preserve"> </v>
      </c>
      <c r="U206" s="167" t="str">
        <f>IF(ISNA(VLOOKUP(MID($D$5,1,3)&amp;$A$10&amp;T206,'district and school data'!$P$2:$BP$2491,4,FALSE))," ",VLOOKUP(MID($D$5,1,3)&amp;$A$10&amp;T206,'district and school data'!$P$2:$BP$2491,4,FALSE))</f>
        <v xml:space="preserve"> </v>
      </c>
      <c r="V206" s="167" t="str">
        <f>IF(ISNA(VLOOKUP(MID($D$5,1,3)&amp;$A$10&amp;T206,'district and school data'!$P$2:$BP$2491,5,FALSE))," ",VLOOKUP(MID($D$5,1,3)&amp;$A$10&amp;T206,'district and school data'!$P$2:$BP$2491,5,FALSE))</f>
        <v xml:space="preserve"> </v>
      </c>
      <c r="W206" s="172" t="str">
        <f>IF(ISNA(VLOOKUP(MID($D$5,1,3)&amp;$A$10&amp;T206,'district and school data'!$P$2:$BP$2491,46,FALSE))," ",VLOOKUP(MID($D$5,1,3)&amp;$A$10&amp;T206,'district and school data'!$P$2:$BP$2491,46,FALSE))</f>
        <v xml:space="preserve"> </v>
      </c>
      <c r="X206" s="172" t="str">
        <f>IF(ISNA(VLOOKUP(MID($D$5,1,3)&amp;$A$10&amp;T206,'district and school data'!$P$2:$BP$2491,47,FALSE))," ",VLOOKUP(MID($D$5,1,3)&amp;$A$10&amp;T206,'district and school data'!$P$2:$BP$2491,47,FALSE))</f>
        <v xml:space="preserve"> </v>
      </c>
      <c r="Y206" s="172" t="str">
        <f>IF(ISNA(VLOOKUP(MID($D$5,1,3)&amp;$A$10&amp;T206,'district and school data'!$P$2:$BP$2491,48,FALSE))," ",VLOOKUP(MID($D$5,1,3)&amp;$A$10&amp;T206,'district and school data'!$P$2:$BP$2491,48,FALSE))</f>
        <v xml:space="preserve"> </v>
      </c>
    </row>
    <row r="207" spans="1:25" hidden="1" x14ac:dyDescent="0.25">
      <c r="A207" s="60">
        <v>197</v>
      </c>
      <c r="B207" s="61" t="str">
        <f>IF(ISNA(VLOOKUP(MID($D$5,1,3)&amp;$A$10&amp;A207,'district and school data'!$P$2:$BP$2491,4,FALSE))," ",VLOOKUP(MID($D$5,1,3)&amp;$A$10&amp;A207,'district and school data'!$P$2:$BP$2491,4,FALSE))</f>
        <v xml:space="preserve"> </v>
      </c>
      <c r="C207" s="61" t="str">
        <f>IF(ISNA(VLOOKUP(MID($D$5,1,3)&amp;$A$10&amp;A207,'district and school data'!$P$2:$BP$2491,5,FALSE))," ",VLOOKUP(MID($D$5,1,3)&amp;$A$10&amp;A207,'district and school data'!$P$2:$BP$2491,5,FALSE))</f>
        <v xml:space="preserve"> </v>
      </c>
      <c r="D207" s="62" t="str">
        <f>IF(ISNA(VLOOKUP(MID($D$5,1,3)&amp;$A$10&amp;A207,'district and school data'!$P$2:$BP$2491,46,FALSE))," ",VLOOKUP(MID($D$5,1,3)&amp;$A$10&amp;A207,'district and school data'!$P$2:$BP$2491,46,FALSE))</f>
        <v xml:space="preserve"> </v>
      </c>
      <c r="E207" s="62" t="str">
        <f>IF(ISNA(VLOOKUP(MID($D$5,1,3)&amp;$A$10&amp;A207,'district and school data'!$P$2:$BP$2491,47,FALSE))," ",VLOOKUP(MID($D$5,1,3)&amp;$A$10&amp;A207,'district and school data'!$P$2:$BP$2491,47,FALSE))</f>
        <v xml:space="preserve"> </v>
      </c>
      <c r="F207" s="63" t="str">
        <f>IF(ISNA(VLOOKUP(MID($D$5,1,3)&amp;$A$10&amp;A207,'district and school data'!$P$2:$BP$2491,48,FALSE))," ",VLOOKUP(MID($D$5,1,3)&amp;$A$10&amp;A207,'district and school data'!$P$2:$BP$2491,48,FALSE))</f>
        <v xml:space="preserve"> </v>
      </c>
      <c r="U207" s="167" t="str">
        <f>IF(ISNA(VLOOKUP(MID($D$5,1,3)&amp;$A$10&amp;T207,'district and school data'!$P$2:$BP$2491,4,FALSE))," ",VLOOKUP(MID($D$5,1,3)&amp;$A$10&amp;T207,'district and school data'!$P$2:$BP$2491,4,FALSE))</f>
        <v xml:space="preserve"> </v>
      </c>
      <c r="V207" s="167" t="str">
        <f>IF(ISNA(VLOOKUP(MID($D$5,1,3)&amp;$A$10&amp;T207,'district and school data'!$P$2:$BP$2491,5,FALSE))," ",VLOOKUP(MID($D$5,1,3)&amp;$A$10&amp;T207,'district and school data'!$P$2:$BP$2491,5,FALSE))</f>
        <v xml:space="preserve"> </v>
      </c>
      <c r="W207" s="172" t="str">
        <f>IF(ISNA(VLOOKUP(MID($D$5,1,3)&amp;$A$10&amp;T207,'district and school data'!$P$2:$BP$2491,46,FALSE))," ",VLOOKUP(MID($D$5,1,3)&amp;$A$10&amp;T207,'district and school data'!$P$2:$BP$2491,46,FALSE))</f>
        <v xml:space="preserve"> </v>
      </c>
      <c r="X207" s="172" t="str">
        <f>IF(ISNA(VLOOKUP(MID($D$5,1,3)&amp;$A$10&amp;T207,'district and school data'!$P$2:$BP$2491,47,FALSE))," ",VLOOKUP(MID($D$5,1,3)&amp;$A$10&amp;T207,'district and school data'!$P$2:$BP$2491,47,FALSE))</f>
        <v xml:space="preserve"> </v>
      </c>
      <c r="Y207" s="172" t="str">
        <f>IF(ISNA(VLOOKUP(MID($D$5,1,3)&amp;$A$10&amp;T207,'district and school data'!$P$2:$BP$2491,48,FALSE))," ",VLOOKUP(MID($D$5,1,3)&amp;$A$10&amp;T207,'district and school data'!$P$2:$BP$2491,48,FALSE))</f>
        <v xml:space="preserve"> </v>
      </c>
    </row>
    <row r="208" spans="1:25" hidden="1" x14ac:dyDescent="0.25">
      <c r="A208" s="60">
        <v>198</v>
      </c>
      <c r="B208" s="61" t="str">
        <f>IF(ISNA(VLOOKUP(MID($D$5,1,3)&amp;$A$10&amp;A208,'district and school data'!$P$2:$BP$2491,4,FALSE))," ",VLOOKUP(MID($D$5,1,3)&amp;$A$10&amp;A208,'district and school data'!$P$2:$BP$2491,4,FALSE))</f>
        <v xml:space="preserve"> </v>
      </c>
      <c r="C208" s="61" t="str">
        <f>IF(ISNA(VLOOKUP(MID($D$5,1,3)&amp;$A$10&amp;A208,'district and school data'!$P$2:$BP$2491,5,FALSE))," ",VLOOKUP(MID($D$5,1,3)&amp;$A$10&amp;A208,'district and school data'!$P$2:$BP$2491,5,FALSE))</f>
        <v xml:space="preserve"> </v>
      </c>
      <c r="D208" s="62" t="str">
        <f>IF(ISNA(VLOOKUP(MID($D$5,1,3)&amp;$A$10&amp;A208,'district and school data'!$P$2:$BP$2491,46,FALSE))," ",VLOOKUP(MID($D$5,1,3)&amp;$A$10&amp;A208,'district and school data'!$P$2:$BP$2491,46,FALSE))</f>
        <v xml:space="preserve"> </v>
      </c>
      <c r="E208" s="62" t="str">
        <f>IF(ISNA(VLOOKUP(MID($D$5,1,3)&amp;$A$10&amp;A208,'district and school data'!$P$2:$BP$2491,47,FALSE))," ",VLOOKUP(MID($D$5,1,3)&amp;$A$10&amp;A208,'district and school data'!$P$2:$BP$2491,47,FALSE))</f>
        <v xml:space="preserve"> </v>
      </c>
      <c r="F208" s="63" t="str">
        <f>IF(ISNA(VLOOKUP(MID($D$5,1,3)&amp;$A$10&amp;A208,'district and school data'!$P$2:$BP$2491,48,FALSE))," ",VLOOKUP(MID($D$5,1,3)&amp;$A$10&amp;A208,'district and school data'!$P$2:$BP$2491,48,FALSE))</f>
        <v xml:space="preserve"> </v>
      </c>
      <c r="T208" s="173"/>
      <c r="U208" s="167" t="str">
        <f>IF(ISNA(VLOOKUP(MID($D$5,1,3)&amp;$A$10&amp;T208,'district and school data'!$P$2:$BP$2491,4,FALSE))," ",VLOOKUP(MID($D$5,1,3)&amp;$A$10&amp;T208,'district and school data'!$P$2:$BP$2491,4,FALSE))</f>
        <v xml:space="preserve"> </v>
      </c>
      <c r="V208" s="167" t="str">
        <f>IF(ISNA(VLOOKUP(MID($D$5,1,3)&amp;$A$10&amp;T208,'district and school data'!$P$2:$BP$2491,5,FALSE))," ",VLOOKUP(MID($D$5,1,3)&amp;$A$10&amp;T208,'district and school data'!$P$2:$BP$2491,5,FALSE))</f>
        <v xml:space="preserve"> </v>
      </c>
      <c r="W208" s="172" t="str">
        <f>IF(ISNA(VLOOKUP(MID($D$5,1,3)&amp;$A$10&amp;T208,'district and school data'!$P$2:$BP$2491,46,FALSE))," ",VLOOKUP(MID($D$5,1,3)&amp;$A$10&amp;T208,'district and school data'!$P$2:$BP$2491,46,FALSE))</f>
        <v xml:space="preserve"> </v>
      </c>
      <c r="X208" s="172" t="str">
        <f>IF(ISNA(VLOOKUP(MID($D$5,1,3)&amp;$A$10&amp;T208,'district and school data'!$P$2:$BP$2491,47,FALSE))," ",VLOOKUP(MID($D$5,1,3)&amp;$A$10&amp;T208,'district and school data'!$P$2:$BP$2491,47,FALSE))</f>
        <v xml:space="preserve"> </v>
      </c>
      <c r="Y208" s="172" t="str">
        <f>IF(ISNA(VLOOKUP(MID($D$5,1,3)&amp;$A$10&amp;T208,'district and school data'!$P$2:$BP$2491,48,FALSE))," ",VLOOKUP(MID($D$5,1,3)&amp;$A$10&amp;T208,'district and school data'!$P$2:$BP$2491,48,FALSE))</f>
        <v xml:space="preserve"> </v>
      </c>
    </row>
    <row r="209" spans="1:25" hidden="1" x14ac:dyDescent="0.25">
      <c r="A209" s="64">
        <v>199</v>
      </c>
      <c r="B209" s="61" t="str">
        <f>IF(ISNA(VLOOKUP(MID($D$5,1,3)&amp;$A$10&amp;A209,'district and school data'!$P$2:$BP$2491,4,FALSE))," ",VLOOKUP(MID($D$5,1,3)&amp;$A$10&amp;A209,'district and school data'!$P$2:$BP$2491,4,FALSE))</f>
        <v xml:space="preserve"> </v>
      </c>
      <c r="C209" s="61" t="str">
        <f>IF(ISNA(VLOOKUP(MID($D$5,1,3)&amp;$A$10&amp;A209,'district and school data'!$P$2:$BP$2491,5,FALSE))," ",VLOOKUP(MID($D$5,1,3)&amp;$A$10&amp;A209,'district and school data'!$P$2:$BP$2491,5,FALSE))</f>
        <v xml:space="preserve"> </v>
      </c>
      <c r="D209" s="62" t="str">
        <f>IF(ISNA(VLOOKUP(MID($D$5,1,3)&amp;$A$10&amp;A209,'district and school data'!$P$2:$BP$2491,46,FALSE))," ",VLOOKUP(MID($D$5,1,3)&amp;$A$10&amp;A209,'district and school data'!$P$2:$BP$2491,46,FALSE))</f>
        <v xml:space="preserve"> </v>
      </c>
      <c r="E209" s="62" t="str">
        <f>IF(ISNA(VLOOKUP(MID($D$5,1,3)&amp;$A$10&amp;A209,'district and school data'!$P$2:$BP$2491,47,FALSE))," ",VLOOKUP(MID($D$5,1,3)&amp;$A$10&amp;A209,'district and school data'!$P$2:$BP$2491,47,FALSE))</f>
        <v xml:space="preserve"> </v>
      </c>
      <c r="F209" s="63" t="str">
        <f>IF(ISNA(VLOOKUP(MID($D$5,1,3)&amp;$A$10&amp;A209,'district and school data'!$P$2:$BP$2491,48,FALSE))," ",VLOOKUP(MID($D$5,1,3)&amp;$A$10&amp;A209,'district and school data'!$P$2:$BP$2491,48,FALSE))</f>
        <v xml:space="preserve"> </v>
      </c>
      <c r="U209" s="167" t="str">
        <f>IF(ISNA(VLOOKUP(MID($D$5,1,3)&amp;$A$10&amp;T209,'district and school data'!$P$2:$BP$2491,4,FALSE))," ",VLOOKUP(MID($D$5,1,3)&amp;$A$10&amp;T209,'district and school data'!$P$2:$BP$2491,4,FALSE))</f>
        <v xml:space="preserve"> </v>
      </c>
      <c r="V209" s="167" t="str">
        <f>IF(ISNA(VLOOKUP(MID($D$5,1,3)&amp;$A$10&amp;T209,'district and school data'!$P$2:$BP$2491,5,FALSE))," ",VLOOKUP(MID($D$5,1,3)&amp;$A$10&amp;T209,'district and school data'!$P$2:$BP$2491,5,FALSE))</f>
        <v xml:space="preserve"> </v>
      </c>
      <c r="W209" s="172" t="str">
        <f>IF(ISNA(VLOOKUP(MID($D$5,1,3)&amp;$A$10&amp;T209,'district and school data'!$P$2:$BP$2491,46,FALSE))," ",VLOOKUP(MID($D$5,1,3)&amp;$A$10&amp;T209,'district and school data'!$P$2:$BP$2491,46,FALSE))</f>
        <v xml:space="preserve"> </v>
      </c>
      <c r="X209" s="172" t="str">
        <f>IF(ISNA(VLOOKUP(MID($D$5,1,3)&amp;$A$10&amp;T209,'district and school data'!$P$2:$BP$2491,47,FALSE))," ",VLOOKUP(MID($D$5,1,3)&amp;$A$10&amp;T209,'district and school data'!$P$2:$BP$2491,47,FALSE))</f>
        <v xml:space="preserve"> </v>
      </c>
      <c r="Y209" s="172" t="str">
        <f>IF(ISNA(VLOOKUP(MID($D$5,1,3)&amp;$A$10&amp;T209,'district and school data'!$P$2:$BP$2491,48,FALSE))," ",VLOOKUP(MID($D$5,1,3)&amp;$A$10&amp;T209,'district and school data'!$P$2:$BP$2491,48,FALSE))</f>
        <v xml:space="preserve"> </v>
      </c>
    </row>
    <row r="210" spans="1:25" hidden="1" x14ac:dyDescent="0.25">
      <c r="A210" s="65">
        <v>200</v>
      </c>
      <c r="B210" s="66" t="str">
        <f>IF(ISNA(VLOOKUP(MID($D$5,1,3)&amp;$A$10&amp;A210,'district and school data'!$P$2:$BP$2491,4,FALSE))," ",VLOOKUP(MID($D$5,1,3)&amp;$A$10&amp;A210,'district and school data'!$P$2:$BP$2491,4,FALSE))</f>
        <v xml:space="preserve"> </v>
      </c>
      <c r="C210" s="66" t="str">
        <f>IF(ISNA(VLOOKUP(MID($D$5,1,3)&amp;$A$10&amp;A210,'district and school data'!$P$2:$BP$2491,5,FALSE))," ",VLOOKUP(MID($D$5,1,3)&amp;$A$10&amp;A210,'district and school data'!$P$2:$BP$2491,5,FALSE))</f>
        <v xml:space="preserve"> </v>
      </c>
      <c r="D210" s="67" t="str">
        <f>IF(ISNA(VLOOKUP(MID($D$5,1,3)&amp;$A$10&amp;A210,'district and school data'!$P$2:$BP$2491,46,FALSE))," ",VLOOKUP(MID($D$5,1,3)&amp;$A$10&amp;A210,'district and school data'!$P$2:$BP$2491,46,FALSE))</f>
        <v xml:space="preserve"> </v>
      </c>
      <c r="E210" s="67" t="str">
        <f>IF(ISNA(VLOOKUP(MID($D$5,1,3)&amp;$A$10&amp;A210,'district and school data'!$P$2:$BP$2491,47,FALSE))," ",VLOOKUP(MID($D$5,1,3)&amp;$A$10&amp;A210,'district and school data'!$P$2:$BP$2491,47,FALSE))</f>
        <v xml:space="preserve"> </v>
      </c>
      <c r="F210" s="68" t="str">
        <f>IF(ISNA(VLOOKUP(MID($D$5,1,3)&amp;$A$10&amp;A210,'district and school data'!$P$2:$BP$2491,48,FALSE))," ",VLOOKUP(MID($D$5,1,3)&amp;$A$10&amp;A210,'district and school data'!$P$2:$BP$2491,48,FALSE))</f>
        <v xml:space="preserve"> </v>
      </c>
      <c r="U210" s="167" t="str">
        <f>IF(ISNA(VLOOKUP(MID($D$5,1,3)&amp;$A$10&amp;T210,'district and school data'!$P$2:$BP$2491,4,FALSE))," ",VLOOKUP(MID($D$5,1,3)&amp;$A$10&amp;T210,'district and school data'!$P$2:$BP$2491,4,FALSE))</f>
        <v xml:space="preserve"> </v>
      </c>
      <c r="V210" s="167" t="str">
        <f>IF(ISNA(VLOOKUP(MID($D$5,1,3)&amp;$A$10&amp;T210,'district and school data'!$P$2:$BP$2491,5,FALSE))," ",VLOOKUP(MID($D$5,1,3)&amp;$A$10&amp;T210,'district and school data'!$P$2:$BP$2491,5,FALSE))</f>
        <v xml:space="preserve"> </v>
      </c>
      <c r="W210" s="172" t="str">
        <f>IF(ISNA(VLOOKUP(MID($D$5,1,3)&amp;$A$10&amp;T210,'district and school data'!$P$2:$BP$2491,46,FALSE))," ",VLOOKUP(MID($D$5,1,3)&amp;$A$10&amp;T210,'district and school data'!$P$2:$BP$2491,46,FALSE))</f>
        <v xml:space="preserve"> </v>
      </c>
      <c r="X210" s="172" t="str">
        <f>IF(ISNA(VLOOKUP(MID($D$5,1,3)&amp;$A$10&amp;T210,'district and school data'!$P$2:$BP$2491,47,FALSE))," ",VLOOKUP(MID($D$5,1,3)&amp;$A$10&amp;T210,'district and school data'!$P$2:$BP$2491,47,FALSE))</f>
        <v xml:space="preserve"> </v>
      </c>
      <c r="Y210" s="172" t="str">
        <f>IF(ISNA(VLOOKUP(MID($D$5,1,3)&amp;$A$10&amp;T210,'district and school data'!$P$2:$BP$2491,48,FALSE))," ",VLOOKUP(MID($D$5,1,3)&amp;$A$10&amp;T210,'district and school data'!$P$2:$BP$2491,48,FALSE))</f>
        <v xml:space="preserve"> </v>
      </c>
    </row>
    <row r="211" spans="1:25" hidden="1" x14ac:dyDescent="0.25">
      <c r="T211" s="173"/>
      <c r="U211" s="167" t="str">
        <f>IF(ISNA(VLOOKUP(MID($D$5,1,3)&amp;$A$10&amp;T211,'district and school data'!$P$2:$BP$2491,4,FALSE))," ",VLOOKUP(MID($D$5,1,3)&amp;$A$10&amp;T211,'district and school data'!$P$2:$BP$2491,4,FALSE))</f>
        <v xml:space="preserve"> </v>
      </c>
      <c r="V211" s="167" t="str">
        <f>IF(ISNA(VLOOKUP(MID($D$5,1,3)&amp;$A$10&amp;T211,'district and school data'!$P$2:$BP$2491,5,FALSE))," ",VLOOKUP(MID($D$5,1,3)&amp;$A$10&amp;T211,'district and school data'!$P$2:$BP$2491,5,FALSE))</f>
        <v xml:space="preserve"> </v>
      </c>
      <c r="W211" s="172" t="str">
        <f>IF(ISNA(VLOOKUP(MID($D$5,1,3)&amp;$A$10&amp;T211,'district and school data'!$P$2:$BP$2491,46,FALSE))," ",VLOOKUP(MID($D$5,1,3)&amp;$A$10&amp;T211,'district and school data'!$P$2:$BP$2491,46,FALSE))</f>
        <v xml:space="preserve"> </v>
      </c>
      <c r="X211" s="172" t="str">
        <f>IF(ISNA(VLOOKUP(MID($D$5,1,3)&amp;$A$10&amp;T211,'district and school data'!$P$2:$BP$2491,47,FALSE))," ",VLOOKUP(MID($D$5,1,3)&amp;$A$10&amp;T211,'district and school data'!$P$2:$BP$2491,47,FALSE))</f>
        <v xml:space="preserve"> </v>
      </c>
      <c r="Y211" s="172" t="str">
        <f>IF(ISNA(VLOOKUP(MID($D$5,1,3)&amp;$A$10&amp;T211,'district and school data'!$P$2:$BP$2491,48,FALSE))," ",VLOOKUP(MID($D$5,1,3)&amp;$A$10&amp;T211,'district and school data'!$P$2:$BP$2491,48,FALSE))</f>
        <v xml:space="preserve"> </v>
      </c>
    </row>
    <row r="212" spans="1:25" hidden="1" x14ac:dyDescent="0.25">
      <c r="U212" s="167" t="str">
        <f>IF(ISNA(VLOOKUP(MID($D$5,1,3)&amp;$A$10&amp;T212,'district and school data'!$P$2:$BP$2491,4,FALSE))," ",VLOOKUP(MID($D$5,1,3)&amp;$A$10&amp;T212,'district and school data'!$P$2:$BP$2491,4,FALSE))</f>
        <v xml:space="preserve"> </v>
      </c>
      <c r="V212" s="167" t="str">
        <f>IF(ISNA(VLOOKUP(MID($D$5,1,3)&amp;$A$10&amp;T212,'district and school data'!$P$2:$BP$2491,5,FALSE))," ",VLOOKUP(MID($D$5,1,3)&amp;$A$10&amp;T212,'district and school data'!$P$2:$BP$2491,5,FALSE))</f>
        <v xml:space="preserve"> </v>
      </c>
      <c r="W212" s="172" t="str">
        <f>IF(ISNA(VLOOKUP(MID($D$5,1,3)&amp;$A$10&amp;T212,'district and school data'!$P$2:$BP$2491,46,FALSE))," ",VLOOKUP(MID($D$5,1,3)&amp;$A$10&amp;T212,'district and school data'!$P$2:$BP$2491,46,FALSE))</f>
        <v xml:space="preserve"> </v>
      </c>
      <c r="X212" s="172" t="str">
        <f>IF(ISNA(VLOOKUP(MID($D$5,1,3)&amp;$A$10&amp;T212,'district and school data'!$P$2:$BP$2491,47,FALSE))," ",VLOOKUP(MID($D$5,1,3)&amp;$A$10&amp;T212,'district and school data'!$P$2:$BP$2491,47,FALSE))</f>
        <v xml:space="preserve"> </v>
      </c>
      <c r="Y212" s="172" t="str">
        <f>IF(ISNA(VLOOKUP(MID($D$5,1,3)&amp;$A$10&amp;T212,'district and school data'!$P$2:$BP$2491,48,FALSE))," ",VLOOKUP(MID($D$5,1,3)&amp;$A$10&amp;T212,'district and school data'!$P$2:$BP$2491,48,FALSE))</f>
        <v xml:space="preserve"> </v>
      </c>
    </row>
    <row r="213" spans="1:25" hidden="1" x14ac:dyDescent="0.25">
      <c r="U213" s="167" t="str">
        <f>IF(ISNA(VLOOKUP(MID($D$5,1,3)&amp;$A$10&amp;T213,'district and school data'!$P$2:$BP$2491,4,FALSE))," ",VLOOKUP(MID($D$5,1,3)&amp;$A$10&amp;T213,'district and school data'!$P$2:$BP$2491,4,FALSE))</f>
        <v xml:space="preserve"> </v>
      </c>
      <c r="V213" s="167" t="str">
        <f>IF(ISNA(VLOOKUP(MID($D$5,1,3)&amp;$A$10&amp;T213,'district and school data'!$P$2:$BP$2491,5,FALSE))," ",VLOOKUP(MID($D$5,1,3)&amp;$A$10&amp;T213,'district and school data'!$P$2:$BP$2491,5,FALSE))</f>
        <v xml:space="preserve"> </v>
      </c>
      <c r="W213" s="172" t="str">
        <f>IF(ISNA(VLOOKUP(MID($D$5,1,3)&amp;$A$10&amp;T213,'district and school data'!$P$2:$BP$2491,46,FALSE))," ",VLOOKUP(MID($D$5,1,3)&amp;$A$10&amp;T213,'district and school data'!$P$2:$BP$2491,46,FALSE))</f>
        <v xml:space="preserve"> </v>
      </c>
      <c r="X213" s="172" t="str">
        <f>IF(ISNA(VLOOKUP(MID($D$5,1,3)&amp;$A$10&amp;T213,'district and school data'!$P$2:$BP$2491,47,FALSE))," ",VLOOKUP(MID($D$5,1,3)&amp;$A$10&amp;T213,'district and school data'!$P$2:$BP$2491,47,FALSE))</f>
        <v xml:space="preserve"> </v>
      </c>
      <c r="Y213" s="172" t="str">
        <f>IF(ISNA(VLOOKUP(MID($D$5,1,3)&amp;$A$10&amp;T213,'district and school data'!$P$2:$BP$2491,48,FALSE))," ",VLOOKUP(MID($D$5,1,3)&amp;$A$10&amp;T213,'district and school data'!$P$2:$BP$2491,48,FALSE))</f>
        <v xml:space="preserve"> </v>
      </c>
    </row>
    <row r="214" spans="1:25" hidden="1" x14ac:dyDescent="0.25">
      <c r="T214" s="173"/>
      <c r="U214" s="167" t="str">
        <f>IF(ISNA(VLOOKUP(MID($D$5,1,3)&amp;$A$10&amp;T214,'district and school data'!$P$2:$BP$2491,4,FALSE))," ",VLOOKUP(MID($D$5,1,3)&amp;$A$10&amp;T214,'district and school data'!$P$2:$BP$2491,4,FALSE))</f>
        <v xml:space="preserve"> </v>
      </c>
      <c r="V214" s="167" t="str">
        <f>IF(ISNA(VLOOKUP(MID($D$5,1,3)&amp;$A$10&amp;T214,'district and school data'!$P$2:$BP$2491,5,FALSE))," ",VLOOKUP(MID($D$5,1,3)&amp;$A$10&amp;T214,'district and school data'!$P$2:$BP$2491,5,FALSE))</f>
        <v xml:space="preserve"> </v>
      </c>
      <c r="W214" s="172" t="str">
        <f>IF(ISNA(VLOOKUP(MID($D$5,1,3)&amp;$A$10&amp;T214,'district and school data'!$P$2:$BP$2491,46,FALSE))," ",VLOOKUP(MID($D$5,1,3)&amp;$A$10&amp;T214,'district and school data'!$P$2:$BP$2491,46,FALSE))</f>
        <v xml:space="preserve"> </v>
      </c>
      <c r="X214" s="172" t="str">
        <f>IF(ISNA(VLOOKUP(MID($D$5,1,3)&amp;$A$10&amp;T214,'district and school data'!$P$2:$BP$2491,47,FALSE))," ",VLOOKUP(MID($D$5,1,3)&amp;$A$10&amp;T214,'district and school data'!$P$2:$BP$2491,47,FALSE))</f>
        <v xml:space="preserve"> </v>
      </c>
      <c r="Y214" s="172" t="str">
        <f>IF(ISNA(VLOOKUP(MID($D$5,1,3)&amp;$A$10&amp;T214,'district and school data'!$P$2:$BP$2491,48,FALSE))," ",VLOOKUP(MID($D$5,1,3)&amp;$A$10&amp;T214,'district and school data'!$P$2:$BP$2491,48,FALSE))</f>
        <v xml:space="preserve"> </v>
      </c>
    </row>
    <row r="215" spans="1:25" hidden="1" x14ac:dyDescent="0.25">
      <c r="U215" s="167" t="str">
        <f>IF(ISNA(VLOOKUP(MID($D$5,1,3)&amp;$A$10&amp;T215,'district and school data'!$P$2:$BP$2491,4,FALSE))," ",VLOOKUP(MID($D$5,1,3)&amp;$A$10&amp;T215,'district and school data'!$P$2:$BP$2491,4,FALSE))</f>
        <v xml:space="preserve"> </v>
      </c>
      <c r="V215" s="167" t="str">
        <f>IF(ISNA(VLOOKUP(MID($D$5,1,3)&amp;$A$10&amp;T215,'district and school data'!$P$2:$BP$2491,5,FALSE))," ",VLOOKUP(MID($D$5,1,3)&amp;$A$10&amp;T215,'district and school data'!$P$2:$BP$2491,5,FALSE))</f>
        <v xml:space="preserve"> </v>
      </c>
      <c r="W215" s="172" t="str">
        <f>IF(ISNA(VLOOKUP(MID($D$5,1,3)&amp;$A$10&amp;T215,'district and school data'!$P$2:$BP$2491,46,FALSE))," ",VLOOKUP(MID($D$5,1,3)&amp;$A$10&amp;T215,'district and school data'!$P$2:$BP$2491,46,FALSE))</f>
        <v xml:space="preserve"> </v>
      </c>
      <c r="X215" s="172" t="str">
        <f>IF(ISNA(VLOOKUP(MID($D$5,1,3)&amp;$A$10&amp;T215,'district and school data'!$P$2:$BP$2491,47,FALSE))," ",VLOOKUP(MID($D$5,1,3)&amp;$A$10&amp;T215,'district and school data'!$P$2:$BP$2491,47,FALSE))</f>
        <v xml:space="preserve"> </v>
      </c>
      <c r="Y215" s="172" t="str">
        <f>IF(ISNA(VLOOKUP(MID($D$5,1,3)&amp;$A$10&amp;T215,'district and school data'!$P$2:$BP$2491,48,FALSE))," ",VLOOKUP(MID($D$5,1,3)&amp;$A$10&amp;T215,'district and school data'!$P$2:$BP$2491,48,FALSE))</f>
        <v xml:space="preserve"> </v>
      </c>
    </row>
    <row r="216" spans="1:25" hidden="1" x14ac:dyDescent="0.25">
      <c r="U216" s="167" t="str">
        <f>IF(ISNA(VLOOKUP(MID($D$5,1,3)&amp;$A$10&amp;T216,'district and school data'!$P$2:$BP$2491,4,FALSE))," ",VLOOKUP(MID($D$5,1,3)&amp;$A$10&amp;T216,'district and school data'!$P$2:$BP$2491,4,FALSE))</f>
        <v xml:space="preserve"> </v>
      </c>
      <c r="V216" s="167" t="str">
        <f>IF(ISNA(VLOOKUP(MID($D$5,1,3)&amp;$A$10&amp;T216,'district and school data'!$P$2:$BP$2491,5,FALSE))," ",VLOOKUP(MID($D$5,1,3)&amp;$A$10&amp;T216,'district and school data'!$P$2:$BP$2491,5,FALSE))</f>
        <v xml:space="preserve"> </v>
      </c>
      <c r="W216" s="172" t="str">
        <f>IF(ISNA(VLOOKUP(MID($D$5,1,3)&amp;$A$10&amp;T216,'district and school data'!$P$2:$BP$2491,46,FALSE))," ",VLOOKUP(MID($D$5,1,3)&amp;$A$10&amp;T216,'district and school data'!$P$2:$BP$2491,46,FALSE))</f>
        <v xml:space="preserve"> </v>
      </c>
      <c r="X216" s="172" t="str">
        <f>IF(ISNA(VLOOKUP(MID($D$5,1,3)&amp;$A$10&amp;T216,'district and school data'!$P$2:$BP$2491,47,FALSE))," ",VLOOKUP(MID($D$5,1,3)&amp;$A$10&amp;T216,'district and school data'!$P$2:$BP$2491,47,FALSE))</f>
        <v xml:space="preserve"> </v>
      </c>
      <c r="Y216" s="172" t="str">
        <f>IF(ISNA(VLOOKUP(MID($D$5,1,3)&amp;$A$10&amp;T216,'district and school data'!$P$2:$BP$2491,48,FALSE))," ",VLOOKUP(MID($D$5,1,3)&amp;$A$10&amp;T216,'district and school data'!$P$2:$BP$2491,48,FALSE))</f>
        <v xml:space="preserve"> </v>
      </c>
    </row>
  </sheetData>
  <mergeCells count="4">
    <mergeCell ref="A1:F1"/>
    <mergeCell ref="A3:F3"/>
    <mergeCell ref="A8:F8"/>
    <mergeCell ref="A9:F9"/>
  </mergeCells>
  <dataValidations count="1">
    <dataValidation type="list" allowBlank="1" showInputMessage="1" showErrorMessage="1" sqref="D5" xr:uid="{00000000-0002-0000-0100-000000000000}">
      <formula1>districts</formula1>
    </dataValidation>
  </dataValidations>
  <printOptions horizontalCentered="1"/>
  <pageMargins left="0.23622047244094491" right="0.23622047244094491" top="0.39370078740157483" bottom="0.39370078740157483" header="0.31496062992125984" footer="0.31496062992125984"/>
  <pageSetup orientation="portrait" r:id="rId1"/>
  <headerFooter scaleWithDoc="0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AJ93"/>
  <sheetViews>
    <sheetView workbookViewId="0">
      <selection activeCell="J34" sqref="J34"/>
    </sheetView>
  </sheetViews>
  <sheetFormatPr defaultColWidth="10.6640625" defaultRowHeight="13.2" x14ac:dyDescent="0.25"/>
  <cols>
    <col min="3" max="3" width="2" customWidth="1"/>
  </cols>
  <sheetData>
    <row r="1" spans="1:3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spans="1:36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1:36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</row>
    <row r="5" spans="1:36" x14ac:dyDescent="0.25">
      <c r="A5" s="1"/>
      <c r="B5" s="8"/>
      <c r="C5" s="1"/>
      <c r="D5" s="5" t="s">
        <v>17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x14ac:dyDescent="0.25">
      <c r="A6" s="1"/>
      <c r="B6" s="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x14ac:dyDescent="0.25">
      <c r="A7" s="1"/>
      <c r="B7" s="10"/>
      <c r="C7" s="1"/>
      <c r="D7" s="5" t="s">
        <v>18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36" x14ac:dyDescent="0.25">
      <c r="A8" s="1"/>
      <c r="B8" s="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36" x14ac:dyDescent="0.25">
      <c r="A9" s="1"/>
      <c r="B9" s="11"/>
      <c r="C9" s="1"/>
      <c r="D9" s="5" t="s">
        <v>19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</row>
    <row r="10" spans="1:36" x14ac:dyDescent="0.25">
      <c r="A10" s="1"/>
      <c r="B10" s="9"/>
      <c r="C10" s="1"/>
      <c r="D10" s="5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spans="1:36" x14ac:dyDescent="0.25">
      <c r="A11" s="1"/>
      <c r="B11" s="12"/>
      <c r="C11" s="1"/>
      <c r="D11" s="5" t="s">
        <v>20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</row>
    <row r="12" spans="1:36" x14ac:dyDescent="0.25">
      <c r="A12" s="1"/>
      <c r="B12" s="1"/>
      <c r="C12" s="1"/>
      <c r="D12" s="5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spans="1:36" x14ac:dyDescent="0.25">
      <c r="A13" s="1"/>
      <c r="B13" s="13"/>
      <c r="C13" s="1"/>
      <c r="D13" s="5" t="s">
        <v>21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</row>
    <row r="14" spans="1:36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</row>
    <row r="15" spans="1:36" x14ac:dyDescent="0.25">
      <c r="A15" s="1"/>
      <c r="B15" s="1" t="s">
        <v>22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36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36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</row>
    <row r="39" spans="1:36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</row>
    <row r="40" spans="1:36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</row>
    <row r="41" spans="1:36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</row>
    <row r="42" spans="1:36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</row>
    <row r="43" spans="1:36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</row>
    <row r="44" spans="1:36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</row>
    <row r="45" spans="1:36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</row>
    <row r="46" spans="1:36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</row>
    <row r="47" spans="1:36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</row>
    <row r="48" spans="1:36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</row>
    <row r="49" spans="1:36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</row>
    <row r="50" spans="1:36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</row>
    <row r="51" spans="1:36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</row>
    <row r="52" spans="1:36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</row>
    <row r="53" spans="1:36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</row>
    <row r="54" spans="1:36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</row>
    <row r="55" spans="1:36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</row>
    <row r="56" spans="1:36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</row>
    <row r="57" spans="1:36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</row>
    <row r="58" spans="1:36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</row>
    <row r="59" spans="1:36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</row>
    <row r="60" spans="1:36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</row>
    <row r="61" spans="1:36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</row>
    <row r="62" spans="1:36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</row>
    <row r="63" spans="1:36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</row>
    <row r="64" spans="1:36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</row>
    <row r="65" spans="1:36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</row>
    <row r="66" spans="1:36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</row>
    <row r="67" spans="1:36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</row>
    <row r="68" spans="1:36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</row>
    <row r="69" spans="1:36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</row>
    <row r="70" spans="1:36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</row>
    <row r="71" spans="1:36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</row>
    <row r="72" spans="1:36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</row>
    <row r="73" spans="1:36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</row>
    <row r="74" spans="1:36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</row>
    <row r="75" spans="1:36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</row>
    <row r="76" spans="1:36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</row>
    <row r="77" spans="1:36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</row>
    <row r="78" spans="1:36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</row>
    <row r="79" spans="1:36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</row>
    <row r="80" spans="1:36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</row>
    <row r="81" spans="1:36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</row>
    <row r="82" spans="1:36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</row>
    <row r="83" spans="1:36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</row>
    <row r="84" spans="1:36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</row>
    <row r="85" spans="1:36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</row>
    <row r="86" spans="1:36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6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</row>
    <row r="87" spans="1:36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9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</row>
    <row r="88" spans="1:36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9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</row>
    <row r="89" spans="1:36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9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</row>
    <row r="90" spans="1:36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9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</row>
    <row r="91" spans="1:36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9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</row>
    <row r="92" spans="1:36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9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</row>
    <row r="93" spans="1:36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9"/>
      <c r="T93" s="14"/>
      <c r="U93" s="14"/>
      <c r="V93" s="14"/>
      <c r="W93" s="9"/>
      <c r="X93" s="9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9"/>
      <c r="AJ93" s="9"/>
    </row>
  </sheetData>
  <pageMargins left="0.75" right="0.75" top="1" bottom="1" header="0.5" footer="0.5"/>
  <pageSetup orientation="portrait" horizontalDpi="4294967292" verticalDpi="4294967292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12B16-1DB2-42C2-A130-B8B5300C1E0C}">
  <dimension ref="A1:XFC63"/>
  <sheetViews>
    <sheetView zoomScaleNormal="100" workbookViewId="0">
      <selection activeCell="B1" sqref="B1:P1"/>
    </sheetView>
  </sheetViews>
  <sheetFormatPr defaultColWidth="0" defaultRowHeight="13.2" zeroHeight="1" x14ac:dyDescent="0.25"/>
  <cols>
    <col min="1" max="1" width="1.33203125" style="1" customWidth="1"/>
    <col min="2" max="2" width="4.44140625" style="1" customWidth="1"/>
    <col min="3" max="8" width="5.109375" style="1" customWidth="1"/>
    <col min="9" max="9" width="5.6640625" style="1" customWidth="1"/>
    <col min="10" max="16" width="5.109375" style="1" customWidth="1"/>
    <col min="17" max="17" width="3.6640625" style="1" customWidth="1"/>
    <col min="18" max="18" width="5.6640625" style="233" customWidth="1"/>
    <col min="19" max="19" width="1.44140625" style="233" customWidth="1"/>
    <col min="20" max="20" width="2.109375" style="233" customWidth="1"/>
    <col min="21" max="21" width="9.109375" style="233" customWidth="1"/>
    <col min="22" max="22" width="1.44140625" style="233" customWidth="1"/>
    <col min="23" max="23" width="18.44140625" style="233" customWidth="1"/>
    <col min="24" max="24" width="2.6640625" style="1" hidden="1"/>
    <col min="25" max="16381" width="9.109375" style="1" hidden="1"/>
    <col min="16382" max="16382" width="1.5546875" style="1" hidden="1" customWidth="1"/>
    <col min="16383" max="16383" width="2.21875" style="1" hidden="1" customWidth="1"/>
    <col min="16384" max="16384" width="0.109375" style="1" customWidth="1"/>
  </cols>
  <sheetData>
    <row r="1" spans="1:23" ht="28.2" customHeight="1" x14ac:dyDescent="0.45">
      <c r="A1" s="75"/>
      <c r="B1" s="250" t="s">
        <v>349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2"/>
      <c r="R1" s="253" t="s">
        <v>278</v>
      </c>
      <c r="S1" s="254"/>
      <c r="T1" s="254"/>
      <c r="U1" s="254"/>
      <c r="V1" s="254"/>
      <c r="W1" s="255"/>
    </row>
    <row r="2" spans="1:23" ht="7.8" customHeight="1" x14ac:dyDescent="0.25">
      <c r="A2" s="75"/>
      <c r="B2" s="259"/>
      <c r="C2" s="259"/>
      <c r="D2" s="259"/>
      <c r="E2" s="260"/>
      <c r="F2" s="260"/>
      <c r="G2" s="260"/>
      <c r="H2" s="260"/>
      <c r="I2" s="2"/>
      <c r="J2" s="261"/>
      <c r="K2" s="262"/>
      <c r="L2" s="262"/>
      <c r="M2" s="262"/>
      <c r="N2" s="263"/>
      <c r="O2" s="263"/>
      <c r="P2" s="263"/>
      <c r="Q2" s="76"/>
      <c r="R2" s="256"/>
      <c r="S2" s="257"/>
      <c r="T2" s="257"/>
      <c r="U2" s="257"/>
      <c r="V2" s="257"/>
      <c r="W2" s="258"/>
    </row>
    <row r="3" spans="1:23" ht="26.1" customHeight="1" x14ac:dyDescent="0.25">
      <c r="A3" s="75"/>
      <c r="B3" s="264" t="s">
        <v>369</v>
      </c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76"/>
      <c r="R3" s="256"/>
      <c r="S3" s="257"/>
      <c r="T3" s="257"/>
      <c r="U3" s="257"/>
      <c r="V3" s="257"/>
      <c r="W3" s="258"/>
    </row>
    <row r="4" spans="1:23" x14ac:dyDescent="0.25">
      <c r="A4" s="75"/>
      <c r="B4" s="238" t="s">
        <v>11</v>
      </c>
      <c r="C4" s="239"/>
      <c r="D4" s="239"/>
      <c r="E4" s="239"/>
      <c r="F4" s="239"/>
      <c r="G4" s="239"/>
      <c r="H4" s="240"/>
      <c r="I4" s="82"/>
      <c r="J4" s="238" t="s">
        <v>12</v>
      </c>
      <c r="K4" s="239"/>
      <c r="L4" s="239"/>
      <c r="M4" s="239"/>
      <c r="N4" s="239"/>
      <c r="O4" s="239"/>
      <c r="P4" s="240"/>
      <c r="Q4" s="76"/>
      <c r="R4" s="85"/>
      <c r="S4" s="1"/>
      <c r="T4" s="1" t="s">
        <v>276</v>
      </c>
      <c r="U4" s="1"/>
      <c r="V4" s="1"/>
      <c r="W4" s="1"/>
    </row>
    <row r="5" spans="1:23" x14ac:dyDescent="0.25">
      <c r="A5" s="75"/>
      <c r="B5" s="74" t="s">
        <v>2</v>
      </c>
      <c r="C5" s="74" t="s">
        <v>3</v>
      </c>
      <c r="D5" s="74" t="s">
        <v>4</v>
      </c>
      <c r="E5" s="74" t="s">
        <v>5</v>
      </c>
      <c r="F5" s="77" t="s">
        <v>4</v>
      </c>
      <c r="G5" s="77" t="s">
        <v>6</v>
      </c>
      <c r="H5" s="77" t="s">
        <v>2</v>
      </c>
      <c r="I5" s="82"/>
      <c r="J5" s="77" t="s">
        <v>2</v>
      </c>
      <c r="K5" s="77" t="s">
        <v>3</v>
      </c>
      <c r="L5" s="77" t="s">
        <v>4</v>
      </c>
      <c r="M5" s="77" t="s">
        <v>5</v>
      </c>
      <c r="N5" s="77" t="s">
        <v>4</v>
      </c>
      <c r="O5" s="77" t="s">
        <v>6</v>
      </c>
      <c r="P5" s="77" t="s">
        <v>2</v>
      </c>
      <c r="Q5" s="76"/>
      <c r="R5" s="15"/>
      <c r="S5" s="1"/>
      <c r="T5" s="266"/>
      <c r="U5" s="267"/>
      <c r="V5" s="1"/>
      <c r="W5" s="1"/>
    </row>
    <row r="6" spans="1:23" x14ac:dyDescent="0.25">
      <c r="A6" s="75"/>
      <c r="B6" s="140"/>
      <c r="C6" s="141"/>
      <c r="D6" s="141"/>
      <c r="E6" s="157">
        <v>1</v>
      </c>
      <c r="F6" s="161">
        <v>2</v>
      </c>
      <c r="G6" s="161">
        <v>3</v>
      </c>
      <c r="H6" s="158">
        <v>4</v>
      </c>
      <c r="I6" s="82"/>
      <c r="J6" s="236"/>
      <c r="K6" s="237"/>
      <c r="L6" s="97"/>
      <c r="M6" s="97"/>
      <c r="N6" s="97"/>
      <c r="O6" s="98"/>
      <c r="P6" s="91">
        <v>1</v>
      </c>
      <c r="Q6" s="79"/>
      <c r="R6" s="73"/>
      <c r="S6" s="76"/>
      <c r="T6" s="1" t="s">
        <v>275</v>
      </c>
      <c r="U6" s="1"/>
      <c r="V6" s="1"/>
      <c r="W6" s="1"/>
    </row>
    <row r="7" spans="1:23" x14ac:dyDescent="0.25">
      <c r="A7" s="75"/>
      <c r="B7" s="93">
        <v>5</v>
      </c>
      <c r="C7" s="94">
        <v>6</v>
      </c>
      <c r="D7" s="94">
        <v>7</v>
      </c>
      <c r="E7" s="94">
        <v>8</v>
      </c>
      <c r="F7" s="159">
        <v>9</v>
      </c>
      <c r="G7" s="159">
        <v>10</v>
      </c>
      <c r="H7" s="160">
        <v>11</v>
      </c>
      <c r="I7" s="82"/>
      <c r="J7" s="91">
        <v>2</v>
      </c>
      <c r="K7" s="99">
        <v>3</v>
      </c>
      <c r="L7" s="92">
        <v>4</v>
      </c>
      <c r="M7" s="92">
        <v>5</v>
      </c>
      <c r="N7" s="92">
        <v>6</v>
      </c>
      <c r="O7" s="92">
        <v>7</v>
      </c>
      <c r="P7" s="91">
        <v>8</v>
      </c>
      <c r="Q7" s="76"/>
      <c r="R7" s="15"/>
      <c r="S7" s="1"/>
      <c r="T7" s="248"/>
      <c r="U7" s="249"/>
      <c r="V7" s="1"/>
      <c r="W7" s="1"/>
    </row>
    <row r="8" spans="1:23" ht="13.2" customHeight="1" x14ac:dyDescent="0.25">
      <c r="A8" s="75"/>
      <c r="B8" s="91">
        <v>12</v>
      </c>
      <c r="C8" s="92">
        <v>13</v>
      </c>
      <c r="D8" s="92">
        <v>14</v>
      </c>
      <c r="E8" s="92">
        <v>15</v>
      </c>
      <c r="F8" s="159">
        <v>16</v>
      </c>
      <c r="G8" s="159">
        <v>17</v>
      </c>
      <c r="H8" s="160">
        <v>18</v>
      </c>
      <c r="I8" s="82"/>
      <c r="J8" s="91">
        <v>9</v>
      </c>
      <c r="K8" s="92">
        <v>10</v>
      </c>
      <c r="L8" s="92">
        <v>11</v>
      </c>
      <c r="M8" s="92">
        <v>12</v>
      </c>
      <c r="N8" s="92">
        <v>13</v>
      </c>
      <c r="O8" s="92">
        <v>14</v>
      </c>
      <c r="P8" s="91">
        <v>15</v>
      </c>
      <c r="Q8" s="79"/>
      <c r="R8" s="133"/>
      <c r="S8" s="76"/>
      <c r="T8" s="1" t="s">
        <v>23</v>
      </c>
      <c r="U8" s="1"/>
      <c r="V8" s="1"/>
      <c r="W8" s="1"/>
    </row>
    <row r="9" spans="1:23" ht="12.75" customHeight="1" x14ac:dyDescent="0.25">
      <c r="A9" s="75"/>
      <c r="B9" s="91">
        <v>19</v>
      </c>
      <c r="C9" s="92">
        <v>20</v>
      </c>
      <c r="D9" s="92">
        <v>21</v>
      </c>
      <c r="E9" s="92">
        <v>22</v>
      </c>
      <c r="F9" s="159">
        <v>23</v>
      </c>
      <c r="G9" s="159">
        <v>24</v>
      </c>
      <c r="H9" s="160">
        <v>25</v>
      </c>
      <c r="I9" s="82"/>
      <c r="J9" s="91">
        <v>16</v>
      </c>
      <c r="K9" s="92">
        <v>17</v>
      </c>
      <c r="L9" s="92">
        <v>18</v>
      </c>
      <c r="M9" s="96">
        <v>19</v>
      </c>
      <c r="N9" s="96">
        <v>20</v>
      </c>
      <c r="O9" s="96">
        <v>21</v>
      </c>
      <c r="P9" s="95">
        <v>22</v>
      </c>
      <c r="Q9" s="76"/>
      <c r="R9" s="15"/>
      <c r="S9" s="1"/>
      <c r="T9" s="248"/>
      <c r="U9" s="249"/>
      <c r="V9" s="1"/>
      <c r="W9" s="1"/>
    </row>
    <row r="10" spans="1:23" x14ac:dyDescent="0.25">
      <c r="A10" s="75"/>
      <c r="B10" s="91">
        <v>26</v>
      </c>
      <c r="C10" s="92">
        <v>27</v>
      </c>
      <c r="D10" s="92">
        <v>28</v>
      </c>
      <c r="E10" s="92">
        <v>29</v>
      </c>
      <c r="F10" s="159">
        <v>30</v>
      </c>
      <c r="G10" s="159">
        <v>31</v>
      </c>
      <c r="H10" s="160"/>
      <c r="I10" s="82"/>
      <c r="J10" s="95">
        <v>23</v>
      </c>
      <c r="K10" s="96">
        <v>24</v>
      </c>
      <c r="L10" s="148">
        <v>25</v>
      </c>
      <c r="M10" s="96">
        <v>26</v>
      </c>
      <c r="N10" s="96">
        <v>27</v>
      </c>
      <c r="O10" s="92">
        <v>28</v>
      </c>
      <c r="P10" s="162">
        <v>29</v>
      </c>
      <c r="Q10" s="79"/>
      <c r="R10" s="70"/>
      <c r="S10" s="76"/>
      <c r="T10" s="1" t="s">
        <v>21</v>
      </c>
      <c r="U10" s="1"/>
      <c r="V10" s="1"/>
      <c r="W10" s="1"/>
    </row>
    <row r="11" spans="1:23" ht="13.2" customHeight="1" x14ac:dyDescent="0.25">
      <c r="A11" s="75"/>
      <c r="B11" s="114"/>
      <c r="C11" s="147"/>
      <c r="D11" s="146"/>
      <c r="E11" s="146"/>
      <c r="F11" s="146"/>
      <c r="G11" s="146"/>
      <c r="H11" s="146"/>
      <c r="I11" s="2"/>
      <c r="J11" s="115">
        <v>30</v>
      </c>
      <c r="K11" s="120">
        <v>31</v>
      </c>
      <c r="L11" s="149"/>
      <c r="M11" s="149"/>
      <c r="N11" s="149"/>
      <c r="O11" s="149"/>
      <c r="P11" s="101"/>
      <c r="Q11" s="76"/>
      <c r="R11" s="134"/>
      <c r="S11" s="1"/>
      <c r="T11" s="248"/>
      <c r="U11" s="249"/>
      <c r="V11" s="1"/>
      <c r="W11" s="1"/>
    </row>
    <row r="12" spans="1:23" ht="12.6" customHeight="1" x14ac:dyDescent="0.25">
      <c r="A12" s="75"/>
      <c r="B12" s="241" t="s">
        <v>13</v>
      </c>
      <c r="C12" s="242"/>
      <c r="D12" s="242"/>
      <c r="E12" s="242"/>
      <c r="F12" s="242"/>
      <c r="G12" s="242"/>
      <c r="H12" s="243"/>
      <c r="I12" s="82"/>
      <c r="J12" s="238" t="s">
        <v>14</v>
      </c>
      <c r="K12" s="239"/>
      <c r="L12" s="239"/>
      <c r="M12" s="239"/>
      <c r="N12" s="239"/>
      <c r="O12" s="239"/>
      <c r="P12" s="240"/>
      <c r="Q12" s="79"/>
      <c r="R12" s="223" t="s">
        <v>563</v>
      </c>
      <c r="S12" s="224"/>
      <c r="T12" s="224"/>
      <c r="U12" s="224"/>
      <c r="V12" s="224"/>
      <c r="W12" s="225"/>
    </row>
    <row r="13" spans="1:23" x14ac:dyDescent="0.25">
      <c r="A13" s="75"/>
      <c r="B13" s="74" t="s">
        <v>2</v>
      </c>
      <c r="C13" s="74" t="s">
        <v>3</v>
      </c>
      <c r="D13" s="74" t="s">
        <v>4</v>
      </c>
      <c r="E13" s="77" t="s">
        <v>5</v>
      </c>
      <c r="F13" s="77" t="s">
        <v>4</v>
      </c>
      <c r="G13" s="77" t="s">
        <v>6</v>
      </c>
      <c r="H13" s="77" t="s">
        <v>2</v>
      </c>
      <c r="I13" s="82"/>
      <c r="J13" s="74" t="s">
        <v>2</v>
      </c>
      <c r="K13" s="74" t="s">
        <v>3</v>
      </c>
      <c r="L13" s="74" t="s">
        <v>4</v>
      </c>
      <c r="M13" s="74" t="s">
        <v>5</v>
      </c>
      <c r="N13" s="74" t="s">
        <v>4</v>
      </c>
      <c r="O13" s="77" t="s">
        <v>6</v>
      </c>
      <c r="P13" s="77" t="s">
        <v>2</v>
      </c>
      <c r="Q13" s="76"/>
      <c r="R13" s="224"/>
      <c r="S13" s="224"/>
      <c r="T13" s="224"/>
      <c r="U13" s="224"/>
      <c r="V13" s="224"/>
      <c r="W13" s="225"/>
    </row>
    <row r="14" spans="1:23" x14ac:dyDescent="0.25">
      <c r="A14" s="75"/>
      <c r="B14" s="140"/>
      <c r="C14" s="141"/>
      <c r="D14" s="120">
        <v>1</v>
      </c>
      <c r="E14" s="120">
        <v>2</v>
      </c>
      <c r="F14" s="120">
        <v>3</v>
      </c>
      <c r="G14" s="92">
        <v>4</v>
      </c>
      <c r="H14" s="91">
        <v>5</v>
      </c>
      <c r="I14" s="82"/>
      <c r="J14" s="140"/>
      <c r="K14" s="97"/>
      <c r="L14" s="97"/>
      <c r="M14" s="98"/>
      <c r="N14" s="104">
        <v>1</v>
      </c>
      <c r="O14" s="104">
        <v>2</v>
      </c>
      <c r="P14" s="113">
        <v>3</v>
      </c>
      <c r="Q14" s="76"/>
      <c r="R14" s="224"/>
      <c r="S14" s="224"/>
      <c r="T14" s="224"/>
      <c r="U14" s="224"/>
      <c r="V14" s="224"/>
      <c r="W14" s="225"/>
    </row>
    <row r="15" spans="1:23" ht="13.8" x14ac:dyDescent="0.25">
      <c r="A15" s="75"/>
      <c r="B15" s="93">
        <v>6</v>
      </c>
      <c r="C15" s="100">
        <v>7</v>
      </c>
      <c r="D15" s="94">
        <v>8</v>
      </c>
      <c r="E15" s="92">
        <v>9</v>
      </c>
      <c r="F15" s="92">
        <v>10</v>
      </c>
      <c r="G15" s="92">
        <v>11</v>
      </c>
      <c r="H15" s="91">
        <v>12</v>
      </c>
      <c r="I15" s="82"/>
      <c r="J15" s="93">
        <v>4</v>
      </c>
      <c r="K15" s="94">
        <v>5</v>
      </c>
      <c r="L15" s="94">
        <v>6</v>
      </c>
      <c r="M15" s="94">
        <v>7</v>
      </c>
      <c r="N15" s="94">
        <v>8</v>
      </c>
      <c r="O15" s="92">
        <v>9</v>
      </c>
      <c r="P15" s="91">
        <v>10</v>
      </c>
      <c r="Q15" s="76"/>
      <c r="R15" s="175"/>
      <c r="S15" s="175"/>
      <c r="T15" s="175"/>
      <c r="U15" s="175"/>
      <c r="V15" s="175"/>
      <c r="W15" s="176"/>
    </row>
    <row r="16" spans="1:23" ht="13.2" customHeight="1" x14ac:dyDescent="0.25">
      <c r="A16" s="75"/>
      <c r="B16" s="91">
        <v>13</v>
      </c>
      <c r="C16" s="92">
        <v>14</v>
      </c>
      <c r="D16" s="92">
        <v>15</v>
      </c>
      <c r="E16" s="92">
        <v>16</v>
      </c>
      <c r="F16" s="92">
        <v>17</v>
      </c>
      <c r="G16" s="92">
        <v>18</v>
      </c>
      <c r="H16" s="91">
        <v>19</v>
      </c>
      <c r="I16" s="82"/>
      <c r="J16" s="91">
        <v>11</v>
      </c>
      <c r="K16" s="99">
        <v>12</v>
      </c>
      <c r="L16" s="92">
        <v>13</v>
      </c>
      <c r="M16" s="92">
        <v>14</v>
      </c>
      <c r="N16" s="92">
        <v>15</v>
      </c>
      <c r="O16" s="92">
        <v>16</v>
      </c>
      <c r="P16" s="91">
        <v>17</v>
      </c>
      <c r="Q16" s="76"/>
      <c r="R16" s="228"/>
      <c r="S16" s="229"/>
      <c r="T16" s="229"/>
      <c r="U16" s="229"/>
      <c r="V16" s="229"/>
      <c r="W16" s="230"/>
    </row>
    <row r="17" spans="1:23" x14ac:dyDescent="0.25">
      <c r="A17" s="75"/>
      <c r="B17" s="91">
        <v>20</v>
      </c>
      <c r="C17" s="92">
        <v>21</v>
      </c>
      <c r="D17" s="92">
        <v>22</v>
      </c>
      <c r="E17" s="92">
        <v>23</v>
      </c>
      <c r="F17" s="92">
        <v>24</v>
      </c>
      <c r="G17" s="92">
        <v>25</v>
      </c>
      <c r="H17" s="91">
        <v>26</v>
      </c>
      <c r="I17" s="82"/>
      <c r="J17" s="91">
        <v>18</v>
      </c>
      <c r="K17" s="92">
        <v>19</v>
      </c>
      <c r="L17" s="92">
        <v>20</v>
      </c>
      <c r="M17" s="92">
        <v>21</v>
      </c>
      <c r="N17" s="92">
        <v>22</v>
      </c>
      <c r="O17" s="92">
        <v>23</v>
      </c>
      <c r="P17" s="91">
        <v>24</v>
      </c>
      <c r="Q17" s="76"/>
      <c r="R17" s="231"/>
      <c r="S17" s="229"/>
      <c r="T17" s="229"/>
      <c r="U17" s="229"/>
      <c r="V17" s="229"/>
      <c r="W17" s="230"/>
    </row>
    <row r="18" spans="1:23" ht="12.75" customHeight="1" x14ac:dyDescent="0.25">
      <c r="A18" s="75"/>
      <c r="B18" s="91">
        <v>27</v>
      </c>
      <c r="C18" s="92">
        <v>28</v>
      </c>
      <c r="D18" s="92">
        <v>29</v>
      </c>
      <c r="E18" s="99">
        <v>30</v>
      </c>
      <c r="F18" s="140"/>
      <c r="G18" s="97"/>
      <c r="H18" s="98"/>
      <c r="I18" s="82"/>
      <c r="J18" s="91">
        <v>25</v>
      </c>
      <c r="K18" s="92">
        <v>26</v>
      </c>
      <c r="L18" s="92">
        <v>27</v>
      </c>
      <c r="M18" s="92">
        <v>28</v>
      </c>
      <c r="N18" s="120">
        <v>29</v>
      </c>
      <c r="O18" s="120">
        <v>30</v>
      </c>
      <c r="P18" s="162">
        <v>31</v>
      </c>
      <c r="Q18" s="76"/>
      <c r="R18" s="231"/>
      <c r="S18" s="229"/>
      <c r="T18" s="229"/>
      <c r="U18" s="229"/>
      <c r="V18" s="229"/>
      <c r="W18" s="230"/>
    </row>
    <row r="19" spans="1:23" ht="1.8" customHeight="1" x14ac:dyDescent="0.25">
      <c r="A19" s="75"/>
      <c r="B19" s="4"/>
      <c r="C19" s="4"/>
      <c r="D19" s="4"/>
      <c r="E19" s="4"/>
      <c r="F19" s="4"/>
      <c r="G19" s="4"/>
      <c r="H19" s="4"/>
      <c r="I19" s="82"/>
      <c r="J19" s="114"/>
      <c r="K19" s="114"/>
      <c r="L19" s="114" t="s">
        <v>75</v>
      </c>
      <c r="M19" s="114" t="s">
        <v>75</v>
      </c>
      <c r="N19" s="114" t="s">
        <v>75</v>
      </c>
      <c r="O19" s="114" t="s">
        <v>75</v>
      </c>
      <c r="P19" s="114" t="s">
        <v>75</v>
      </c>
      <c r="Q19" s="76"/>
      <c r="R19" s="129"/>
      <c r="S19" s="130"/>
      <c r="T19" s="130"/>
      <c r="U19" s="130"/>
      <c r="V19" s="130"/>
      <c r="W19" s="131"/>
    </row>
    <row r="20" spans="1:23" ht="4.8" customHeight="1" x14ac:dyDescent="0.25">
      <c r="A20" s="75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76"/>
      <c r="R20" s="129"/>
      <c r="S20" s="130"/>
      <c r="T20" s="130"/>
      <c r="U20" s="130"/>
      <c r="V20" s="130"/>
      <c r="W20" s="131"/>
    </row>
    <row r="21" spans="1:23" x14ac:dyDescent="0.25">
      <c r="A21" s="75"/>
      <c r="B21" s="238" t="s">
        <v>15</v>
      </c>
      <c r="C21" s="239"/>
      <c r="D21" s="239"/>
      <c r="E21" s="239"/>
      <c r="F21" s="239"/>
      <c r="G21" s="239"/>
      <c r="H21" s="240"/>
      <c r="I21" s="82"/>
      <c r="J21" s="241" t="s">
        <v>16</v>
      </c>
      <c r="K21" s="242"/>
      <c r="L21" s="242"/>
      <c r="M21" s="242"/>
      <c r="N21" s="242"/>
      <c r="O21" s="242"/>
      <c r="P21" s="243"/>
      <c r="Q21" s="76"/>
      <c r="R21" s="232" t="s">
        <v>366</v>
      </c>
      <c r="W21" s="234"/>
    </row>
    <row r="22" spans="1:23" x14ac:dyDescent="0.25">
      <c r="A22" s="75"/>
      <c r="B22" s="77" t="s">
        <v>2</v>
      </c>
      <c r="C22" s="77" t="s">
        <v>3</v>
      </c>
      <c r="D22" s="77" t="s">
        <v>4</v>
      </c>
      <c r="E22" s="77" t="s">
        <v>5</v>
      </c>
      <c r="F22" s="77" t="s">
        <v>4</v>
      </c>
      <c r="G22" s="77" t="s">
        <v>6</v>
      </c>
      <c r="H22" s="77" t="s">
        <v>2</v>
      </c>
      <c r="I22" s="82"/>
      <c r="J22" s="77" t="s">
        <v>2</v>
      </c>
      <c r="K22" s="77" t="s">
        <v>3</v>
      </c>
      <c r="L22" s="77" t="s">
        <v>4</v>
      </c>
      <c r="M22" s="77" t="s">
        <v>5</v>
      </c>
      <c r="N22" s="77" t="s">
        <v>4</v>
      </c>
      <c r="O22" s="77" t="s">
        <v>6</v>
      </c>
      <c r="P22" s="77" t="s">
        <v>2</v>
      </c>
      <c r="Q22" s="76"/>
      <c r="R22" s="235"/>
      <c r="W22" s="234"/>
    </row>
    <row r="23" spans="1:23" ht="13.2" customHeight="1" x14ac:dyDescent="0.25">
      <c r="A23" s="75"/>
      <c r="B23" s="150">
        <v>1</v>
      </c>
      <c r="C23" s="120">
        <v>2</v>
      </c>
      <c r="D23" s="120">
        <v>3</v>
      </c>
      <c r="E23" s="92">
        <v>4</v>
      </c>
      <c r="F23" s="92">
        <v>5</v>
      </c>
      <c r="G23" s="92">
        <v>6</v>
      </c>
      <c r="H23" s="91">
        <v>7</v>
      </c>
      <c r="I23" s="82"/>
      <c r="J23" s="143"/>
      <c r="K23" s="144"/>
      <c r="L23" s="163">
        <v>1</v>
      </c>
      <c r="M23" s="163">
        <v>2</v>
      </c>
      <c r="N23" s="163">
        <v>3</v>
      </c>
      <c r="O23" s="92">
        <v>4</v>
      </c>
      <c r="P23" s="91">
        <v>5</v>
      </c>
      <c r="Q23" s="76"/>
      <c r="R23" s="235"/>
      <c r="W23" s="234"/>
    </row>
    <row r="24" spans="1:23" x14ac:dyDescent="0.25">
      <c r="A24" s="75"/>
      <c r="B24" s="91">
        <v>8</v>
      </c>
      <c r="C24" s="92">
        <v>9</v>
      </c>
      <c r="D24" s="92">
        <v>10</v>
      </c>
      <c r="E24" s="99">
        <v>11</v>
      </c>
      <c r="F24" s="92">
        <v>12</v>
      </c>
      <c r="G24" s="92">
        <v>13</v>
      </c>
      <c r="H24" s="113">
        <v>14</v>
      </c>
      <c r="I24" s="82"/>
      <c r="J24" s="91">
        <v>6</v>
      </c>
      <c r="K24" s="92">
        <v>7</v>
      </c>
      <c r="L24" s="92">
        <v>8</v>
      </c>
      <c r="M24" s="92">
        <v>9</v>
      </c>
      <c r="N24" s="92">
        <v>10</v>
      </c>
      <c r="O24" s="92">
        <v>11</v>
      </c>
      <c r="P24" s="91">
        <v>12</v>
      </c>
      <c r="Q24" s="76"/>
      <c r="R24" s="235"/>
      <c r="W24" s="234"/>
    </row>
    <row r="25" spans="1:23" ht="12.75" customHeight="1" x14ac:dyDescent="0.25">
      <c r="A25" s="75"/>
      <c r="B25" s="91">
        <v>15</v>
      </c>
      <c r="C25" s="92">
        <v>16</v>
      </c>
      <c r="D25" s="92">
        <v>17</v>
      </c>
      <c r="E25" s="92">
        <v>18</v>
      </c>
      <c r="F25" s="92">
        <v>19</v>
      </c>
      <c r="G25" s="92">
        <v>20</v>
      </c>
      <c r="H25" s="91">
        <v>21</v>
      </c>
      <c r="I25" s="82"/>
      <c r="J25" s="91">
        <v>13</v>
      </c>
      <c r="K25" s="92">
        <v>14</v>
      </c>
      <c r="L25" s="92">
        <v>15</v>
      </c>
      <c r="M25" s="92">
        <v>16</v>
      </c>
      <c r="N25" s="92">
        <v>17</v>
      </c>
      <c r="O25" s="92">
        <v>18</v>
      </c>
      <c r="P25" s="91">
        <v>19</v>
      </c>
      <c r="Q25" s="76"/>
      <c r="R25" s="235"/>
      <c r="W25" s="234"/>
    </row>
    <row r="26" spans="1:23" ht="13.2" customHeight="1" x14ac:dyDescent="0.25">
      <c r="A26" s="75"/>
      <c r="B26" s="91">
        <v>22</v>
      </c>
      <c r="C26" s="92">
        <v>23</v>
      </c>
      <c r="D26" s="92">
        <v>24</v>
      </c>
      <c r="E26" s="92">
        <v>25</v>
      </c>
      <c r="F26" s="92">
        <v>26</v>
      </c>
      <c r="G26" s="92">
        <v>27</v>
      </c>
      <c r="H26" s="91">
        <v>28</v>
      </c>
      <c r="I26" s="82"/>
      <c r="J26" s="91">
        <v>20</v>
      </c>
      <c r="K26" s="92">
        <v>21</v>
      </c>
      <c r="L26" s="92">
        <v>22</v>
      </c>
      <c r="M26" s="92">
        <v>23</v>
      </c>
      <c r="N26" s="92">
        <v>24</v>
      </c>
      <c r="O26" s="99">
        <v>25</v>
      </c>
      <c r="P26" s="91">
        <v>26</v>
      </c>
      <c r="Q26" s="76"/>
      <c r="R26" s="235"/>
      <c r="W26" s="234"/>
    </row>
    <row r="27" spans="1:23" ht="13.2" customHeight="1" x14ac:dyDescent="0.25">
      <c r="A27" s="75"/>
      <c r="B27" s="91">
        <v>29</v>
      </c>
      <c r="C27" s="92">
        <v>30</v>
      </c>
      <c r="D27" s="140"/>
      <c r="E27" s="97"/>
      <c r="F27" s="97"/>
      <c r="G27" s="244"/>
      <c r="H27" s="245"/>
      <c r="I27" s="82"/>
      <c r="J27" s="113">
        <v>27</v>
      </c>
      <c r="K27" s="92">
        <v>28</v>
      </c>
      <c r="L27" s="92">
        <v>29</v>
      </c>
      <c r="M27" s="92">
        <v>30</v>
      </c>
      <c r="N27" s="92">
        <v>31</v>
      </c>
      <c r="O27" s="140"/>
      <c r="P27" s="98"/>
      <c r="Q27" s="76"/>
      <c r="R27" s="235"/>
      <c r="W27" s="234"/>
    </row>
    <row r="28" spans="1:23" ht="3.6" customHeight="1" x14ac:dyDescent="0.25">
      <c r="A28" s="75"/>
      <c r="B28" s="80"/>
      <c r="C28" s="80"/>
      <c r="D28" s="80"/>
      <c r="E28" s="80"/>
      <c r="F28" s="80"/>
      <c r="G28" s="80"/>
      <c r="H28" s="80"/>
      <c r="I28" s="81"/>
      <c r="J28" s="145"/>
      <c r="K28" s="246"/>
      <c r="L28" s="247"/>
      <c r="M28" s="247"/>
      <c r="N28" s="247"/>
      <c r="O28" s="247"/>
      <c r="P28" s="247"/>
      <c r="Q28" s="76"/>
      <c r="R28" s="235"/>
      <c r="W28" s="234"/>
    </row>
    <row r="29" spans="1:23" ht="1.8" hidden="1" customHeight="1" x14ac:dyDescent="0.25">
      <c r="A29" s="75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76"/>
      <c r="R29" s="235"/>
      <c r="W29" s="234"/>
    </row>
    <row r="30" spans="1:23" x14ac:dyDescent="0.25">
      <c r="A30" s="75"/>
      <c r="B30" s="238" t="s">
        <v>0</v>
      </c>
      <c r="C30" s="239"/>
      <c r="D30" s="239"/>
      <c r="E30" s="239"/>
      <c r="F30" s="239"/>
      <c r="G30" s="239"/>
      <c r="H30" s="240"/>
      <c r="I30" s="82"/>
      <c r="J30" s="241" t="s">
        <v>1</v>
      </c>
      <c r="K30" s="242"/>
      <c r="L30" s="242"/>
      <c r="M30" s="242"/>
      <c r="N30" s="242"/>
      <c r="O30" s="242"/>
      <c r="P30" s="243"/>
      <c r="Q30" s="76"/>
      <c r="R30" s="235"/>
      <c r="W30" s="234"/>
    </row>
    <row r="31" spans="1:23" x14ac:dyDescent="0.25">
      <c r="A31" s="75"/>
      <c r="B31" s="77" t="s">
        <v>2</v>
      </c>
      <c r="C31" s="77" t="s">
        <v>3</v>
      </c>
      <c r="D31" s="77" t="s">
        <v>4</v>
      </c>
      <c r="E31" s="77" t="s">
        <v>5</v>
      </c>
      <c r="F31" s="77" t="s">
        <v>4</v>
      </c>
      <c r="G31" s="77" t="s">
        <v>6</v>
      </c>
      <c r="H31" s="77" t="s">
        <v>2</v>
      </c>
      <c r="I31" s="3"/>
      <c r="J31" s="77" t="s">
        <v>2</v>
      </c>
      <c r="K31" s="77" t="s">
        <v>3</v>
      </c>
      <c r="L31" s="77" t="s">
        <v>4</v>
      </c>
      <c r="M31" s="77" t="s">
        <v>5</v>
      </c>
      <c r="N31" s="77" t="s">
        <v>4</v>
      </c>
      <c r="O31" s="77" t="s">
        <v>6</v>
      </c>
      <c r="P31" s="77" t="s">
        <v>2</v>
      </c>
      <c r="Q31" s="76"/>
      <c r="R31" s="235"/>
      <c r="W31" s="234"/>
    </row>
    <row r="32" spans="1:23" ht="13.2" customHeight="1" x14ac:dyDescent="0.25">
      <c r="A32" s="75"/>
      <c r="B32" s="140"/>
      <c r="C32" s="97"/>
      <c r="D32" s="97"/>
      <c r="E32" s="97"/>
      <c r="F32" s="98"/>
      <c r="G32" s="99">
        <v>1</v>
      </c>
      <c r="H32" s="91">
        <v>2</v>
      </c>
      <c r="I32" s="3"/>
      <c r="J32" s="140"/>
      <c r="K32" s="120">
        <v>1</v>
      </c>
      <c r="L32" s="120">
        <v>2</v>
      </c>
      <c r="M32" s="120">
        <v>3</v>
      </c>
      <c r="N32" s="92">
        <v>4</v>
      </c>
      <c r="O32" s="92">
        <v>5</v>
      </c>
      <c r="P32" s="91">
        <v>6</v>
      </c>
      <c r="Q32" s="76"/>
      <c r="R32" s="235"/>
      <c r="W32" s="234"/>
    </row>
    <row r="33" spans="1:23" x14ac:dyDescent="0.25">
      <c r="A33" s="75"/>
      <c r="B33" s="91">
        <v>3</v>
      </c>
      <c r="C33" s="92">
        <v>4</v>
      </c>
      <c r="D33" s="92">
        <v>5</v>
      </c>
      <c r="E33" s="92">
        <v>6</v>
      </c>
      <c r="F33" s="92">
        <v>7</v>
      </c>
      <c r="G33" s="92">
        <v>8</v>
      </c>
      <c r="H33" s="91">
        <v>9</v>
      </c>
      <c r="I33" s="3"/>
      <c r="J33" s="91">
        <v>7</v>
      </c>
      <c r="K33" s="92">
        <v>8</v>
      </c>
      <c r="L33" s="92">
        <v>9</v>
      </c>
      <c r="M33" s="92">
        <v>10</v>
      </c>
      <c r="N33" s="92">
        <v>11</v>
      </c>
      <c r="O33" s="92">
        <v>12</v>
      </c>
      <c r="P33" s="91">
        <v>13</v>
      </c>
      <c r="Q33" s="76"/>
      <c r="R33" s="235"/>
      <c r="W33" s="234"/>
    </row>
    <row r="34" spans="1:23" x14ac:dyDescent="0.25">
      <c r="A34" s="75"/>
      <c r="B34" s="91">
        <v>10</v>
      </c>
      <c r="C34" s="92">
        <v>11</v>
      </c>
      <c r="D34" s="92">
        <v>12</v>
      </c>
      <c r="E34" s="92">
        <v>13</v>
      </c>
      <c r="F34" s="92">
        <v>14</v>
      </c>
      <c r="G34" s="92">
        <v>15</v>
      </c>
      <c r="H34" s="91">
        <v>16</v>
      </c>
      <c r="I34" s="3"/>
      <c r="J34" s="91">
        <v>14</v>
      </c>
      <c r="K34" s="99">
        <v>15</v>
      </c>
      <c r="L34" s="92">
        <v>16</v>
      </c>
      <c r="M34" s="92">
        <v>17</v>
      </c>
      <c r="N34" s="92">
        <v>18</v>
      </c>
      <c r="O34" s="92">
        <v>19</v>
      </c>
      <c r="P34" s="91">
        <v>20</v>
      </c>
      <c r="Q34" s="76"/>
      <c r="R34" s="235"/>
      <c r="W34" s="234"/>
    </row>
    <row r="35" spans="1:23" ht="13.2" customHeight="1" x14ac:dyDescent="0.25">
      <c r="A35" s="75"/>
      <c r="B35" s="91">
        <v>17</v>
      </c>
      <c r="C35" s="92">
        <v>18</v>
      </c>
      <c r="D35" s="92">
        <v>19</v>
      </c>
      <c r="E35" s="92">
        <v>20</v>
      </c>
      <c r="F35" s="92">
        <v>21</v>
      </c>
      <c r="G35" s="92">
        <v>22</v>
      </c>
      <c r="H35" s="91">
        <v>23</v>
      </c>
      <c r="I35" s="3"/>
      <c r="J35" s="91">
        <v>21</v>
      </c>
      <c r="K35" s="92">
        <v>22</v>
      </c>
      <c r="L35" s="92">
        <v>23</v>
      </c>
      <c r="M35" s="92">
        <v>24</v>
      </c>
      <c r="N35" s="92">
        <v>25</v>
      </c>
      <c r="O35" s="92">
        <v>26</v>
      </c>
      <c r="P35" s="91">
        <v>27</v>
      </c>
      <c r="Q35" s="76"/>
      <c r="R35" s="235"/>
      <c r="W35" s="234"/>
    </row>
    <row r="36" spans="1:23" ht="13.5" customHeight="1" x14ac:dyDescent="0.25">
      <c r="A36" s="75"/>
      <c r="B36" s="91">
        <v>24</v>
      </c>
      <c r="C36" s="92">
        <v>25</v>
      </c>
      <c r="D36" s="92">
        <v>26</v>
      </c>
      <c r="E36" s="92">
        <v>27</v>
      </c>
      <c r="F36" s="92">
        <v>28</v>
      </c>
      <c r="G36" s="92">
        <v>29</v>
      </c>
      <c r="H36" s="151">
        <v>30</v>
      </c>
      <c r="I36" s="4"/>
      <c r="J36" s="91">
        <v>28</v>
      </c>
      <c r="K36" s="140"/>
      <c r="L36" s="97"/>
      <c r="M36" s="97"/>
      <c r="N36" s="97"/>
      <c r="O36" s="244"/>
      <c r="P36" s="245"/>
      <c r="Q36" s="76"/>
      <c r="R36" s="235"/>
      <c r="W36" s="234"/>
    </row>
    <row r="37" spans="1:23" ht="13.8" customHeight="1" x14ac:dyDescent="0.25">
      <c r="A37" s="75"/>
      <c r="B37" s="115">
        <v>31</v>
      </c>
      <c r="C37" s="149"/>
      <c r="D37" s="149"/>
      <c r="E37" s="149"/>
      <c r="F37" s="149"/>
      <c r="G37" s="149"/>
      <c r="H37" s="101"/>
      <c r="I37" s="2"/>
      <c r="J37" s="2"/>
      <c r="K37" s="2"/>
      <c r="L37" s="2"/>
      <c r="M37" s="2"/>
      <c r="N37" s="2"/>
      <c r="O37" s="2"/>
      <c r="P37" s="2"/>
      <c r="Q37" s="76"/>
      <c r="R37" s="235"/>
      <c r="W37" s="234"/>
    </row>
    <row r="38" spans="1:23" ht="9" customHeight="1" x14ac:dyDescent="0.25">
      <c r="A38" s="75"/>
      <c r="B38" s="7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76"/>
      <c r="R38" s="235"/>
      <c r="W38" s="234"/>
    </row>
    <row r="39" spans="1:23" x14ac:dyDescent="0.25">
      <c r="A39" s="75"/>
      <c r="B39" s="241" t="s">
        <v>7</v>
      </c>
      <c r="C39" s="242"/>
      <c r="D39" s="242"/>
      <c r="E39" s="242"/>
      <c r="F39" s="242"/>
      <c r="G39" s="242"/>
      <c r="H39" s="243"/>
      <c r="I39" s="82"/>
      <c r="J39" s="238" t="s">
        <v>8</v>
      </c>
      <c r="K39" s="239"/>
      <c r="L39" s="239"/>
      <c r="M39" s="239"/>
      <c r="N39" s="239"/>
      <c r="O39" s="239"/>
      <c r="P39" s="240"/>
      <c r="Q39" s="76"/>
      <c r="R39" s="235"/>
      <c r="W39" s="234"/>
    </row>
    <row r="40" spans="1:23" x14ac:dyDescent="0.25">
      <c r="A40" s="75"/>
      <c r="B40" s="77" t="s">
        <v>2</v>
      </c>
      <c r="C40" s="77" t="s">
        <v>3</v>
      </c>
      <c r="D40" s="77" t="s">
        <v>4</v>
      </c>
      <c r="E40" s="77" t="s">
        <v>5</v>
      </c>
      <c r="F40" s="77" t="s">
        <v>4</v>
      </c>
      <c r="G40" s="77" t="s">
        <v>6</v>
      </c>
      <c r="H40" s="77" t="s">
        <v>2</v>
      </c>
      <c r="I40" s="82"/>
      <c r="J40" s="74" t="s">
        <v>2</v>
      </c>
      <c r="K40" s="74" t="s">
        <v>3</v>
      </c>
      <c r="L40" s="74" t="s">
        <v>4</v>
      </c>
      <c r="M40" s="74" t="s">
        <v>5</v>
      </c>
      <c r="N40" s="74" t="s">
        <v>4</v>
      </c>
      <c r="O40" s="77" t="s">
        <v>6</v>
      </c>
      <c r="P40" s="74" t="s">
        <v>2</v>
      </c>
      <c r="Q40" s="76"/>
      <c r="R40" s="235"/>
      <c r="W40" s="234"/>
    </row>
    <row r="41" spans="1:23" ht="13.2" customHeight="1" x14ac:dyDescent="0.25">
      <c r="A41" s="75"/>
      <c r="B41" s="140"/>
      <c r="C41" s="120">
        <v>1</v>
      </c>
      <c r="D41" s="120">
        <v>2</v>
      </c>
      <c r="E41" s="120">
        <v>3</v>
      </c>
      <c r="F41" s="120">
        <v>4</v>
      </c>
      <c r="G41" s="92">
        <v>5</v>
      </c>
      <c r="H41" s="91">
        <v>6</v>
      </c>
      <c r="I41" s="82"/>
      <c r="J41" s="140"/>
      <c r="K41" s="97"/>
      <c r="L41" s="97"/>
      <c r="M41" s="98"/>
      <c r="N41" s="92">
        <v>1</v>
      </c>
      <c r="O41" s="117">
        <v>2</v>
      </c>
      <c r="P41" s="93">
        <v>3</v>
      </c>
      <c r="Q41" s="76"/>
      <c r="R41" s="235"/>
      <c r="W41" s="234"/>
    </row>
    <row r="42" spans="1:23" x14ac:dyDescent="0.25">
      <c r="A42" s="75"/>
      <c r="B42" s="91">
        <v>7</v>
      </c>
      <c r="C42" s="92">
        <v>8</v>
      </c>
      <c r="D42" s="92">
        <v>9</v>
      </c>
      <c r="E42" s="92">
        <v>10</v>
      </c>
      <c r="F42" s="92">
        <v>11</v>
      </c>
      <c r="G42" s="92">
        <v>12</v>
      </c>
      <c r="H42" s="91">
        <v>13</v>
      </c>
      <c r="I42" s="82"/>
      <c r="J42" s="91">
        <v>4</v>
      </c>
      <c r="K42" s="92">
        <v>5</v>
      </c>
      <c r="L42" s="92">
        <v>6</v>
      </c>
      <c r="M42" s="92">
        <v>7</v>
      </c>
      <c r="N42" s="92">
        <v>8</v>
      </c>
      <c r="O42" s="92">
        <v>9</v>
      </c>
      <c r="P42" s="91">
        <v>10</v>
      </c>
      <c r="Q42" s="76"/>
      <c r="R42" s="235"/>
      <c r="W42" s="234"/>
    </row>
    <row r="43" spans="1:23" x14ac:dyDescent="0.25">
      <c r="A43" s="75"/>
      <c r="B43" s="91">
        <v>14</v>
      </c>
      <c r="C43" s="92">
        <v>15</v>
      </c>
      <c r="D43" s="92">
        <v>16</v>
      </c>
      <c r="E43" s="92">
        <v>17</v>
      </c>
      <c r="F43" s="92">
        <v>18</v>
      </c>
      <c r="G43" s="92">
        <v>19</v>
      </c>
      <c r="H43" s="91">
        <v>20</v>
      </c>
      <c r="I43" s="82"/>
      <c r="J43" s="91">
        <v>11</v>
      </c>
      <c r="K43" s="92">
        <v>12</v>
      </c>
      <c r="L43" s="92">
        <v>13</v>
      </c>
      <c r="M43" s="92">
        <v>14</v>
      </c>
      <c r="N43" s="92">
        <v>15</v>
      </c>
      <c r="O43" s="92">
        <v>16</v>
      </c>
      <c r="P43" s="91">
        <v>17</v>
      </c>
      <c r="Q43" s="76"/>
      <c r="R43" s="235"/>
      <c r="W43" s="234"/>
    </row>
    <row r="44" spans="1:23" ht="13.2" customHeight="1" x14ac:dyDescent="0.25">
      <c r="A44" s="75"/>
      <c r="B44" s="91">
        <v>21</v>
      </c>
      <c r="C44" s="92">
        <v>22</v>
      </c>
      <c r="D44" s="92">
        <v>23</v>
      </c>
      <c r="E44" s="92">
        <v>24</v>
      </c>
      <c r="F44" s="92">
        <v>25</v>
      </c>
      <c r="G44" s="99">
        <v>26</v>
      </c>
      <c r="H44" s="91">
        <v>27</v>
      </c>
      <c r="I44" s="82"/>
      <c r="J44" s="91">
        <v>18</v>
      </c>
      <c r="K44" s="92">
        <v>19</v>
      </c>
      <c r="L44" s="92">
        <v>20</v>
      </c>
      <c r="M44" s="92">
        <v>21</v>
      </c>
      <c r="N44" s="92">
        <v>22</v>
      </c>
      <c r="O44" s="92">
        <v>23</v>
      </c>
      <c r="P44" s="91">
        <v>24</v>
      </c>
      <c r="Q44" s="76"/>
      <c r="R44" s="235"/>
      <c r="W44" s="234"/>
    </row>
    <row r="45" spans="1:23" ht="15" customHeight="1" x14ac:dyDescent="0.25">
      <c r="A45" s="75"/>
      <c r="B45" s="91">
        <v>28</v>
      </c>
      <c r="C45" s="92">
        <v>29</v>
      </c>
      <c r="D45" s="92">
        <v>30</v>
      </c>
      <c r="E45" s="92">
        <v>31</v>
      </c>
      <c r="F45" s="140"/>
      <c r="G45" s="97"/>
      <c r="H45" s="98"/>
      <c r="I45" s="82"/>
      <c r="J45" s="91">
        <v>25</v>
      </c>
      <c r="K45" s="92">
        <v>26</v>
      </c>
      <c r="L45" s="92">
        <v>27</v>
      </c>
      <c r="M45" s="92">
        <v>28</v>
      </c>
      <c r="N45" s="120">
        <v>29</v>
      </c>
      <c r="O45" s="120">
        <v>30</v>
      </c>
      <c r="P45" s="142"/>
      <c r="Q45" s="76"/>
      <c r="R45" s="235"/>
      <c r="W45" s="234"/>
    </row>
    <row r="46" spans="1:23" ht="14.4" customHeight="1" x14ac:dyDescent="0.25">
      <c r="A46" s="75"/>
      <c r="B46" s="152"/>
      <c r="C46" s="226"/>
      <c r="D46" s="227"/>
      <c r="E46" s="227"/>
      <c r="F46" s="227"/>
      <c r="G46" s="227"/>
      <c r="H46" s="227"/>
      <c r="I46" s="2"/>
      <c r="J46" s="118"/>
      <c r="K46" s="19"/>
      <c r="L46" s="19"/>
      <c r="M46" s="19"/>
      <c r="N46" s="19"/>
      <c r="O46" s="19"/>
      <c r="P46" s="119"/>
      <c r="Q46" s="76"/>
      <c r="R46" s="235"/>
      <c r="W46" s="234"/>
    </row>
    <row r="47" spans="1:23" x14ac:dyDescent="0.25">
      <c r="A47" s="75"/>
      <c r="B47" s="241" t="s">
        <v>9</v>
      </c>
      <c r="C47" s="242"/>
      <c r="D47" s="242"/>
      <c r="E47" s="242"/>
      <c r="F47" s="242"/>
      <c r="G47" s="242"/>
      <c r="H47" s="243"/>
      <c r="I47" s="82"/>
      <c r="J47" s="238" t="s">
        <v>10</v>
      </c>
      <c r="K47" s="239"/>
      <c r="L47" s="239"/>
      <c r="M47" s="239"/>
      <c r="N47" s="239"/>
      <c r="O47" s="239"/>
      <c r="P47" s="240"/>
      <c r="Q47" s="76"/>
      <c r="R47" s="235"/>
      <c r="W47" s="234"/>
    </row>
    <row r="48" spans="1:23" x14ac:dyDescent="0.25">
      <c r="A48" s="75"/>
      <c r="B48" s="77" t="s">
        <v>2</v>
      </c>
      <c r="C48" s="77" t="s">
        <v>3</v>
      </c>
      <c r="D48" s="77" t="s">
        <v>4</v>
      </c>
      <c r="E48" s="77" t="s">
        <v>5</v>
      </c>
      <c r="F48" s="77" t="s">
        <v>4</v>
      </c>
      <c r="G48" s="77" t="s">
        <v>6</v>
      </c>
      <c r="H48" s="77" t="s">
        <v>2</v>
      </c>
      <c r="I48" s="82"/>
      <c r="J48" s="77" t="s">
        <v>2</v>
      </c>
      <c r="K48" s="77" t="s">
        <v>3</v>
      </c>
      <c r="L48" s="77" t="s">
        <v>4</v>
      </c>
      <c r="M48" s="77" t="s">
        <v>5</v>
      </c>
      <c r="N48" s="77" t="s">
        <v>4</v>
      </c>
      <c r="O48" s="77" t="s">
        <v>6</v>
      </c>
      <c r="P48" s="77" t="s">
        <v>2</v>
      </c>
      <c r="Q48" s="76"/>
      <c r="R48" s="235"/>
      <c r="W48" s="234"/>
    </row>
    <row r="49" spans="1:23" x14ac:dyDescent="0.25">
      <c r="A49" s="75"/>
      <c r="B49" s="236"/>
      <c r="C49" s="237"/>
      <c r="D49" s="237"/>
      <c r="E49" s="97"/>
      <c r="F49" s="97"/>
      <c r="G49" s="98"/>
      <c r="H49" s="91">
        <v>1</v>
      </c>
      <c r="I49" s="82"/>
      <c r="J49" s="140"/>
      <c r="K49" s="141"/>
      <c r="L49" s="120">
        <v>1</v>
      </c>
      <c r="M49" s="120">
        <v>2</v>
      </c>
      <c r="N49" s="120">
        <v>3</v>
      </c>
      <c r="O49" s="120">
        <v>4</v>
      </c>
      <c r="P49" s="91">
        <v>5</v>
      </c>
      <c r="Q49" s="76"/>
      <c r="R49" s="235"/>
      <c r="W49" s="234"/>
    </row>
    <row r="50" spans="1:23" x14ac:dyDescent="0.25">
      <c r="A50" s="75"/>
      <c r="B50" s="91">
        <v>2</v>
      </c>
      <c r="C50" s="92">
        <v>3</v>
      </c>
      <c r="D50" s="92">
        <v>4</v>
      </c>
      <c r="E50" s="92">
        <v>5</v>
      </c>
      <c r="F50" s="92">
        <v>6</v>
      </c>
      <c r="G50" s="92">
        <v>7</v>
      </c>
      <c r="H50" s="91">
        <v>8</v>
      </c>
      <c r="I50" s="82"/>
      <c r="J50" s="91">
        <v>6</v>
      </c>
      <c r="K50" s="92">
        <v>7</v>
      </c>
      <c r="L50" s="92">
        <v>8</v>
      </c>
      <c r="M50" s="92">
        <v>9</v>
      </c>
      <c r="N50" s="92">
        <v>10</v>
      </c>
      <c r="O50" s="92">
        <v>11</v>
      </c>
      <c r="P50" s="91">
        <v>12</v>
      </c>
      <c r="Q50" s="76"/>
      <c r="R50" s="235"/>
      <c r="W50" s="234"/>
    </row>
    <row r="51" spans="1:23" x14ac:dyDescent="0.25">
      <c r="A51" s="75"/>
      <c r="B51" s="91">
        <v>9</v>
      </c>
      <c r="C51" s="92">
        <v>10</v>
      </c>
      <c r="D51" s="92">
        <v>11</v>
      </c>
      <c r="E51" s="92">
        <v>12</v>
      </c>
      <c r="F51" s="92">
        <v>13</v>
      </c>
      <c r="G51" s="92">
        <v>14</v>
      </c>
      <c r="H51" s="91">
        <v>15</v>
      </c>
      <c r="I51" s="82"/>
      <c r="J51" s="91">
        <v>13</v>
      </c>
      <c r="K51" s="92">
        <v>14</v>
      </c>
      <c r="L51" s="92">
        <v>15</v>
      </c>
      <c r="M51" s="92">
        <v>16</v>
      </c>
      <c r="N51" s="92">
        <v>17</v>
      </c>
      <c r="O51" s="92">
        <v>18</v>
      </c>
      <c r="P51" s="91">
        <v>19</v>
      </c>
      <c r="Q51" s="76"/>
      <c r="R51" s="235"/>
      <c r="W51" s="234"/>
    </row>
    <row r="52" spans="1:23" ht="12.75" customHeight="1" x14ac:dyDescent="0.25">
      <c r="A52" s="75"/>
      <c r="B52" s="91">
        <v>16</v>
      </c>
      <c r="C52" s="92">
        <v>17</v>
      </c>
      <c r="D52" s="92">
        <v>18</v>
      </c>
      <c r="E52" s="92">
        <v>19</v>
      </c>
      <c r="F52" s="92">
        <v>20</v>
      </c>
      <c r="G52" s="92">
        <v>21</v>
      </c>
      <c r="H52" s="91">
        <v>22</v>
      </c>
      <c r="I52" s="82"/>
      <c r="J52" s="91">
        <v>20</v>
      </c>
      <c r="K52" s="92">
        <v>21</v>
      </c>
      <c r="L52" s="92">
        <v>22</v>
      </c>
      <c r="M52" s="92">
        <v>23</v>
      </c>
      <c r="N52" s="92">
        <v>24</v>
      </c>
      <c r="O52" s="96">
        <v>25</v>
      </c>
      <c r="P52" s="95">
        <v>26</v>
      </c>
      <c r="Q52" s="76"/>
      <c r="R52" s="235"/>
      <c r="W52" s="234"/>
    </row>
    <row r="53" spans="1:23" ht="12.75" customHeight="1" x14ac:dyDescent="0.25">
      <c r="A53" s="75"/>
      <c r="B53" s="91">
        <v>23</v>
      </c>
      <c r="C53" s="99">
        <v>24</v>
      </c>
      <c r="D53" s="92">
        <v>25</v>
      </c>
      <c r="E53" s="92">
        <v>26</v>
      </c>
      <c r="F53" s="92">
        <v>27</v>
      </c>
      <c r="G53" s="92">
        <v>28</v>
      </c>
      <c r="H53" s="151">
        <v>29</v>
      </c>
      <c r="I53" s="82"/>
      <c r="J53" s="91">
        <v>27</v>
      </c>
      <c r="K53" s="92">
        <v>28</v>
      </c>
      <c r="L53" s="92">
        <v>29</v>
      </c>
      <c r="M53" s="92">
        <v>30</v>
      </c>
      <c r="N53" s="140"/>
      <c r="O53" s="97"/>
      <c r="P53" s="98"/>
      <c r="Q53" s="76"/>
      <c r="R53" s="235"/>
      <c r="W53" s="234"/>
    </row>
    <row r="54" spans="1:23" x14ac:dyDescent="0.25">
      <c r="A54" s="75"/>
      <c r="B54" s="116">
        <v>30</v>
      </c>
      <c r="C54" s="164">
        <v>31</v>
      </c>
      <c r="D54" s="154"/>
      <c r="E54" s="155"/>
      <c r="F54" s="155"/>
      <c r="G54" s="155"/>
      <c r="H54" s="156"/>
      <c r="I54" s="79"/>
      <c r="J54" s="147"/>
      <c r="K54" s="146"/>
      <c r="L54" s="153"/>
      <c r="M54" s="153"/>
      <c r="N54" s="138"/>
      <c r="O54" s="138"/>
      <c r="P54" s="138"/>
      <c r="Q54" s="76"/>
      <c r="R54" s="235"/>
      <c r="W54" s="234"/>
    </row>
    <row r="55" spans="1:23" ht="33" customHeight="1" x14ac:dyDescent="0.25">
      <c r="B55" s="78"/>
      <c r="C55" s="78"/>
      <c r="D55" s="78"/>
      <c r="E55" s="78"/>
      <c r="F55" s="78"/>
      <c r="G55" s="78"/>
      <c r="H55" s="78"/>
      <c r="J55" s="78"/>
      <c r="K55" s="78"/>
      <c r="L55" s="78"/>
      <c r="M55" s="78"/>
      <c r="N55" s="78"/>
      <c r="O55" s="78"/>
      <c r="P55" s="78"/>
      <c r="R55" s="235"/>
      <c r="W55" s="234"/>
    </row>
    <row r="56" spans="1:23" ht="24" customHeight="1" x14ac:dyDescent="0.25">
      <c r="R56" s="235"/>
      <c r="W56" s="234"/>
    </row>
    <row r="57" spans="1:23" ht="1.2" customHeight="1" x14ac:dyDescent="0.25">
      <c r="R57" s="235"/>
      <c r="W57" s="234"/>
    </row>
    <row r="58" spans="1:23" ht="13.2" customHeight="1" x14ac:dyDescent="0.25">
      <c r="R58" s="235"/>
      <c r="W58" s="234"/>
    </row>
    <row r="59" spans="1:23" ht="13.2" hidden="1" customHeight="1" x14ac:dyDescent="0.25">
      <c r="R59" s="235"/>
      <c r="W59" s="234"/>
    </row>
    <row r="60" spans="1:23" ht="13.2" hidden="1" customHeight="1" x14ac:dyDescent="0.25">
      <c r="R60" s="235"/>
      <c r="W60" s="234"/>
    </row>
    <row r="61" spans="1:23" ht="13.2" hidden="1" customHeight="1" x14ac:dyDescent="0.25">
      <c r="R61" s="235"/>
      <c r="W61" s="234"/>
    </row>
    <row r="62" spans="1:23" ht="13.2" hidden="1" customHeight="1" x14ac:dyDescent="0.25">
      <c r="R62" s="235"/>
      <c r="W62" s="234"/>
    </row>
    <row r="63" spans="1:23" ht="13.2" hidden="1" customHeight="1" x14ac:dyDescent="0.25">
      <c r="R63" s="235"/>
      <c r="W63" s="234"/>
    </row>
  </sheetData>
  <mergeCells count="32">
    <mergeCell ref="B21:H21"/>
    <mergeCell ref="J21:P21"/>
    <mergeCell ref="T11:U11"/>
    <mergeCell ref="B1:P1"/>
    <mergeCell ref="R1:W3"/>
    <mergeCell ref="B2:D2"/>
    <mergeCell ref="E2:H2"/>
    <mergeCell ref="J2:M2"/>
    <mergeCell ref="N2:P2"/>
    <mergeCell ref="B3:P3"/>
    <mergeCell ref="B4:H4"/>
    <mergeCell ref="J4:P4"/>
    <mergeCell ref="T5:U5"/>
    <mergeCell ref="T7:U7"/>
    <mergeCell ref="T9:U9"/>
    <mergeCell ref="J6:K6"/>
    <mergeCell ref="R12:W14"/>
    <mergeCell ref="C46:H46"/>
    <mergeCell ref="R16:W18"/>
    <mergeCell ref="R21:W1048576"/>
    <mergeCell ref="B49:D49"/>
    <mergeCell ref="B30:H30"/>
    <mergeCell ref="J30:P30"/>
    <mergeCell ref="B39:H39"/>
    <mergeCell ref="J39:P39"/>
    <mergeCell ref="B47:H47"/>
    <mergeCell ref="J47:P47"/>
    <mergeCell ref="O36:P36"/>
    <mergeCell ref="B12:H12"/>
    <mergeCell ref="J12:P12"/>
    <mergeCell ref="G27:H27"/>
    <mergeCell ref="K28:P28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C4C815-AE1B-4223-B72B-F5F2DA80D1BA}">
  <dimension ref="A1:XFC58"/>
  <sheetViews>
    <sheetView zoomScaleNormal="100" workbookViewId="0">
      <selection activeCell="B1" sqref="B1:P1"/>
    </sheetView>
  </sheetViews>
  <sheetFormatPr defaultColWidth="0" defaultRowHeight="0" customHeight="1" zeroHeight="1" x14ac:dyDescent="0.25"/>
  <cols>
    <col min="1" max="1" width="1.33203125" style="1" customWidth="1"/>
    <col min="2" max="8" width="5.109375" style="1" customWidth="1"/>
    <col min="9" max="9" width="5.6640625" style="1" customWidth="1"/>
    <col min="10" max="16" width="5.109375" style="1" customWidth="1"/>
    <col min="17" max="17" width="3.6640625" style="1" customWidth="1"/>
    <col min="18" max="18" width="5.6640625" style="233" customWidth="1"/>
    <col min="19" max="19" width="1.44140625" style="233" customWidth="1"/>
    <col min="20" max="20" width="2.109375" style="233" customWidth="1"/>
    <col min="21" max="21" width="9.109375" style="233" customWidth="1"/>
    <col min="22" max="22" width="1.44140625" style="233" customWidth="1"/>
    <col min="23" max="23" width="18.77734375" style="233" customWidth="1"/>
    <col min="24" max="24" width="2.6640625" style="1" hidden="1"/>
    <col min="25" max="16383" width="9.109375" style="1" hidden="1"/>
    <col min="16384" max="16384" width="0.109375" style="1" customWidth="1"/>
  </cols>
  <sheetData>
    <row r="1" spans="1:23" ht="26.4" customHeight="1" x14ac:dyDescent="0.45">
      <c r="A1" s="75"/>
      <c r="B1" s="250" t="s">
        <v>350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2"/>
      <c r="R1" s="253" t="s">
        <v>351</v>
      </c>
      <c r="S1" s="254"/>
      <c r="T1" s="254"/>
      <c r="U1" s="254"/>
      <c r="V1" s="254"/>
      <c r="W1" s="255"/>
    </row>
    <row r="2" spans="1:23" ht="7.8" customHeight="1" x14ac:dyDescent="0.25">
      <c r="A2" s="75"/>
      <c r="B2" s="259"/>
      <c r="C2" s="259"/>
      <c r="D2" s="259"/>
      <c r="E2" s="260"/>
      <c r="F2" s="260"/>
      <c r="G2" s="260"/>
      <c r="H2" s="260"/>
      <c r="I2" s="2"/>
      <c r="J2" s="261"/>
      <c r="K2" s="262"/>
      <c r="L2" s="262"/>
      <c r="M2" s="262"/>
      <c r="N2" s="263"/>
      <c r="O2" s="263"/>
      <c r="P2" s="263"/>
      <c r="Q2" s="76"/>
      <c r="R2" s="256"/>
      <c r="S2" s="257"/>
      <c r="T2" s="257"/>
      <c r="U2" s="257"/>
      <c r="V2" s="257"/>
      <c r="W2" s="258"/>
    </row>
    <row r="3" spans="1:23" ht="26.1" customHeight="1" x14ac:dyDescent="0.25">
      <c r="A3" s="75"/>
      <c r="B3" s="264" t="s">
        <v>565</v>
      </c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76"/>
      <c r="R3" s="256"/>
      <c r="S3" s="257"/>
      <c r="T3" s="257"/>
      <c r="U3" s="257"/>
      <c r="V3" s="257"/>
      <c r="W3" s="258"/>
    </row>
    <row r="4" spans="1:23" ht="13.2" x14ac:dyDescent="0.25">
      <c r="A4" s="75"/>
      <c r="B4" s="278" t="s">
        <v>11</v>
      </c>
      <c r="C4" s="278"/>
      <c r="D4" s="278"/>
      <c r="E4" s="278"/>
      <c r="F4" s="278"/>
      <c r="G4" s="278"/>
      <c r="H4" s="278"/>
      <c r="I4" s="82"/>
      <c r="J4" s="278" t="s">
        <v>12</v>
      </c>
      <c r="K4" s="278"/>
      <c r="L4" s="278"/>
      <c r="M4" s="278"/>
      <c r="N4" s="278"/>
      <c r="O4" s="278"/>
      <c r="P4" s="278"/>
      <c r="Q4" s="79"/>
      <c r="R4" s="85"/>
      <c r="S4" s="76"/>
      <c r="T4" s="1" t="s">
        <v>276</v>
      </c>
      <c r="U4" s="1"/>
      <c r="V4" s="1"/>
      <c r="W4" s="1"/>
    </row>
    <row r="5" spans="1:23" ht="13.2" x14ac:dyDescent="0.25">
      <c r="A5" s="75"/>
      <c r="B5" s="74" t="s">
        <v>2</v>
      </c>
      <c r="C5" s="74" t="s">
        <v>3</v>
      </c>
      <c r="D5" s="74" t="s">
        <v>4</v>
      </c>
      <c r="E5" s="74" t="s">
        <v>5</v>
      </c>
      <c r="F5" s="77" t="s">
        <v>4</v>
      </c>
      <c r="G5" s="77" t="s">
        <v>6</v>
      </c>
      <c r="H5" s="77" t="s">
        <v>2</v>
      </c>
      <c r="I5" s="82"/>
      <c r="J5" s="77" t="s">
        <v>2</v>
      </c>
      <c r="K5" s="77" t="s">
        <v>3</v>
      </c>
      <c r="L5" s="77" t="s">
        <v>4</v>
      </c>
      <c r="M5" s="77" t="s">
        <v>5</v>
      </c>
      <c r="N5" s="77" t="s">
        <v>4</v>
      </c>
      <c r="O5" s="77" t="s">
        <v>6</v>
      </c>
      <c r="P5" s="74" t="s">
        <v>2</v>
      </c>
      <c r="Q5" s="76"/>
      <c r="R5" s="15"/>
      <c r="S5" s="1"/>
      <c r="T5" s="266"/>
      <c r="U5" s="267"/>
      <c r="V5" s="1"/>
      <c r="W5" s="1"/>
    </row>
    <row r="6" spans="1:23" ht="13.2" x14ac:dyDescent="0.25">
      <c r="A6" s="75"/>
      <c r="B6" s="236"/>
      <c r="C6" s="289"/>
      <c r="D6" s="289"/>
      <c r="E6" s="290"/>
      <c r="F6" s="122">
        <v>1</v>
      </c>
      <c r="G6" s="121">
        <v>2</v>
      </c>
      <c r="H6" s="91">
        <v>3</v>
      </c>
      <c r="I6" s="82"/>
      <c r="J6" s="113">
        <v>1</v>
      </c>
      <c r="K6" s="122">
        <v>2</v>
      </c>
      <c r="L6" s="120">
        <v>3</v>
      </c>
      <c r="M6" s="120">
        <v>4</v>
      </c>
      <c r="N6" s="94">
        <v>5</v>
      </c>
      <c r="O6" s="94">
        <v>6</v>
      </c>
      <c r="P6" s="91">
        <v>7</v>
      </c>
      <c r="Q6" s="79"/>
      <c r="R6" s="73"/>
      <c r="S6" s="76"/>
      <c r="T6" s="1" t="s">
        <v>275</v>
      </c>
      <c r="U6" s="1"/>
      <c r="V6" s="1"/>
      <c r="W6" s="1"/>
    </row>
    <row r="7" spans="1:23" ht="13.2" x14ac:dyDescent="0.25">
      <c r="A7" s="75"/>
      <c r="B7" s="93">
        <v>4</v>
      </c>
      <c r="C7" s="94">
        <v>5</v>
      </c>
      <c r="D7" s="94">
        <v>6</v>
      </c>
      <c r="E7" s="94">
        <v>7</v>
      </c>
      <c r="F7" s="92">
        <v>8</v>
      </c>
      <c r="G7" s="92">
        <v>9</v>
      </c>
      <c r="H7" s="91">
        <v>10</v>
      </c>
      <c r="I7" s="82"/>
      <c r="J7" s="91">
        <v>8</v>
      </c>
      <c r="K7" s="92">
        <v>9</v>
      </c>
      <c r="L7" s="92">
        <v>10</v>
      </c>
      <c r="M7" s="92">
        <v>11</v>
      </c>
      <c r="N7" s="92">
        <v>12</v>
      </c>
      <c r="O7" s="92">
        <v>13</v>
      </c>
      <c r="P7" s="91">
        <v>14</v>
      </c>
      <c r="Q7" s="76"/>
      <c r="R7" s="15"/>
      <c r="S7" s="1"/>
      <c r="T7" s="248"/>
      <c r="U7" s="249"/>
      <c r="V7" s="1"/>
      <c r="W7" s="1"/>
    </row>
    <row r="8" spans="1:23" ht="13.2" customHeight="1" x14ac:dyDescent="0.25">
      <c r="A8" s="75"/>
      <c r="B8" s="91">
        <v>11</v>
      </c>
      <c r="C8" s="92">
        <v>12</v>
      </c>
      <c r="D8" s="92">
        <v>13</v>
      </c>
      <c r="E8" s="92">
        <v>14</v>
      </c>
      <c r="F8" s="92">
        <v>15</v>
      </c>
      <c r="G8" s="92">
        <v>16</v>
      </c>
      <c r="H8" s="91">
        <v>17</v>
      </c>
      <c r="I8" s="82"/>
      <c r="J8" s="91">
        <v>15</v>
      </c>
      <c r="K8" s="92">
        <v>16</v>
      </c>
      <c r="L8" s="92">
        <v>17</v>
      </c>
      <c r="M8" s="92">
        <v>18</v>
      </c>
      <c r="N8" s="92">
        <v>19</v>
      </c>
      <c r="O8" s="92">
        <v>20</v>
      </c>
      <c r="P8" s="91">
        <v>21</v>
      </c>
      <c r="Q8" s="79"/>
      <c r="R8" s="133"/>
      <c r="S8" s="76"/>
      <c r="T8" s="1" t="s">
        <v>23</v>
      </c>
      <c r="U8" s="1"/>
      <c r="V8" s="1"/>
      <c r="W8" s="1"/>
    </row>
    <row r="9" spans="1:23" ht="12.75" customHeight="1" x14ac:dyDescent="0.25">
      <c r="A9" s="75"/>
      <c r="B9" s="91">
        <v>18</v>
      </c>
      <c r="C9" s="92">
        <v>19</v>
      </c>
      <c r="D9" s="92">
        <v>20</v>
      </c>
      <c r="E9" s="92">
        <v>21</v>
      </c>
      <c r="F9" s="92">
        <v>22</v>
      </c>
      <c r="G9" s="92">
        <v>23</v>
      </c>
      <c r="H9" s="91">
        <v>24</v>
      </c>
      <c r="I9" s="82"/>
      <c r="J9" s="91">
        <v>22</v>
      </c>
      <c r="K9" s="92">
        <v>23</v>
      </c>
      <c r="L9" s="92">
        <v>24</v>
      </c>
      <c r="M9" s="92">
        <v>25</v>
      </c>
      <c r="N9" s="92">
        <v>26</v>
      </c>
      <c r="O9" s="92">
        <v>27</v>
      </c>
      <c r="P9" s="91">
        <v>28</v>
      </c>
      <c r="Q9" s="76"/>
      <c r="R9" s="15"/>
      <c r="S9" s="1"/>
      <c r="T9" s="248"/>
      <c r="U9" s="249"/>
      <c r="V9" s="1"/>
      <c r="W9" s="1"/>
    </row>
    <row r="10" spans="1:23" ht="13.2" x14ac:dyDescent="0.25">
      <c r="A10" s="75"/>
      <c r="B10" s="91">
        <v>25</v>
      </c>
      <c r="C10" s="92">
        <v>26</v>
      </c>
      <c r="D10" s="92">
        <v>27</v>
      </c>
      <c r="E10" s="92">
        <v>28</v>
      </c>
      <c r="F10" s="92">
        <v>29</v>
      </c>
      <c r="G10" s="120">
        <v>30</v>
      </c>
      <c r="H10" s="174">
        <v>31</v>
      </c>
      <c r="I10" s="82"/>
      <c r="J10" s="91">
        <v>29</v>
      </c>
      <c r="K10" s="92">
        <v>30</v>
      </c>
      <c r="L10" s="104">
        <v>31</v>
      </c>
      <c r="M10" s="236"/>
      <c r="N10" s="293"/>
      <c r="O10" s="293"/>
      <c r="P10" s="294"/>
      <c r="Q10" s="79"/>
      <c r="R10" s="70"/>
      <c r="S10" s="76"/>
      <c r="T10" s="1" t="s">
        <v>21</v>
      </c>
      <c r="U10" s="1"/>
      <c r="V10" s="1"/>
      <c r="W10" s="1"/>
    </row>
    <row r="11" spans="1:23" ht="2.4" customHeight="1" x14ac:dyDescent="0.25">
      <c r="A11" s="75"/>
      <c r="B11" s="114"/>
      <c r="C11" s="114"/>
      <c r="D11" s="291"/>
      <c r="E11" s="292"/>
      <c r="F11" s="292"/>
      <c r="G11" s="292"/>
      <c r="H11" s="292"/>
      <c r="I11" s="2"/>
      <c r="J11" s="2"/>
      <c r="K11" s="2"/>
      <c r="L11" s="2"/>
      <c r="M11" s="2"/>
      <c r="N11" s="2"/>
      <c r="O11" s="2"/>
      <c r="P11" s="2"/>
      <c r="Q11" s="76"/>
      <c r="R11" s="78"/>
      <c r="S11" s="1"/>
      <c r="T11" s="248"/>
      <c r="U11" s="249"/>
      <c r="V11" s="1"/>
      <c r="W11" s="1"/>
    </row>
    <row r="12" spans="1:23" ht="7.2" customHeight="1" x14ac:dyDescent="0.25">
      <c r="A12" s="75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76"/>
      <c r="R12" s="132"/>
      <c r="S12" s="1"/>
      <c r="T12" s="1"/>
      <c r="U12" s="1"/>
      <c r="V12" s="1"/>
      <c r="W12" s="1"/>
    </row>
    <row r="13" spans="1:23" ht="13.2" x14ac:dyDescent="0.25">
      <c r="A13" s="75"/>
      <c r="B13" s="278" t="s">
        <v>13</v>
      </c>
      <c r="C13" s="278"/>
      <c r="D13" s="278"/>
      <c r="E13" s="278"/>
      <c r="F13" s="278"/>
      <c r="G13" s="278"/>
      <c r="H13" s="278"/>
      <c r="I13" s="82"/>
      <c r="J13" s="288" t="s">
        <v>14</v>
      </c>
      <c r="K13" s="288"/>
      <c r="L13" s="288"/>
      <c r="M13" s="288"/>
      <c r="N13" s="288"/>
      <c r="O13" s="288"/>
      <c r="P13" s="288"/>
      <c r="Q13" s="79"/>
      <c r="R13" s="268" t="s">
        <v>562</v>
      </c>
      <c r="S13" s="269"/>
      <c r="T13" s="269"/>
      <c r="U13" s="269"/>
      <c r="V13" s="269"/>
      <c r="W13" s="270"/>
    </row>
    <row r="14" spans="1:23" ht="13.2" x14ac:dyDescent="0.25">
      <c r="A14" s="75"/>
      <c r="B14" s="74" t="s">
        <v>2</v>
      </c>
      <c r="C14" s="74" t="s">
        <v>3</v>
      </c>
      <c r="D14" s="74" t="s">
        <v>4</v>
      </c>
      <c r="E14" s="77" t="s">
        <v>5</v>
      </c>
      <c r="F14" s="77" t="s">
        <v>4</v>
      </c>
      <c r="G14" s="77" t="s">
        <v>6</v>
      </c>
      <c r="H14" s="77" t="s">
        <v>2</v>
      </c>
      <c r="I14" s="82"/>
      <c r="J14" s="74" t="s">
        <v>2</v>
      </c>
      <c r="K14" s="74" t="s">
        <v>3</v>
      </c>
      <c r="L14" s="74" t="s">
        <v>4</v>
      </c>
      <c r="M14" s="74" t="s">
        <v>5</v>
      </c>
      <c r="N14" s="74" t="s">
        <v>4</v>
      </c>
      <c r="O14" s="77" t="s">
        <v>6</v>
      </c>
      <c r="P14" s="77" t="s">
        <v>2</v>
      </c>
      <c r="Q14" s="76"/>
      <c r="R14" s="269"/>
      <c r="S14" s="269"/>
      <c r="T14" s="269"/>
      <c r="U14" s="269"/>
      <c r="V14" s="269"/>
      <c r="W14" s="270"/>
    </row>
    <row r="15" spans="1:23" ht="13.2" x14ac:dyDescent="0.25">
      <c r="A15" s="75"/>
      <c r="B15" s="279"/>
      <c r="C15" s="280"/>
      <c r="D15" s="281"/>
      <c r="E15" s="85">
        <v>1</v>
      </c>
      <c r="F15" s="86">
        <v>2</v>
      </c>
      <c r="G15" s="83">
        <v>3</v>
      </c>
      <c r="H15" s="105">
        <v>4</v>
      </c>
      <c r="I15" s="82"/>
      <c r="J15" s="298"/>
      <c r="K15" s="299"/>
      <c r="L15" s="300"/>
      <c r="M15" s="300"/>
      <c r="N15" s="301"/>
      <c r="O15" s="86">
        <v>1</v>
      </c>
      <c r="P15" s="105">
        <v>2</v>
      </c>
      <c r="Q15" s="76"/>
      <c r="R15" s="269"/>
      <c r="S15" s="269"/>
      <c r="T15" s="269"/>
      <c r="U15" s="269"/>
      <c r="V15" s="269"/>
      <c r="W15" s="270"/>
    </row>
    <row r="16" spans="1:23" ht="13.2" customHeight="1" x14ac:dyDescent="0.25">
      <c r="A16" s="75"/>
      <c r="B16" s="107">
        <v>5</v>
      </c>
      <c r="C16" s="180">
        <v>6</v>
      </c>
      <c r="D16" s="88">
        <v>7</v>
      </c>
      <c r="E16" s="85">
        <v>8</v>
      </c>
      <c r="F16" s="85">
        <v>9</v>
      </c>
      <c r="G16" s="85">
        <v>10</v>
      </c>
      <c r="H16" s="105">
        <v>11</v>
      </c>
      <c r="I16" s="82"/>
      <c r="J16" s="107">
        <v>3</v>
      </c>
      <c r="K16" s="88">
        <v>4</v>
      </c>
      <c r="L16" s="88">
        <v>5</v>
      </c>
      <c r="M16" s="88">
        <v>6</v>
      </c>
      <c r="N16" s="88">
        <v>7</v>
      </c>
      <c r="O16" s="85">
        <v>8</v>
      </c>
      <c r="P16" s="105">
        <v>9</v>
      </c>
      <c r="Q16" s="76"/>
      <c r="R16" s="126"/>
      <c r="S16" s="127"/>
      <c r="T16" s="127"/>
      <c r="U16" s="127"/>
      <c r="V16" s="127"/>
      <c r="W16" s="128"/>
    </row>
    <row r="17" spans="1:23" ht="13.2" x14ac:dyDescent="0.25">
      <c r="A17" s="75"/>
      <c r="B17" s="105">
        <v>12</v>
      </c>
      <c r="C17" s="85">
        <v>13</v>
      </c>
      <c r="D17" s="85">
        <v>14</v>
      </c>
      <c r="E17" s="85">
        <v>15</v>
      </c>
      <c r="F17" s="85">
        <v>16</v>
      </c>
      <c r="G17" s="85">
        <v>17</v>
      </c>
      <c r="H17" s="105">
        <v>18</v>
      </c>
      <c r="I17" s="82"/>
      <c r="J17" s="105">
        <v>10</v>
      </c>
      <c r="K17" s="84">
        <v>11</v>
      </c>
      <c r="L17" s="85">
        <v>12</v>
      </c>
      <c r="M17" s="85">
        <v>13</v>
      </c>
      <c r="N17" s="85">
        <v>14</v>
      </c>
      <c r="O17" s="85">
        <v>15</v>
      </c>
      <c r="P17" s="105">
        <v>16</v>
      </c>
      <c r="Q17" s="76"/>
      <c r="R17" s="271"/>
      <c r="S17" s="272"/>
      <c r="T17" s="272"/>
      <c r="U17" s="272"/>
      <c r="V17" s="272"/>
      <c r="W17" s="273"/>
    </row>
    <row r="18" spans="1:23" ht="12.75" customHeight="1" x14ac:dyDescent="0.25">
      <c r="A18" s="75"/>
      <c r="B18" s="105">
        <v>19</v>
      </c>
      <c r="C18" s="85">
        <v>20</v>
      </c>
      <c r="D18" s="85">
        <v>21</v>
      </c>
      <c r="E18" s="85">
        <v>22</v>
      </c>
      <c r="F18" s="85">
        <v>23</v>
      </c>
      <c r="G18" s="85">
        <v>24</v>
      </c>
      <c r="H18" s="105">
        <v>25</v>
      </c>
      <c r="I18" s="82"/>
      <c r="J18" s="105">
        <v>17</v>
      </c>
      <c r="K18" s="85">
        <v>18</v>
      </c>
      <c r="L18" s="85">
        <v>19</v>
      </c>
      <c r="M18" s="85">
        <v>20</v>
      </c>
      <c r="N18" s="85">
        <v>21</v>
      </c>
      <c r="O18" s="85">
        <v>22</v>
      </c>
      <c r="P18" s="105">
        <v>23</v>
      </c>
      <c r="Q18" s="76"/>
      <c r="R18" s="274"/>
      <c r="S18" s="275"/>
      <c r="T18" s="275"/>
      <c r="U18" s="275"/>
      <c r="V18" s="275"/>
      <c r="W18" s="276"/>
    </row>
    <row r="19" spans="1:23" ht="13.2" x14ac:dyDescent="0.25">
      <c r="A19" s="75"/>
      <c r="B19" s="105">
        <v>26</v>
      </c>
      <c r="C19" s="85">
        <v>27</v>
      </c>
      <c r="D19" s="85">
        <v>28</v>
      </c>
      <c r="E19" s="85">
        <v>29</v>
      </c>
      <c r="F19" s="84">
        <v>30</v>
      </c>
      <c r="G19" s="177"/>
      <c r="H19" s="179"/>
      <c r="I19" s="82"/>
      <c r="J19" s="105">
        <v>24</v>
      </c>
      <c r="K19" s="85">
        <v>25</v>
      </c>
      <c r="L19" s="85">
        <v>26</v>
      </c>
      <c r="M19" s="85">
        <v>27</v>
      </c>
      <c r="N19" s="85">
        <v>28</v>
      </c>
      <c r="O19" s="85">
        <v>29</v>
      </c>
      <c r="P19" s="124">
        <v>30</v>
      </c>
      <c r="Q19" s="76"/>
      <c r="R19" s="274"/>
      <c r="S19" s="275"/>
      <c r="T19" s="275"/>
      <c r="U19" s="275"/>
      <c r="V19" s="275"/>
      <c r="W19" s="276"/>
    </row>
    <row r="20" spans="1:23" ht="12" customHeight="1" x14ac:dyDescent="0.25">
      <c r="A20" s="75"/>
      <c r="B20" s="2"/>
      <c r="C20" s="2"/>
      <c r="D20" s="2"/>
      <c r="E20" s="2"/>
      <c r="F20" s="2"/>
      <c r="G20" s="2"/>
      <c r="H20" s="2"/>
      <c r="I20" s="2"/>
      <c r="J20" s="115">
        <v>31</v>
      </c>
      <c r="K20" s="295"/>
      <c r="L20" s="296"/>
      <c r="M20" s="296"/>
      <c r="N20" s="296"/>
      <c r="O20" s="296"/>
      <c r="P20" s="297"/>
      <c r="Q20" s="76"/>
      <c r="R20" s="135"/>
      <c r="S20" s="136"/>
      <c r="T20" s="136"/>
      <c r="U20" s="136"/>
      <c r="V20" s="136"/>
      <c r="W20" s="137"/>
    </row>
    <row r="21" spans="1:23" ht="13.2" x14ac:dyDescent="0.25">
      <c r="A21" s="75"/>
      <c r="B21" s="278" t="s">
        <v>15</v>
      </c>
      <c r="C21" s="278"/>
      <c r="D21" s="278"/>
      <c r="E21" s="278"/>
      <c r="F21" s="278"/>
      <c r="G21" s="278"/>
      <c r="H21" s="278"/>
      <c r="I21" s="82"/>
      <c r="J21" s="278" t="s">
        <v>16</v>
      </c>
      <c r="K21" s="278"/>
      <c r="L21" s="278"/>
      <c r="M21" s="278"/>
      <c r="N21" s="278"/>
      <c r="O21" s="278"/>
      <c r="P21" s="278"/>
      <c r="Q21" s="76"/>
      <c r="R21" s="277" t="s">
        <v>367</v>
      </c>
      <c r="W21" s="234"/>
    </row>
    <row r="22" spans="1:23" ht="13.2" x14ac:dyDescent="0.25">
      <c r="A22" s="75"/>
      <c r="B22" s="77" t="s">
        <v>2</v>
      </c>
      <c r="C22" s="77" t="s">
        <v>3</v>
      </c>
      <c r="D22" s="77" t="s">
        <v>4</v>
      </c>
      <c r="E22" s="77" t="s">
        <v>5</v>
      </c>
      <c r="F22" s="77" t="s">
        <v>4</v>
      </c>
      <c r="G22" s="77" t="s">
        <v>6</v>
      </c>
      <c r="H22" s="77" t="s">
        <v>2</v>
      </c>
      <c r="I22" s="82"/>
      <c r="J22" s="77" t="s">
        <v>2</v>
      </c>
      <c r="K22" s="77" t="s">
        <v>3</v>
      </c>
      <c r="L22" s="77" t="s">
        <v>4</v>
      </c>
      <c r="M22" s="77" t="s">
        <v>5</v>
      </c>
      <c r="N22" s="77" t="s">
        <v>4</v>
      </c>
      <c r="O22" s="77" t="s">
        <v>6</v>
      </c>
      <c r="P22" s="77" t="s">
        <v>2</v>
      </c>
      <c r="Q22" s="76"/>
      <c r="R22" s="235"/>
      <c r="W22" s="234"/>
    </row>
    <row r="23" spans="1:23" ht="13.2" customHeight="1" x14ac:dyDescent="0.25">
      <c r="A23" s="75"/>
      <c r="B23" s="178"/>
      <c r="C23" s="85">
        <v>1</v>
      </c>
      <c r="D23" s="85">
        <v>2</v>
      </c>
      <c r="E23" s="85">
        <v>3</v>
      </c>
      <c r="F23" s="85">
        <v>4</v>
      </c>
      <c r="G23" s="83">
        <v>5</v>
      </c>
      <c r="H23" s="105">
        <v>6</v>
      </c>
      <c r="I23" s="82"/>
      <c r="J23" s="279"/>
      <c r="K23" s="280"/>
      <c r="L23" s="281"/>
      <c r="M23" s="85">
        <v>1</v>
      </c>
      <c r="N23" s="86">
        <v>2</v>
      </c>
      <c r="O23" s="85">
        <v>3</v>
      </c>
      <c r="P23" s="105">
        <v>4</v>
      </c>
      <c r="Q23" s="76"/>
      <c r="R23" s="235"/>
      <c r="W23" s="234"/>
    </row>
    <row r="24" spans="1:23" ht="13.2" x14ac:dyDescent="0.25">
      <c r="A24" s="75"/>
      <c r="B24" s="105">
        <v>7</v>
      </c>
      <c r="C24" s="85">
        <v>8</v>
      </c>
      <c r="D24" s="85">
        <v>9</v>
      </c>
      <c r="E24" s="85">
        <v>10</v>
      </c>
      <c r="F24" s="84">
        <v>11</v>
      </c>
      <c r="G24" s="85">
        <v>12</v>
      </c>
      <c r="H24" s="105">
        <v>13</v>
      </c>
      <c r="I24" s="82"/>
      <c r="J24" s="107">
        <v>5</v>
      </c>
      <c r="K24" s="88">
        <v>6</v>
      </c>
      <c r="L24" s="88">
        <v>7</v>
      </c>
      <c r="M24" s="88">
        <v>8</v>
      </c>
      <c r="N24" s="88">
        <v>9</v>
      </c>
      <c r="O24" s="85">
        <v>10</v>
      </c>
      <c r="P24" s="105">
        <v>11</v>
      </c>
      <c r="Q24" s="76"/>
      <c r="R24" s="235"/>
      <c r="W24" s="234"/>
    </row>
    <row r="25" spans="1:23" ht="12.75" customHeight="1" x14ac:dyDescent="0.25">
      <c r="A25" s="75"/>
      <c r="B25" s="105">
        <v>14</v>
      </c>
      <c r="C25" s="85">
        <v>15</v>
      </c>
      <c r="D25" s="85">
        <v>16</v>
      </c>
      <c r="E25" s="85">
        <v>17</v>
      </c>
      <c r="F25" s="85">
        <v>18</v>
      </c>
      <c r="G25" s="85">
        <v>19</v>
      </c>
      <c r="H25" s="105">
        <v>20</v>
      </c>
      <c r="I25" s="82"/>
      <c r="J25" s="105">
        <v>12</v>
      </c>
      <c r="K25" s="85">
        <v>13</v>
      </c>
      <c r="L25" s="85">
        <v>14</v>
      </c>
      <c r="M25" s="85">
        <v>15</v>
      </c>
      <c r="N25" s="85">
        <v>16</v>
      </c>
      <c r="O25" s="85">
        <v>17</v>
      </c>
      <c r="P25" s="105">
        <v>18</v>
      </c>
      <c r="Q25" s="76"/>
      <c r="R25" s="235"/>
      <c r="W25" s="234"/>
    </row>
    <row r="26" spans="1:23" ht="13.2" customHeight="1" x14ac:dyDescent="0.25">
      <c r="A26" s="75"/>
      <c r="B26" s="105">
        <v>21</v>
      </c>
      <c r="C26" s="85">
        <v>22</v>
      </c>
      <c r="D26" s="87">
        <v>23</v>
      </c>
      <c r="E26" s="87">
        <v>24</v>
      </c>
      <c r="F26" s="87">
        <v>25</v>
      </c>
      <c r="G26" s="87">
        <v>26</v>
      </c>
      <c r="H26" s="109">
        <v>27</v>
      </c>
      <c r="I26" s="82"/>
      <c r="J26" s="105">
        <v>19</v>
      </c>
      <c r="K26" s="85">
        <v>20</v>
      </c>
      <c r="L26" s="85">
        <v>21</v>
      </c>
      <c r="M26" s="85">
        <v>22</v>
      </c>
      <c r="N26" s="85">
        <v>23</v>
      </c>
      <c r="O26" s="87">
        <v>24</v>
      </c>
      <c r="P26" s="90">
        <v>25</v>
      </c>
      <c r="Q26" s="76"/>
      <c r="R26" s="235"/>
      <c r="W26" s="234"/>
    </row>
    <row r="27" spans="1:23" ht="12" customHeight="1" x14ac:dyDescent="0.25">
      <c r="A27" s="75"/>
      <c r="B27" s="105">
        <v>28</v>
      </c>
      <c r="C27" s="87">
        <v>29</v>
      </c>
      <c r="D27" s="87">
        <v>30</v>
      </c>
      <c r="E27" s="302"/>
      <c r="F27" s="303"/>
      <c r="G27" s="303"/>
      <c r="H27" s="304"/>
      <c r="I27" s="82"/>
      <c r="J27" s="105">
        <v>26</v>
      </c>
      <c r="K27" s="85">
        <v>27</v>
      </c>
      <c r="L27" s="85">
        <v>28</v>
      </c>
      <c r="M27" s="85">
        <v>29</v>
      </c>
      <c r="N27" s="85">
        <v>30</v>
      </c>
      <c r="O27" s="85">
        <v>31</v>
      </c>
      <c r="P27" s="179"/>
      <c r="Q27" s="76"/>
      <c r="R27" s="235"/>
      <c r="W27" s="234"/>
    </row>
    <row r="28" spans="1:23" ht="6.6" hidden="1" customHeight="1" x14ac:dyDescent="0.25">
      <c r="A28" s="75"/>
      <c r="B28" s="2"/>
      <c r="C28" s="2"/>
      <c r="D28" s="2"/>
      <c r="E28" s="2"/>
      <c r="F28" s="2"/>
      <c r="G28" s="2"/>
      <c r="H28" s="2"/>
      <c r="I28" s="110"/>
      <c r="J28" s="111">
        <v>31</v>
      </c>
      <c r="K28" s="284"/>
      <c r="L28" s="285"/>
      <c r="M28" s="285"/>
      <c r="N28" s="285"/>
      <c r="O28" s="285"/>
      <c r="P28" s="286"/>
      <c r="Q28" s="76"/>
      <c r="R28" s="235"/>
      <c r="W28" s="234"/>
    </row>
    <row r="29" spans="1:23" ht="7.2" customHeight="1" x14ac:dyDescent="0.25">
      <c r="A29" s="75"/>
      <c r="B29" s="287"/>
      <c r="C29" s="287"/>
      <c r="D29" s="287"/>
      <c r="E29" s="287"/>
      <c r="F29" s="287"/>
      <c r="G29" s="287"/>
      <c r="H29" s="287"/>
      <c r="I29" s="287"/>
      <c r="J29" s="287"/>
      <c r="K29" s="287"/>
      <c r="L29" s="287"/>
      <c r="M29" s="287"/>
      <c r="N29" s="287"/>
      <c r="O29" s="287"/>
      <c r="P29" s="287"/>
      <c r="Q29" s="76"/>
      <c r="R29" s="235"/>
      <c r="W29" s="234"/>
    </row>
    <row r="30" spans="1:23" ht="13.2" x14ac:dyDescent="0.25">
      <c r="A30" s="75"/>
      <c r="B30" s="288" t="s">
        <v>312</v>
      </c>
      <c r="C30" s="288"/>
      <c r="D30" s="288"/>
      <c r="E30" s="288"/>
      <c r="F30" s="288"/>
      <c r="G30" s="288"/>
      <c r="H30" s="288"/>
      <c r="I30" s="82"/>
      <c r="J30" s="278" t="s">
        <v>313</v>
      </c>
      <c r="K30" s="278"/>
      <c r="L30" s="278"/>
      <c r="M30" s="278"/>
      <c r="N30" s="278"/>
      <c r="O30" s="278"/>
      <c r="P30" s="278"/>
      <c r="Q30" s="76"/>
      <c r="R30" s="235"/>
      <c r="W30" s="234"/>
    </row>
    <row r="31" spans="1:23" ht="13.2" x14ac:dyDescent="0.25">
      <c r="A31" s="75"/>
      <c r="B31" s="77" t="s">
        <v>2</v>
      </c>
      <c r="C31" s="77" t="s">
        <v>3</v>
      </c>
      <c r="D31" s="77" t="s">
        <v>4</v>
      </c>
      <c r="E31" s="77" t="s">
        <v>5</v>
      </c>
      <c r="F31" s="77" t="s">
        <v>4</v>
      </c>
      <c r="G31" s="77" t="s">
        <v>6</v>
      </c>
      <c r="H31" s="77" t="s">
        <v>2</v>
      </c>
      <c r="I31" s="3"/>
      <c r="J31" s="77" t="s">
        <v>2</v>
      </c>
      <c r="K31" s="77" t="s">
        <v>3</v>
      </c>
      <c r="L31" s="77" t="s">
        <v>4</v>
      </c>
      <c r="M31" s="77" t="s">
        <v>5</v>
      </c>
      <c r="N31" s="77" t="s">
        <v>4</v>
      </c>
      <c r="O31" s="77" t="s">
        <v>6</v>
      </c>
      <c r="P31" s="77" t="s">
        <v>2</v>
      </c>
      <c r="Q31" s="76"/>
      <c r="R31" s="235"/>
      <c r="W31" s="234"/>
    </row>
    <row r="32" spans="1:23" ht="13.2" customHeight="1" x14ac:dyDescent="0.25">
      <c r="A32" s="75"/>
      <c r="B32" s="279"/>
      <c r="C32" s="280"/>
      <c r="D32" s="280"/>
      <c r="E32" s="305"/>
      <c r="F32" s="305"/>
      <c r="G32" s="306"/>
      <c r="H32" s="84">
        <v>1</v>
      </c>
      <c r="I32" s="3"/>
      <c r="J32" s="102"/>
      <c r="K32" s="177"/>
      <c r="L32" s="85">
        <v>1</v>
      </c>
      <c r="M32" s="85">
        <v>2</v>
      </c>
      <c r="N32" s="85">
        <v>3</v>
      </c>
      <c r="O32" s="85">
        <v>4</v>
      </c>
      <c r="P32" s="105">
        <v>5</v>
      </c>
      <c r="Q32" s="76"/>
      <c r="R32" s="235"/>
      <c r="W32" s="234"/>
    </row>
    <row r="33" spans="1:23" ht="13.2" x14ac:dyDescent="0.25">
      <c r="A33" s="75"/>
      <c r="B33" s="105">
        <v>2</v>
      </c>
      <c r="C33" s="85">
        <v>3</v>
      </c>
      <c r="D33" s="85">
        <v>4</v>
      </c>
      <c r="E33" s="85">
        <v>5</v>
      </c>
      <c r="F33" s="85">
        <v>6</v>
      </c>
      <c r="G33" s="85">
        <v>7</v>
      </c>
      <c r="H33" s="105">
        <v>8</v>
      </c>
      <c r="I33" s="3"/>
      <c r="J33" s="105">
        <v>6</v>
      </c>
      <c r="K33" s="85">
        <v>7</v>
      </c>
      <c r="L33" s="85">
        <v>8</v>
      </c>
      <c r="M33" s="85">
        <v>9</v>
      </c>
      <c r="N33" s="85">
        <v>10</v>
      </c>
      <c r="O33" s="85">
        <v>11</v>
      </c>
      <c r="P33" s="105">
        <v>12</v>
      </c>
      <c r="Q33" s="76"/>
      <c r="R33" s="235"/>
      <c r="W33" s="234"/>
    </row>
    <row r="34" spans="1:23" ht="13.2" x14ac:dyDescent="0.25">
      <c r="A34" s="75"/>
      <c r="B34" s="105">
        <v>9</v>
      </c>
      <c r="C34" s="85">
        <v>10</v>
      </c>
      <c r="D34" s="85">
        <v>11</v>
      </c>
      <c r="E34" s="85">
        <v>12</v>
      </c>
      <c r="F34" s="85">
        <v>13</v>
      </c>
      <c r="G34" s="85">
        <v>14</v>
      </c>
      <c r="H34" s="105">
        <v>15</v>
      </c>
      <c r="I34" s="3"/>
      <c r="J34" s="105">
        <v>13</v>
      </c>
      <c r="K34" s="85">
        <v>14</v>
      </c>
      <c r="L34" s="85">
        <v>15</v>
      </c>
      <c r="M34" s="85">
        <v>16</v>
      </c>
      <c r="N34" s="85">
        <v>17</v>
      </c>
      <c r="O34" s="85">
        <v>18</v>
      </c>
      <c r="P34" s="105">
        <v>19</v>
      </c>
      <c r="Q34" s="76"/>
      <c r="R34" s="235"/>
      <c r="W34" s="234"/>
    </row>
    <row r="35" spans="1:23" ht="13.2" customHeight="1" x14ac:dyDescent="0.25">
      <c r="A35" s="75"/>
      <c r="B35" s="105">
        <v>16</v>
      </c>
      <c r="C35" s="85">
        <v>17</v>
      </c>
      <c r="D35" s="85">
        <v>18</v>
      </c>
      <c r="E35" s="85">
        <v>19</v>
      </c>
      <c r="F35" s="85">
        <v>20</v>
      </c>
      <c r="G35" s="85">
        <v>21</v>
      </c>
      <c r="H35" s="105">
        <v>22</v>
      </c>
      <c r="I35" s="3"/>
      <c r="J35" s="105">
        <v>20</v>
      </c>
      <c r="K35" s="90">
        <v>21</v>
      </c>
      <c r="L35" s="87">
        <v>22</v>
      </c>
      <c r="M35" s="87">
        <v>23</v>
      </c>
      <c r="N35" s="87">
        <v>24</v>
      </c>
      <c r="O35" s="87">
        <v>25</v>
      </c>
      <c r="P35" s="109">
        <v>26</v>
      </c>
      <c r="Q35" s="76"/>
      <c r="R35" s="235"/>
      <c r="W35" s="234"/>
    </row>
    <row r="36" spans="1:23" ht="13.5" customHeight="1" x14ac:dyDescent="0.25">
      <c r="A36" s="75"/>
      <c r="B36" s="105">
        <v>23</v>
      </c>
      <c r="C36" s="87">
        <v>24</v>
      </c>
      <c r="D36" s="87">
        <v>25</v>
      </c>
      <c r="E36" s="85">
        <v>26</v>
      </c>
      <c r="F36" s="85">
        <v>27</v>
      </c>
      <c r="G36" s="86">
        <v>28</v>
      </c>
      <c r="H36" s="123">
        <v>29</v>
      </c>
      <c r="I36" s="4"/>
      <c r="J36" s="106">
        <v>27</v>
      </c>
      <c r="K36" s="85">
        <v>28</v>
      </c>
      <c r="L36" s="85">
        <v>29</v>
      </c>
      <c r="M36" s="279"/>
      <c r="N36" s="280"/>
      <c r="O36" s="280"/>
      <c r="P36" s="281"/>
      <c r="Q36" s="76"/>
      <c r="R36" s="235"/>
      <c r="W36" s="234"/>
    </row>
    <row r="37" spans="1:23" ht="13.2" customHeight="1" x14ac:dyDescent="0.25">
      <c r="A37" s="75"/>
      <c r="B37" s="105">
        <v>30</v>
      </c>
      <c r="C37" s="87">
        <v>31</v>
      </c>
      <c r="D37" s="302"/>
      <c r="E37" s="303"/>
      <c r="F37" s="303"/>
      <c r="G37" s="303"/>
      <c r="H37" s="304"/>
      <c r="I37" s="2"/>
      <c r="J37" s="2"/>
      <c r="K37" s="2"/>
      <c r="L37" s="2"/>
      <c r="M37" s="2"/>
      <c r="N37" s="2"/>
      <c r="O37" s="2"/>
      <c r="P37" s="2"/>
      <c r="Q37" s="76"/>
      <c r="R37" s="235"/>
      <c r="W37" s="234"/>
    </row>
    <row r="38" spans="1:23" ht="9" customHeight="1" x14ac:dyDescent="0.25">
      <c r="A38" s="75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76"/>
      <c r="R38" s="235"/>
      <c r="W38" s="234"/>
    </row>
    <row r="39" spans="1:23" ht="13.2" x14ac:dyDescent="0.25">
      <c r="A39" s="75"/>
      <c r="B39" s="278" t="s">
        <v>314</v>
      </c>
      <c r="C39" s="288"/>
      <c r="D39" s="278"/>
      <c r="E39" s="278"/>
      <c r="F39" s="278"/>
      <c r="G39" s="278"/>
      <c r="H39" s="278"/>
      <c r="I39" s="82"/>
      <c r="J39" s="278" t="s">
        <v>315</v>
      </c>
      <c r="K39" s="278"/>
      <c r="L39" s="278"/>
      <c r="M39" s="278"/>
      <c r="N39" s="278"/>
      <c r="O39" s="278"/>
      <c r="P39" s="278"/>
      <c r="Q39" s="76"/>
      <c r="R39" s="235"/>
      <c r="W39" s="234"/>
    </row>
    <row r="40" spans="1:23" ht="13.2" x14ac:dyDescent="0.25">
      <c r="A40" s="75"/>
      <c r="B40" s="77" t="s">
        <v>2</v>
      </c>
      <c r="C40" s="77" t="s">
        <v>3</v>
      </c>
      <c r="D40" s="77" t="s">
        <v>4</v>
      </c>
      <c r="E40" s="77" t="s">
        <v>5</v>
      </c>
      <c r="F40" s="77" t="s">
        <v>4</v>
      </c>
      <c r="G40" s="77" t="s">
        <v>6</v>
      </c>
      <c r="H40" s="77" t="s">
        <v>2</v>
      </c>
      <c r="I40" s="82"/>
      <c r="J40" s="77" t="s">
        <v>2</v>
      </c>
      <c r="K40" s="77" t="s">
        <v>3</v>
      </c>
      <c r="L40" s="77" t="s">
        <v>4</v>
      </c>
      <c r="M40" s="77" t="s">
        <v>5</v>
      </c>
      <c r="N40" s="77" t="s">
        <v>4</v>
      </c>
      <c r="O40" s="77" t="s">
        <v>6</v>
      </c>
      <c r="P40" s="77" t="s">
        <v>2</v>
      </c>
      <c r="Q40" s="76"/>
      <c r="R40" s="235"/>
      <c r="W40" s="234"/>
    </row>
    <row r="41" spans="1:23" ht="13.2" customHeight="1" x14ac:dyDescent="0.25">
      <c r="A41" s="75"/>
      <c r="B41" s="102"/>
      <c r="C41" s="177"/>
      <c r="D41" s="177"/>
      <c r="E41" s="85">
        <v>1</v>
      </c>
      <c r="F41" s="85">
        <v>2</v>
      </c>
      <c r="G41" s="83">
        <v>3</v>
      </c>
      <c r="H41" s="105">
        <v>4</v>
      </c>
      <c r="I41" s="82"/>
      <c r="J41" s="279"/>
      <c r="K41" s="280"/>
      <c r="L41" s="282"/>
      <c r="M41" s="282"/>
      <c r="N41" s="282"/>
      <c r="O41" s="283"/>
      <c r="P41" s="105">
        <v>1</v>
      </c>
      <c r="Q41" s="76"/>
      <c r="R41" s="235"/>
      <c r="W41" s="234"/>
    </row>
    <row r="42" spans="1:23" ht="13.2" x14ac:dyDescent="0.25">
      <c r="A42" s="75"/>
      <c r="B42" s="105">
        <v>5</v>
      </c>
      <c r="C42" s="85">
        <v>6</v>
      </c>
      <c r="D42" s="85">
        <v>7</v>
      </c>
      <c r="E42" s="85">
        <v>8</v>
      </c>
      <c r="F42" s="85">
        <v>9</v>
      </c>
      <c r="G42" s="85">
        <v>10</v>
      </c>
      <c r="H42" s="105">
        <v>11</v>
      </c>
      <c r="I42" s="82"/>
      <c r="J42" s="105">
        <v>2</v>
      </c>
      <c r="K42" s="85">
        <v>3</v>
      </c>
      <c r="L42" s="85">
        <v>4</v>
      </c>
      <c r="M42" s="85">
        <v>5</v>
      </c>
      <c r="N42" s="85">
        <v>6</v>
      </c>
      <c r="O42" s="85">
        <v>7</v>
      </c>
      <c r="P42" s="105">
        <v>8</v>
      </c>
      <c r="Q42" s="76"/>
      <c r="R42" s="235"/>
      <c r="W42" s="234"/>
    </row>
    <row r="43" spans="1:23" ht="13.2" x14ac:dyDescent="0.25">
      <c r="A43" s="75"/>
      <c r="B43" s="105">
        <v>12</v>
      </c>
      <c r="C43" s="85">
        <v>13</v>
      </c>
      <c r="D43" s="85">
        <v>14</v>
      </c>
      <c r="E43" s="85">
        <v>15</v>
      </c>
      <c r="F43" s="85">
        <v>16</v>
      </c>
      <c r="G43" s="85">
        <v>17</v>
      </c>
      <c r="H43" s="105">
        <v>18</v>
      </c>
      <c r="I43" s="82"/>
      <c r="J43" s="105">
        <v>9</v>
      </c>
      <c r="K43" s="85">
        <v>10</v>
      </c>
      <c r="L43" s="85">
        <v>11</v>
      </c>
      <c r="M43" s="85">
        <v>12</v>
      </c>
      <c r="N43" s="85">
        <v>13</v>
      </c>
      <c r="O43" s="84">
        <v>14</v>
      </c>
      <c r="P43" s="105">
        <v>15</v>
      </c>
      <c r="Q43" s="76"/>
      <c r="R43" s="235"/>
      <c r="W43" s="234"/>
    </row>
    <row r="44" spans="1:23" ht="13.2" customHeight="1" x14ac:dyDescent="0.25">
      <c r="A44" s="75"/>
      <c r="B44" s="105">
        <v>19</v>
      </c>
      <c r="C44" s="85">
        <v>20</v>
      </c>
      <c r="D44" s="85">
        <v>21</v>
      </c>
      <c r="E44" s="85">
        <v>22</v>
      </c>
      <c r="F44" s="85">
        <v>23</v>
      </c>
      <c r="G44" s="85">
        <v>24</v>
      </c>
      <c r="H44" s="105">
        <v>25</v>
      </c>
      <c r="I44" s="82"/>
      <c r="J44" s="105">
        <v>16</v>
      </c>
      <c r="K44" s="85">
        <v>17</v>
      </c>
      <c r="L44" s="85">
        <v>18</v>
      </c>
      <c r="M44" s="85">
        <v>19</v>
      </c>
      <c r="N44" s="85">
        <v>20</v>
      </c>
      <c r="O44" s="85">
        <v>21</v>
      </c>
      <c r="P44" s="105">
        <v>22</v>
      </c>
      <c r="Q44" s="76"/>
      <c r="R44" s="235"/>
      <c r="W44" s="234"/>
    </row>
    <row r="45" spans="1:23" ht="15" customHeight="1" x14ac:dyDescent="0.25">
      <c r="A45" s="75"/>
      <c r="B45" s="105">
        <v>26</v>
      </c>
      <c r="C45" s="85">
        <v>27</v>
      </c>
      <c r="D45" s="85">
        <v>28</v>
      </c>
      <c r="E45" s="85">
        <v>29</v>
      </c>
      <c r="F45" s="85">
        <v>30</v>
      </c>
      <c r="G45" s="89">
        <v>31</v>
      </c>
      <c r="H45" s="108"/>
      <c r="I45" s="82"/>
      <c r="J45" s="105">
        <v>23</v>
      </c>
      <c r="K45" s="85">
        <v>24</v>
      </c>
      <c r="L45" s="85">
        <v>25</v>
      </c>
      <c r="M45" s="85">
        <v>26</v>
      </c>
      <c r="N45" s="85">
        <v>27</v>
      </c>
      <c r="O45" s="85">
        <v>28</v>
      </c>
      <c r="P45" s="123">
        <v>29</v>
      </c>
      <c r="Q45" s="76"/>
      <c r="R45" s="235"/>
      <c r="W45" s="234"/>
    </row>
    <row r="46" spans="1:23" ht="13.2" customHeight="1" x14ac:dyDescent="0.25">
      <c r="A46" s="75"/>
      <c r="B46" s="145"/>
      <c r="C46" s="145"/>
      <c r="D46" s="247"/>
      <c r="E46" s="247"/>
      <c r="F46" s="247"/>
      <c r="G46" s="247"/>
      <c r="H46" s="247"/>
      <c r="I46" s="2"/>
      <c r="J46" s="105">
        <v>30</v>
      </c>
      <c r="K46" s="279"/>
      <c r="L46" s="280"/>
      <c r="M46" s="280"/>
      <c r="N46" s="280"/>
      <c r="O46" s="280"/>
      <c r="P46" s="281"/>
      <c r="Q46" s="76"/>
      <c r="R46" s="235"/>
      <c r="W46" s="234"/>
    </row>
    <row r="47" spans="1:23" ht="4.8" customHeight="1" x14ac:dyDescent="0.25">
      <c r="A47" s="75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76"/>
      <c r="R47" s="235"/>
      <c r="W47" s="234"/>
    </row>
    <row r="48" spans="1:23" ht="13.2" x14ac:dyDescent="0.25">
      <c r="A48" s="75"/>
      <c r="B48" s="278" t="s">
        <v>9</v>
      </c>
      <c r="C48" s="278"/>
      <c r="D48" s="278"/>
      <c r="E48" s="278"/>
      <c r="F48" s="278"/>
      <c r="G48" s="278"/>
      <c r="H48" s="278"/>
      <c r="I48" s="82"/>
      <c r="J48" s="278" t="s">
        <v>10</v>
      </c>
      <c r="K48" s="278"/>
      <c r="L48" s="278"/>
      <c r="M48" s="278"/>
      <c r="N48" s="278"/>
      <c r="O48" s="278"/>
      <c r="P48" s="278"/>
      <c r="Q48" s="76"/>
      <c r="R48" s="235"/>
      <c r="W48" s="234"/>
    </row>
    <row r="49" spans="1:23" ht="13.2" x14ac:dyDescent="0.25">
      <c r="A49" s="75"/>
      <c r="B49" s="77" t="s">
        <v>2</v>
      </c>
      <c r="C49" s="77" t="s">
        <v>3</v>
      </c>
      <c r="D49" s="77" t="s">
        <v>4</v>
      </c>
      <c r="E49" s="77" t="s">
        <v>5</v>
      </c>
      <c r="F49" s="77" t="s">
        <v>4</v>
      </c>
      <c r="G49" s="77" t="s">
        <v>6</v>
      </c>
      <c r="H49" s="77" t="s">
        <v>2</v>
      </c>
      <c r="I49" s="82"/>
      <c r="J49" s="74" t="s">
        <v>2</v>
      </c>
      <c r="K49" s="74" t="s">
        <v>3</v>
      </c>
      <c r="L49" s="77" t="s">
        <v>4</v>
      </c>
      <c r="M49" s="77" t="s">
        <v>5</v>
      </c>
      <c r="N49" s="77" t="s">
        <v>4</v>
      </c>
      <c r="O49" s="77" t="s">
        <v>6</v>
      </c>
      <c r="P49" s="77" t="s">
        <v>2</v>
      </c>
      <c r="Q49" s="76"/>
      <c r="R49" s="235"/>
      <c r="W49" s="234"/>
    </row>
    <row r="50" spans="1:23" ht="13.2" x14ac:dyDescent="0.25">
      <c r="A50" s="75"/>
      <c r="B50" s="102"/>
      <c r="C50" s="85">
        <v>1</v>
      </c>
      <c r="D50" s="85">
        <v>2</v>
      </c>
      <c r="E50" s="85">
        <v>3</v>
      </c>
      <c r="F50" s="85">
        <v>4</v>
      </c>
      <c r="G50" s="85">
        <v>5</v>
      </c>
      <c r="H50" s="105">
        <v>6</v>
      </c>
      <c r="I50" s="82"/>
      <c r="J50" s="279"/>
      <c r="K50" s="280"/>
      <c r="L50" s="280"/>
      <c r="M50" s="281"/>
      <c r="N50" s="85">
        <v>1</v>
      </c>
      <c r="O50" s="86">
        <v>2</v>
      </c>
      <c r="P50" s="105">
        <v>3</v>
      </c>
      <c r="Q50" s="76"/>
      <c r="R50" s="235"/>
      <c r="W50" s="234"/>
    </row>
    <row r="51" spans="1:23" ht="13.2" x14ac:dyDescent="0.25">
      <c r="A51" s="75"/>
      <c r="B51" s="105">
        <v>7</v>
      </c>
      <c r="C51" s="85">
        <v>8</v>
      </c>
      <c r="D51" s="85">
        <v>9</v>
      </c>
      <c r="E51" s="85">
        <v>10</v>
      </c>
      <c r="F51" s="85">
        <v>11</v>
      </c>
      <c r="G51" s="85">
        <v>12</v>
      </c>
      <c r="H51" s="105">
        <v>13</v>
      </c>
      <c r="I51" s="82"/>
      <c r="J51" s="107">
        <v>4</v>
      </c>
      <c r="K51" s="88">
        <v>5</v>
      </c>
      <c r="L51" s="85">
        <v>6</v>
      </c>
      <c r="M51" s="85">
        <v>7</v>
      </c>
      <c r="N51" s="85">
        <v>8</v>
      </c>
      <c r="O51" s="85">
        <v>9</v>
      </c>
      <c r="P51" s="105">
        <v>10</v>
      </c>
      <c r="Q51" s="76"/>
      <c r="R51" s="235"/>
      <c r="W51" s="234"/>
    </row>
    <row r="52" spans="1:23" ht="12.75" customHeight="1" x14ac:dyDescent="0.25">
      <c r="A52" s="75"/>
      <c r="B52" s="105">
        <v>14</v>
      </c>
      <c r="C52" s="85">
        <v>15</v>
      </c>
      <c r="D52" s="85">
        <v>16</v>
      </c>
      <c r="E52" s="85">
        <v>17</v>
      </c>
      <c r="F52" s="85">
        <v>18</v>
      </c>
      <c r="G52" s="85">
        <v>19</v>
      </c>
      <c r="H52" s="105">
        <v>20</v>
      </c>
      <c r="I52" s="82"/>
      <c r="J52" s="105">
        <v>11</v>
      </c>
      <c r="K52" s="85">
        <v>12</v>
      </c>
      <c r="L52" s="85">
        <v>13</v>
      </c>
      <c r="M52" s="85">
        <v>14</v>
      </c>
      <c r="N52" s="85">
        <v>15</v>
      </c>
      <c r="O52" s="85">
        <v>16</v>
      </c>
      <c r="P52" s="105">
        <v>17</v>
      </c>
      <c r="Q52" s="76"/>
      <c r="R52" s="235"/>
      <c r="W52" s="234"/>
    </row>
    <row r="53" spans="1:23" ht="12.75" customHeight="1" x14ac:dyDescent="0.25">
      <c r="A53" s="75"/>
      <c r="B53" s="105">
        <v>21</v>
      </c>
      <c r="C53" s="84">
        <v>22</v>
      </c>
      <c r="D53" s="85">
        <v>23</v>
      </c>
      <c r="E53" s="85">
        <v>24</v>
      </c>
      <c r="F53" s="85">
        <v>25</v>
      </c>
      <c r="G53" s="85">
        <v>26</v>
      </c>
      <c r="H53" s="105">
        <v>27</v>
      </c>
      <c r="I53" s="82"/>
      <c r="J53" s="105">
        <v>18</v>
      </c>
      <c r="K53" s="85">
        <v>19</v>
      </c>
      <c r="L53" s="85">
        <v>20</v>
      </c>
      <c r="M53" s="85">
        <v>21</v>
      </c>
      <c r="N53" s="87">
        <v>22</v>
      </c>
      <c r="O53" s="87">
        <v>23</v>
      </c>
      <c r="P53" s="105">
        <v>24</v>
      </c>
      <c r="Q53" s="76"/>
      <c r="R53" s="235"/>
      <c r="W53" s="234"/>
    </row>
    <row r="54" spans="1:23" ht="13.2" x14ac:dyDescent="0.25">
      <c r="A54" s="75"/>
      <c r="B54" s="112">
        <v>28</v>
      </c>
      <c r="C54" s="85">
        <v>29</v>
      </c>
      <c r="D54" s="85">
        <v>30</v>
      </c>
      <c r="E54" s="85">
        <v>31</v>
      </c>
      <c r="F54" s="279"/>
      <c r="G54" s="280"/>
      <c r="H54" s="281"/>
      <c r="I54" s="82"/>
      <c r="J54" s="105">
        <v>25</v>
      </c>
      <c r="K54" s="85">
        <v>26</v>
      </c>
      <c r="L54" s="85">
        <v>27</v>
      </c>
      <c r="M54" s="85">
        <v>28</v>
      </c>
      <c r="N54" s="85">
        <v>29</v>
      </c>
      <c r="O54" s="85">
        <v>30</v>
      </c>
      <c r="P54" s="179"/>
      <c r="Q54" s="76"/>
      <c r="R54" s="235"/>
      <c r="W54" s="234"/>
    </row>
    <row r="55" spans="1:23" ht="13.2" x14ac:dyDescent="0.25">
      <c r="B55" s="78"/>
      <c r="C55" s="78"/>
      <c r="D55" s="78"/>
      <c r="E55" s="78"/>
      <c r="F55" s="78"/>
      <c r="G55" s="78"/>
      <c r="H55" s="78"/>
      <c r="I55" s="82"/>
      <c r="J55" s="78"/>
      <c r="K55" s="78"/>
      <c r="L55" s="78"/>
      <c r="M55" s="78"/>
      <c r="N55" s="78"/>
      <c r="O55" s="78"/>
      <c r="P55" s="78"/>
      <c r="Q55" s="76"/>
      <c r="R55" s="235"/>
      <c r="W55" s="234"/>
    </row>
    <row r="56" spans="1:23" ht="20.399999999999999" customHeight="1" x14ac:dyDescent="0.25">
      <c r="J56" s="78"/>
      <c r="K56" s="78"/>
      <c r="L56" s="78"/>
      <c r="M56" s="78"/>
      <c r="N56" s="78"/>
      <c r="O56" s="78"/>
      <c r="P56" s="78"/>
      <c r="R56" s="235"/>
      <c r="W56" s="234"/>
    </row>
    <row r="57" spans="1:23" ht="28.8" customHeight="1" x14ac:dyDescent="0.25">
      <c r="R57" s="235"/>
      <c r="W57" s="234"/>
    </row>
    <row r="58" spans="1:23" ht="26.4" customHeight="1" x14ac:dyDescent="0.25">
      <c r="R58" s="235"/>
      <c r="W58" s="234"/>
    </row>
  </sheetData>
  <mergeCells count="44">
    <mergeCell ref="D11:H11"/>
    <mergeCell ref="M10:P10"/>
    <mergeCell ref="K20:P20"/>
    <mergeCell ref="J15:N15"/>
    <mergeCell ref="B39:H39"/>
    <mergeCell ref="E27:H27"/>
    <mergeCell ref="J23:L23"/>
    <mergeCell ref="B32:G32"/>
    <mergeCell ref="D37:H37"/>
    <mergeCell ref="B13:H13"/>
    <mergeCell ref="J13:P13"/>
    <mergeCell ref="T5:U5"/>
    <mergeCell ref="T7:U7"/>
    <mergeCell ref="T9:U9"/>
    <mergeCell ref="B6:E6"/>
    <mergeCell ref="B1:P1"/>
    <mergeCell ref="R1:W3"/>
    <mergeCell ref="B2:D2"/>
    <mergeCell ref="E2:H2"/>
    <mergeCell ref="J2:M2"/>
    <mergeCell ref="N2:P2"/>
    <mergeCell ref="B3:P3"/>
    <mergeCell ref="B4:H4"/>
    <mergeCell ref="J4:P4"/>
    <mergeCell ref="F54:H54"/>
    <mergeCell ref="J50:M50"/>
    <mergeCell ref="B15:D15"/>
    <mergeCell ref="J41:O41"/>
    <mergeCell ref="K28:P28"/>
    <mergeCell ref="B29:P29"/>
    <mergeCell ref="J39:P39"/>
    <mergeCell ref="M36:P36"/>
    <mergeCell ref="B30:H30"/>
    <mergeCell ref="J30:P30"/>
    <mergeCell ref="D46:H46"/>
    <mergeCell ref="B48:H48"/>
    <mergeCell ref="B21:H21"/>
    <mergeCell ref="J21:P21"/>
    <mergeCell ref="K46:P46"/>
    <mergeCell ref="R13:W15"/>
    <mergeCell ref="R17:W19"/>
    <mergeCell ref="T11:U11"/>
    <mergeCell ref="R21:W1048576"/>
    <mergeCell ref="J48:P48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22945-D47A-4B86-ABC5-7287ABAE8A72}">
  <dimension ref="A1:XFC58"/>
  <sheetViews>
    <sheetView zoomScaleNormal="100" workbookViewId="0">
      <selection activeCell="B1" sqref="B1:P1"/>
    </sheetView>
  </sheetViews>
  <sheetFormatPr defaultColWidth="0" defaultRowHeight="0" customHeight="1" zeroHeight="1" x14ac:dyDescent="0.25"/>
  <cols>
    <col min="1" max="1" width="1.33203125" style="1" customWidth="1"/>
    <col min="2" max="8" width="5.109375" style="1" customWidth="1"/>
    <col min="9" max="9" width="5.6640625" style="1" customWidth="1"/>
    <col min="10" max="16" width="5.109375" style="1" customWidth="1"/>
    <col min="17" max="17" width="3.6640625" style="1" customWidth="1"/>
    <col min="18" max="18" width="5.6640625" style="277" customWidth="1"/>
    <col min="19" max="19" width="1.44140625" style="277" customWidth="1"/>
    <col min="20" max="20" width="2.109375" style="277" customWidth="1"/>
    <col min="21" max="21" width="9.109375" style="277" customWidth="1"/>
    <col min="22" max="22" width="1.44140625" style="277" customWidth="1"/>
    <col min="23" max="23" width="18.77734375" style="277" customWidth="1"/>
    <col min="24" max="24" width="2.6640625" style="1" hidden="1"/>
    <col min="25" max="16383" width="9.109375" style="1" hidden="1"/>
    <col min="16384" max="16384" width="0.109375" style="1" customWidth="1"/>
  </cols>
  <sheetData>
    <row r="1" spans="1:23" ht="26.4" customHeight="1" x14ac:dyDescent="0.45">
      <c r="A1" s="75"/>
      <c r="B1" s="250" t="s">
        <v>350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2"/>
      <c r="R1" s="253" t="s">
        <v>351</v>
      </c>
      <c r="S1" s="254"/>
      <c r="T1" s="254"/>
      <c r="U1" s="254"/>
      <c r="V1" s="254"/>
      <c r="W1" s="255"/>
    </row>
    <row r="2" spans="1:23" ht="7.8" customHeight="1" x14ac:dyDescent="0.25">
      <c r="A2" s="75"/>
      <c r="B2" s="259"/>
      <c r="C2" s="259"/>
      <c r="D2" s="259"/>
      <c r="E2" s="260"/>
      <c r="F2" s="260"/>
      <c r="G2" s="260"/>
      <c r="H2" s="260"/>
      <c r="I2" s="2"/>
      <c r="J2" s="261"/>
      <c r="K2" s="262"/>
      <c r="L2" s="262"/>
      <c r="M2" s="262"/>
      <c r="N2" s="263"/>
      <c r="O2" s="263"/>
      <c r="P2" s="263"/>
      <c r="Q2" s="76"/>
      <c r="R2" s="256"/>
      <c r="S2" s="257"/>
      <c r="T2" s="257"/>
      <c r="U2" s="257"/>
      <c r="V2" s="257"/>
      <c r="W2" s="258"/>
    </row>
    <row r="3" spans="1:23" ht="26.1" customHeight="1" x14ac:dyDescent="0.25">
      <c r="A3" s="75"/>
      <c r="B3" s="264" t="s">
        <v>635</v>
      </c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76"/>
      <c r="R3" s="256"/>
      <c r="S3" s="257"/>
      <c r="T3" s="257"/>
      <c r="U3" s="257"/>
      <c r="V3" s="257"/>
      <c r="W3" s="258"/>
    </row>
    <row r="4" spans="1:23" ht="13.2" x14ac:dyDescent="0.25">
      <c r="A4" s="75"/>
      <c r="B4" s="278" t="s">
        <v>11</v>
      </c>
      <c r="C4" s="278"/>
      <c r="D4" s="278"/>
      <c r="E4" s="278"/>
      <c r="F4" s="278"/>
      <c r="G4" s="278"/>
      <c r="H4" s="278"/>
      <c r="I4" s="82"/>
      <c r="J4" s="278" t="s">
        <v>12</v>
      </c>
      <c r="K4" s="278"/>
      <c r="L4" s="278"/>
      <c r="M4" s="278"/>
      <c r="N4" s="278"/>
      <c r="O4" s="278"/>
      <c r="P4" s="278"/>
      <c r="Q4" s="79"/>
      <c r="R4" s="85"/>
      <c r="S4" s="76"/>
      <c r="T4" s="1" t="s">
        <v>276</v>
      </c>
      <c r="U4" s="1"/>
      <c r="V4" s="1"/>
      <c r="W4" s="1"/>
    </row>
    <row r="5" spans="1:23" ht="13.2" x14ac:dyDescent="0.25">
      <c r="A5" s="75"/>
      <c r="B5" s="74" t="s">
        <v>2</v>
      </c>
      <c r="C5" s="74" t="s">
        <v>3</v>
      </c>
      <c r="D5" s="74" t="s">
        <v>4</v>
      </c>
      <c r="E5" s="74" t="s">
        <v>5</v>
      </c>
      <c r="F5" s="77" t="s">
        <v>4</v>
      </c>
      <c r="G5" s="77" t="s">
        <v>6</v>
      </c>
      <c r="H5" s="77" t="s">
        <v>2</v>
      </c>
      <c r="I5" s="82"/>
      <c r="J5" s="77" t="s">
        <v>2</v>
      </c>
      <c r="K5" s="77" t="s">
        <v>3</v>
      </c>
      <c r="L5" s="77" t="s">
        <v>4</v>
      </c>
      <c r="M5" s="77" t="s">
        <v>5</v>
      </c>
      <c r="N5" s="77" t="s">
        <v>4</v>
      </c>
      <c r="O5" s="77" t="s">
        <v>6</v>
      </c>
      <c r="P5" s="74" t="s">
        <v>2</v>
      </c>
      <c r="Q5" s="76"/>
      <c r="R5" s="15"/>
      <c r="S5" s="1"/>
      <c r="T5" s="266"/>
      <c r="U5" s="267"/>
      <c r="V5" s="1"/>
      <c r="W5" s="1"/>
    </row>
    <row r="6" spans="1:23" ht="13.2" x14ac:dyDescent="0.25">
      <c r="A6" s="75"/>
      <c r="B6" s="236"/>
      <c r="C6" s="237"/>
      <c r="D6" s="237"/>
      <c r="E6" s="237"/>
      <c r="F6" s="237"/>
      <c r="G6" s="245"/>
      <c r="H6" s="99">
        <v>1</v>
      </c>
      <c r="I6" s="82"/>
      <c r="J6" s="307"/>
      <c r="K6" s="308"/>
      <c r="L6" s="120">
        <v>1</v>
      </c>
      <c r="M6" s="120">
        <v>2</v>
      </c>
      <c r="N6" s="94">
        <v>3</v>
      </c>
      <c r="O6" s="94">
        <v>4</v>
      </c>
      <c r="P6" s="91">
        <v>5</v>
      </c>
      <c r="Q6" s="79"/>
      <c r="R6" s="73"/>
      <c r="S6" s="76"/>
      <c r="T6" s="1" t="s">
        <v>275</v>
      </c>
      <c r="U6" s="1"/>
      <c r="V6" s="1"/>
      <c r="W6" s="1"/>
    </row>
    <row r="7" spans="1:23" ht="13.2" x14ac:dyDescent="0.25">
      <c r="A7" s="75"/>
      <c r="B7" s="93">
        <v>2</v>
      </c>
      <c r="C7" s="94">
        <v>3</v>
      </c>
      <c r="D7" s="94">
        <v>4</v>
      </c>
      <c r="E7" s="94">
        <v>5</v>
      </c>
      <c r="F7" s="92">
        <v>6</v>
      </c>
      <c r="G7" s="92">
        <v>7</v>
      </c>
      <c r="H7" s="91">
        <v>8</v>
      </c>
      <c r="I7" s="82"/>
      <c r="J7" s="91">
        <v>6</v>
      </c>
      <c r="K7" s="99">
        <v>7</v>
      </c>
      <c r="L7" s="92">
        <v>8</v>
      </c>
      <c r="M7" s="92">
        <v>9</v>
      </c>
      <c r="N7" s="92">
        <v>10</v>
      </c>
      <c r="O7" s="92">
        <v>11</v>
      </c>
      <c r="P7" s="91">
        <v>12</v>
      </c>
      <c r="Q7" s="76"/>
      <c r="R7" s="15"/>
      <c r="S7" s="1"/>
      <c r="T7" s="248"/>
      <c r="U7" s="249"/>
      <c r="V7" s="1"/>
      <c r="W7" s="1"/>
    </row>
    <row r="8" spans="1:23" ht="13.2" customHeight="1" x14ac:dyDescent="0.25">
      <c r="A8" s="75"/>
      <c r="B8" s="91">
        <v>9</v>
      </c>
      <c r="C8" s="92">
        <v>10</v>
      </c>
      <c r="D8" s="92">
        <v>11</v>
      </c>
      <c r="E8" s="92">
        <v>12</v>
      </c>
      <c r="F8" s="92">
        <v>13</v>
      </c>
      <c r="G8" s="92">
        <v>14</v>
      </c>
      <c r="H8" s="91">
        <v>15</v>
      </c>
      <c r="I8" s="82"/>
      <c r="J8" s="91">
        <v>13</v>
      </c>
      <c r="K8" s="92">
        <v>14</v>
      </c>
      <c r="L8" s="92">
        <v>15</v>
      </c>
      <c r="M8" s="92">
        <v>16</v>
      </c>
      <c r="N8" s="92">
        <v>17</v>
      </c>
      <c r="O8" s="92">
        <v>18</v>
      </c>
      <c r="P8" s="91">
        <v>19</v>
      </c>
      <c r="Q8" s="79"/>
      <c r="R8" s="133"/>
      <c r="S8" s="76"/>
      <c r="T8" s="1" t="s">
        <v>23</v>
      </c>
      <c r="U8" s="1"/>
      <c r="V8" s="1"/>
      <c r="W8" s="1"/>
    </row>
    <row r="9" spans="1:23" ht="12.75" customHeight="1" x14ac:dyDescent="0.25">
      <c r="A9" s="75"/>
      <c r="B9" s="91">
        <v>16</v>
      </c>
      <c r="C9" s="92">
        <v>17</v>
      </c>
      <c r="D9" s="92">
        <v>18</v>
      </c>
      <c r="E9" s="92">
        <v>19</v>
      </c>
      <c r="F9" s="92">
        <v>20</v>
      </c>
      <c r="G9" s="92">
        <v>21</v>
      </c>
      <c r="H9" s="91">
        <v>22</v>
      </c>
      <c r="I9" s="82"/>
      <c r="J9" s="91">
        <v>20</v>
      </c>
      <c r="K9" s="92">
        <v>21</v>
      </c>
      <c r="L9" s="92">
        <v>22</v>
      </c>
      <c r="M9" s="92">
        <v>23</v>
      </c>
      <c r="N9" s="92">
        <v>24</v>
      </c>
      <c r="O9" s="92">
        <v>25</v>
      </c>
      <c r="P9" s="91">
        <v>26</v>
      </c>
      <c r="Q9" s="76"/>
      <c r="R9" s="15"/>
      <c r="S9" s="1"/>
      <c r="T9" s="248"/>
      <c r="U9" s="249"/>
      <c r="V9" s="1"/>
      <c r="W9" s="1"/>
    </row>
    <row r="10" spans="1:23" ht="13.2" x14ac:dyDescent="0.25">
      <c r="A10" s="75"/>
      <c r="B10" s="91">
        <v>23</v>
      </c>
      <c r="C10" s="92">
        <v>24</v>
      </c>
      <c r="D10" s="92">
        <v>25</v>
      </c>
      <c r="E10" s="92">
        <v>26</v>
      </c>
      <c r="F10" s="92">
        <v>27</v>
      </c>
      <c r="G10" s="120">
        <v>28</v>
      </c>
      <c r="H10" s="174">
        <v>29</v>
      </c>
      <c r="I10" s="82"/>
      <c r="J10" s="91">
        <v>27</v>
      </c>
      <c r="K10" s="92">
        <v>28</v>
      </c>
      <c r="L10" s="104">
        <v>29</v>
      </c>
      <c r="M10" s="92">
        <v>30</v>
      </c>
      <c r="N10" s="120">
        <v>31</v>
      </c>
      <c r="O10" s="182"/>
      <c r="P10" s="183"/>
      <c r="Q10" s="79"/>
      <c r="R10" s="70"/>
      <c r="S10" s="76"/>
      <c r="T10" s="1" t="s">
        <v>21</v>
      </c>
      <c r="U10" s="1"/>
      <c r="V10" s="1"/>
      <c r="W10" s="1"/>
    </row>
    <row r="11" spans="1:23" ht="12" customHeight="1" x14ac:dyDescent="0.25">
      <c r="A11" s="75"/>
      <c r="B11" s="91">
        <v>30</v>
      </c>
      <c r="C11" s="92">
        <v>31</v>
      </c>
      <c r="D11" s="236"/>
      <c r="E11" s="237"/>
      <c r="F11" s="237"/>
      <c r="G11" s="237"/>
      <c r="H11" s="245"/>
      <c r="I11" s="2"/>
      <c r="J11" s="2"/>
      <c r="K11" s="2"/>
      <c r="L11" s="2"/>
      <c r="M11" s="2"/>
      <c r="N11" s="2"/>
      <c r="O11" s="2"/>
      <c r="P11" s="2"/>
      <c r="Q11" s="76"/>
      <c r="R11" s="78"/>
      <c r="S11" s="1"/>
      <c r="T11" s="248"/>
      <c r="U11" s="249"/>
      <c r="V11" s="1"/>
      <c r="W11" s="1"/>
    </row>
    <row r="12" spans="1:23" ht="7.2" customHeight="1" x14ac:dyDescent="0.25">
      <c r="A12" s="75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76"/>
      <c r="R12" s="132"/>
      <c r="S12" s="1"/>
      <c r="T12" s="1"/>
      <c r="U12" s="1"/>
      <c r="V12" s="1"/>
      <c r="W12" s="1"/>
    </row>
    <row r="13" spans="1:23" ht="13.2" x14ac:dyDescent="0.25">
      <c r="A13" s="75"/>
      <c r="B13" s="278" t="s">
        <v>13</v>
      </c>
      <c r="C13" s="278"/>
      <c r="D13" s="278"/>
      <c r="E13" s="278"/>
      <c r="F13" s="278"/>
      <c r="G13" s="278"/>
      <c r="H13" s="278"/>
      <c r="I13" s="82"/>
      <c r="J13" s="288" t="s">
        <v>14</v>
      </c>
      <c r="K13" s="288"/>
      <c r="L13" s="288"/>
      <c r="M13" s="288"/>
      <c r="N13" s="288"/>
      <c r="O13" s="288"/>
      <c r="P13" s="288"/>
      <c r="Q13" s="79"/>
      <c r="R13" s="268" t="s">
        <v>562</v>
      </c>
      <c r="S13" s="269"/>
      <c r="T13" s="269"/>
      <c r="U13" s="269"/>
      <c r="V13" s="269"/>
      <c r="W13" s="270"/>
    </row>
    <row r="14" spans="1:23" ht="13.2" x14ac:dyDescent="0.25">
      <c r="A14" s="75"/>
      <c r="B14" s="74" t="s">
        <v>2</v>
      </c>
      <c r="C14" s="74" t="s">
        <v>3</v>
      </c>
      <c r="D14" s="74" t="s">
        <v>4</v>
      </c>
      <c r="E14" s="77" t="s">
        <v>5</v>
      </c>
      <c r="F14" s="77" t="s">
        <v>4</v>
      </c>
      <c r="G14" s="77" t="s">
        <v>6</v>
      </c>
      <c r="H14" s="77" t="s">
        <v>2</v>
      </c>
      <c r="I14" s="82"/>
      <c r="J14" s="74" t="s">
        <v>2</v>
      </c>
      <c r="K14" s="74" t="s">
        <v>3</v>
      </c>
      <c r="L14" s="74" t="s">
        <v>4</v>
      </c>
      <c r="M14" s="74" t="s">
        <v>5</v>
      </c>
      <c r="N14" s="74" t="s">
        <v>4</v>
      </c>
      <c r="O14" s="77" t="s">
        <v>6</v>
      </c>
      <c r="P14" s="77" t="s">
        <v>2</v>
      </c>
      <c r="Q14" s="76"/>
      <c r="R14" s="269"/>
      <c r="S14" s="269"/>
      <c r="T14" s="269"/>
      <c r="U14" s="269"/>
      <c r="V14" s="269"/>
      <c r="W14" s="270"/>
    </row>
    <row r="15" spans="1:23" ht="13.2" x14ac:dyDescent="0.25">
      <c r="A15" s="75"/>
      <c r="B15" s="279"/>
      <c r="C15" s="280"/>
      <c r="D15" s="280"/>
      <c r="E15" s="309"/>
      <c r="F15" s="310"/>
      <c r="G15" s="83">
        <v>1</v>
      </c>
      <c r="H15" s="105">
        <v>2</v>
      </c>
      <c r="I15" s="82"/>
      <c r="J15" s="124">
        <v>1</v>
      </c>
      <c r="K15" s="120">
        <v>2</v>
      </c>
      <c r="L15" s="120">
        <v>3</v>
      </c>
      <c r="M15" s="120">
        <v>4</v>
      </c>
      <c r="N15" s="120">
        <v>5</v>
      </c>
      <c r="O15" s="86">
        <v>6</v>
      </c>
      <c r="P15" s="105">
        <v>7</v>
      </c>
      <c r="Q15" s="76"/>
      <c r="R15" s="269"/>
      <c r="S15" s="269"/>
      <c r="T15" s="269"/>
      <c r="U15" s="269"/>
      <c r="V15" s="269"/>
      <c r="W15" s="270"/>
    </row>
    <row r="16" spans="1:23" ht="13.2" customHeight="1" x14ac:dyDescent="0.25">
      <c r="A16" s="75"/>
      <c r="B16" s="107">
        <v>3</v>
      </c>
      <c r="C16" s="180">
        <v>4</v>
      </c>
      <c r="D16" s="88">
        <v>5</v>
      </c>
      <c r="E16" s="85">
        <v>6</v>
      </c>
      <c r="F16" s="85">
        <v>7</v>
      </c>
      <c r="G16" s="85">
        <v>8</v>
      </c>
      <c r="H16" s="105">
        <v>9</v>
      </c>
      <c r="I16" s="82"/>
      <c r="J16" s="107">
        <v>8</v>
      </c>
      <c r="K16" s="180">
        <v>9</v>
      </c>
      <c r="L16" s="88">
        <v>10</v>
      </c>
      <c r="M16" s="88">
        <v>11</v>
      </c>
      <c r="N16" s="88">
        <v>12</v>
      </c>
      <c r="O16" s="85">
        <v>13</v>
      </c>
      <c r="P16" s="105">
        <v>14</v>
      </c>
      <c r="Q16" s="76"/>
      <c r="R16" s="126"/>
      <c r="S16" s="127"/>
      <c r="T16" s="127"/>
      <c r="U16" s="127"/>
      <c r="V16" s="127"/>
      <c r="W16" s="128"/>
    </row>
    <row r="17" spans="1:23" ht="13.2" x14ac:dyDescent="0.25">
      <c r="A17" s="75"/>
      <c r="B17" s="105">
        <v>10</v>
      </c>
      <c r="C17" s="85">
        <v>11</v>
      </c>
      <c r="D17" s="85">
        <v>12</v>
      </c>
      <c r="E17" s="85">
        <v>13</v>
      </c>
      <c r="F17" s="85">
        <v>14</v>
      </c>
      <c r="G17" s="85">
        <v>15</v>
      </c>
      <c r="H17" s="105">
        <v>16</v>
      </c>
      <c r="I17" s="82"/>
      <c r="J17" s="105">
        <v>15</v>
      </c>
      <c r="K17" s="85">
        <v>16</v>
      </c>
      <c r="L17" s="85">
        <v>17</v>
      </c>
      <c r="M17" s="85">
        <v>18</v>
      </c>
      <c r="N17" s="85">
        <v>19</v>
      </c>
      <c r="O17" s="85">
        <v>20</v>
      </c>
      <c r="P17" s="105">
        <v>21</v>
      </c>
      <c r="Q17" s="76"/>
      <c r="R17" s="271"/>
      <c r="S17" s="272"/>
      <c r="T17" s="272"/>
      <c r="U17" s="272"/>
      <c r="V17" s="272"/>
      <c r="W17" s="273"/>
    </row>
    <row r="18" spans="1:23" ht="12.75" customHeight="1" x14ac:dyDescent="0.25">
      <c r="A18" s="75"/>
      <c r="B18" s="105">
        <v>17</v>
      </c>
      <c r="C18" s="85">
        <v>18</v>
      </c>
      <c r="D18" s="85">
        <v>19</v>
      </c>
      <c r="E18" s="85">
        <v>20</v>
      </c>
      <c r="F18" s="85">
        <v>21</v>
      </c>
      <c r="G18" s="85">
        <v>22</v>
      </c>
      <c r="H18" s="105">
        <v>23</v>
      </c>
      <c r="I18" s="82"/>
      <c r="J18" s="105">
        <v>22</v>
      </c>
      <c r="K18" s="85">
        <v>23</v>
      </c>
      <c r="L18" s="85">
        <v>24</v>
      </c>
      <c r="M18" s="85">
        <v>25</v>
      </c>
      <c r="N18" s="85">
        <v>26</v>
      </c>
      <c r="O18" s="85">
        <v>27</v>
      </c>
      <c r="P18" s="105">
        <v>28</v>
      </c>
      <c r="Q18" s="76"/>
      <c r="R18" s="274"/>
      <c r="S18" s="275"/>
      <c r="T18" s="275"/>
      <c r="U18" s="275"/>
      <c r="V18" s="275"/>
      <c r="W18" s="276"/>
    </row>
    <row r="19" spans="1:23" ht="13.2" x14ac:dyDescent="0.25">
      <c r="A19" s="75"/>
      <c r="B19" s="105">
        <v>24</v>
      </c>
      <c r="C19" s="85">
        <v>25</v>
      </c>
      <c r="D19" s="85">
        <v>26</v>
      </c>
      <c r="E19" s="85">
        <v>27</v>
      </c>
      <c r="F19" s="85">
        <v>28</v>
      </c>
      <c r="G19" s="85">
        <v>29</v>
      </c>
      <c r="H19" s="195">
        <v>30</v>
      </c>
      <c r="I19" s="82"/>
      <c r="J19" s="105">
        <v>29</v>
      </c>
      <c r="K19" s="85">
        <v>30</v>
      </c>
      <c r="L19" s="85">
        <v>31</v>
      </c>
      <c r="M19" s="279"/>
      <c r="N19" s="309"/>
      <c r="O19" s="309"/>
      <c r="P19" s="310"/>
      <c r="Q19" s="76"/>
      <c r="R19" s="274"/>
      <c r="S19" s="275"/>
      <c r="T19" s="275"/>
      <c r="U19" s="275"/>
      <c r="V19" s="275"/>
      <c r="W19" s="276"/>
    </row>
    <row r="20" spans="1:23" ht="12" customHeight="1" x14ac:dyDescent="0.25">
      <c r="A20" s="75"/>
      <c r="B20" s="2"/>
      <c r="C20" s="2"/>
      <c r="D20" s="2"/>
      <c r="E20" s="2"/>
      <c r="F20" s="2"/>
      <c r="G20" s="2"/>
      <c r="H20" s="2"/>
      <c r="I20" s="2"/>
      <c r="J20" s="196"/>
      <c r="K20" s="135"/>
      <c r="L20" s="136"/>
      <c r="M20" s="136"/>
      <c r="N20" s="136"/>
      <c r="O20" s="136"/>
      <c r="P20" s="137"/>
      <c r="R20" s="1"/>
      <c r="S20" s="1"/>
      <c r="T20" s="1"/>
      <c r="U20" s="1"/>
      <c r="V20" s="1"/>
      <c r="W20" s="1"/>
    </row>
    <row r="21" spans="1:23" ht="13.2" customHeight="1" x14ac:dyDescent="0.25">
      <c r="A21" s="75"/>
      <c r="B21" s="278" t="s">
        <v>15</v>
      </c>
      <c r="C21" s="278"/>
      <c r="D21" s="278"/>
      <c r="E21" s="278"/>
      <c r="F21" s="278"/>
      <c r="G21" s="278"/>
      <c r="H21" s="278"/>
      <c r="I21" s="82"/>
      <c r="J21" s="278" t="s">
        <v>16</v>
      </c>
      <c r="K21" s="278"/>
      <c r="L21" s="278"/>
      <c r="M21" s="278"/>
      <c r="N21" s="278"/>
      <c r="O21" s="278"/>
      <c r="P21" s="278"/>
      <c r="Q21" s="76"/>
      <c r="R21" s="271" t="s">
        <v>367</v>
      </c>
      <c r="S21" s="311"/>
      <c r="T21" s="311"/>
      <c r="U21" s="311"/>
      <c r="V21" s="311"/>
      <c r="W21" s="312"/>
    </row>
    <row r="22" spans="1:23" ht="13.2" x14ac:dyDescent="0.25">
      <c r="A22" s="75"/>
      <c r="B22" s="77" t="s">
        <v>2</v>
      </c>
      <c r="C22" s="77" t="s">
        <v>3</v>
      </c>
      <c r="D22" s="77" t="s">
        <v>4</v>
      </c>
      <c r="E22" s="77" t="s">
        <v>5</v>
      </c>
      <c r="F22" s="77" t="s">
        <v>4</v>
      </c>
      <c r="G22" s="77" t="s">
        <v>6</v>
      </c>
      <c r="H22" s="77" t="s">
        <v>2</v>
      </c>
      <c r="I22" s="82"/>
      <c r="J22" s="77" t="s">
        <v>2</v>
      </c>
      <c r="K22" s="77" t="s">
        <v>3</v>
      </c>
      <c r="L22" s="77" t="s">
        <v>4</v>
      </c>
      <c r="M22" s="77" t="s">
        <v>5</v>
      </c>
      <c r="N22" s="77" t="s">
        <v>4</v>
      </c>
      <c r="O22" s="77" t="s">
        <v>6</v>
      </c>
      <c r="P22" s="77" t="s">
        <v>2</v>
      </c>
      <c r="Q22" s="76"/>
      <c r="S22" s="313"/>
      <c r="T22" s="313"/>
      <c r="U22" s="313"/>
      <c r="V22" s="313"/>
      <c r="W22" s="314"/>
    </row>
    <row r="23" spans="1:23" ht="13.2" customHeight="1" x14ac:dyDescent="0.25">
      <c r="A23" s="75"/>
      <c r="B23" s="279"/>
      <c r="C23" s="309"/>
      <c r="D23" s="310"/>
      <c r="E23" s="85">
        <v>1</v>
      </c>
      <c r="F23" s="85">
        <v>2</v>
      </c>
      <c r="G23" s="83">
        <v>3</v>
      </c>
      <c r="H23" s="105">
        <v>4</v>
      </c>
      <c r="I23" s="82"/>
      <c r="J23" s="279"/>
      <c r="K23" s="280"/>
      <c r="L23" s="280"/>
      <c r="M23" s="309"/>
      <c r="N23" s="310"/>
      <c r="O23" s="85">
        <v>1</v>
      </c>
      <c r="P23" s="105">
        <v>2</v>
      </c>
      <c r="Q23" s="76"/>
      <c r="S23" s="313"/>
      <c r="T23" s="313"/>
      <c r="U23" s="313"/>
      <c r="V23" s="313"/>
      <c r="W23" s="314"/>
    </row>
    <row r="24" spans="1:23" ht="13.2" x14ac:dyDescent="0.25">
      <c r="A24" s="75"/>
      <c r="B24" s="105">
        <v>5</v>
      </c>
      <c r="C24" s="85">
        <v>6</v>
      </c>
      <c r="D24" s="85">
        <v>7</v>
      </c>
      <c r="E24" s="85">
        <v>8</v>
      </c>
      <c r="F24" s="85">
        <v>9</v>
      </c>
      <c r="G24" s="85">
        <v>10</v>
      </c>
      <c r="H24" s="84">
        <v>11</v>
      </c>
      <c r="I24" s="82"/>
      <c r="J24" s="107">
        <v>3</v>
      </c>
      <c r="K24" s="88">
        <v>4</v>
      </c>
      <c r="L24" s="88">
        <v>5</v>
      </c>
      <c r="M24" s="88">
        <v>6</v>
      </c>
      <c r="N24" s="88">
        <v>7</v>
      </c>
      <c r="O24" s="85">
        <v>8</v>
      </c>
      <c r="P24" s="105">
        <v>9</v>
      </c>
      <c r="Q24" s="76"/>
      <c r="S24" s="313"/>
      <c r="T24" s="313"/>
      <c r="U24" s="313"/>
      <c r="V24" s="313"/>
      <c r="W24" s="314"/>
    </row>
    <row r="25" spans="1:23" ht="12.75" customHeight="1" x14ac:dyDescent="0.25">
      <c r="A25" s="75"/>
      <c r="B25" s="105">
        <v>12</v>
      </c>
      <c r="C25" s="85">
        <v>13</v>
      </c>
      <c r="D25" s="85">
        <v>14</v>
      </c>
      <c r="E25" s="85">
        <v>15</v>
      </c>
      <c r="F25" s="85">
        <v>16</v>
      </c>
      <c r="G25" s="85">
        <v>17</v>
      </c>
      <c r="H25" s="105">
        <v>18</v>
      </c>
      <c r="I25" s="82"/>
      <c r="J25" s="105">
        <v>10</v>
      </c>
      <c r="K25" s="85">
        <v>11</v>
      </c>
      <c r="L25" s="85">
        <v>12</v>
      </c>
      <c r="M25" s="85">
        <v>13</v>
      </c>
      <c r="N25" s="85">
        <v>14</v>
      </c>
      <c r="O25" s="85">
        <v>15</v>
      </c>
      <c r="P25" s="105">
        <v>16</v>
      </c>
      <c r="Q25" s="76"/>
      <c r="S25" s="313"/>
      <c r="T25" s="313"/>
      <c r="U25" s="313"/>
      <c r="V25" s="313"/>
      <c r="W25" s="314"/>
    </row>
    <row r="26" spans="1:23" ht="13.2" customHeight="1" x14ac:dyDescent="0.25">
      <c r="A26" s="75"/>
      <c r="B26" s="105">
        <v>19</v>
      </c>
      <c r="C26" s="85">
        <v>20</v>
      </c>
      <c r="D26" s="87">
        <v>21</v>
      </c>
      <c r="E26" s="87">
        <v>22</v>
      </c>
      <c r="F26" s="87">
        <v>23</v>
      </c>
      <c r="G26" s="87">
        <v>24</v>
      </c>
      <c r="H26" s="109">
        <v>25</v>
      </c>
      <c r="I26" s="82"/>
      <c r="J26" s="105">
        <v>17</v>
      </c>
      <c r="K26" s="85">
        <v>18</v>
      </c>
      <c r="L26" s="85">
        <v>19</v>
      </c>
      <c r="M26" s="85">
        <v>20</v>
      </c>
      <c r="N26" s="85">
        <v>21</v>
      </c>
      <c r="O26" s="87">
        <v>22</v>
      </c>
      <c r="P26" s="197">
        <v>23</v>
      </c>
      <c r="Q26" s="76"/>
      <c r="S26" s="313"/>
      <c r="T26" s="313"/>
      <c r="U26" s="313"/>
      <c r="V26" s="313"/>
      <c r="W26" s="314"/>
    </row>
    <row r="27" spans="1:23" ht="14.4" customHeight="1" x14ac:dyDescent="0.25">
      <c r="A27" s="75"/>
      <c r="B27" s="105">
        <v>26</v>
      </c>
      <c r="C27" s="87">
        <v>27</v>
      </c>
      <c r="D27" s="87">
        <v>28</v>
      </c>
      <c r="E27" s="85">
        <v>29</v>
      </c>
      <c r="F27" s="85">
        <v>30</v>
      </c>
      <c r="G27" s="279"/>
      <c r="H27" s="283"/>
      <c r="I27" s="82"/>
      <c r="J27" s="105">
        <v>24</v>
      </c>
      <c r="K27" s="84">
        <v>25</v>
      </c>
      <c r="L27" s="85">
        <v>26</v>
      </c>
      <c r="M27" s="85">
        <v>27</v>
      </c>
      <c r="N27" s="85">
        <v>28</v>
      </c>
      <c r="O27" s="85">
        <v>29</v>
      </c>
      <c r="P27" s="123">
        <v>30</v>
      </c>
      <c r="Q27" s="76"/>
      <c r="S27" s="313"/>
      <c r="T27" s="313"/>
      <c r="U27" s="313"/>
      <c r="V27" s="313"/>
      <c r="W27" s="314"/>
    </row>
    <row r="28" spans="1:23" ht="13.8" customHeight="1" x14ac:dyDescent="0.25">
      <c r="A28" s="75"/>
      <c r="B28" s="2"/>
      <c r="C28" s="2"/>
      <c r="D28" s="2"/>
      <c r="E28" s="2"/>
      <c r="F28" s="2"/>
      <c r="G28" s="2"/>
      <c r="H28" s="2"/>
      <c r="I28" s="110"/>
      <c r="J28" s="111">
        <v>31</v>
      </c>
      <c r="K28" s="284"/>
      <c r="L28" s="285"/>
      <c r="M28" s="285"/>
      <c r="N28" s="285"/>
      <c r="O28" s="285"/>
      <c r="P28" s="286"/>
      <c r="Q28" s="76"/>
      <c r="S28" s="313"/>
      <c r="T28" s="313"/>
      <c r="U28" s="313"/>
      <c r="V28" s="313"/>
      <c r="W28" s="314"/>
    </row>
    <row r="29" spans="1:23" ht="6.6" customHeight="1" x14ac:dyDescent="0.25">
      <c r="A29" s="75"/>
      <c r="B29" s="287"/>
      <c r="C29" s="287"/>
      <c r="D29" s="287"/>
      <c r="E29" s="287"/>
      <c r="F29" s="287"/>
      <c r="G29" s="287"/>
      <c r="H29" s="287"/>
      <c r="I29" s="287"/>
      <c r="J29" s="287"/>
      <c r="K29" s="287"/>
      <c r="L29" s="287"/>
      <c r="M29" s="287"/>
      <c r="N29" s="287"/>
      <c r="O29" s="287"/>
      <c r="P29" s="287"/>
      <c r="Q29" s="76"/>
      <c r="S29" s="313"/>
      <c r="T29" s="313"/>
      <c r="U29" s="313"/>
      <c r="V29" s="313"/>
      <c r="W29" s="314"/>
    </row>
    <row r="30" spans="1:23" ht="13.2" x14ac:dyDescent="0.25">
      <c r="A30" s="75"/>
      <c r="B30" s="288" t="s">
        <v>312</v>
      </c>
      <c r="C30" s="288"/>
      <c r="D30" s="288"/>
      <c r="E30" s="288"/>
      <c r="F30" s="288"/>
      <c r="G30" s="288"/>
      <c r="H30" s="288"/>
      <c r="I30" s="82"/>
      <c r="J30" s="278" t="s">
        <v>313</v>
      </c>
      <c r="K30" s="278"/>
      <c r="L30" s="278"/>
      <c r="M30" s="278"/>
      <c r="N30" s="278"/>
      <c r="O30" s="278"/>
      <c r="P30" s="278"/>
      <c r="Q30" s="76"/>
      <c r="S30" s="313"/>
      <c r="T30" s="313"/>
      <c r="U30" s="313"/>
      <c r="V30" s="313"/>
      <c r="W30" s="314"/>
    </row>
    <row r="31" spans="1:23" ht="13.2" x14ac:dyDescent="0.25">
      <c r="A31" s="75"/>
      <c r="B31" s="77" t="s">
        <v>2</v>
      </c>
      <c r="C31" s="77" t="s">
        <v>3</v>
      </c>
      <c r="D31" s="77" t="s">
        <v>4</v>
      </c>
      <c r="E31" s="77" t="s">
        <v>5</v>
      </c>
      <c r="F31" s="77" t="s">
        <v>4</v>
      </c>
      <c r="G31" s="77" t="s">
        <v>6</v>
      </c>
      <c r="H31" s="77" t="s">
        <v>2</v>
      </c>
      <c r="I31" s="3"/>
      <c r="J31" s="77" t="s">
        <v>2</v>
      </c>
      <c r="K31" s="77" t="s">
        <v>3</v>
      </c>
      <c r="L31" s="77" t="s">
        <v>4</v>
      </c>
      <c r="M31" s="77" t="s">
        <v>5</v>
      </c>
      <c r="N31" s="77" t="s">
        <v>4</v>
      </c>
      <c r="O31" s="77" t="s">
        <v>6</v>
      </c>
      <c r="P31" s="77" t="s">
        <v>2</v>
      </c>
      <c r="Q31" s="76"/>
      <c r="S31" s="313"/>
      <c r="T31" s="313"/>
      <c r="U31" s="313"/>
      <c r="V31" s="313"/>
      <c r="W31" s="314"/>
    </row>
    <row r="32" spans="1:23" ht="13.2" customHeight="1" x14ac:dyDescent="0.25">
      <c r="A32" s="75"/>
      <c r="B32" s="198"/>
      <c r="C32" s="84">
        <v>1</v>
      </c>
      <c r="D32" s="85">
        <v>2</v>
      </c>
      <c r="E32" s="83">
        <v>3</v>
      </c>
      <c r="F32" s="83">
        <v>4</v>
      </c>
      <c r="G32" s="83">
        <v>5</v>
      </c>
      <c r="H32" s="124">
        <v>6</v>
      </c>
      <c r="I32" s="3"/>
      <c r="J32" s="279"/>
      <c r="K32" s="309"/>
      <c r="L32" s="309"/>
      <c r="M32" s="310"/>
      <c r="N32" s="85">
        <v>1</v>
      </c>
      <c r="O32" s="85">
        <v>2</v>
      </c>
      <c r="P32" s="105">
        <v>3</v>
      </c>
      <c r="Q32" s="76"/>
      <c r="S32" s="313"/>
      <c r="T32" s="313"/>
      <c r="U32" s="313"/>
      <c r="V32" s="313"/>
      <c r="W32" s="314"/>
    </row>
    <row r="33" spans="1:23" ht="13.2" x14ac:dyDescent="0.25">
      <c r="A33" s="75"/>
      <c r="B33" s="105">
        <v>7</v>
      </c>
      <c r="C33" s="85">
        <v>8</v>
      </c>
      <c r="D33" s="85">
        <v>9</v>
      </c>
      <c r="E33" s="85">
        <v>10</v>
      </c>
      <c r="F33" s="85">
        <v>11</v>
      </c>
      <c r="G33" s="85">
        <v>12</v>
      </c>
      <c r="H33" s="105">
        <v>13</v>
      </c>
      <c r="I33" s="3"/>
      <c r="J33" s="105">
        <v>4</v>
      </c>
      <c r="K33" s="85">
        <v>5</v>
      </c>
      <c r="L33" s="85">
        <v>6</v>
      </c>
      <c r="M33" s="85">
        <v>7</v>
      </c>
      <c r="N33" s="85">
        <v>8</v>
      </c>
      <c r="O33" s="85">
        <v>9</v>
      </c>
      <c r="P33" s="105">
        <v>10</v>
      </c>
      <c r="Q33" s="76"/>
      <c r="S33" s="313"/>
      <c r="T33" s="313"/>
      <c r="U33" s="313"/>
      <c r="V33" s="313"/>
      <c r="W33" s="314"/>
    </row>
    <row r="34" spans="1:23" ht="13.2" x14ac:dyDescent="0.25">
      <c r="A34" s="75"/>
      <c r="B34" s="105">
        <v>14</v>
      </c>
      <c r="C34" s="85">
        <v>15</v>
      </c>
      <c r="D34" s="85">
        <v>16</v>
      </c>
      <c r="E34" s="85">
        <v>17</v>
      </c>
      <c r="F34" s="85">
        <v>18</v>
      </c>
      <c r="G34" s="85">
        <v>19</v>
      </c>
      <c r="H34" s="105">
        <v>20</v>
      </c>
      <c r="I34" s="3"/>
      <c r="J34" s="105">
        <v>11</v>
      </c>
      <c r="K34" s="85">
        <v>12</v>
      </c>
      <c r="L34" s="85">
        <v>13</v>
      </c>
      <c r="M34" s="85">
        <v>14</v>
      </c>
      <c r="N34" s="85">
        <v>15</v>
      </c>
      <c r="O34" s="85">
        <v>16</v>
      </c>
      <c r="P34" s="105">
        <v>17</v>
      </c>
      <c r="Q34" s="76"/>
      <c r="S34" s="313"/>
      <c r="T34" s="313"/>
      <c r="U34" s="313"/>
      <c r="V34" s="313"/>
      <c r="W34" s="314"/>
    </row>
    <row r="35" spans="1:23" ht="13.2" customHeight="1" x14ac:dyDescent="0.25">
      <c r="A35" s="75"/>
      <c r="B35" s="105">
        <v>21</v>
      </c>
      <c r="C35" s="85">
        <v>22</v>
      </c>
      <c r="D35" s="85">
        <v>23</v>
      </c>
      <c r="E35" s="85">
        <v>24</v>
      </c>
      <c r="F35" s="85">
        <v>25</v>
      </c>
      <c r="G35" s="85">
        <v>26</v>
      </c>
      <c r="H35" s="105">
        <v>27</v>
      </c>
      <c r="I35" s="3"/>
      <c r="J35" s="105">
        <v>18</v>
      </c>
      <c r="K35" s="90">
        <v>19</v>
      </c>
      <c r="L35" s="87">
        <v>20</v>
      </c>
      <c r="M35" s="87">
        <v>21</v>
      </c>
      <c r="N35" s="87">
        <v>22</v>
      </c>
      <c r="O35" s="87">
        <v>23</v>
      </c>
      <c r="P35" s="109">
        <v>24</v>
      </c>
      <c r="Q35" s="76"/>
      <c r="S35" s="313"/>
      <c r="T35" s="313"/>
      <c r="U35" s="313"/>
      <c r="V35" s="313"/>
      <c r="W35" s="314"/>
    </row>
    <row r="36" spans="1:23" ht="13.5" customHeight="1" x14ac:dyDescent="0.25">
      <c r="A36" s="75"/>
      <c r="B36" s="105">
        <v>28</v>
      </c>
      <c r="C36" s="87">
        <v>29</v>
      </c>
      <c r="D36" s="87">
        <v>30</v>
      </c>
      <c r="E36" s="85">
        <v>31</v>
      </c>
      <c r="F36" s="315"/>
      <c r="G36" s="316"/>
      <c r="H36" s="317"/>
      <c r="I36" s="4"/>
      <c r="J36" s="106">
        <v>25</v>
      </c>
      <c r="K36" s="85">
        <v>26</v>
      </c>
      <c r="L36" s="85">
        <v>27</v>
      </c>
      <c r="M36" s="85">
        <v>28</v>
      </c>
      <c r="N36" s="279"/>
      <c r="O36" s="309"/>
      <c r="P36" s="310"/>
      <c r="Q36" s="76"/>
      <c r="S36" s="313"/>
      <c r="T36" s="313"/>
      <c r="U36" s="313"/>
      <c r="V36" s="313"/>
      <c r="W36" s="314"/>
    </row>
    <row r="37" spans="1:23" ht="1.8" customHeight="1" x14ac:dyDescent="0.25">
      <c r="A37" s="75"/>
      <c r="B37" s="145"/>
      <c r="C37" s="145"/>
      <c r="D37" s="246"/>
      <c r="E37" s="246"/>
      <c r="F37" s="246"/>
      <c r="G37" s="246"/>
      <c r="H37" s="246"/>
      <c r="I37" s="2"/>
      <c r="J37" s="2"/>
      <c r="K37" s="2"/>
      <c r="L37" s="2"/>
      <c r="M37" s="2"/>
      <c r="N37" s="2"/>
      <c r="O37" s="2"/>
      <c r="P37" s="2"/>
      <c r="Q37" s="76"/>
      <c r="S37" s="313"/>
      <c r="T37" s="313"/>
      <c r="U37" s="313"/>
      <c r="V37" s="313"/>
      <c r="W37" s="314"/>
    </row>
    <row r="38" spans="1:23" ht="9" customHeight="1" x14ac:dyDescent="0.25">
      <c r="A38" s="75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76"/>
      <c r="S38" s="313"/>
      <c r="T38" s="313"/>
      <c r="U38" s="313"/>
      <c r="V38" s="313"/>
      <c r="W38" s="314"/>
    </row>
    <row r="39" spans="1:23" ht="13.2" x14ac:dyDescent="0.25">
      <c r="A39" s="75"/>
      <c r="B39" s="278" t="s">
        <v>314</v>
      </c>
      <c r="C39" s="288"/>
      <c r="D39" s="278"/>
      <c r="E39" s="278"/>
      <c r="F39" s="278"/>
      <c r="G39" s="278"/>
      <c r="H39" s="278"/>
      <c r="I39" s="82"/>
      <c r="J39" s="278" t="s">
        <v>315</v>
      </c>
      <c r="K39" s="278"/>
      <c r="L39" s="278"/>
      <c r="M39" s="278"/>
      <c r="N39" s="278"/>
      <c r="O39" s="278"/>
      <c r="P39" s="278"/>
      <c r="Q39" s="76"/>
      <c r="S39" s="313"/>
      <c r="T39" s="313"/>
      <c r="U39" s="313"/>
      <c r="V39" s="313"/>
      <c r="W39" s="314"/>
    </row>
    <row r="40" spans="1:23" ht="13.2" x14ac:dyDescent="0.25">
      <c r="A40" s="75"/>
      <c r="B40" s="77" t="s">
        <v>2</v>
      </c>
      <c r="C40" s="77" t="s">
        <v>3</v>
      </c>
      <c r="D40" s="77" t="s">
        <v>4</v>
      </c>
      <c r="E40" s="77" t="s">
        <v>5</v>
      </c>
      <c r="F40" s="77" t="s">
        <v>4</v>
      </c>
      <c r="G40" s="77" t="s">
        <v>6</v>
      </c>
      <c r="H40" s="77" t="s">
        <v>2</v>
      </c>
      <c r="I40" s="82"/>
      <c r="J40" s="77" t="s">
        <v>2</v>
      </c>
      <c r="K40" s="77" t="s">
        <v>3</v>
      </c>
      <c r="L40" s="77" t="s">
        <v>4</v>
      </c>
      <c r="M40" s="77" t="s">
        <v>5</v>
      </c>
      <c r="N40" s="77" t="s">
        <v>4</v>
      </c>
      <c r="O40" s="77" t="s">
        <v>6</v>
      </c>
      <c r="P40" s="77" t="s">
        <v>2</v>
      </c>
      <c r="Q40" s="76"/>
      <c r="S40" s="313"/>
      <c r="T40" s="313"/>
      <c r="U40" s="313"/>
      <c r="V40" s="313"/>
      <c r="W40" s="314"/>
    </row>
    <row r="41" spans="1:23" ht="13.2" customHeight="1" x14ac:dyDescent="0.25">
      <c r="A41" s="75"/>
      <c r="B41" s="279"/>
      <c r="C41" s="309"/>
      <c r="D41" s="309"/>
      <c r="E41" s="310"/>
      <c r="F41" s="85">
        <v>1</v>
      </c>
      <c r="G41" s="83">
        <v>2</v>
      </c>
      <c r="H41" s="105">
        <v>3</v>
      </c>
      <c r="I41" s="82"/>
      <c r="J41" s="124">
        <v>1</v>
      </c>
      <c r="K41" s="85">
        <v>2</v>
      </c>
      <c r="L41" s="200">
        <v>3</v>
      </c>
      <c r="M41" s="200">
        <v>4</v>
      </c>
      <c r="N41" s="200">
        <v>5</v>
      </c>
      <c r="O41" s="200">
        <v>6</v>
      </c>
      <c r="P41" s="105">
        <v>7</v>
      </c>
      <c r="Q41" s="76"/>
      <c r="S41" s="313"/>
      <c r="T41" s="313"/>
      <c r="U41" s="313"/>
      <c r="V41" s="313"/>
      <c r="W41" s="314"/>
    </row>
    <row r="42" spans="1:23" ht="13.2" x14ac:dyDescent="0.25">
      <c r="A42" s="75"/>
      <c r="B42" s="105">
        <v>4</v>
      </c>
      <c r="C42" s="85">
        <v>5</v>
      </c>
      <c r="D42" s="85">
        <v>6</v>
      </c>
      <c r="E42" s="85">
        <v>7</v>
      </c>
      <c r="F42" s="85">
        <v>8</v>
      </c>
      <c r="G42" s="85">
        <v>9</v>
      </c>
      <c r="H42" s="105">
        <v>10</v>
      </c>
      <c r="I42" s="82"/>
      <c r="J42" s="105">
        <v>8</v>
      </c>
      <c r="K42" s="85">
        <v>9</v>
      </c>
      <c r="L42" s="85">
        <v>10</v>
      </c>
      <c r="M42" s="85">
        <v>11</v>
      </c>
      <c r="N42" s="85">
        <v>12</v>
      </c>
      <c r="O42" s="85">
        <v>13</v>
      </c>
      <c r="P42" s="105">
        <v>14</v>
      </c>
      <c r="Q42" s="76"/>
      <c r="S42" s="313"/>
      <c r="T42" s="313"/>
      <c r="U42" s="313"/>
      <c r="V42" s="313"/>
      <c r="W42" s="314"/>
    </row>
    <row r="43" spans="1:23" ht="13.2" x14ac:dyDescent="0.25">
      <c r="A43" s="75"/>
      <c r="B43" s="105">
        <v>11</v>
      </c>
      <c r="C43" s="85">
        <v>12</v>
      </c>
      <c r="D43" s="85">
        <v>13</v>
      </c>
      <c r="E43" s="85">
        <v>14</v>
      </c>
      <c r="F43" s="85">
        <v>15</v>
      </c>
      <c r="G43" s="85">
        <v>16</v>
      </c>
      <c r="H43" s="105">
        <v>17</v>
      </c>
      <c r="I43" s="82"/>
      <c r="J43" s="105">
        <v>15</v>
      </c>
      <c r="K43" s="85">
        <v>16</v>
      </c>
      <c r="L43" s="85">
        <v>17</v>
      </c>
      <c r="M43" s="85">
        <v>18</v>
      </c>
      <c r="N43" s="85">
        <v>19</v>
      </c>
      <c r="O43" s="85">
        <v>20</v>
      </c>
      <c r="P43" s="105">
        <v>21</v>
      </c>
      <c r="Q43" s="76"/>
      <c r="S43" s="313"/>
      <c r="T43" s="313"/>
      <c r="U43" s="313"/>
      <c r="V43" s="313"/>
      <c r="W43" s="314"/>
    </row>
    <row r="44" spans="1:23" ht="13.2" customHeight="1" x14ac:dyDescent="0.25">
      <c r="A44" s="75"/>
      <c r="B44" s="105">
        <v>18</v>
      </c>
      <c r="C44" s="85">
        <v>19</v>
      </c>
      <c r="D44" s="85">
        <v>20</v>
      </c>
      <c r="E44" s="85">
        <v>21</v>
      </c>
      <c r="F44" s="85">
        <v>22</v>
      </c>
      <c r="G44" s="85">
        <v>23</v>
      </c>
      <c r="H44" s="105">
        <v>24</v>
      </c>
      <c r="I44" s="82"/>
      <c r="J44" s="105">
        <v>22</v>
      </c>
      <c r="K44" s="85">
        <v>23</v>
      </c>
      <c r="L44" s="85">
        <v>24</v>
      </c>
      <c r="M44" s="85">
        <v>25</v>
      </c>
      <c r="N44" s="85">
        <v>26</v>
      </c>
      <c r="O44" s="85">
        <v>27</v>
      </c>
      <c r="P44" s="105">
        <v>28</v>
      </c>
      <c r="Q44" s="76"/>
      <c r="S44" s="313"/>
      <c r="T44" s="313"/>
      <c r="U44" s="313"/>
      <c r="V44" s="313"/>
      <c r="W44" s="314"/>
    </row>
    <row r="45" spans="1:23" ht="15" customHeight="1" x14ac:dyDescent="0.25">
      <c r="A45" s="75"/>
      <c r="B45" s="105">
        <v>25</v>
      </c>
      <c r="C45" s="85">
        <v>26</v>
      </c>
      <c r="D45" s="85">
        <v>27</v>
      </c>
      <c r="E45" s="85">
        <v>28</v>
      </c>
      <c r="F45" s="85">
        <v>29</v>
      </c>
      <c r="G45" s="199">
        <v>30</v>
      </c>
      <c r="H45" s="108">
        <v>31</v>
      </c>
      <c r="I45" s="82"/>
      <c r="J45" s="105">
        <v>29</v>
      </c>
      <c r="K45" s="85">
        <v>30</v>
      </c>
      <c r="L45" s="279"/>
      <c r="M45" s="309"/>
      <c r="N45" s="309"/>
      <c r="O45" s="309"/>
      <c r="P45" s="310"/>
      <c r="Q45" s="76"/>
      <c r="S45" s="313"/>
      <c r="T45" s="313"/>
      <c r="U45" s="313"/>
      <c r="V45" s="313"/>
      <c r="W45" s="314"/>
    </row>
    <row r="46" spans="1:23" ht="13.2" customHeight="1" x14ac:dyDescent="0.25">
      <c r="A46" s="75"/>
      <c r="B46" s="145"/>
      <c r="C46" s="145"/>
      <c r="D46" s="247"/>
      <c r="E46" s="247"/>
      <c r="F46" s="247"/>
      <c r="G46" s="247"/>
      <c r="H46" s="247"/>
      <c r="I46" s="2"/>
      <c r="J46" s="145"/>
      <c r="K46" s="246"/>
      <c r="L46" s="246"/>
      <c r="M46" s="246"/>
      <c r="N46" s="246"/>
      <c r="O46" s="246"/>
      <c r="P46" s="246"/>
      <c r="Q46" s="76"/>
      <c r="S46" s="313"/>
      <c r="T46" s="313"/>
      <c r="U46" s="313"/>
      <c r="V46" s="313"/>
      <c r="W46" s="314"/>
    </row>
    <row r="47" spans="1:23" ht="4.8" customHeight="1" x14ac:dyDescent="0.25">
      <c r="A47" s="75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76"/>
      <c r="S47" s="313"/>
      <c r="T47" s="313"/>
      <c r="U47" s="313"/>
      <c r="V47" s="313"/>
      <c r="W47" s="314"/>
    </row>
    <row r="48" spans="1:23" ht="13.2" x14ac:dyDescent="0.25">
      <c r="A48" s="75"/>
      <c r="B48" s="278" t="s">
        <v>9</v>
      </c>
      <c r="C48" s="278"/>
      <c r="D48" s="278"/>
      <c r="E48" s="278"/>
      <c r="F48" s="278"/>
      <c r="G48" s="278"/>
      <c r="H48" s="278"/>
      <c r="I48" s="82"/>
      <c r="J48" s="278" t="s">
        <v>10</v>
      </c>
      <c r="K48" s="278"/>
      <c r="L48" s="278"/>
      <c r="M48" s="278"/>
      <c r="N48" s="278"/>
      <c r="O48" s="278"/>
      <c r="P48" s="278"/>
      <c r="Q48" s="76"/>
      <c r="S48" s="313"/>
      <c r="T48" s="313"/>
      <c r="U48" s="313"/>
      <c r="V48" s="313"/>
      <c r="W48" s="314"/>
    </row>
    <row r="49" spans="1:23" ht="13.2" x14ac:dyDescent="0.25">
      <c r="A49" s="75"/>
      <c r="B49" s="77" t="s">
        <v>2</v>
      </c>
      <c r="C49" s="77" t="s">
        <v>3</v>
      </c>
      <c r="D49" s="77" t="s">
        <v>4</v>
      </c>
      <c r="E49" s="77" t="s">
        <v>5</v>
      </c>
      <c r="F49" s="77" t="s">
        <v>4</v>
      </c>
      <c r="G49" s="77" t="s">
        <v>6</v>
      </c>
      <c r="H49" s="77" t="s">
        <v>2</v>
      </c>
      <c r="I49" s="82"/>
      <c r="J49" s="74" t="s">
        <v>2</v>
      </c>
      <c r="K49" s="74" t="s">
        <v>3</v>
      </c>
      <c r="L49" s="77" t="s">
        <v>4</v>
      </c>
      <c r="M49" s="77" t="s">
        <v>5</v>
      </c>
      <c r="N49" s="77" t="s">
        <v>4</v>
      </c>
      <c r="O49" s="77" t="s">
        <v>6</v>
      </c>
      <c r="P49" s="77" t="s">
        <v>2</v>
      </c>
      <c r="Q49" s="76"/>
      <c r="S49" s="313"/>
      <c r="T49" s="313"/>
      <c r="U49" s="313"/>
      <c r="V49" s="313"/>
      <c r="W49" s="314"/>
    </row>
    <row r="50" spans="1:23" ht="13.2" x14ac:dyDescent="0.25">
      <c r="A50" s="75"/>
      <c r="B50" s="279"/>
      <c r="C50" s="283"/>
      <c r="D50" s="85">
        <v>1</v>
      </c>
      <c r="E50" s="85">
        <v>2</v>
      </c>
      <c r="F50" s="85">
        <v>3</v>
      </c>
      <c r="G50" s="85">
        <v>4</v>
      </c>
      <c r="H50" s="105">
        <v>5</v>
      </c>
      <c r="I50" s="82"/>
      <c r="J50" s="279"/>
      <c r="K50" s="280"/>
      <c r="L50" s="280"/>
      <c r="M50" s="280"/>
      <c r="N50" s="310"/>
      <c r="O50" s="86">
        <v>1</v>
      </c>
      <c r="P50" s="105">
        <v>2</v>
      </c>
      <c r="Q50" s="76"/>
      <c r="S50" s="313"/>
      <c r="T50" s="313"/>
      <c r="U50" s="313"/>
      <c r="V50" s="313"/>
      <c r="W50" s="314"/>
    </row>
    <row r="51" spans="1:23" ht="13.2" x14ac:dyDescent="0.25">
      <c r="A51" s="75"/>
      <c r="B51" s="105">
        <v>6</v>
      </c>
      <c r="C51" s="85">
        <v>7</v>
      </c>
      <c r="D51" s="85">
        <v>8</v>
      </c>
      <c r="E51" s="85">
        <v>9</v>
      </c>
      <c r="F51" s="85">
        <v>10</v>
      </c>
      <c r="G51" s="85">
        <v>11</v>
      </c>
      <c r="H51" s="105">
        <v>12</v>
      </c>
      <c r="I51" s="82"/>
      <c r="J51" s="107">
        <v>3</v>
      </c>
      <c r="K51" s="88">
        <v>4</v>
      </c>
      <c r="L51" s="85">
        <v>5</v>
      </c>
      <c r="M51" s="85">
        <v>6</v>
      </c>
      <c r="N51" s="85">
        <v>7</v>
      </c>
      <c r="O51" s="85">
        <v>8</v>
      </c>
      <c r="P51" s="105">
        <v>9</v>
      </c>
      <c r="Q51" s="76"/>
      <c r="S51" s="313"/>
      <c r="T51" s="313"/>
      <c r="U51" s="313"/>
      <c r="V51" s="313"/>
      <c r="W51" s="314"/>
    </row>
    <row r="52" spans="1:23" ht="12.75" customHeight="1" x14ac:dyDescent="0.25">
      <c r="A52" s="75"/>
      <c r="B52" s="105">
        <v>13</v>
      </c>
      <c r="C52" s="85">
        <v>14</v>
      </c>
      <c r="D52" s="85">
        <v>15</v>
      </c>
      <c r="E52" s="85">
        <v>16</v>
      </c>
      <c r="F52" s="85">
        <v>17</v>
      </c>
      <c r="G52" s="85">
        <v>18</v>
      </c>
      <c r="H52" s="105">
        <v>19</v>
      </c>
      <c r="I52" s="82"/>
      <c r="J52" s="105">
        <v>10</v>
      </c>
      <c r="K52" s="85">
        <v>11</v>
      </c>
      <c r="L52" s="85">
        <v>12</v>
      </c>
      <c r="M52" s="85">
        <v>13</v>
      </c>
      <c r="N52" s="85">
        <v>14</v>
      </c>
      <c r="O52" s="85">
        <v>15</v>
      </c>
      <c r="P52" s="105">
        <v>16</v>
      </c>
      <c r="Q52" s="76"/>
      <c r="S52" s="313"/>
      <c r="T52" s="313"/>
      <c r="U52" s="313"/>
      <c r="V52" s="313"/>
      <c r="W52" s="314"/>
    </row>
    <row r="53" spans="1:23" ht="12.75" customHeight="1" x14ac:dyDescent="0.25">
      <c r="A53" s="75"/>
      <c r="B53" s="105">
        <v>20</v>
      </c>
      <c r="C53" s="84">
        <v>21</v>
      </c>
      <c r="D53" s="85">
        <v>22</v>
      </c>
      <c r="E53" s="85">
        <v>23</v>
      </c>
      <c r="F53" s="85">
        <v>24</v>
      </c>
      <c r="G53" s="85">
        <v>25</v>
      </c>
      <c r="H53" s="105">
        <v>26</v>
      </c>
      <c r="I53" s="82"/>
      <c r="J53" s="105">
        <v>17</v>
      </c>
      <c r="K53" s="85">
        <v>18</v>
      </c>
      <c r="L53" s="85">
        <v>19</v>
      </c>
      <c r="M53" s="85">
        <v>20</v>
      </c>
      <c r="N53" s="87">
        <v>21</v>
      </c>
      <c r="O53" s="87">
        <v>22</v>
      </c>
      <c r="P53" s="105">
        <v>23</v>
      </c>
      <c r="Q53" s="76"/>
      <c r="S53" s="313"/>
      <c r="T53" s="313"/>
      <c r="U53" s="313"/>
      <c r="V53" s="313"/>
      <c r="W53" s="314"/>
    </row>
    <row r="54" spans="1:23" ht="13.2" x14ac:dyDescent="0.25">
      <c r="A54" s="75"/>
      <c r="B54" s="112">
        <v>27</v>
      </c>
      <c r="C54" s="85">
        <v>28</v>
      </c>
      <c r="D54" s="85">
        <v>29</v>
      </c>
      <c r="E54" s="85">
        <v>30</v>
      </c>
      <c r="F54" s="85">
        <v>31</v>
      </c>
      <c r="G54" s="279"/>
      <c r="H54" s="310"/>
      <c r="I54" s="82"/>
      <c r="J54" s="105">
        <v>24</v>
      </c>
      <c r="K54" s="85">
        <v>25</v>
      </c>
      <c r="L54" s="85">
        <v>26</v>
      </c>
      <c r="M54" s="85">
        <v>27</v>
      </c>
      <c r="N54" s="85">
        <v>28</v>
      </c>
      <c r="O54" s="85">
        <v>29</v>
      </c>
      <c r="P54" s="123">
        <v>30</v>
      </c>
      <c r="Q54" s="76"/>
      <c r="S54" s="313"/>
      <c r="T54" s="313"/>
      <c r="U54" s="313"/>
      <c r="V54" s="313"/>
      <c r="W54" s="314"/>
    </row>
    <row r="55" spans="1:23" ht="13.2" x14ac:dyDescent="0.25">
      <c r="B55" s="78"/>
      <c r="C55" s="78"/>
      <c r="D55" s="78"/>
      <c r="E55" s="78"/>
      <c r="F55" s="78"/>
      <c r="G55" s="78"/>
      <c r="H55" s="78"/>
      <c r="I55" s="82"/>
      <c r="J55" s="78"/>
      <c r="K55" s="78"/>
      <c r="L55" s="78"/>
      <c r="M55" s="78"/>
      <c r="N55" s="78"/>
      <c r="O55" s="78"/>
      <c r="P55" s="78"/>
      <c r="Q55" s="76"/>
      <c r="S55" s="313"/>
      <c r="T55" s="313"/>
      <c r="U55" s="313"/>
      <c r="V55" s="313"/>
      <c r="W55" s="314"/>
    </row>
    <row r="56" spans="1:23" ht="20.399999999999999" customHeight="1" x14ac:dyDescent="0.25">
      <c r="J56" s="78"/>
      <c r="K56" s="78"/>
      <c r="L56" s="78"/>
      <c r="M56" s="78"/>
      <c r="N56" s="78"/>
      <c r="O56" s="78"/>
      <c r="P56" s="78"/>
      <c r="S56" s="313"/>
      <c r="T56" s="313"/>
      <c r="U56" s="313"/>
      <c r="V56" s="313"/>
      <c r="W56" s="314"/>
    </row>
    <row r="57" spans="1:23" ht="28.8" customHeight="1" x14ac:dyDescent="0.25">
      <c r="S57" s="313"/>
      <c r="T57" s="313"/>
      <c r="U57" s="313"/>
      <c r="V57" s="313"/>
      <c r="W57" s="314"/>
    </row>
    <row r="58" spans="1:23" ht="26.4" customHeight="1" x14ac:dyDescent="0.25">
      <c r="S58" s="313"/>
      <c r="T58" s="313"/>
      <c r="U58" s="313"/>
      <c r="V58" s="313"/>
      <c r="W58" s="314"/>
    </row>
  </sheetData>
  <mergeCells count="47">
    <mergeCell ref="B50:C50"/>
    <mergeCell ref="D37:H37"/>
    <mergeCell ref="B39:H39"/>
    <mergeCell ref="J39:P39"/>
    <mergeCell ref="B41:E41"/>
    <mergeCell ref="L45:P45"/>
    <mergeCell ref="J23:N23"/>
    <mergeCell ref="F36:H36"/>
    <mergeCell ref="J32:M32"/>
    <mergeCell ref="N36:P36"/>
    <mergeCell ref="J30:P30"/>
    <mergeCell ref="R17:W19"/>
    <mergeCell ref="B21:H21"/>
    <mergeCell ref="J21:P21"/>
    <mergeCell ref="R21:W1048576"/>
    <mergeCell ref="K28:P28"/>
    <mergeCell ref="B29:P29"/>
    <mergeCell ref="B30:H30"/>
    <mergeCell ref="D46:H46"/>
    <mergeCell ref="K46:P46"/>
    <mergeCell ref="B48:H48"/>
    <mergeCell ref="J48:P48"/>
    <mergeCell ref="G54:H54"/>
    <mergeCell ref="J50:N50"/>
    <mergeCell ref="M19:P19"/>
    <mergeCell ref="B23:D23"/>
    <mergeCell ref="G27:H27"/>
    <mergeCell ref="T11:U11"/>
    <mergeCell ref="B13:H13"/>
    <mergeCell ref="J13:P13"/>
    <mergeCell ref="R13:W15"/>
    <mergeCell ref="D11:H11"/>
    <mergeCell ref="B15:F15"/>
    <mergeCell ref="B4:H4"/>
    <mergeCell ref="J4:P4"/>
    <mergeCell ref="T5:U5"/>
    <mergeCell ref="T7:U7"/>
    <mergeCell ref="T9:U9"/>
    <mergeCell ref="B6:G6"/>
    <mergeCell ref="J6:K6"/>
    <mergeCell ref="B1:P1"/>
    <mergeCell ref="R1:W3"/>
    <mergeCell ref="B2:D2"/>
    <mergeCell ref="E2:H2"/>
    <mergeCell ref="J2:M2"/>
    <mergeCell ref="N2:P2"/>
    <mergeCell ref="B3:P3"/>
  </mergeCells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AE98C-B478-45D9-B6ED-5E7EADFB7867}">
  <dimension ref="A1:XFC63"/>
  <sheetViews>
    <sheetView zoomScaleNormal="100" workbookViewId="0">
      <selection activeCell="B1" sqref="B1:P1"/>
    </sheetView>
  </sheetViews>
  <sheetFormatPr defaultColWidth="0" defaultRowHeight="13.2" customHeight="1" zeroHeight="1" x14ac:dyDescent="0.25"/>
  <cols>
    <col min="1" max="1" width="1.33203125" style="1" customWidth="1"/>
    <col min="2" max="2" width="4.44140625" style="1" customWidth="1"/>
    <col min="3" max="8" width="5.109375" style="1" customWidth="1"/>
    <col min="9" max="9" width="5.6640625" style="1" customWidth="1"/>
    <col min="10" max="16" width="5.109375" style="1" customWidth="1"/>
    <col min="17" max="17" width="3.6640625" style="1" customWidth="1"/>
    <col min="18" max="18" width="5.6640625" style="233" customWidth="1"/>
    <col min="19" max="19" width="1.44140625" style="233" customWidth="1"/>
    <col min="20" max="20" width="2.109375" style="233" customWidth="1"/>
    <col min="21" max="21" width="9.109375" style="233" customWidth="1"/>
    <col min="22" max="22" width="1.44140625" style="233" customWidth="1"/>
    <col min="23" max="23" width="18.44140625" style="233" customWidth="1"/>
    <col min="24" max="24" width="2.6640625" style="1" hidden="1"/>
    <col min="25" max="16381" width="9.109375" style="1" hidden="1"/>
    <col min="16382" max="16382" width="1.5546875" style="1" hidden="1" customWidth="1"/>
    <col min="16383" max="16383" width="2.21875" style="1" hidden="1" customWidth="1"/>
    <col min="16384" max="16384" width="0.109375" style="1" customWidth="1"/>
  </cols>
  <sheetData>
    <row r="1" spans="1:23" ht="28.2" customHeight="1" x14ac:dyDescent="0.45">
      <c r="A1" s="75"/>
      <c r="B1" s="250" t="s">
        <v>349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2"/>
      <c r="R1" s="253" t="s">
        <v>278</v>
      </c>
      <c r="S1" s="254"/>
      <c r="T1" s="254"/>
      <c r="U1" s="254"/>
      <c r="V1" s="254"/>
      <c r="W1" s="255"/>
    </row>
    <row r="2" spans="1:23" ht="7.8" customHeight="1" x14ac:dyDescent="0.25">
      <c r="A2" s="75"/>
      <c r="B2" s="259"/>
      <c r="C2" s="259"/>
      <c r="D2" s="259"/>
      <c r="E2" s="260"/>
      <c r="F2" s="260"/>
      <c r="G2" s="260"/>
      <c r="H2" s="260"/>
      <c r="I2" s="2"/>
      <c r="J2" s="261"/>
      <c r="K2" s="262"/>
      <c r="L2" s="262"/>
      <c r="M2" s="262"/>
      <c r="N2" s="263"/>
      <c r="O2" s="263"/>
      <c r="P2" s="263"/>
      <c r="Q2" s="76"/>
      <c r="R2" s="256"/>
      <c r="S2" s="257"/>
      <c r="T2" s="257"/>
      <c r="U2" s="257"/>
      <c r="V2" s="257"/>
      <c r="W2" s="258"/>
    </row>
    <row r="3" spans="1:23" ht="26.1" customHeight="1" x14ac:dyDescent="0.25">
      <c r="A3" s="75"/>
      <c r="B3" s="264" t="s">
        <v>634</v>
      </c>
      <c r="C3" s="265"/>
      <c r="D3" s="265"/>
      <c r="E3" s="265"/>
      <c r="F3" s="265"/>
      <c r="G3" s="265"/>
      <c r="H3" s="265"/>
      <c r="I3" s="265"/>
      <c r="J3" s="265"/>
      <c r="K3" s="265"/>
      <c r="L3" s="265"/>
      <c r="M3" s="265"/>
      <c r="N3" s="265"/>
      <c r="O3" s="265"/>
      <c r="P3" s="265"/>
      <c r="Q3" s="76"/>
      <c r="R3" s="256"/>
      <c r="S3" s="257"/>
      <c r="T3" s="257"/>
      <c r="U3" s="257"/>
      <c r="V3" s="257"/>
      <c r="W3" s="258"/>
    </row>
    <row r="4" spans="1:23" x14ac:dyDescent="0.25">
      <c r="A4" s="75"/>
      <c r="B4" s="238" t="s">
        <v>11</v>
      </c>
      <c r="C4" s="239"/>
      <c r="D4" s="239"/>
      <c r="E4" s="239"/>
      <c r="F4" s="239"/>
      <c r="G4" s="239"/>
      <c r="H4" s="240"/>
      <c r="I4" s="82"/>
      <c r="J4" s="238" t="s">
        <v>12</v>
      </c>
      <c r="K4" s="239"/>
      <c r="L4" s="239"/>
      <c r="M4" s="239"/>
      <c r="N4" s="239"/>
      <c r="O4" s="239"/>
      <c r="P4" s="240"/>
      <c r="Q4" s="76"/>
      <c r="R4" s="85"/>
      <c r="S4" s="1"/>
      <c r="T4" s="1" t="s">
        <v>276</v>
      </c>
      <c r="U4" s="1"/>
      <c r="V4" s="1"/>
      <c r="W4" s="1"/>
    </row>
    <row r="5" spans="1:23" x14ac:dyDescent="0.25">
      <c r="A5" s="75"/>
      <c r="B5" s="74" t="s">
        <v>2</v>
      </c>
      <c r="C5" s="74" t="s">
        <v>3</v>
      </c>
      <c r="D5" s="74" t="s">
        <v>4</v>
      </c>
      <c r="E5" s="74" t="s">
        <v>5</v>
      </c>
      <c r="F5" s="77" t="s">
        <v>4</v>
      </c>
      <c r="G5" s="77" t="s">
        <v>6</v>
      </c>
      <c r="H5" s="77" t="s">
        <v>2</v>
      </c>
      <c r="I5" s="82"/>
      <c r="J5" s="77" t="s">
        <v>2</v>
      </c>
      <c r="K5" s="77" t="s">
        <v>3</v>
      </c>
      <c r="L5" s="77" t="s">
        <v>4</v>
      </c>
      <c r="M5" s="77" t="s">
        <v>5</v>
      </c>
      <c r="N5" s="77" t="s">
        <v>4</v>
      </c>
      <c r="O5" s="77" t="s">
        <v>6</v>
      </c>
      <c r="P5" s="77" t="s">
        <v>2</v>
      </c>
      <c r="Q5" s="76"/>
      <c r="R5" s="15"/>
      <c r="S5" s="1"/>
      <c r="T5" s="266"/>
      <c r="U5" s="267"/>
      <c r="V5" s="1"/>
      <c r="W5" s="1"/>
    </row>
    <row r="6" spans="1:23" x14ac:dyDescent="0.25">
      <c r="A6" s="75"/>
      <c r="B6" s="140"/>
      <c r="C6" s="141"/>
      <c r="D6" s="141"/>
      <c r="E6" s="157">
        <v>1</v>
      </c>
      <c r="F6" s="184">
        <v>2</v>
      </c>
      <c r="G6" s="184">
        <v>3</v>
      </c>
      <c r="H6" s="158">
        <v>4</v>
      </c>
      <c r="I6" s="82"/>
      <c r="J6" s="236"/>
      <c r="K6" s="237"/>
      <c r="L6" s="97"/>
      <c r="M6" s="97"/>
      <c r="N6" s="97"/>
      <c r="O6" s="98"/>
      <c r="P6" s="91">
        <v>1</v>
      </c>
      <c r="Q6" s="79"/>
      <c r="R6" s="73"/>
      <c r="S6" s="76"/>
      <c r="T6" s="1" t="s">
        <v>275</v>
      </c>
      <c r="U6" s="1"/>
      <c r="V6" s="1"/>
      <c r="W6" s="1"/>
    </row>
    <row r="7" spans="1:23" x14ac:dyDescent="0.25">
      <c r="A7" s="75"/>
      <c r="B7" s="93">
        <v>5</v>
      </c>
      <c r="C7" s="165">
        <v>6</v>
      </c>
      <c r="D7" s="165">
        <v>7</v>
      </c>
      <c r="E7" s="165">
        <v>8</v>
      </c>
      <c r="F7" s="185">
        <v>9</v>
      </c>
      <c r="G7" s="185">
        <v>10</v>
      </c>
      <c r="H7" s="160">
        <v>11</v>
      </c>
      <c r="I7" s="82"/>
      <c r="J7" s="91">
        <v>2</v>
      </c>
      <c r="K7" s="99">
        <v>3</v>
      </c>
      <c r="L7" s="139">
        <v>4</v>
      </c>
      <c r="M7" s="139">
        <v>5</v>
      </c>
      <c r="N7" s="139">
        <v>6</v>
      </c>
      <c r="O7" s="139">
        <v>7</v>
      </c>
      <c r="P7" s="91">
        <v>8</v>
      </c>
      <c r="Q7" s="76"/>
      <c r="R7" s="15"/>
      <c r="S7" s="1"/>
      <c r="T7" s="248"/>
      <c r="U7" s="249"/>
      <c r="V7" s="1"/>
      <c r="W7" s="1"/>
    </row>
    <row r="8" spans="1:23" ht="13.2" customHeight="1" x14ac:dyDescent="0.25">
      <c r="A8" s="75"/>
      <c r="B8" s="91">
        <v>12</v>
      </c>
      <c r="C8" s="139">
        <v>13</v>
      </c>
      <c r="D8" s="139">
        <v>14</v>
      </c>
      <c r="E8" s="139">
        <v>15</v>
      </c>
      <c r="F8" s="185">
        <v>16</v>
      </c>
      <c r="G8" s="185">
        <v>17</v>
      </c>
      <c r="H8" s="160">
        <v>18</v>
      </c>
      <c r="I8" s="82"/>
      <c r="J8" s="91">
        <v>9</v>
      </c>
      <c r="K8" s="139">
        <v>10</v>
      </c>
      <c r="L8" s="139">
        <v>11</v>
      </c>
      <c r="M8" s="139">
        <v>12</v>
      </c>
      <c r="N8" s="139">
        <v>13</v>
      </c>
      <c r="O8" s="139">
        <v>14</v>
      </c>
      <c r="P8" s="91">
        <v>15</v>
      </c>
      <c r="Q8" s="79"/>
      <c r="R8" s="133"/>
      <c r="S8" s="76"/>
      <c r="T8" s="1" t="s">
        <v>23</v>
      </c>
      <c r="U8" s="1"/>
      <c r="V8" s="1"/>
      <c r="W8" s="1"/>
    </row>
    <row r="9" spans="1:23" ht="12.75" customHeight="1" x14ac:dyDescent="0.25">
      <c r="A9" s="75"/>
      <c r="B9" s="91">
        <v>19</v>
      </c>
      <c r="C9" s="139">
        <v>20</v>
      </c>
      <c r="D9" s="139">
        <v>21</v>
      </c>
      <c r="E9" s="139">
        <v>22</v>
      </c>
      <c r="F9" s="185">
        <v>23</v>
      </c>
      <c r="G9" s="185">
        <v>24</v>
      </c>
      <c r="H9" s="160">
        <v>25</v>
      </c>
      <c r="I9" s="82"/>
      <c r="J9" s="91">
        <v>16</v>
      </c>
      <c r="K9" s="139">
        <v>17</v>
      </c>
      <c r="L9" s="139">
        <v>18</v>
      </c>
      <c r="M9" s="186">
        <v>19</v>
      </c>
      <c r="N9" s="186">
        <v>20</v>
      </c>
      <c r="O9" s="186">
        <v>21</v>
      </c>
      <c r="P9" s="95">
        <v>22</v>
      </c>
      <c r="Q9" s="76"/>
      <c r="R9" s="15"/>
      <c r="S9" s="1"/>
      <c r="T9" s="248"/>
      <c r="U9" s="249"/>
      <c r="V9" s="1"/>
      <c r="W9" s="1"/>
    </row>
    <row r="10" spans="1:23" x14ac:dyDescent="0.25">
      <c r="A10" s="75"/>
      <c r="B10" s="91">
        <v>26</v>
      </c>
      <c r="C10" s="139">
        <v>27</v>
      </c>
      <c r="D10" s="139">
        <v>28</v>
      </c>
      <c r="E10" s="139">
        <v>29</v>
      </c>
      <c r="F10" s="185">
        <v>30</v>
      </c>
      <c r="G10" s="185">
        <v>31</v>
      </c>
      <c r="H10" s="160"/>
      <c r="I10" s="82"/>
      <c r="J10" s="95">
        <v>23</v>
      </c>
      <c r="K10" s="186">
        <v>24</v>
      </c>
      <c r="L10" s="187">
        <v>25</v>
      </c>
      <c r="M10" s="186">
        <v>26</v>
      </c>
      <c r="N10" s="186">
        <v>27</v>
      </c>
      <c r="O10" s="139">
        <v>28</v>
      </c>
      <c r="P10" s="162">
        <v>29</v>
      </c>
      <c r="Q10" s="79"/>
      <c r="R10" s="70"/>
      <c r="S10" s="76"/>
      <c r="T10" s="1" t="s">
        <v>21</v>
      </c>
      <c r="U10" s="1"/>
      <c r="V10" s="1"/>
      <c r="W10" s="1"/>
    </row>
    <row r="11" spans="1:23" ht="13.2" customHeight="1" x14ac:dyDescent="0.25">
      <c r="A11" s="75"/>
      <c r="B11" s="114"/>
      <c r="C11" s="147"/>
      <c r="D11" s="146"/>
      <c r="E11" s="146"/>
      <c r="F11" s="146"/>
      <c r="G11" s="146"/>
      <c r="H11" s="146"/>
      <c r="I11" s="2"/>
      <c r="J11" s="115">
        <v>30</v>
      </c>
      <c r="K11" s="188">
        <v>31</v>
      </c>
      <c r="L11" s="149"/>
      <c r="M11" s="149"/>
      <c r="N11" s="149"/>
      <c r="O11" s="149"/>
      <c r="P11" s="101"/>
      <c r="Q11" s="76"/>
      <c r="R11" s="134"/>
      <c r="S11" s="1"/>
      <c r="T11" s="248"/>
      <c r="U11" s="249"/>
      <c r="V11" s="1"/>
      <c r="W11" s="1"/>
    </row>
    <row r="12" spans="1:23" ht="12.6" customHeight="1" x14ac:dyDescent="0.25">
      <c r="A12" s="75"/>
      <c r="B12" s="241" t="s">
        <v>13</v>
      </c>
      <c r="C12" s="242"/>
      <c r="D12" s="242"/>
      <c r="E12" s="242"/>
      <c r="F12" s="242"/>
      <c r="G12" s="242"/>
      <c r="H12" s="243"/>
      <c r="I12" s="82"/>
      <c r="J12" s="238" t="s">
        <v>14</v>
      </c>
      <c r="K12" s="239"/>
      <c r="L12" s="239"/>
      <c r="M12" s="239"/>
      <c r="N12" s="239"/>
      <c r="O12" s="239"/>
      <c r="P12" s="240"/>
      <c r="Q12" s="79"/>
      <c r="R12" s="223" t="s">
        <v>563</v>
      </c>
      <c r="S12" s="224"/>
      <c r="T12" s="224"/>
      <c r="U12" s="224"/>
      <c r="V12" s="224"/>
      <c r="W12" s="225"/>
    </row>
    <row r="13" spans="1:23" x14ac:dyDescent="0.25">
      <c r="A13" s="75"/>
      <c r="B13" s="74" t="s">
        <v>2</v>
      </c>
      <c r="C13" s="74" t="s">
        <v>3</v>
      </c>
      <c r="D13" s="74" t="s">
        <v>4</v>
      </c>
      <c r="E13" s="77" t="s">
        <v>5</v>
      </c>
      <c r="F13" s="77" t="s">
        <v>4</v>
      </c>
      <c r="G13" s="77" t="s">
        <v>6</v>
      </c>
      <c r="H13" s="77" t="s">
        <v>2</v>
      </c>
      <c r="I13" s="82"/>
      <c r="J13" s="74" t="s">
        <v>2</v>
      </c>
      <c r="K13" s="74" t="s">
        <v>3</v>
      </c>
      <c r="L13" s="74" t="s">
        <v>4</v>
      </c>
      <c r="M13" s="74" t="s">
        <v>5</v>
      </c>
      <c r="N13" s="74" t="s">
        <v>4</v>
      </c>
      <c r="O13" s="77" t="s">
        <v>6</v>
      </c>
      <c r="P13" s="77" t="s">
        <v>2</v>
      </c>
      <c r="Q13" s="76"/>
      <c r="R13" s="224"/>
      <c r="S13" s="224"/>
      <c r="T13" s="224"/>
      <c r="U13" s="224"/>
      <c r="V13" s="224"/>
      <c r="W13" s="225"/>
    </row>
    <row r="14" spans="1:23" x14ac:dyDescent="0.25">
      <c r="A14" s="75"/>
      <c r="B14" s="140"/>
      <c r="C14" s="141"/>
      <c r="D14" s="120">
        <v>1</v>
      </c>
      <c r="E14" s="120">
        <v>2</v>
      </c>
      <c r="F14" s="120">
        <v>3</v>
      </c>
      <c r="G14" s="92">
        <v>4</v>
      </c>
      <c r="H14" s="91">
        <v>5</v>
      </c>
      <c r="I14" s="82"/>
      <c r="J14" s="140"/>
      <c r="K14" s="97"/>
      <c r="L14" s="97"/>
      <c r="M14" s="98"/>
      <c r="N14" s="104">
        <v>1</v>
      </c>
      <c r="O14" s="104">
        <v>2</v>
      </c>
      <c r="P14" s="113">
        <v>3</v>
      </c>
      <c r="Q14" s="76"/>
      <c r="R14" s="224"/>
      <c r="S14" s="224"/>
      <c r="T14" s="224"/>
      <c r="U14" s="224"/>
      <c r="V14" s="224"/>
      <c r="W14" s="225"/>
    </row>
    <row r="15" spans="1:23" ht="13.8" x14ac:dyDescent="0.25">
      <c r="A15" s="75"/>
      <c r="B15" s="93">
        <v>6</v>
      </c>
      <c r="C15" s="100">
        <v>7</v>
      </c>
      <c r="D15" s="94">
        <v>8</v>
      </c>
      <c r="E15" s="92">
        <v>9</v>
      </c>
      <c r="F15" s="92">
        <v>10</v>
      </c>
      <c r="G15" s="92">
        <v>11</v>
      </c>
      <c r="H15" s="91">
        <v>12</v>
      </c>
      <c r="I15" s="82"/>
      <c r="J15" s="93">
        <v>4</v>
      </c>
      <c r="K15" s="94">
        <v>5</v>
      </c>
      <c r="L15" s="94">
        <v>6</v>
      </c>
      <c r="M15" s="94">
        <v>7</v>
      </c>
      <c r="N15" s="94">
        <v>8</v>
      </c>
      <c r="O15" s="92">
        <v>9</v>
      </c>
      <c r="P15" s="91">
        <v>10</v>
      </c>
      <c r="Q15" s="76"/>
      <c r="R15" s="175"/>
      <c r="S15" s="175"/>
      <c r="T15" s="175"/>
      <c r="U15" s="175"/>
      <c r="V15" s="175"/>
      <c r="W15" s="176"/>
    </row>
    <row r="16" spans="1:23" ht="13.2" customHeight="1" x14ac:dyDescent="0.25">
      <c r="A16" s="75"/>
      <c r="B16" s="91">
        <v>13</v>
      </c>
      <c r="C16" s="92">
        <v>14</v>
      </c>
      <c r="D16" s="92">
        <v>15</v>
      </c>
      <c r="E16" s="92">
        <v>16</v>
      </c>
      <c r="F16" s="92">
        <v>17</v>
      </c>
      <c r="G16" s="92">
        <v>18</v>
      </c>
      <c r="H16" s="91">
        <v>19</v>
      </c>
      <c r="I16" s="82"/>
      <c r="J16" s="91">
        <v>11</v>
      </c>
      <c r="K16" s="99">
        <v>12</v>
      </c>
      <c r="L16" s="92">
        <v>13</v>
      </c>
      <c r="M16" s="92">
        <v>14</v>
      </c>
      <c r="N16" s="92">
        <v>15</v>
      </c>
      <c r="O16" s="92">
        <v>16</v>
      </c>
      <c r="P16" s="91">
        <v>17</v>
      </c>
      <c r="Q16" s="76"/>
      <c r="R16" s="228"/>
      <c r="S16" s="229"/>
      <c r="T16" s="229"/>
      <c r="U16" s="229"/>
      <c r="V16" s="229"/>
      <c r="W16" s="230"/>
    </row>
    <row r="17" spans="1:23" x14ac:dyDescent="0.25">
      <c r="A17" s="75"/>
      <c r="B17" s="91">
        <v>20</v>
      </c>
      <c r="C17" s="92">
        <v>21</v>
      </c>
      <c r="D17" s="92">
        <v>22</v>
      </c>
      <c r="E17" s="92">
        <v>23</v>
      </c>
      <c r="F17" s="92">
        <v>24</v>
      </c>
      <c r="G17" s="92">
        <v>25</v>
      </c>
      <c r="H17" s="91">
        <v>26</v>
      </c>
      <c r="I17" s="82"/>
      <c r="J17" s="91">
        <v>18</v>
      </c>
      <c r="K17" s="92">
        <v>19</v>
      </c>
      <c r="L17" s="92">
        <v>20</v>
      </c>
      <c r="M17" s="92">
        <v>21</v>
      </c>
      <c r="N17" s="92">
        <v>22</v>
      </c>
      <c r="O17" s="92">
        <v>23</v>
      </c>
      <c r="P17" s="91">
        <v>24</v>
      </c>
      <c r="Q17" s="76"/>
      <c r="R17" s="231"/>
      <c r="S17" s="229"/>
      <c r="T17" s="229"/>
      <c r="U17" s="229"/>
      <c r="V17" s="229"/>
      <c r="W17" s="230"/>
    </row>
    <row r="18" spans="1:23" ht="12.75" customHeight="1" x14ac:dyDescent="0.25">
      <c r="A18" s="75"/>
      <c r="B18" s="91">
        <v>27</v>
      </c>
      <c r="C18" s="92">
        <v>28</v>
      </c>
      <c r="D18" s="92">
        <v>29</v>
      </c>
      <c r="E18" s="99">
        <v>30</v>
      </c>
      <c r="F18" s="140"/>
      <c r="G18" s="97"/>
      <c r="H18" s="98"/>
      <c r="I18" s="82"/>
      <c r="J18" s="91">
        <v>25</v>
      </c>
      <c r="K18" s="189">
        <v>26</v>
      </c>
      <c r="L18" s="92">
        <v>27</v>
      </c>
      <c r="M18" s="92">
        <v>28</v>
      </c>
      <c r="N18" s="120">
        <v>29</v>
      </c>
      <c r="O18" s="120">
        <v>30</v>
      </c>
      <c r="P18" s="162">
        <v>31</v>
      </c>
      <c r="Q18" s="76"/>
      <c r="R18" s="231"/>
      <c r="S18" s="229"/>
      <c r="T18" s="229"/>
      <c r="U18" s="229"/>
      <c r="V18" s="229"/>
      <c r="W18" s="230"/>
    </row>
    <row r="19" spans="1:23" ht="1.8" customHeight="1" x14ac:dyDescent="0.25">
      <c r="A19" s="75"/>
      <c r="B19" s="4"/>
      <c r="C19" s="4"/>
      <c r="D19" s="4"/>
      <c r="E19" s="4"/>
      <c r="F19" s="4"/>
      <c r="G19" s="4"/>
      <c r="H19" s="4"/>
      <c r="I19" s="82"/>
      <c r="J19" s="114"/>
      <c r="K19" s="114"/>
      <c r="L19" s="114" t="s">
        <v>75</v>
      </c>
      <c r="M19" s="114" t="s">
        <v>75</v>
      </c>
      <c r="N19" s="114" t="s">
        <v>75</v>
      </c>
      <c r="O19" s="114" t="s">
        <v>75</v>
      </c>
      <c r="P19" s="114" t="s">
        <v>75</v>
      </c>
      <c r="Q19" s="76"/>
      <c r="R19" s="129"/>
      <c r="S19" s="130"/>
      <c r="T19" s="130"/>
      <c r="U19" s="130"/>
      <c r="V19" s="130"/>
      <c r="W19" s="131"/>
    </row>
    <row r="20" spans="1:23" ht="4.8" customHeight="1" x14ac:dyDescent="0.25">
      <c r="A20" s="75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76"/>
      <c r="R20" s="129"/>
      <c r="S20" s="130"/>
      <c r="T20" s="130"/>
      <c r="U20" s="130"/>
      <c r="V20" s="130"/>
      <c r="W20" s="131"/>
    </row>
    <row r="21" spans="1:23" x14ac:dyDescent="0.25">
      <c r="A21" s="75"/>
      <c r="B21" s="238" t="s">
        <v>15</v>
      </c>
      <c r="C21" s="239"/>
      <c r="D21" s="239"/>
      <c r="E21" s="239"/>
      <c r="F21" s="239"/>
      <c r="G21" s="239"/>
      <c r="H21" s="240"/>
      <c r="I21" s="82"/>
      <c r="J21" s="241" t="s">
        <v>16</v>
      </c>
      <c r="K21" s="242"/>
      <c r="L21" s="242"/>
      <c r="M21" s="242"/>
      <c r="N21" s="242"/>
      <c r="O21" s="242"/>
      <c r="P21" s="243"/>
      <c r="Q21" s="76"/>
      <c r="R21" s="232" t="s">
        <v>366</v>
      </c>
      <c r="W21" s="234"/>
    </row>
    <row r="22" spans="1:23" x14ac:dyDescent="0.25">
      <c r="A22" s="75"/>
      <c r="B22" s="77" t="s">
        <v>2</v>
      </c>
      <c r="C22" s="77" t="s">
        <v>3</v>
      </c>
      <c r="D22" s="77" t="s">
        <v>4</v>
      </c>
      <c r="E22" s="77" t="s">
        <v>5</v>
      </c>
      <c r="F22" s="77" t="s">
        <v>4</v>
      </c>
      <c r="G22" s="77" t="s">
        <v>6</v>
      </c>
      <c r="H22" s="77" t="s">
        <v>2</v>
      </c>
      <c r="I22" s="82"/>
      <c r="J22" s="77" t="s">
        <v>2</v>
      </c>
      <c r="K22" s="77" t="s">
        <v>3</v>
      </c>
      <c r="L22" s="77" t="s">
        <v>4</v>
      </c>
      <c r="M22" s="77" t="s">
        <v>5</v>
      </c>
      <c r="N22" s="77" t="s">
        <v>4</v>
      </c>
      <c r="O22" s="77" t="s">
        <v>6</v>
      </c>
      <c r="P22" s="77" t="s">
        <v>2</v>
      </c>
      <c r="Q22" s="76"/>
      <c r="R22" s="235"/>
      <c r="W22" s="234"/>
    </row>
    <row r="23" spans="1:23" ht="13.2" customHeight="1" x14ac:dyDescent="0.25">
      <c r="A23" s="75"/>
      <c r="B23" s="150">
        <v>1</v>
      </c>
      <c r="C23" s="120">
        <v>2</v>
      </c>
      <c r="D23" s="120">
        <v>3</v>
      </c>
      <c r="E23" s="92">
        <v>4</v>
      </c>
      <c r="F23" s="92">
        <v>5</v>
      </c>
      <c r="G23" s="92">
        <v>6</v>
      </c>
      <c r="H23" s="91">
        <v>7</v>
      </c>
      <c r="I23" s="82"/>
      <c r="J23" s="143"/>
      <c r="K23" s="144"/>
      <c r="L23" s="163">
        <v>1</v>
      </c>
      <c r="M23" s="163">
        <v>2</v>
      </c>
      <c r="N23" s="163">
        <v>3</v>
      </c>
      <c r="O23" s="92">
        <v>4</v>
      </c>
      <c r="P23" s="91">
        <v>5</v>
      </c>
      <c r="Q23" s="76"/>
      <c r="R23" s="235"/>
      <c r="W23" s="234"/>
    </row>
    <row r="24" spans="1:23" x14ac:dyDescent="0.25">
      <c r="A24" s="75"/>
      <c r="B24" s="91">
        <v>8</v>
      </c>
      <c r="C24" s="92">
        <v>9</v>
      </c>
      <c r="D24" s="92">
        <v>10</v>
      </c>
      <c r="E24" s="99">
        <v>11</v>
      </c>
      <c r="F24" s="92">
        <v>12</v>
      </c>
      <c r="G24" s="92">
        <v>13</v>
      </c>
      <c r="H24" s="113">
        <v>14</v>
      </c>
      <c r="I24" s="82"/>
      <c r="J24" s="91">
        <v>6</v>
      </c>
      <c r="K24" s="92">
        <v>7</v>
      </c>
      <c r="L24" s="92">
        <v>8</v>
      </c>
      <c r="M24" s="92">
        <v>9</v>
      </c>
      <c r="N24" s="92">
        <v>10</v>
      </c>
      <c r="O24" s="92">
        <v>11</v>
      </c>
      <c r="P24" s="91">
        <v>12</v>
      </c>
      <c r="Q24" s="76"/>
      <c r="R24" s="235"/>
      <c r="W24" s="234"/>
    </row>
    <row r="25" spans="1:23" ht="12.75" customHeight="1" x14ac:dyDescent="0.25">
      <c r="A25" s="75"/>
      <c r="B25" s="91">
        <v>15</v>
      </c>
      <c r="C25" s="92">
        <v>16</v>
      </c>
      <c r="D25" s="92">
        <v>17</v>
      </c>
      <c r="E25" s="92">
        <v>18</v>
      </c>
      <c r="F25" s="92">
        <v>19</v>
      </c>
      <c r="G25" s="189">
        <v>20</v>
      </c>
      <c r="H25" s="91">
        <v>21</v>
      </c>
      <c r="I25" s="82"/>
      <c r="J25" s="91">
        <v>13</v>
      </c>
      <c r="K25" s="92">
        <v>14</v>
      </c>
      <c r="L25" s="92">
        <v>15</v>
      </c>
      <c r="M25" s="92">
        <v>16</v>
      </c>
      <c r="N25" s="92">
        <v>17</v>
      </c>
      <c r="O25" s="92">
        <v>18</v>
      </c>
      <c r="P25" s="91">
        <v>19</v>
      </c>
      <c r="Q25" s="76"/>
      <c r="R25" s="235"/>
      <c r="W25" s="234"/>
    </row>
    <row r="26" spans="1:23" ht="13.2" customHeight="1" x14ac:dyDescent="0.25">
      <c r="A26" s="75"/>
      <c r="B26" s="91">
        <v>22</v>
      </c>
      <c r="C26" s="92">
        <v>23</v>
      </c>
      <c r="D26" s="92">
        <v>24</v>
      </c>
      <c r="E26" s="92">
        <v>25</v>
      </c>
      <c r="F26" s="92">
        <v>26</v>
      </c>
      <c r="G26" s="92">
        <v>27</v>
      </c>
      <c r="H26" s="91">
        <v>28</v>
      </c>
      <c r="I26" s="82"/>
      <c r="J26" s="91">
        <v>20</v>
      </c>
      <c r="K26" s="139">
        <v>21</v>
      </c>
      <c r="L26" s="139">
        <v>22</v>
      </c>
      <c r="M26" s="139">
        <v>23</v>
      </c>
      <c r="N26" s="139">
        <v>24</v>
      </c>
      <c r="O26" s="99">
        <v>25</v>
      </c>
      <c r="P26" s="91">
        <v>26</v>
      </c>
      <c r="Q26" s="76"/>
      <c r="R26" s="235"/>
      <c r="W26" s="234"/>
    </row>
    <row r="27" spans="1:23" ht="13.2" customHeight="1" x14ac:dyDescent="0.25">
      <c r="A27" s="75"/>
      <c r="B27" s="91">
        <v>29</v>
      </c>
      <c r="C27" s="92">
        <v>30</v>
      </c>
      <c r="D27" s="140"/>
      <c r="E27" s="97"/>
      <c r="F27" s="97"/>
      <c r="G27" s="244"/>
      <c r="H27" s="245"/>
      <c r="I27" s="82"/>
      <c r="J27" s="113">
        <v>27</v>
      </c>
      <c r="K27" s="139">
        <v>28</v>
      </c>
      <c r="L27" s="139">
        <v>29</v>
      </c>
      <c r="M27" s="139">
        <v>30</v>
      </c>
      <c r="N27" s="139">
        <v>31</v>
      </c>
      <c r="O27" s="140"/>
      <c r="P27" s="98"/>
      <c r="Q27" s="76"/>
      <c r="R27" s="235"/>
      <c r="W27" s="234"/>
    </row>
    <row r="28" spans="1:23" ht="3.6" customHeight="1" x14ac:dyDescent="0.25">
      <c r="A28" s="75"/>
      <c r="B28" s="80"/>
      <c r="C28" s="80"/>
      <c r="D28" s="80"/>
      <c r="E28" s="80"/>
      <c r="F28" s="80"/>
      <c r="G28" s="80"/>
      <c r="H28" s="80"/>
      <c r="I28" s="81"/>
      <c r="J28" s="145"/>
      <c r="K28" s="246"/>
      <c r="L28" s="247"/>
      <c r="M28" s="247"/>
      <c r="N28" s="247"/>
      <c r="O28" s="247"/>
      <c r="P28" s="247"/>
      <c r="Q28" s="76"/>
      <c r="R28" s="235"/>
      <c r="W28" s="234"/>
    </row>
    <row r="29" spans="1:23" ht="1.8" hidden="1" customHeight="1" x14ac:dyDescent="0.25">
      <c r="A29" s="75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76"/>
      <c r="R29" s="235"/>
      <c r="W29" s="234"/>
    </row>
    <row r="30" spans="1:23" x14ac:dyDescent="0.25">
      <c r="A30" s="75"/>
      <c r="B30" s="238" t="s">
        <v>0</v>
      </c>
      <c r="C30" s="239"/>
      <c r="D30" s="239"/>
      <c r="E30" s="239"/>
      <c r="F30" s="239"/>
      <c r="G30" s="239"/>
      <c r="H30" s="240"/>
      <c r="I30" s="82"/>
      <c r="J30" s="241" t="s">
        <v>1</v>
      </c>
      <c r="K30" s="242"/>
      <c r="L30" s="242"/>
      <c r="M30" s="242"/>
      <c r="N30" s="242"/>
      <c r="O30" s="242"/>
      <c r="P30" s="243"/>
      <c r="Q30" s="76"/>
      <c r="R30" s="235"/>
      <c r="W30" s="234"/>
    </row>
    <row r="31" spans="1:23" x14ac:dyDescent="0.25">
      <c r="A31" s="75"/>
      <c r="B31" s="77" t="s">
        <v>2</v>
      </c>
      <c r="C31" s="77" t="s">
        <v>3</v>
      </c>
      <c r="D31" s="77" t="s">
        <v>4</v>
      </c>
      <c r="E31" s="77" t="s">
        <v>5</v>
      </c>
      <c r="F31" s="77" t="s">
        <v>4</v>
      </c>
      <c r="G31" s="77" t="s">
        <v>6</v>
      </c>
      <c r="H31" s="77" t="s">
        <v>2</v>
      </c>
      <c r="I31" s="3"/>
      <c r="J31" s="77" t="s">
        <v>2</v>
      </c>
      <c r="K31" s="77" t="s">
        <v>3</v>
      </c>
      <c r="L31" s="77" t="s">
        <v>4</v>
      </c>
      <c r="M31" s="77" t="s">
        <v>5</v>
      </c>
      <c r="N31" s="77" t="s">
        <v>4</v>
      </c>
      <c r="O31" s="77" t="s">
        <v>6</v>
      </c>
      <c r="P31" s="77" t="s">
        <v>2</v>
      </c>
      <c r="Q31" s="76"/>
      <c r="R31" s="235"/>
      <c r="W31" s="234"/>
    </row>
    <row r="32" spans="1:23" ht="13.2" customHeight="1" x14ac:dyDescent="0.25">
      <c r="A32" s="75"/>
      <c r="B32" s="140"/>
      <c r="C32" s="97"/>
      <c r="D32" s="97"/>
      <c r="E32" s="97"/>
      <c r="F32" s="98"/>
      <c r="G32" s="99">
        <v>1</v>
      </c>
      <c r="H32" s="91">
        <v>2</v>
      </c>
      <c r="I32" s="3"/>
      <c r="J32" s="140"/>
      <c r="K32" s="190">
        <v>1</v>
      </c>
      <c r="L32" s="120">
        <v>2</v>
      </c>
      <c r="M32" s="120">
        <v>3</v>
      </c>
      <c r="N32" s="92">
        <v>4</v>
      </c>
      <c r="O32" s="92">
        <v>5</v>
      </c>
      <c r="P32" s="91">
        <v>6</v>
      </c>
      <c r="Q32" s="76"/>
      <c r="R32" s="235"/>
      <c r="W32" s="234"/>
    </row>
    <row r="33" spans="1:23" x14ac:dyDescent="0.25">
      <c r="A33" s="75"/>
      <c r="B33" s="91">
        <v>3</v>
      </c>
      <c r="C33" s="92">
        <v>4</v>
      </c>
      <c r="D33" s="92">
        <v>5</v>
      </c>
      <c r="E33" s="92">
        <v>6</v>
      </c>
      <c r="F33" s="92">
        <v>7</v>
      </c>
      <c r="G33" s="92">
        <v>8</v>
      </c>
      <c r="H33" s="91">
        <v>9</v>
      </c>
      <c r="I33" s="3"/>
      <c r="J33" s="91">
        <v>7</v>
      </c>
      <c r="K33" s="92">
        <v>8</v>
      </c>
      <c r="L33" s="92">
        <v>9</v>
      </c>
      <c r="M33" s="92">
        <v>10</v>
      </c>
      <c r="N33" s="92">
        <v>11</v>
      </c>
      <c r="O33" s="92">
        <v>12</v>
      </c>
      <c r="P33" s="91">
        <v>13</v>
      </c>
      <c r="Q33" s="76"/>
      <c r="R33" s="235"/>
      <c r="W33" s="234"/>
    </row>
    <row r="34" spans="1:23" x14ac:dyDescent="0.25">
      <c r="A34" s="75"/>
      <c r="B34" s="91">
        <v>10</v>
      </c>
      <c r="C34" s="92">
        <v>11</v>
      </c>
      <c r="D34" s="92">
        <v>12</v>
      </c>
      <c r="E34" s="92">
        <v>13</v>
      </c>
      <c r="F34" s="92">
        <v>14</v>
      </c>
      <c r="G34" s="92">
        <v>15</v>
      </c>
      <c r="H34" s="91">
        <v>16</v>
      </c>
      <c r="I34" s="3"/>
      <c r="J34" s="91">
        <v>14</v>
      </c>
      <c r="K34" s="99">
        <v>15</v>
      </c>
      <c r="L34" s="92">
        <v>16</v>
      </c>
      <c r="M34" s="92">
        <v>17</v>
      </c>
      <c r="N34" s="92">
        <v>18</v>
      </c>
      <c r="O34" s="92">
        <v>19</v>
      </c>
      <c r="P34" s="91">
        <v>20</v>
      </c>
      <c r="Q34" s="76"/>
      <c r="R34" s="235"/>
      <c r="W34" s="234"/>
    </row>
    <row r="35" spans="1:23" ht="13.2" customHeight="1" x14ac:dyDescent="0.25">
      <c r="A35" s="75"/>
      <c r="B35" s="91">
        <v>17</v>
      </c>
      <c r="C35" s="92">
        <v>18</v>
      </c>
      <c r="D35" s="92">
        <v>19</v>
      </c>
      <c r="E35" s="92">
        <v>20</v>
      </c>
      <c r="F35" s="92">
        <v>21</v>
      </c>
      <c r="G35" s="189">
        <v>22</v>
      </c>
      <c r="H35" s="91">
        <v>23</v>
      </c>
      <c r="I35" s="3"/>
      <c r="J35" s="91">
        <v>21</v>
      </c>
      <c r="K35" s="92">
        <v>22</v>
      </c>
      <c r="L35" s="92">
        <v>23</v>
      </c>
      <c r="M35" s="92">
        <v>24</v>
      </c>
      <c r="N35" s="92">
        <v>25</v>
      </c>
      <c r="O35" s="92">
        <v>26</v>
      </c>
      <c r="P35" s="91">
        <v>27</v>
      </c>
      <c r="Q35" s="76"/>
      <c r="R35" s="235"/>
      <c r="W35" s="234"/>
    </row>
    <row r="36" spans="1:23" ht="13.5" customHeight="1" x14ac:dyDescent="0.25">
      <c r="A36" s="75"/>
      <c r="B36" s="91">
        <v>24</v>
      </c>
      <c r="C36" s="92">
        <v>25</v>
      </c>
      <c r="D36" s="92">
        <v>26</v>
      </c>
      <c r="E36" s="92">
        <v>27</v>
      </c>
      <c r="F36" s="92">
        <v>28</v>
      </c>
      <c r="G36" s="92">
        <v>29</v>
      </c>
      <c r="H36" s="151">
        <v>30</v>
      </c>
      <c r="I36" s="4"/>
      <c r="J36" s="91">
        <v>28</v>
      </c>
      <c r="K36" s="140"/>
      <c r="L36" s="97"/>
      <c r="M36" s="97"/>
      <c r="N36" s="97"/>
      <c r="O36" s="244"/>
      <c r="P36" s="245"/>
      <c r="Q36" s="76"/>
      <c r="R36" s="235"/>
      <c r="W36" s="234"/>
    </row>
    <row r="37" spans="1:23" ht="13.8" customHeight="1" x14ac:dyDescent="0.25">
      <c r="A37" s="75"/>
      <c r="B37" s="115">
        <v>31</v>
      </c>
      <c r="C37" s="149"/>
      <c r="D37" s="149"/>
      <c r="E37" s="149"/>
      <c r="F37" s="149"/>
      <c r="G37" s="149"/>
      <c r="H37" s="101"/>
      <c r="I37" s="2"/>
      <c r="J37" s="2"/>
      <c r="K37" s="2"/>
      <c r="L37" s="2"/>
      <c r="M37" s="2"/>
      <c r="N37" s="2"/>
      <c r="O37" s="2"/>
      <c r="P37" s="2"/>
      <c r="Q37" s="76"/>
      <c r="R37" s="235"/>
      <c r="W37" s="234"/>
    </row>
    <row r="38" spans="1:23" ht="9" customHeight="1" x14ac:dyDescent="0.25">
      <c r="A38" s="75"/>
      <c r="B38" s="7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76"/>
      <c r="R38" s="235"/>
      <c r="W38" s="234"/>
    </row>
    <row r="39" spans="1:23" x14ac:dyDescent="0.25">
      <c r="A39" s="75"/>
      <c r="B39" s="241" t="s">
        <v>7</v>
      </c>
      <c r="C39" s="242"/>
      <c r="D39" s="242"/>
      <c r="E39" s="242"/>
      <c r="F39" s="242"/>
      <c r="G39" s="242"/>
      <c r="H39" s="243"/>
      <c r="I39" s="82"/>
      <c r="J39" s="238" t="s">
        <v>8</v>
      </c>
      <c r="K39" s="239"/>
      <c r="L39" s="239"/>
      <c r="M39" s="239"/>
      <c r="N39" s="239"/>
      <c r="O39" s="239"/>
      <c r="P39" s="240"/>
      <c r="Q39" s="76"/>
      <c r="R39" s="235"/>
      <c r="W39" s="234"/>
    </row>
    <row r="40" spans="1:23" x14ac:dyDescent="0.25">
      <c r="A40" s="75"/>
      <c r="B40" s="77" t="s">
        <v>2</v>
      </c>
      <c r="C40" s="77" t="s">
        <v>3</v>
      </c>
      <c r="D40" s="77" t="s">
        <v>4</v>
      </c>
      <c r="E40" s="77" t="s">
        <v>5</v>
      </c>
      <c r="F40" s="77" t="s">
        <v>4</v>
      </c>
      <c r="G40" s="77" t="s">
        <v>6</v>
      </c>
      <c r="H40" s="77" t="s">
        <v>2</v>
      </c>
      <c r="I40" s="82"/>
      <c r="J40" s="74" t="s">
        <v>2</v>
      </c>
      <c r="K40" s="74" t="s">
        <v>3</v>
      </c>
      <c r="L40" s="74" t="s">
        <v>4</v>
      </c>
      <c r="M40" s="74" t="s">
        <v>5</v>
      </c>
      <c r="N40" s="74" t="s">
        <v>4</v>
      </c>
      <c r="O40" s="77" t="s">
        <v>6</v>
      </c>
      <c r="P40" s="74" t="s">
        <v>2</v>
      </c>
      <c r="Q40" s="76"/>
      <c r="R40" s="235"/>
      <c r="W40" s="234"/>
    </row>
    <row r="41" spans="1:23" ht="13.2" customHeight="1" x14ac:dyDescent="0.25">
      <c r="A41" s="75"/>
      <c r="B41" s="140"/>
      <c r="C41" s="120">
        <v>1</v>
      </c>
      <c r="D41" s="120">
        <v>2</v>
      </c>
      <c r="E41" s="120">
        <v>3</v>
      </c>
      <c r="F41" s="120">
        <v>4</v>
      </c>
      <c r="G41" s="92">
        <v>5</v>
      </c>
      <c r="H41" s="91">
        <v>6</v>
      </c>
      <c r="I41" s="82"/>
      <c r="J41" s="140"/>
      <c r="K41" s="97"/>
      <c r="L41" s="97"/>
      <c r="M41" s="98"/>
      <c r="N41" s="139">
        <v>1</v>
      </c>
      <c r="O41" s="194">
        <v>2</v>
      </c>
      <c r="P41" s="93">
        <v>3</v>
      </c>
      <c r="Q41" s="76"/>
      <c r="R41" s="235"/>
      <c r="W41" s="234"/>
    </row>
    <row r="42" spans="1:23" x14ac:dyDescent="0.25">
      <c r="A42" s="75"/>
      <c r="B42" s="91">
        <v>7</v>
      </c>
      <c r="C42" s="92">
        <v>8</v>
      </c>
      <c r="D42" s="92">
        <v>9</v>
      </c>
      <c r="E42" s="92">
        <v>10</v>
      </c>
      <c r="F42" s="92">
        <v>11</v>
      </c>
      <c r="G42" s="92">
        <v>12</v>
      </c>
      <c r="H42" s="91">
        <v>13</v>
      </c>
      <c r="I42" s="82"/>
      <c r="J42" s="91">
        <v>4</v>
      </c>
      <c r="K42" s="92">
        <v>5</v>
      </c>
      <c r="L42" s="92">
        <v>6</v>
      </c>
      <c r="M42" s="92">
        <v>7</v>
      </c>
      <c r="N42" s="92">
        <v>8</v>
      </c>
      <c r="O42" s="92">
        <v>9</v>
      </c>
      <c r="P42" s="91">
        <v>10</v>
      </c>
      <c r="Q42" s="76"/>
      <c r="R42" s="235"/>
      <c r="W42" s="234"/>
    </row>
    <row r="43" spans="1:23" x14ac:dyDescent="0.25">
      <c r="A43" s="75"/>
      <c r="B43" s="91">
        <v>14</v>
      </c>
      <c r="C43" s="92">
        <v>15</v>
      </c>
      <c r="D43" s="92">
        <v>16</v>
      </c>
      <c r="E43" s="92">
        <v>17</v>
      </c>
      <c r="F43" s="92">
        <v>18</v>
      </c>
      <c r="G43" s="92">
        <v>19</v>
      </c>
      <c r="H43" s="91">
        <v>20</v>
      </c>
      <c r="I43" s="82"/>
      <c r="J43" s="91">
        <v>11</v>
      </c>
      <c r="K43" s="92">
        <v>12</v>
      </c>
      <c r="L43" s="92">
        <v>13</v>
      </c>
      <c r="M43" s="92">
        <v>14</v>
      </c>
      <c r="N43" s="92">
        <v>15</v>
      </c>
      <c r="O43" s="92">
        <v>16</v>
      </c>
      <c r="P43" s="91">
        <v>17</v>
      </c>
      <c r="Q43" s="76"/>
      <c r="R43" s="235"/>
      <c r="W43" s="234"/>
    </row>
    <row r="44" spans="1:23" ht="13.2" customHeight="1" x14ac:dyDescent="0.25">
      <c r="A44" s="75"/>
      <c r="B44" s="91">
        <v>21</v>
      </c>
      <c r="C44" s="139">
        <v>22</v>
      </c>
      <c r="D44" s="139">
        <v>23</v>
      </c>
      <c r="E44" s="139">
        <v>24</v>
      </c>
      <c r="F44" s="139">
        <v>25</v>
      </c>
      <c r="G44" s="99">
        <v>26</v>
      </c>
      <c r="H44" s="91">
        <v>27</v>
      </c>
      <c r="I44" s="82"/>
      <c r="J44" s="91">
        <v>18</v>
      </c>
      <c r="K44" s="92">
        <v>19</v>
      </c>
      <c r="L44" s="92">
        <v>20</v>
      </c>
      <c r="M44" s="92">
        <v>21</v>
      </c>
      <c r="N44" s="92">
        <v>22</v>
      </c>
      <c r="O44" s="192">
        <v>23</v>
      </c>
      <c r="P44" s="91">
        <v>24</v>
      </c>
      <c r="Q44" s="76"/>
      <c r="R44" s="235"/>
      <c r="W44" s="234"/>
    </row>
    <row r="45" spans="1:23" ht="15" customHeight="1" x14ac:dyDescent="0.25">
      <c r="A45" s="75"/>
      <c r="B45" s="91">
        <v>28</v>
      </c>
      <c r="C45" s="139">
        <v>29</v>
      </c>
      <c r="D45" s="139">
        <v>30</v>
      </c>
      <c r="E45" s="139">
        <v>31</v>
      </c>
      <c r="F45" s="140"/>
      <c r="G45" s="97"/>
      <c r="H45" s="98"/>
      <c r="I45" s="82"/>
      <c r="J45" s="91">
        <v>25</v>
      </c>
      <c r="K45" s="92">
        <v>26</v>
      </c>
      <c r="L45" s="92">
        <v>27</v>
      </c>
      <c r="M45" s="92">
        <v>28</v>
      </c>
      <c r="N45" s="120">
        <v>29</v>
      </c>
      <c r="O45" s="191">
        <v>30</v>
      </c>
      <c r="P45" s="142"/>
      <c r="Q45" s="76"/>
      <c r="R45" s="235"/>
      <c r="W45" s="234"/>
    </row>
    <row r="46" spans="1:23" ht="14.4" customHeight="1" x14ac:dyDescent="0.25">
      <c r="A46" s="75"/>
      <c r="B46" s="152"/>
      <c r="C46" s="226"/>
      <c r="D46" s="227"/>
      <c r="E46" s="227"/>
      <c r="F46" s="227"/>
      <c r="G46" s="227"/>
      <c r="H46" s="227"/>
      <c r="I46" s="2"/>
      <c r="J46" s="118"/>
      <c r="K46" s="19"/>
      <c r="L46" s="19"/>
      <c r="M46" s="19"/>
      <c r="N46" s="19"/>
      <c r="O46" s="19"/>
      <c r="P46" s="119"/>
      <c r="Q46" s="76"/>
      <c r="R46" s="235"/>
      <c r="W46" s="234"/>
    </row>
    <row r="47" spans="1:23" x14ac:dyDescent="0.25">
      <c r="A47" s="75"/>
      <c r="B47" s="241" t="s">
        <v>9</v>
      </c>
      <c r="C47" s="242"/>
      <c r="D47" s="242"/>
      <c r="E47" s="242"/>
      <c r="F47" s="242"/>
      <c r="G47" s="242"/>
      <c r="H47" s="243"/>
      <c r="I47" s="82"/>
      <c r="J47" s="238" t="s">
        <v>10</v>
      </c>
      <c r="K47" s="239"/>
      <c r="L47" s="239"/>
      <c r="M47" s="239"/>
      <c r="N47" s="239"/>
      <c r="O47" s="239"/>
      <c r="P47" s="240"/>
      <c r="Q47" s="76"/>
      <c r="R47" s="235"/>
      <c r="W47" s="234"/>
    </row>
    <row r="48" spans="1:23" x14ac:dyDescent="0.25">
      <c r="A48" s="75"/>
      <c r="B48" s="77" t="s">
        <v>2</v>
      </c>
      <c r="C48" s="77" t="s">
        <v>3</v>
      </c>
      <c r="D48" s="77" t="s">
        <v>4</v>
      </c>
      <c r="E48" s="77" t="s">
        <v>5</v>
      </c>
      <c r="F48" s="77" t="s">
        <v>4</v>
      </c>
      <c r="G48" s="77" t="s">
        <v>6</v>
      </c>
      <c r="H48" s="77" t="s">
        <v>2</v>
      </c>
      <c r="I48" s="82"/>
      <c r="J48" s="77" t="s">
        <v>2</v>
      </c>
      <c r="K48" s="77" t="s">
        <v>3</v>
      </c>
      <c r="L48" s="77" t="s">
        <v>4</v>
      </c>
      <c r="M48" s="77" t="s">
        <v>5</v>
      </c>
      <c r="N48" s="77" t="s">
        <v>4</v>
      </c>
      <c r="O48" s="77" t="s">
        <v>6</v>
      </c>
      <c r="P48" s="77" t="s">
        <v>2</v>
      </c>
      <c r="Q48" s="76"/>
      <c r="R48" s="235"/>
      <c r="W48" s="234"/>
    </row>
    <row r="49" spans="1:23" x14ac:dyDescent="0.25">
      <c r="A49" s="75"/>
      <c r="B49" s="236"/>
      <c r="C49" s="237"/>
      <c r="D49" s="237"/>
      <c r="E49" s="97"/>
      <c r="F49" s="97"/>
      <c r="G49" s="98"/>
      <c r="H49" s="91">
        <v>1</v>
      </c>
      <c r="I49" s="82"/>
      <c r="J49" s="140"/>
      <c r="K49" s="141"/>
      <c r="L49" s="120">
        <v>1</v>
      </c>
      <c r="M49" s="120">
        <v>2</v>
      </c>
      <c r="N49" s="120">
        <v>3</v>
      </c>
      <c r="O49" s="120">
        <v>4</v>
      </c>
      <c r="P49" s="91">
        <v>5</v>
      </c>
      <c r="Q49" s="76"/>
      <c r="R49" s="235"/>
      <c r="W49" s="234"/>
    </row>
    <row r="50" spans="1:23" x14ac:dyDescent="0.25">
      <c r="A50" s="75"/>
      <c r="B50" s="91">
        <v>2</v>
      </c>
      <c r="C50" s="92">
        <v>3</v>
      </c>
      <c r="D50" s="92">
        <v>4</v>
      </c>
      <c r="E50" s="92">
        <v>5</v>
      </c>
      <c r="F50" s="92">
        <v>6</v>
      </c>
      <c r="G50" s="92">
        <v>7</v>
      </c>
      <c r="H50" s="91">
        <v>8</v>
      </c>
      <c r="I50" s="82"/>
      <c r="J50" s="91">
        <v>6</v>
      </c>
      <c r="K50" s="92">
        <v>7</v>
      </c>
      <c r="L50" s="92">
        <v>8</v>
      </c>
      <c r="M50" s="92">
        <v>9</v>
      </c>
      <c r="N50" s="92">
        <v>10</v>
      </c>
      <c r="O50" s="92">
        <v>11</v>
      </c>
      <c r="P50" s="91">
        <v>12</v>
      </c>
      <c r="Q50" s="76"/>
      <c r="R50" s="235"/>
      <c r="W50" s="234"/>
    </row>
    <row r="51" spans="1:23" x14ac:dyDescent="0.25">
      <c r="A51" s="75"/>
      <c r="B51" s="91">
        <v>9</v>
      </c>
      <c r="C51" s="92">
        <v>10</v>
      </c>
      <c r="D51" s="92">
        <v>11</v>
      </c>
      <c r="E51" s="92">
        <v>12</v>
      </c>
      <c r="F51" s="92">
        <v>13</v>
      </c>
      <c r="G51" s="189">
        <v>14</v>
      </c>
      <c r="H51" s="91">
        <v>15</v>
      </c>
      <c r="I51" s="82"/>
      <c r="J51" s="91">
        <v>13</v>
      </c>
      <c r="K51" s="92">
        <v>14</v>
      </c>
      <c r="L51" s="92">
        <v>15</v>
      </c>
      <c r="M51" s="92">
        <v>16</v>
      </c>
      <c r="N51" s="92">
        <v>17</v>
      </c>
      <c r="O51" s="92">
        <v>18</v>
      </c>
      <c r="P51" s="91">
        <v>19</v>
      </c>
      <c r="Q51" s="76"/>
      <c r="R51" s="235"/>
      <c r="W51" s="234"/>
    </row>
    <row r="52" spans="1:23" ht="12.75" customHeight="1" x14ac:dyDescent="0.25">
      <c r="A52" s="75"/>
      <c r="B52" s="91">
        <v>16</v>
      </c>
      <c r="C52" s="92">
        <v>17</v>
      </c>
      <c r="D52" s="92">
        <v>18</v>
      </c>
      <c r="E52" s="92">
        <v>19</v>
      </c>
      <c r="F52" s="92">
        <v>20</v>
      </c>
      <c r="G52" s="92">
        <v>21</v>
      </c>
      <c r="H52" s="91">
        <v>22</v>
      </c>
      <c r="I52" s="82"/>
      <c r="J52" s="91">
        <v>20</v>
      </c>
      <c r="K52" s="92">
        <v>21</v>
      </c>
      <c r="L52" s="92">
        <v>22</v>
      </c>
      <c r="M52" s="92">
        <v>23</v>
      </c>
      <c r="N52" s="92">
        <v>24</v>
      </c>
      <c r="O52" s="193">
        <v>25</v>
      </c>
      <c r="P52" s="95">
        <v>26</v>
      </c>
      <c r="Q52" s="76"/>
      <c r="R52" s="235"/>
      <c r="W52" s="234"/>
    </row>
    <row r="53" spans="1:23" ht="12.75" customHeight="1" x14ac:dyDescent="0.25">
      <c r="A53" s="75"/>
      <c r="B53" s="91">
        <v>23</v>
      </c>
      <c r="C53" s="99">
        <v>24</v>
      </c>
      <c r="D53" s="92">
        <v>25</v>
      </c>
      <c r="E53" s="92">
        <v>26</v>
      </c>
      <c r="F53" s="92">
        <v>27</v>
      </c>
      <c r="G53" s="92">
        <v>28</v>
      </c>
      <c r="H53" s="151">
        <v>29</v>
      </c>
      <c r="I53" s="82"/>
      <c r="J53" s="91">
        <v>27</v>
      </c>
      <c r="K53" s="92">
        <v>28</v>
      </c>
      <c r="L53" s="92">
        <v>29</v>
      </c>
      <c r="M53" s="92">
        <v>30</v>
      </c>
      <c r="N53" s="140"/>
      <c r="O53" s="97"/>
      <c r="P53" s="98"/>
      <c r="Q53" s="76"/>
      <c r="R53" s="235"/>
      <c r="W53" s="234"/>
    </row>
    <row r="54" spans="1:23" x14ac:dyDescent="0.25">
      <c r="A54" s="75"/>
      <c r="B54" s="116">
        <v>30</v>
      </c>
      <c r="C54" s="164">
        <v>31</v>
      </c>
      <c r="D54" s="154"/>
      <c r="E54" s="155"/>
      <c r="F54" s="155"/>
      <c r="G54" s="155"/>
      <c r="H54" s="156"/>
      <c r="I54" s="79"/>
      <c r="J54" s="147"/>
      <c r="K54" s="146"/>
      <c r="L54" s="153"/>
      <c r="M54" s="153"/>
      <c r="N54" s="138"/>
      <c r="O54" s="138"/>
      <c r="P54" s="138"/>
      <c r="Q54" s="76"/>
      <c r="R54" s="235"/>
      <c r="W54" s="234"/>
    </row>
    <row r="55" spans="1:23" ht="33" customHeight="1" x14ac:dyDescent="0.25">
      <c r="B55" s="78"/>
      <c r="C55" s="78"/>
      <c r="D55" s="78"/>
      <c r="E55" s="78"/>
      <c r="F55" s="78"/>
      <c r="G55" s="78"/>
      <c r="H55" s="78"/>
      <c r="J55" s="78"/>
      <c r="K55" s="78"/>
      <c r="L55" s="78"/>
      <c r="M55" s="78"/>
      <c r="N55" s="78"/>
      <c r="O55" s="78"/>
      <c r="P55" s="78"/>
      <c r="R55" s="235"/>
      <c r="W55" s="234"/>
    </row>
    <row r="56" spans="1:23" ht="24" customHeight="1" x14ac:dyDescent="0.25">
      <c r="R56" s="235"/>
      <c r="W56" s="234"/>
    </row>
    <row r="57" spans="1:23" ht="1.2" customHeight="1" x14ac:dyDescent="0.25">
      <c r="R57" s="235"/>
      <c r="W57" s="234"/>
    </row>
    <row r="58" spans="1:23" ht="13.2" customHeight="1" x14ac:dyDescent="0.25">
      <c r="R58" s="235"/>
      <c r="W58" s="234"/>
    </row>
    <row r="59" spans="1:23" ht="13.2" hidden="1" customHeight="1" x14ac:dyDescent="0.25">
      <c r="R59" s="235"/>
      <c r="W59" s="234"/>
    </row>
    <row r="60" spans="1:23" ht="13.2" hidden="1" customHeight="1" x14ac:dyDescent="0.25">
      <c r="R60" s="235"/>
      <c r="W60" s="234"/>
    </row>
    <row r="61" spans="1:23" ht="13.2" hidden="1" customHeight="1" x14ac:dyDescent="0.25">
      <c r="R61" s="235"/>
      <c r="W61" s="234"/>
    </row>
    <row r="62" spans="1:23" ht="13.2" hidden="1" customHeight="1" x14ac:dyDescent="0.25">
      <c r="R62" s="235"/>
      <c r="W62" s="234"/>
    </row>
    <row r="63" spans="1:23" ht="13.2" hidden="1" customHeight="1" x14ac:dyDescent="0.25">
      <c r="R63" s="235"/>
      <c r="W63" s="234"/>
    </row>
  </sheetData>
  <mergeCells count="32">
    <mergeCell ref="T11:U11"/>
    <mergeCell ref="B12:H12"/>
    <mergeCell ref="J12:P12"/>
    <mergeCell ref="R12:W14"/>
    <mergeCell ref="R16:W18"/>
    <mergeCell ref="B21:H21"/>
    <mergeCell ref="J21:P21"/>
    <mergeCell ref="R21:W1048576"/>
    <mergeCell ref="G27:H27"/>
    <mergeCell ref="K28:P28"/>
    <mergeCell ref="B47:H47"/>
    <mergeCell ref="J47:P47"/>
    <mergeCell ref="B49:D49"/>
    <mergeCell ref="B30:H30"/>
    <mergeCell ref="J30:P30"/>
    <mergeCell ref="O36:P36"/>
    <mergeCell ref="B39:H39"/>
    <mergeCell ref="J39:P39"/>
    <mergeCell ref="C46:H46"/>
    <mergeCell ref="T9:U9"/>
    <mergeCell ref="B1:P1"/>
    <mergeCell ref="R1:W3"/>
    <mergeCell ref="B2:D2"/>
    <mergeCell ref="E2:H2"/>
    <mergeCell ref="J2:M2"/>
    <mergeCell ref="N2:P2"/>
    <mergeCell ref="B3:P3"/>
    <mergeCell ref="B4:H4"/>
    <mergeCell ref="J4:P4"/>
    <mergeCell ref="T5:U5"/>
    <mergeCell ref="J6:K6"/>
    <mergeCell ref="T7:U7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E9AFB-3831-4BE9-9C06-ACEA7D8EFA5A}">
  <sheetPr>
    <tabColor indexed="31"/>
  </sheetPr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BK91"/>
  <sheetViews>
    <sheetView workbookViewId="0">
      <selection activeCell="D28" sqref="D28"/>
    </sheetView>
  </sheetViews>
  <sheetFormatPr defaultColWidth="8.6640625" defaultRowHeight="13.2" x14ac:dyDescent="0.25"/>
  <cols>
    <col min="1" max="1" width="60.44140625" bestFit="1" customWidth="1"/>
    <col min="2" max="2" width="15.5546875" customWidth="1"/>
    <col min="3" max="4" width="31.33203125" customWidth="1"/>
    <col min="5" max="7" width="15.5546875" customWidth="1"/>
    <col min="8" max="8" width="31.33203125" customWidth="1"/>
    <col min="9" max="11" width="15.5546875" customWidth="1"/>
    <col min="12" max="12" width="31.33203125" customWidth="1"/>
    <col min="13" max="14" width="15.5546875" customWidth="1"/>
    <col min="16" max="16" width="17.6640625" bestFit="1" customWidth="1"/>
    <col min="17" max="17" width="10.5546875" customWidth="1"/>
    <col min="18" max="18" width="18.5546875" customWidth="1"/>
    <col min="19" max="19" width="14.21875" customWidth="1"/>
    <col min="20" max="20" width="35.21875" customWidth="1"/>
    <col min="21" max="21" width="21.109375" customWidth="1"/>
    <col min="22" max="22" width="22.77734375" customWidth="1"/>
    <col min="23" max="23" width="8.88671875"/>
    <col min="24" max="24" width="13.109375" customWidth="1"/>
    <col min="25" max="25" width="14" customWidth="1"/>
    <col min="26" max="26" width="20.21875" customWidth="1"/>
    <col min="27" max="27" width="19.21875" customWidth="1"/>
    <col min="28" max="28" width="27.109375" customWidth="1"/>
    <col min="29" max="29" width="17.44140625" customWidth="1"/>
    <col min="30" max="30" width="15.44140625" customWidth="1"/>
    <col min="31" max="31" width="19.33203125" customWidth="1"/>
    <col min="32" max="32" width="19.21875" customWidth="1"/>
    <col min="33" max="33" width="17" customWidth="1"/>
    <col min="34" max="34" width="15.44140625" customWidth="1"/>
    <col min="35" max="35" width="15.109375" customWidth="1"/>
    <col min="36" max="36" width="18.33203125" customWidth="1"/>
    <col min="37" max="37" width="17.21875" customWidth="1"/>
    <col min="38" max="38" width="18.6640625" customWidth="1"/>
    <col min="39" max="39" width="14.21875" customWidth="1"/>
    <col min="40" max="40" width="14" customWidth="1"/>
    <col min="41" max="41" width="29.77734375" customWidth="1"/>
    <col min="42" max="42" width="17.6640625" customWidth="1"/>
    <col min="43" max="43" width="17.88671875" customWidth="1"/>
    <col min="44" max="44" width="14.77734375" customWidth="1"/>
    <col min="45" max="45" width="14.21875" customWidth="1"/>
    <col min="46" max="46" width="15.33203125" customWidth="1"/>
    <col min="47" max="47" width="16.109375" customWidth="1"/>
    <col min="48" max="48" width="14.33203125" customWidth="1"/>
    <col min="49" max="49" width="19" customWidth="1"/>
    <col min="50" max="51" width="20.109375" customWidth="1"/>
    <col min="52" max="52" width="21.5546875" customWidth="1"/>
    <col min="53" max="53" width="20.21875" customWidth="1"/>
    <col min="54" max="54" width="17.5546875" customWidth="1"/>
    <col min="55" max="55" width="19.5546875" customWidth="1"/>
    <col min="56" max="56" width="18.5546875" customWidth="1"/>
    <col min="57" max="57" width="18.109375" customWidth="1"/>
    <col min="58" max="58" width="21.33203125" customWidth="1"/>
    <col min="59" max="59" width="18.44140625" customWidth="1"/>
    <col min="60" max="60" width="24.88671875" customWidth="1"/>
    <col min="61" max="61" width="16.5546875" customWidth="1"/>
    <col min="62" max="62" width="15" customWidth="1"/>
    <col min="63" max="63" width="14" customWidth="1"/>
  </cols>
  <sheetData>
    <row r="1" spans="1:63" x14ac:dyDescent="0.25">
      <c r="A1" s="17" t="s">
        <v>260</v>
      </c>
      <c r="B1" s="16" t="s">
        <v>30</v>
      </c>
      <c r="C1" s="16" t="s">
        <v>200</v>
      </c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P1" s="17" t="s">
        <v>199</v>
      </c>
      <c r="R1" s="125" t="s">
        <v>30</v>
      </c>
      <c r="S1" s="125" t="s">
        <v>31</v>
      </c>
      <c r="T1" s="125" t="s">
        <v>32</v>
      </c>
      <c r="U1" s="125" t="s">
        <v>33</v>
      </c>
      <c r="V1" s="125" t="s">
        <v>34</v>
      </c>
      <c r="W1" s="125" t="s">
        <v>35</v>
      </c>
      <c r="X1" s="125" t="s">
        <v>36</v>
      </c>
      <c r="Y1" s="125" t="s">
        <v>37</v>
      </c>
      <c r="Z1" s="125" t="s">
        <v>38</v>
      </c>
      <c r="AA1" s="125" t="s">
        <v>39</v>
      </c>
      <c r="AB1" s="125" t="s">
        <v>40</v>
      </c>
      <c r="AC1" s="125" t="s">
        <v>41</v>
      </c>
      <c r="AD1" s="125" t="s">
        <v>42</v>
      </c>
      <c r="AE1" s="125" t="s">
        <v>43</v>
      </c>
      <c r="AF1" s="125" t="s">
        <v>44</v>
      </c>
      <c r="AG1" s="125" t="s">
        <v>45</v>
      </c>
      <c r="AH1" s="125" t="s">
        <v>46</v>
      </c>
      <c r="AI1" s="125" t="s">
        <v>47</v>
      </c>
      <c r="AJ1" s="125" t="s">
        <v>48</v>
      </c>
      <c r="AK1" s="125" t="s">
        <v>49</v>
      </c>
      <c r="AL1" s="125" t="s">
        <v>50</v>
      </c>
      <c r="AM1" s="125" t="s">
        <v>51</v>
      </c>
      <c r="AN1" s="125" t="s">
        <v>52</v>
      </c>
      <c r="AO1" s="125" t="s">
        <v>53</v>
      </c>
      <c r="AP1" s="125" t="s">
        <v>54</v>
      </c>
      <c r="AQ1" s="125" t="s">
        <v>55</v>
      </c>
      <c r="AR1" s="125" t="s">
        <v>56</v>
      </c>
      <c r="AS1" s="125" t="s">
        <v>57</v>
      </c>
      <c r="AT1" s="125" t="s">
        <v>58</v>
      </c>
      <c r="AU1" s="125" t="s">
        <v>59</v>
      </c>
      <c r="AV1" s="125" t="s">
        <v>60</v>
      </c>
      <c r="AW1" s="125" t="s">
        <v>61</v>
      </c>
      <c r="AX1" s="125" t="s">
        <v>62</v>
      </c>
      <c r="AY1" s="125" t="s">
        <v>63</v>
      </c>
      <c r="AZ1" s="125" t="s">
        <v>64</v>
      </c>
      <c r="BA1" s="125" t="s">
        <v>65</v>
      </c>
      <c r="BB1" s="125" t="s">
        <v>66</v>
      </c>
      <c r="BC1" s="125" t="s">
        <v>67</v>
      </c>
      <c r="BD1" s="125" t="s">
        <v>68</v>
      </c>
      <c r="BE1" s="125" t="s">
        <v>69</v>
      </c>
      <c r="BF1" s="125" t="s">
        <v>70</v>
      </c>
      <c r="BG1" s="125" t="s">
        <v>71</v>
      </c>
      <c r="BH1" s="125" t="s">
        <v>72</v>
      </c>
      <c r="BI1" s="103" t="s">
        <v>326</v>
      </c>
      <c r="BJ1" s="16" t="s">
        <v>262</v>
      </c>
      <c r="BK1" s="16" t="s">
        <v>263</v>
      </c>
    </row>
    <row r="2" spans="1:63" x14ac:dyDescent="0.25">
      <c r="A2" t="str">
        <f>B2&amp;" - "&amp;C2</f>
        <v xml:space="preserve">005 - Southeast Kootenay                      </v>
      </c>
      <c r="B2" t="s">
        <v>78</v>
      </c>
      <c r="C2" t="s">
        <v>201</v>
      </c>
      <c r="P2" t="str">
        <f>R2&amp;AD2&amp;Q2</f>
        <v>005Public School1</v>
      </c>
      <c r="Q2">
        <f>IF(R1=R2,Q1+1,1)</f>
        <v>1</v>
      </c>
      <c r="R2" s="166" t="s">
        <v>78</v>
      </c>
      <c r="S2" s="166" t="s">
        <v>172</v>
      </c>
      <c r="T2" t="s">
        <v>173</v>
      </c>
      <c r="U2" t="s">
        <v>371</v>
      </c>
      <c r="V2" t="s">
        <v>372</v>
      </c>
      <c r="W2" t="s">
        <v>373</v>
      </c>
      <c r="X2" t="s">
        <v>374</v>
      </c>
      <c r="Z2" t="s">
        <v>375</v>
      </c>
      <c r="AA2" t="s">
        <v>376</v>
      </c>
      <c r="AB2" t="s">
        <v>377</v>
      </c>
      <c r="AD2" t="s">
        <v>74</v>
      </c>
      <c r="AM2">
        <v>2504234912</v>
      </c>
      <c r="AN2">
        <v>2504234951</v>
      </c>
      <c r="AO2" t="s">
        <v>378</v>
      </c>
      <c r="AR2" t="s">
        <v>379</v>
      </c>
      <c r="AS2" t="s">
        <v>380</v>
      </c>
      <c r="AW2" t="s">
        <v>380</v>
      </c>
      <c r="AX2" t="s">
        <v>380</v>
      </c>
      <c r="AY2" t="s">
        <v>380</v>
      </c>
      <c r="AZ2" t="s">
        <v>380</v>
      </c>
      <c r="BA2" t="s">
        <v>380</v>
      </c>
      <c r="BB2" t="s">
        <v>380</v>
      </c>
      <c r="BC2" t="s">
        <v>380</v>
      </c>
      <c r="BD2" t="s">
        <v>380</v>
      </c>
      <c r="BE2" t="s">
        <v>380</v>
      </c>
      <c r="BF2" t="s">
        <v>380</v>
      </c>
      <c r="BG2" t="s">
        <v>380</v>
      </c>
      <c r="BH2" t="s">
        <v>380</v>
      </c>
      <c r="BI2" t="str">
        <f>IF(OR(AR2="Y",AS2="Y"),"Yes","No")</f>
        <v>Yes</v>
      </c>
      <c r="BJ2" t="str">
        <f>IF(OR(AW2="Y",AX2="Y",AY2="Y",AZ2="Y",BA2="Y",BB2="Y",BC2="Y"),"Yes","No")</f>
        <v>Yes</v>
      </c>
      <c r="BK2" t="str">
        <f>IF(OR(BD2="Y",BE2="Y",BF2="Y",BG2="Y",BH2="Y"),"Yes","No")</f>
        <v>Yes</v>
      </c>
    </row>
    <row r="3" spans="1:63" x14ac:dyDescent="0.25">
      <c r="A3" t="str">
        <f t="shared" ref="A3:A61" si="0">B3&amp;" - "&amp;C3</f>
        <v xml:space="preserve">006 - Rocky Mountain                          </v>
      </c>
      <c r="B3" t="s">
        <v>106</v>
      </c>
      <c r="C3" t="s">
        <v>202</v>
      </c>
      <c r="P3" t="str">
        <f t="shared" ref="P3:P57" si="1">R3&amp;AD3&amp;Q3</f>
        <v>006Public School1</v>
      </c>
      <c r="Q3">
        <f t="shared" ref="Q3:Q57" si="2">IF(R2=R3,Q2+1,1)</f>
        <v>1</v>
      </c>
      <c r="R3" s="166" t="s">
        <v>106</v>
      </c>
      <c r="S3" s="166" t="s">
        <v>185</v>
      </c>
      <c r="T3" t="s">
        <v>352</v>
      </c>
      <c r="U3" t="s">
        <v>381</v>
      </c>
      <c r="V3" t="s">
        <v>382</v>
      </c>
      <c r="W3" t="s">
        <v>373</v>
      </c>
      <c r="X3" t="s">
        <v>383</v>
      </c>
      <c r="Z3" t="s">
        <v>298</v>
      </c>
      <c r="AA3" t="s">
        <v>299</v>
      </c>
      <c r="AB3" t="s">
        <v>377</v>
      </c>
      <c r="AD3" t="s">
        <v>74</v>
      </c>
      <c r="AM3">
        <v>2503423060</v>
      </c>
      <c r="AN3">
        <v>2503426966</v>
      </c>
      <c r="AO3" t="s">
        <v>384</v>
      </c>
      <c r="AR3" t="s">
        <v>379</v>
      </c>
      <c r="AS3" t="s">
        <v>380</v>
      </c>
      <c r="AW3" t="s">
        <v>380</v>
      </c>
      <c r="AX3" t="s">
        <v>380</v>
      </c>
      <c r="AY3" t="s">
        <v>380</v>
      </c>
      <c r="AZ3" t="s">
        <v>379</v>
      </c>
      <c r="BA3" t="s">
        <v>380</v>
      </c>
      <c r="BB3" t="s">
        <v>380</v>
      </c>
      <c r="BC3" t="s">
        <v>380</v>
      </c>
      <c r="BD3" t="s">
        <v>380</v>
      </c>
      <c r="BE3" t="s">
        <v>380</v>
      </c>
      <c r="BF3" t="s">
        <v>380</v>
      </c>
      <c r="BG3" t="s">
        <v>380</v>
      </c>
      <c r="BH3" t="s">
        <v>380</v>
      </c>
      <c r="BI3" t="str">
        <f t="shared" ref="BI3:BI66" si="3">IF(OR(AR3="Y",AS3="Y"),"Yes","No")</f>
        <v>Yes</v>
      </c>
      <c r="BJ3" t="str">
        <f t="shared" ref="BJ3:BJ66" si="4">IF(OR(AW3="Y",AX3="Y",AY3="Y",AZ3="Y",BA3="Y",BB3="Y",BC3="Y"),"Yes","No")</f>
        <v>Yes</v>
      </c>
      <c r="BK3" t="str">
        <f t="shared" ref="BK3:BK66" si="5">IF(OR(BD3="Y",BE3="Y",BF3="Y",BG3="Y",BH3="Y"),"Yes","No")</f>
        <v>Yes</v>
      </c>
    </row>
    <row r="4" spans="1:63" x14ac:dyDescent="0.25">
      <c r="A4" t="str">
        <f t="shared" si="0"/>
        <v xml:space="preserve">008 - Kootenay Lake                           </v>
      </c>
      <c r="B4" t="s">
        <v>97</v>
      </c>
      <c r="C4" t="s">
        <v>203</v>
      </c>
      <c r="P4" t="str">
        <f t="shared" si="1"/>
        <v>010Public School1</v>
      </c>
      <c r="Q4">
        <f t="shared" si="2"/>
        <v>1</v>
      </c>
      <c r="R4" s="166" t="s">
        <v>117</v>
      </c>
      <c r="S4" s="166" t="s">
        <v>118</v>
      </c>
      <c r="T4" t="s">
        <v>279</v>
      </c>
      <c r="U4" t="s">
        <v>385</v>
      </c>
      <c r="V4" t="s">
        <v>386</v>
      </c>
      <c r="W4" t="s">
        <v>373</v>
      </c>
      <c r="X4" t="s">
        <v>387</v>
      </c>
      <c r="Z4" t="s">
        <v>289</v>
      </c>
      <c r="AA4" t="s">
        <v>290</v>
      </c>
      <c r="AB4" t="s">
        <v>377</v>
      </c>
      <c r="AD4" t="s">
        <v>74</v>
      </c>
      <c r="AM4">
        <v>2502653638</v>
      </c>
      <c r="AN4">
        <v>2503582533</v>
      </c>
      <c r="AO4" t="s">
        <v>613</v>
      </c>
      <c r="AR4" t="s">
        <v>379</v>
      </c>
      <c r="AS4" t="s">
        <v>379</v>
      </c>
      <c r="AW4" t="s">
        <v>380</v>
      </c>
      <c r="AX4" t="s">
        <v>380</v>
      </c>
      <c r="AY4" t="s">
        <v>380</v>
      </c>
      <c r="AZ4" t="s">
        <v>380</v>
      </c>
      <c r="BA4" t="s">
        <v>380</v>
      </c>
      <c r="BB4" t="s">
        <v>380</v>
      </c>
      <c r="BC4" t="s">
        <v>380</v>
      </c>
      <c r="BD4" t="s">
        <v>380</v>
      </c>
      <c r="BE4" t="s">
        <v>380</v>
      </c>
      <c r="BF4" t="s">
        <v>380</v>
      </c>
      <c r="BG4" t="s">
        <v>380</v>
      </c>
      <c r="BH4" t="s">
        <v>380</v>
      </c>
      <c r="BI4" t="str">
        <f t="shared" si="3"/>
        <v>No</v>
      </c>
      <c r="BJ4" t="str">
        <f t="shared" si="4"/>
        <v>Yes</v>
      </c>
      <c r="BK4" t="str">
        <f t="shared" si="5"/>
        <v>Yes</v>
      </c>
    </row>
    <row r="5" spans="1:63" x14ac:dyDescent="0.25">
      <c r="A5" t="str">
        <f t="shared" si="0"/>
        <v xml:space="preserve">010 - Arrow Lakes                             </v>
      </c>
      <c r="B5" t="s">
        <v>117</v>
      </c>
      <c r="C5" t="s">
        <v>204</v>
      </c>
      <c r="P5" t="str">
        <f t="shared" si="1"/>
        <v>022Public School1</v>
      </c>
      <c r="Q5">
        <f t="shared" si="2"/>
        <v>1</v>
      </c>
      <c r="R5" s="166" t="s">
        <v>77</v>
      </c>
      <c r="S5" s="166" t="s">
        <v>197</v>
      </c>
      <c r="T5" t="s">
        <v>566</v>
      </c>
      <c r="U5" t="s">
        <v>388</v>
      </c>
      <c r="V5" t="s">
        <v>389</v>
      </c>
      <c r="W5" t="s">
        <v>373</v>
      </c>
      <c r="X5" t="s">
        <v>390</v>
      </c>
      <c r="Z5" t="s">
        <v>391</v>
      </c>
      <c r="AA5" t="s">
        <v>392</v>
      </c>
      <c r="AB5" t="s">
        <v>377</v>
      </c>
      <c r="AD5" t="s">
        <v>74</v>
      </c>
      <c r="AM5">
        <v>2505493546</v>
      </c>
      <c r="AN5">
        <v>2505428392</v>
      </c>
      <c r="AO5" t="s">
        <v>393</v>
      </c>
      <c r="AR5" t="s">
        <v>379</v>
      </c>
      <c r="AS5" t="s">
        <v>380</v>
      </c>
      <c r="AW5" t="s">
        <v>380</v>
      </c>
      <c r="AX5" t="s">
        <v>380</v>
      </c>
      <c r="AY5" t="s">
        <v>380</v>
      </c>
      <c r="AZ5" t="s">
        <v>380</v>
      </c>
      <c r="BA5" t="s">
        <v>380</v>
      </c>
      <c r="BB5" t="s">
        <v>380</v>
      </c>
      <c r="BC5" t="s">
        <v>380</v>
      </c>
      <c r="BD5" t="s">
        <v>380</v>
      </c>
      <c r="BE5" t="s">
        <v>380</v>
      </c>
      <c r="BF5" t="s">
        <v>380</v>
      </c>
      <c r="BG5" t="s">
        <v>380</v>
      </c>
      <c r="BH5" t="s">
        <v>380</v>
      </c>
      <c r="BI5" t="str">
        <f t="shared" si="3"/>
        <v>Yes</v>
      </c>
      <c r="BJ5" t="str">
        <f t="shared" si="4"/>
        <v>Yes</v>
      </c>
      <c r="BK5" t="str">
        <f t="shared" si="5"/>
        <v>Yes</v>
      </c>
    </row>
    <row r="6" spans="1:63" x14ac:dyDescent="0.25">
      <c r="A6" t="str">
        <f t="shared" si="0"/>
        <v xml:space="preserve">019 - Revelstoke                              </v>
      </c>
      <c r="B6" t="s">
        <v>116</v>
      </c>
      <c r="C6" t="s">
        <v>205</v>
      </c>
      <c r="P6" t="str">
        <f t="shared" si="1"/>
        <v>023Public School1</v>
      </c>
      <c r="Q6">
        <f t="shared" si="2"/>
        <v>1</v>
      </c>
      <c r="R6" s="166" t="s">
        <v>85</v>
      </c>
      <c r="S6" s="166" t="s">
        <v>186</v>
      </c>
      <c r="T6" t="s">
        <v>567</v>
      </c>
      <c r="U6" t="s">
        <v>568</v>
      </c>
      <c r="V6" t="s">
        <v>394</v>
      </c>
      <c r="W6" t="s">
        <v>373</v>
      </c>
      <c r="X6" t="s">
        <v>569</v>
      </c>
      <c r="Z6" t="s">
        <v>599</v>
      </c>
      <c r="AA6" t="s">
        <v>600</v>
      </c>
      <c r="AB6" t="s">
        <v>377</v>
      </c>
      <c r="AD6" t="s">
        <v>74</v>
      </c>
      <c r="AM6">
        <v>2508705175</v>
      </c>
      <c r="AN6">
        <v>2508705034</v>
      </c>
      <c r="AO6" t="s">
        <v>614</v>
      </c>
      <c r="AR6" t="s">
        <v>379</v>
      </c>
      <c r="AS6" t="s">
        <v>380</v>
      </c>
      <c r="AW6" t="s">
        <v>380</v>
      </c>
      <c r="AX6" t="s">
        <v>380</v>
      </c>
      <c r="AY6" t="s">
        <v>380</v>
      </c>
      <c r="AZ6" t="s">
        <v>380</v>
      </c>
      <c r="BA6" t="s">
        <v>380</v>
      </c>
      <c r="BB6" t="s">
        <v>380</v>
      </c>
      <c r="BC6" t="s">
        <v>380</v>
      </c>
      <c r="BD6" t="s">
        <v>380</v>
      </c>
      <c r="BE6" t="s">
        <v>380</v>
      </c>
      <c r="BF6" t="s">
        <v>380</v>
      </c>
      <c r="BG6" t="s">
        <v>380</v>
      </c>
      <c r="BH6" t="s">
        <v>380</v>
      </c>
      <c r="BI6" t="str">
        <f t="shared" si="3"/>
        <v>Yes</v>
      </c>
      <c r="BJ6" t="str">
        <f t="shared" si="4"/>
        <v>Yes</v>
      </c>
      <c r="BK6" t="str">
        <f t="shared" si="5"/>
        <v>Yes</v>
      </c>
    </row>
    <row r="7" spans="1:63" x14ac:dyDescent="0.25">
      <c r="A7" t="str">
        <f t="shared" si="0"/>
        <v xml:space="preserve">020 - Kootenay-Columbia                       </v>
      </c>
      <c r="B7" t="s">
        <v>130</v>
      </c>
      <c r="C7" t="s">
        <v>206</v>
      </c>
      <c r="P7" t="str">
        <f t="shared" si="1"/>
        <v>027Public School1</v>
      </c>
      <c r="Q7">
        <f t="shared" si="2"/>
        <v>1</v>
      </c>
      <c r="R7" s="166" t="s">
        <v>73</v>
      </c>
      <c r="S7" s="166" t="s">
        <v>163</v>
      </c>
      <c r="T7" t="s">
        <v>164</v>
      </c>
      <c r="U7" t="s">
        <v>395</v>
      </c>
      <c r="V7" t="s">
        <v>396</v>
      </c>
      <c r="W7" t="s">
        <v>373</v>
      </c>
      <c r="X7" t="s">
        <v>397</v>
      </c>
      <c r="Z7" t="s">
        <v>324</v>
      </c>
      <c r="AA7" t="s">
        <v>601</v>
      </c>
      <c r="AB7" t="s">
        <v>377</v>
      </c>
      <c r="AD7" t="s">
        <v>74</v>
      </c>
      <c r="AM7">
        <v>2503967230</v>
      </c>
      <c r="AO7" t="s">
        <v>615</v>
      </c>
      <c r="AR7" t="s">
        <v>379</v>
      </c>
      <c r="AS7" t="s">
        <v>380</v>
      </c>
      <c r="AW7" t="s">
        <v>380</v>
      </c>
      <c r="AX7" t="s">
        <v>380</v>
      </c>
      <c r="AY7" t="s">
        <v>380</v>
      </c>
      <c r="AZ7" t="s">
        <v>380</v>
      </c>
      <c r="BA7" t="s">
        <v>380</v>
      </c>
      <c r="BB7" t="s">
        <v>380</v>
      </c>
      <c r="BC7" t="s">
        <v>380</v>
      </c>
      <c r="BD7" t="s">
        <v>379</v>
      </c>
      <c r="BE7" t="s">
        <v>379</v>
      </c>
      <c r="BF7" t="s">
        <v>379</v>
      </c>
      <c r="BG7" t="s">
        <v>379</v>
      </c>
      <c r="BH7" t="s">
        <v>379</v>
      </c>
      <c r="BI7" t="str">
        <f t="shared" si="3"/>
        <v>Yes</v>
      </c>
      <c r="BJ7" t="str">
        <f t="shared" si="4"/>
        <v>Yes</v>
      </c>
      <c r="BK7" t="str">
        <f t="shared" si="5"/>
        <v>No</v>
      </c>
    </row>
    <row r="8" spans="1:63" x14ac:dyDescent="0.25">
      <c r="A8" t="str">
        <f t="shared" si="0"/>
        <v xml:space="preserve">022 - Vernon                                  </v>
      </c>
      <c r="B8" t="s">
        <v>77</v>
      </c>
      <c r="C8" t="s">
        <v>207</v>
      </c>
      <c r="P8" t="str">
        <f t="shared" si="1"/>
        <v>028Public School1</v>
      </c>
      <c r="Q8">
        <f t="shared" si="2"/>
        <v>1</v>
      </c>
      <c r="R8" s="166" t="s">
        <v>124</v>
      </c>
      <c r="S8" s="166" t="s">
        <v>182</v>
      </c>
      <c r="T8" t="s">
        <v>570</v>
      </c>
      <c r="U8" t="s">
        <v>398</v>
      </c>
      <c r="V8" t="s">
        <v>399</v>
      </c>
      <c r="W8" t="s">
        <v>373</v>
      </c>
      <c r="X8" t="s">
        <v>400</v>
      </c>
      <c r="Z8" t="s">
        <v>353</v>
      </c>
      <c r="AA8" t="s">
        <v>354</v>
      </c>
      <c r="AB8" t="s">
        <v>377</v>
      </c>
      <c r="AD8" t="s">
        <v>74</v>
      </c>
      <c r="AM8">
        <v>2509915550</v>
      </c>
      <c r="AN8">
        <v>2509915587</v>
      </c>
      <c r="AO8" t="s">
        <v>401</v>
      </c>
      <c r="AR8" t="s">
        <v>379</v>
      </c>
      <c r="AS8" t="s">
        <v>380</v>
      </c>
      <c r="AW8" t="s">
        <v>380</v>
      </c>
      <c r="AX8" t="s">
        <v>379</v>
      </c>
      <c r="AY8" t="s">
        <v>380</v>
      </c>
      <c r="AZ8" t="s">
        <v>380</v>
      </c>
      <c r="BA8" t="s">
        <v>379</v>
      </c>
      <c r="BB8" t="s">
        <v>380</v>
      </c>
      <c r="BC8" t="s">
        <v>380</v>
      </c>
      <c r="BD8" t="s">
        <v>380</v>
      </c>
      <c r="BE8" t="s">
        <v>380</v>
      </c>
      <c r="BF8" t="s">
        <v>380</v>
      </c>
      <c r="BG8" t="s">
        <v>380</v>
      </c>
      <c r="BH8" t="s">
        <v>380</v>
      </c>
      <c r="BI8" t="str">
        <f t="shared" si="3"/>
        <v>Yes</v>
      </c>
      <c r="BJ8" t="str">
        <f t="shared" si="4"/>
        <v>Yes</v>
      </c>
      <c r="BK8" t="str">
        <f t="shared" si="5"/>
        <v>Yes</v>
      </c>
    </row>
    <row r="9" spans="1:63" x14ac:dyDescent="0.25">
      <c r="A9" t="str">
        <f t="shared" si="0"/>
        <v xml:space="preserve">023 - Central Okanagan                        </v>
      </c>
      <c r="B9" t="s">
        <v>85</v>
      </c>
      <c r="C9" t="s">
        <v>208</v>
      </c>
      <c r="P9" t="str">
        <f t="shared" si="1"/>
        <v>033Public School1</v>
      </c>
      <c r="Q9">
        <f t="shared" si="2"/>
        <v>1</v>
      </c>
      <c r="R9" s="166" t="s">
        <v>81</v>
      </c>
      <c r="S9" s="166" t="s">
        <v>162</v>
      </c>
      <c r="T9" t="s">
        <v>281</v>
      </c>
      <c r="U9" t="s">
        <v>402</v>
      </c>
      <c r="V9" t="s">
        <v>403</v>
      </c>
      <c r="W9" t="s">
        <v>373</v>
      </c>
      <c r="X9" t="s">
        <v>404</v>
      </c>
      <c r="Z9" t="s">
        <v>280</v>
      </c>
      <c r="AA9" t="s">
        <v>300</v>
      </c>
      <c r="AB9" t="s">
        <v>377</v>
      </c>
      <c r="AD9" t="s">
        <v>74</v>
      </c>
      <c r="AM9">
        <v>6047014910</v>
      </c>
      <c r="AN9">
        <v>6047014970</v>
      </c>
      <c r="AO9" t="s">
        <v>405</v>
      </c>
      <c r="AR9" t="s">
        <v>379</v>
      </c>
      <c r="AS9" t="s">
        <v>379</v>
      </c>
      <c r="AW9" t="s">
        <v>379</v>
      </c>
      <c r="AX9" t="s">
        <v>379</v>
      </c>
      <c r="AY9" t="s">
        <v>379</v>
      </c>
      <c r="AZ9" t="s">
        <v>379</v>
      </c>
      <c r="BA9" t="s">
        <v>379</v>
      </c>
      <c r="BB9" t="s">
        <v>379</v>
      </c>
      <c r="BC9" t="s">
        <v>379</v>
      </c>
      <c r="BD9" t="s">
        <v>379</v>
      </c>
      <c r="BE9" t="s">
        <v>379</v>
      </c>
      <c r="BF9" t="s">
        <v>380</v>
      </c>
      <c r="BG9" t="s">
        <v>380</v>
      </c>
      <c r="BH9" t="s">
        <v>380</v>
      </c>
      <c r="BI9" t="str">
        <f t="shared" si="3"/>
        <v>No</v>
      </c>
      <c r="BJ9" t="str">
        <f t="shared" si="4"/>
        <v>No</v>
      </c>
      <c r="BK9" t="str">
        <f t="shared" si="5"/>
        <v>Yes</v>
      </c>
    </row>
    <row r="10" spans="1:63" x14ac:dyDescent="0.25">
      <c r="A10" t="str">
        <f t="shared" si="0"/>
        <v xml:space="preserve">027 - Cariboo-Chilcotin                       </v>
      </c>
      <c r="B10" t="s">
        <v>73</v>
      </c>
      <c r="C10" t="s">
        <v>209</v>
      </c>
      <c r="P10" t="str">
        <f t="shared" si="1"/>
        <v>035Public School1</v>
      </c>
      <c r="Q10">
        <f t="shared" si="2"/>
        <v>1</v>
      </c>
      <c r="R10" s="166" t="s">
        <v>98</v>
      </c>
      <c r="S10" s="166" t="s">
        <v>175</v>
      </c>
      <c r="T10" t="s">
        <v>284</v>
      </c>
      <c r="U10" t="s">
        <v>406</v>
      </c>
      <c r="V10" t="s">
        <v>407</v>
      </c>
      <c r="W10" t="s">
        <v>373</v>
      </c>
      <c r="X10" t="s">
        <v>408</v>
      </c>
      <c r="Z10" t="s">
        <v>412</v>
      </c>
      <c r="AA10" t="s">
        <v>602</v>
      </c>
      <c r="AB10" t="s">
        <v>377</v>
      </c>
      <c r="AD10" t="s">
        <v>74</v>
      </c>
      <c r="AM10">
        <v>6045302361</v>
      </c>
      <c r="AN10">
        <v>6045309671</v>
      </c>
      <c r="AO10" t="s">
        <v>616</v>
      </c>
      <c r="AR10" t="s">
        <v>379</v>
      </c>
      <c r="AS10" t="s">
        <v>380</v>
      </c>
      <c r="AW10" t="s">
        <v>380</v>
      </c>
      <c r="AX10" t="s">
        <v>380</v>
      </c>
      <c r="AY10" t="s">
        <v>380</v>
      </c>
      <c r="AZ10" t="s">
        <v>380</v>
      </c>
      <c r="BA10" t="s">
        <v>380</v>
      </c>
      <c r="BB10" t="s">
        <v>380</v>
      </c>
      <c r="BC10" t="s">
        <v>380</v>
      </c>
      <c r="BD10" t="s">
        <v>380</v>
      </c>
      <c r="BE10" t="s">
        <v>380</v>
      </c>
      <c r="BF10" t="s">
        <v>380</v>
      </c>
      <c r="BG10" t="s">
        <v>380</v>
      </c>
      <c r="BH10" t="s">
        <v>380</v>
      </c>
      <c r="BI10" t="str">
        <f t="shared" si="3"/>
        <v>Yes</v>
      </c>
      <c r="BJ10" t="str">
        <f t="shared" si="4"/>
        <v>Yes</v>
      </c>
      <c r="BK10" t="str">
        <f t="shared" si="5"/>
        <v>Yes</v>
      </c>
    </row>
    <row r="11" spans="1:63" x14ac:dyDescent="0.25">
      <c r="A11" t="str">
        <f t="shared" si="0"/>
        <v xml:space="preserve">028 - Quesnel                                 </v>
      </c>
      <c r="B11" t="s">
        <v>124</v>
      </c>
      <c r="C11" t="s">
        <v>210</v>
      </c>
      <c r="P11" t="str">
        <f t="shared" si="1"/>
        <v>037Public School1</v>
      </c>
      <c r="Q11">
        <f t="shared" si="2"/>
        <v>1</v>
      </c>
      <c r="R11" s="166" t="s">
        <v>112</v>
      </c>
      <c r="S11" s="166" t="s">
        <v>152</v>
      </c>
      <c r="T11" t="s">
        <v>153</v>
      </c>
      <c r="U11" t="s">
        <v>409</v>
      </c>
      <c r="V11" t="s">
        <v>410</v>
      </c>
      <c r="W11" t="s">
        <v>373</v>
      </c>
      <c r="X11" t="s">
        <v>411</v>
      </c>
      <c r="Z11" t="s">
        <v>412</v>
      </c>
      <c r="AA11" t="s">
        <v>413</v>
      </c>
      <c r="AB11" t="s">
        <v>377</v>
      </c>
      <c r="AD11" t="s">
        <v>74</v>
      </c>
      <c r="AM11">
        <v>6049405550</v>
      </c>
      <c r="AN11">
        <v>6049405520</v>
      </c>
      <c r="AO11" t="s">
        <v>414</v>
      </c>
      <c r="AR11" t="s">
        <v>379</v>
      </c>
      <c r="AS11" t="s">
        <v>379</v>
      </c>
      <c r="AW11" t="s">
        <v>379</v>
      </c>
      <c r="AX11" t="s">
        <v>379</v>
      </c>
      <c r="AY11" t="s">
        <v>379</v>
      </c>
      <c r="AZ11" t="s">
        <v>379</v>
      </c>
      <c r="BA11" t="s">
        <v>379</v>
      </c>
      <c r="BB11" t="s">
        <v>379</v>
      </c>
      <c r="BC11" t="s">
        <v>379</v>
      </c>
      <c r="BD11" t="s">
        <v>379</v>
      </c>
      <c r="BE11" t="s">
        <v>379</v>
      </c>
      <c r="BF11" t="s">
        <v>380</v>
      </c>
      <c r="BG11" t="s">
        <v>380</v>
      </c>
      <c r="BH11" t="s">
        <v>380</v>
      </c>
      <c r="BI11" t="str">
        <f t="shared" si="3"/>
        <v>No</v>
      </c>
      <c r="BJ11" t="str">
        <f t="shared" si="4"/>
        <v>No</v>
      </c>
      <c r="BK11" t="str">
        <f t="shared" si="5"/>
        <v>Yes</v>
      </c>
    </row>
    <row r="12" spans="1:63" x14ac:dyDescent="0.25">
      <c r="A12" t="str">
        <f t="shared" si="0"/>
        <v xml:space="preserve">033 - Chilliwack                              </v>
      </c>
      <c r="B12" t="s">
        <v>81</v>
      </c>
      <c r="C12" t="s">
        <v>211</v>
      </c>
      <c r="P12" t="str">
        <f t="shared" si="1"/>
        <v>038Public School1</v>
      </c>
      <c r="Q12">
        <f t="shared" si="2"/>
        <v>1</v>
      </c>
      <c r="R12" s="166" t="s">
        <v>87</v>
      </c>
      <c r="S12" s="166" t="s">
        <v>183</v>
      </c>
      <c r="T12" t="s">
        <v>184</v>
      </c>
      <c r="U12" t="s">
        <v>415</v>
      </c>
      <c r="V12" t="s">
        <v>416</v>
      </c>
      <c r="W12" t="s">
        <v>373</v>
      </c>
      <c r="X12" t="s">
        <v>417</v>
      </c>
      <c r="Z12" t="s">
        <v>342</v>
      </c>
      <c r="AA12" t="s">
        <v>343</v>
      </c>
      <c r="AB12" t="s">
        <v>377</v>
      </c>
      <c r="AD12" t="s">
        <v>74</v>
      </c>
      <c r="AM12">
        <v>6046686371</v>
      </c>
      <c r="AO12" t="s">
        <v>418</v>
      </c>
      <c r="AR12" t="s">
        <v>379</v>
      </c>
      <c r="AS12" t="s">
        <v>380</v>
      </c>
      <c r="AW12" t="s">
        <v>380</v>
      </c>
      <c r="AX12" t="s">
        <v>380</v>
      </c>
      <c r="AY12" t="s">
        <v>379</v>
      </c>
      <c r="AZ12" t="s">
        <v>379</v>
      </c>
      <c r="BA12" t="s">
        <v>380</v>
      </c>
      <c r="BB12" t="s">
        <v>380</v>
      </c>
      <c r="BC12" t="s">
        <v>380</v>
      </c>
      <c r="BD12" t="s">
        <v>379</v>
      </c>
      <c r="BE12" t="s">
        <v>379</v>
      </c>
      <c r="BF12" t="s">
        <v>380</v>
      </c>
      <c r="BG12" t="s">
        <v>380</v>
      </c>
      <c r="BH12" t="s">
        <v>380</v>
      </c>
      <c r="BI12" t="str">
        <f t="shared" si="3"/>
        <v>Yes</v>
      </c>
      <c r="BJ12" t="str">
        <f t="shared" si="4"/>
        <v>Yes</v>
      </c>
      <c r="BK12" t="str">
        <f t="shared" si="5"/>
        <v>Yes</v>
      </c>
    </row>
    <row r="13" spans="1:63" x14ac:dyDescent="0.25">
      <c r="A13" t="str">
        <f t="shared" si="0"/>
        <v xml:space="preserve">034 - Abbotsford                              </v>
      </c>
      <c r="B13" t="s">
        <v>90</v>
      </c>
      <c r="C13" t="s">
        <v>212</v>
      </c>
      <c r="P13" t="str">
        <f t="shared" si="1"/>
        <v>042Public School1</v>
      </c>
      <c r="Q13">
        <f t="shared" si="2"/>
        <v>1</v>
      </c>
      <c r="R13" s="166" t="s">
        <v>104</v>
      </c>
      <c r="S13" s="166" t="s">
        <v>188</v>
      </c>
      <c r="T13" t="s">
        <v>571</v>
      </c>
      <c r="U13" t="s">
        <v>419</v>
      </c>
      <c r="V13" t="s">
        <v>420</v>
      </c>
      <c r="W13" t="s">
        <v>373</v>
      </c>
      <c r="X13" t="s">
        <v>421</v>
      </c>
      <c r="Z13" t="s">
        <v>344</v>
      </c>
      <c r="AA13" t="s">
        <v>422</v>
      </c>
      <c r="AB13" t="s">
        <v>377</v>
      </c>
      <c r="AD13" t="s">
        <v>74</v>
      </c>
      <c r="AM13">
        <v>6044666555</v>
      </c>
      <c r="AN13">
        <v>6044635437</v>
      </c>
      <c r="AO13" t="s">
        <v>423</v>
      </c>
      <c r="AR13" t="s">
        <v>379</v>
      </c>
      <c r="AS13" t="s">
        <v>379</v>
      </c>
      <c r="AW13" t="s">
        <v>379</v>
      </c>
      <c r="AX13" t="s">
        <v>379</v>
      </c>
      <c r="AY13" t="s">
        <v>379</v>
      </c>
      <c r="AZ13" t="s">
        <v>379</v>
      </c>
      <c r="BA13" t="s">
        <v>379</v>
      </c>
      <c r="BB13" t="s">
        <v>379</v>
      </c>
      <c r="BC13" t="s">
        <v>379</v>
      </c>
      <c r="BD13" t="s">
        <v>379</v>
      </c>
      <c r="BE13" t="s">
        <v>379</v>
      </c>
      <c r="BF13" t="s">
        <v>380</v>
      </c>
      <c r="BG13" t="s">
        <v>380</v>
      </c>
      <c r="BH13" t="s">
        <v>380</v>
      </c>
      <c r="BI13" t="str">
        <f t="shared" si="3"/>
        <v>No</v>
      </c>
      <c r="BJ13" t="str">
        <f t="shared" si="4"/>
        <v>No</v>
      </c>
      <c r="BK13" t="str">
        <f t="shared" si="5"/>
        <v>Yes</v>
      </c>
    </row>
    <row r="14" spans="1:63" x14ac:dyDescent="0.25">
      <c r="A14" t="str">
        <f t="shared" si="0"/>
        <v xml:space="preserve">035 - Langley                                 </v>
      </c>
      <c r="B14" t="s">
        <v>98</v>
      </c>
      <c r="C14" t="s">
        <v>213</v>
      </c>
      <c r="P14" t="str">
        <f t="shared" si="1"/>
        <v>046Public School1</v>
      </c>
      <c r="Q14">
        <f t="shared" si="2"/>
        <v>1</v>
      </c>
      <c r="R14" s="166" t="s">
        <v>143</v>
      </c>
      <c r="S14" s="166" t="s">
        <v>192</v>
      </c>
      <c r="T14" t="s">
        <v>424</v>
      </c>
      <c r="U14" t="s">
        <v>425</v>
      </c>
      <c r="V14" t="s">
        <v>426</v>
      </c>
      <c r="W14" t="s">
        <v>373</v>
      </c>
      <c r="X14" t="s">
        <v>427</v>
      </c>
      <c r="Z14" t="s">
        <v>332</v>
      </c>
      <c r="AA14" t="s">
        <v>603</v>
      </c>
      <c r="AB14" t="s">
        <v>377</v>
      </c>
      <c r="AD14" t="s">
        <v>74</v>
      </c>
      <c r="AM14">
        <v>6048868647</v>
      </c>
      <c r="AN14">
        <v>6048868081</v>
      </c>
      <c r="AO14" t="s">
        <v>617</v>
      </c>
      <c r="AR14" t="s">
        <v>379</v>
      </c>
      <c r="AS14" t="s">
        <v>380</v>
      </c>
      <c r="AW14" t="s">
        <v>380</v>
      </c>
      <c r="AX14" t="s">
        <v>380</v>
      </c>
      <c r="AY14" t="s">
        <v>380</v>
      </c>
      <c r="AZ14" t="s">
        <v>380</v>
      </c>
      <c r="BA14" t="s">
        <v>380</v>
      </c>
      <c r="BB14" t="s">
        <v>380</v>
      </c>
      <c r="BC14" t="s">
        <v>380</v>
      </c>
      <c r="BD14" t="s">
        <v>380</v>
      </c>
      <c r="BE14" t="s">
        <v>380</v>
      </c>
      <c r="BF14" t="s">
        <v>380</v>
      </c>
      <c r="BG14" t="s">
        <v>380</v>
      </c>
      <c r="BH14" t="s">
        <v>380</v>
      </c>
      <c r="BI14" t="str">
        <f t="shared" si="3"/>
        <v>Yes</v>
      </c>
      <c r="BJ14" t="str">
        <f t="shared" si="4"/>
        <v>Yes</v>
      </c>
      <c r="BK14" t="str">
        <f t="shared" si="5"/>
        <v>Yes</v>
      </c>
    </row>
    <row r="15" spans="1:63" x14ac:dyDescent="0.25">
      <c r="A15" t="str">
        <f t="shared" si="0"/>
        <v xml:space="preserve">036 - Surrey                                  </v>
      </c>
      <c r="B15" t="s">
        <v>82</v>
      </c>
      <c r="C15" t="s">
        <v>214</v>
      </c>
      <c r="P15" t="str">
        <f t="shared" si="1"/>
        <v>048Public School1</v>
      </c>
      <c r="Q15">
        <f t="shared" si="2"/>
        <v>1</v>
      </c>
      <c r="R15" s="166" t="s">
        <v>129</v>
      </c>
      <c r="S15" s="166" t="s">
        <v>170</v>
      </c>
      <c r="T15" t="s">
        <v>572</v>
      </c>
      <c r="U15" t="s">
        <v>573</v>
      </c>
      <c r="V15" t="s">
        <v>428</v>
      </c>
      <c r="W15" t="s">
        <v>373</v>
      </c>
      <c r="X15" t="s">
        <v>429</v>
      </c>
      <c r="Z15" t="s">
        <v>293</v>
      </c>
      <c r="AA15" t="s">
        <v>294</v>
      </c>
      <c r="AB15" t="s">
        <v>377</v>
      </c>
      <c r="AD15" t="s">
        <v>74</v>
      </c>
      <c r="AM15">
        <v>6048925904</v>
      </c>
      <c r="AN15">
        <v>6048925510</v>
      </c>
      <c r="AO15" t="s">
        <v>430</v>
      </c>
      <c r="AR15" t="s">
        <v>379</v>
      </c>
      <c r="AS15" t="s">
        <v>379</v>
      </c>
      <c r="AW15" t="s">
        <v>379</v>
      </c>
      <c r="AX15" t="s">
        <v>379</v>
      </c>
      <c r="AY15" t="s">
        <v>379</v>
      </c>
      <c r="AZ15" t="s">
        <v>379</v>
      </c>
      <c r="BA15" t="s">
        <v>379</v>
      </c>
      <c r="BB15" t="s">
        <v>379</v>
      </c>
      <c r="BC15" t="s">
        <v>379</v>
      </c>
      <c r="BD15" t="s">
        <v>379</v>
      </c>
      <c r="BE15" t="s">
        <v>379</v>
      </c>
      <c r="BF15" t="s">
        <v>380</v>
      </c>
      <c r="BG15" t="s">
        <v>380</v>
      </c>
      <c r="BH15" t="s">
        <v>380</v>
      </c>
      <c r="BI15" t="str">
        <f t="shared" si="3"/>
        <v>No</v>
      </c>
      <c r="BJ15" t="str">
        <f t="shared" si="4"/>
        <v>No</v>
      </c>
      <c r="BK15" t="str">
        <f t="shared" si="5"/>
        <v>Yes</v>
      </c>
    </row>
    <row r="16" spans="1:63" x14ac:dyDescent="0.25">
      <c r="A16" t="str">
        <f t="shared" si="0"/>
        <v xml:space="preserve">037 - Delta                                   </v>
      </c>
      <c r="B16" t="s">
        <v>112</v>
      </c>
      <c r="C16" t="s">
        <v>215</v>
      </c>
      <c r="P16" t="str">
        <f t="shared" si="1"/>
        <v>050Public School1</v>
      </c>
      <c r="Q16">
        <f t="shared" si="2"/>
        <v>1</v>
      </c>
      <c r="R16" s="166" t="s">
        <v>100</v>
      </c>
      <c r="S16" s="166" t="s">
        <v>285</v>
      </c>
      <c r="T16" t="s">
        <v>574</v>
      </c>
      <c r="U16" t="s">
        <v>431</v>
      </c>
      <c r="V16" t="s">
        <v>432</v>
      </c>
      <c r="W16" t="s">
        <v>373</v>
      </c>
      <c r="X16" t="s">
        <v>433</v>
      </c>
      <c r="Z16" t="s">
        <v>304</v>
      </c>
      <c r="AA16" t="s">
        <v>305</v>
      </c>
      <c r="AB16" t="s">
        <v>377</v>
      </c>
      <c r="AD16" t="s">
        <v>74</v>
      </c>
      <c r="AM16">
        <v>2505598822</v>
      </c>
      <c r="AN16">
        <v>2505598328</v>
      </c>
      <c r="AO16" t="s">
        <v>434</v>
      </c>
      <c r="AR16" t="s">
        <v>379</v>
      </c>
      <c r="AS16" t="s">
        <v>379</v>
      </c>
      <c r="AW16" t="s">
        <v>379</v>
      </c>
      <c r="AX16" t="s">
        <v>379</v>
      </c>
      <c r="AY16" t="s">
        <v>379</v>
      </c>
      <c r="AZ16" t="s">
        <v>379</v>
      </c>
      <c r="BA16" t="s">
        <v>379</v>
      </c>
      <c r="BB16" t="s">
        <v>379</v>
      </c>
      <c r="BC16" t="s">
        <v>379</v>
      </c>
      <c r="BD16" t="s">
        <v>379</v>
      </c>
      <c r="BE16" t="s">
        <v>379</v>
      </c>
      <c r="BF16" t="s">
        <v>379</v>
      </c>
      <c r="BG16" t="s">
        <v>380</v>
      </c>
      <c r="BH16" t="s">
        <v>380</v>
      </c>
      <c r="BI16" t="str">
        <f t="shared" si="3"/>
        <v>No</v>
      </c>
      <c r="BJ16" t="str">
        <f t="shared" si="4"/>
        <v>No</v>
      </c>
      <c r="BK16" t="str">
        <f t="shared" si="5"/>
        <v>Yes</v>
      </c>
    </row>
    <row r="17" spans="1:63" x14ac:dyDescent="0.25">
      <c r="A17" t="str">
        <f t="shared" si="0"/>
        <v xml:space="preserve">038 - Richmond                                </v>
      </c>
      <c r="B17" t="s">
        <v>87</v>
      </c>
      <c r="C17" t="s">
        <v>216</v>
      </c>
      <c r="P17" t="str">
        <f t="shared" si="1"/>
        <v>053Public School1</v>
      </c>
      <c r="Q17">
        <f t="shared" si="2"/>
        <v>1</v>
      </c>
      <c r="R17" s="166" t="s">
        <v>142</v>
      </c>
      <c r="S17" s="166" t="s">
        <v>198</v>
      </c>
      <c r="T17" t="s">
        <v>575</v>
      </c>
      <c r="U17" t="s">
        <v>435</v>
      </c>
      <c r="V17" t="s">
        <v>436</v>
      </c>
      <c r="W17" t="s">
        <v>373</v>
      </c>
      <c r="X17" t="s">
        <v>437</v>
      </c>
      <c r="Z17" t="s">
        <v>296</v>
      </c>
      <c r="AA17" t="s">
        <v>297</v>
      </c>
      <c r="AB17" t="s">
        <v>377</v>
      </c>
      <c r="AD17" t="s">
        <v>74</v>
      </c>
      <c r="AM17">
        <v>2504984597</v>
      </c>
      <c r="AN17">
        <v>2504854438</v>
      </c>
      <c r="AO17" t="s">
        <v>438</v>
      </c>
      <c r="AR17" t="s">
        <v>379</v>
      </c>
      <c r="AS17" t="s">
        <v>380</v>
      </c>
      <c r="AW17" t="s">
        <v>380</v>
      </c>
      <c r="AX17" t="s">
        <v>379</v>
      </c>
      <c r="AY17" t="s">
        <v>380</v>
      </c>
      <c r="AZ17" t="s">
        <v>380</v>
      </c>
      <c r="BA17" t="s">
        <v>380</v>
      </c>
      <c r="BB17" t="s">
        <v>380</v>
      </c>
      <c r="BC17" t="s">
        <v>380</v>
      </c>
      <c r="BD17" t="s">
        <v>380</v>
      </c>
      <c r="BE17" t="s">
        <v>380</v>
      </c>
      <c r="BF17" t="s">
        <v>380</v>
      </c>
      <c r="BG17" t="s">
        <v>380</v>
      </c>
      <c r="BH17" t="s">
        <v>380</v>
      </c>
      <c r="BI17" t="str">
        <f t="shared" si="3"/>
        <v>Yes</v>
      </c>
      <c r="BJ17" t="str">
        <f t="shared" si="4"/>
        <v>Yes</v>
      </c>
      <c r="BK17" t="str">
        <f t="shared" si="5"/>
        <v>Yes</v>
      </c>
    </row>
    <row r="18" spans="1:63" x14ac:dyDescent="0.25">
      <c r="A18" t="str">
        <f t="shared" si="0"/>
        <v xml:space="preserve">039 - Vancouver                               </v>
      </c>
      <c r="B18" t="s">
        <v>93</v>
      </c>
      <c r="C18" t="s">
        <v>217</v>
      </c>
      <c r="P18" t="str">
        <f t="shared" si="1"/>
        <v>054Public School1</v>
      </c>
      <c r="Q18">
        <f t="shared" si="2"/>
        <v>1</v>
      </c>
      <c r="R18" s="166" t="s">
        <v>133</v>
      </c>
      <c r="S18" s="166" t="s">
        <v>134</v>
      </c>
      <c r="T18" t="s">
        <v>135</v>
      </c>
      <c r="U18" t="s">
        <v>439</v>
      </c>
      <c r="V18" t="s">
        <v>440</v>
      </c>
      <c r="W18" t="s">
        <v>373</v>
      </c>
      <c r="X18" t="s">
        <v>441</v>
      </c>
      <c r="Z18" t="s">
        <v>442</v>
      </c>
      <c r="AA18" t="s">
        <v>443</v>
      </c>
      <c r="AB18" t="s">
        <v>377</v>
      </c>
      <c r="AD18" t="s">
        <v>74</v>
      </c>
      <c r="AM18">
        <v>2508479427</v>
      </c>
      <c r="AN18">
        <v>2508479193</v>
      </c>
      <c r="AO18" t="s">
        <v>618</v>
      </c>
      <c r="AR18" t="s">
        <v>379</v>
      </c>
      <c r="AS18" t="s">
        <v>380</v>
      </c>
      <c r="AW18" t="s">
        <v>379</v>
      </c>
      <c r="AX18" t="s">
        <v>380</v>
      </c>
      <c r="AY18" t="s">
        <v>380</v>
      </c>
      <c r="AZ18" t="s">
        <v>380</v>
      </c>
      <c r="BA18" t="s">
        <v>380</v>
      </c>
      <c r="BB18" t="s">
        <v>380</v>
      </c>
      <c r="BC18" t="s">
        <v>379</v>
      </c>
      <c r="BD18" t="s">
        <v>379</v>
      </c>
      <c r="BE18" t="s">
        <v>380</v>
      </c>
      <c r="BF18" t="s">
        <v>380</v>
      </c>
      <c r="BG18" t="s">
        <v>380</v>
      </c>
      <c r="BH18" t="s">
        <v>380</v>
      </c>
      <c r="BI18" t="str">
        <f t="shared" si="3"/>
        <v>Yes</v>
      </c>
      <c r="BJ18" t="str">
        <f t="shared" si="4"/>
        <v>Yes</v>
      </c>
      <c r="BK18" t="str">
        <f t="shared" si="5"/>
        <v>Yes</v>
      </c>
    </row>
    <row r="19" spans="1:63" x14ac:dyDescent="0.25">
      <c r="A19" t="str">
        <f t="shared" si="0"/>
        <v xml:space="preserve">040 - New Westminster                         </v>
      </c>
      <c r="B19" t="s">
        <v>94</v>
      </c>
      <c r="C19" t="s">
        <v>218</v>
      </c>
      <c r="P19" t="str">
        <f t="shared" si="1"/>
        <v>057Public School1</v>
      </c>
      <c r="Q19">
        <f t="shared" si="2"/>
        <v>1</v>
      </c>
      <c r="R19" s="166" t="s">
        <v>108</v>
      </c>
      <c r="S19" s="166" t="s">
        <v>146</v>
      </c>
      <c r="T19" t="s">
        <v>360</v>
      </c>
      <c r="U19" t="s">
        <v>444</v>
      </c>
      <c r="V19" t="s">
        <v>445</v>
      </c>
      <c r="W19" t="s">
        <v>373</v>
      </c>
      <c r="X19" t="s">
        <v>446</v>
      </c>
      <c r="Z19" t="s">
        <v>321</v>
      </c>
      <c r="AA19" t="s">
        <v>322</v>
      </c>
      <c r="AB19" t="s">
        <v>377</v>
      </c>
      <c r="AD19" t="s">
        <v>74</v>
      </c>
      <c r="AM19">
        <v>2505646574</v>
      </c>
      <c r="AN19">
        <v>2505635487</v>
      </c>
      <c r="AO19" t="s">
        <v>447</v>
      </c>
      <c r="AR19" t="s">
        <v>379</v>
      </c>
      <c r="AS19" t="s">
        <v>380</v>
      </c>
      <c r="AW19" t="s">
        <v>380</v>
      </c>
      <c r="AX19" t="s">
        <v>380</v>
      </c>
      <c r="AY19" t="s">
        <v>380</v>
      </c>
      <c r="AZ19" t="s">
        <v>380</v>
      </c>
      <c r="BA19" t="s">
        <v>380</v>
      </c>
      <c r="BB19" t="s">
        <v>380</v>
      </c>
      <c r="BC19" t="s">
        <v>380</v>
      </c>
      <c r="BD19" t="s">
        <v>380</v>
      </c>
      <c r="BE19" t="s">
        <v>380</v>
      </c>
      <c r="BF19" t="s">
        <v>380</v>
      </c>
      <c r="BG19" t="s">
        <v>380</v>
      </c>
      <c r="BH19" t="s">
        <v>380</v>
      </c>
      <c r="BI19" t="str">
        <f t="shared" si="3"/>
        <v>Yes</v>
      </c>
      <c r="BJ19" t="str">
        <f t="shared" si="4"/>
        <v>Yes</v>
      </c>
      <c r="BK19" t="str">
        <f t="shared" si="5"/>
        <v>Yes</v>
      </c>
    </row>
    <row r="20" spans="1:63" x14ac:dyDescent="0.25">
      <c r="A20" t="str">
        <f t="shared" si="0"/>
        <v xml:space="preserve">041 - Burnaby                                 </v>
      </c>
      <c r="B20" t="s">
        <v>107</v>
      </c>
      <c r="C20" t="s">
        <v>219</v>
      </c>
      <c r="P20" t="str">
        <f t="shared" si="1"/>
        <v>059Public School1</v>
      </c>
      <c r="Q20">
        <f t="shared" si="2"/>
        <v>1</v>
      </c>
      <c r="R20" s="166" t="s">
        <v>139</v>
      </c>
      <c r="S20" s="166" t="s">
        <v>191</v>
      </c>
      <c r="T20" t="s">
        <v>283</v>
      </c>
      <c r="U20" t="s">
        <v>448</v>
      </c>
      <c r="V20" t="s">
        <v>449</v>
      </c>
      <c r="W20" t="s">
        <v>373</v>
      </c>
      <c r="X20" t="s">
        <v>450</v>
      </c>
      <c r="Z20" t="s">
        <v>604</v>
      </c>
      <c r="AA20" t="s">
        <v>605</v>
      </c>
      <c r="AB20" t="s">
        <v>377</v>
      </c>
      <c r="AD20" t="s">
        <v>74</v>
      </c>
      <c r="AM20">
        <v>2507828522</v>
      </c>
      <c r="AN20">
        <v>2507825484</v>
      </c>
      <c r="AO20" t="s">
        <v>619</v>
      </c>
      <c r="AR20" t="s">
        <v>379</v>
      </c>
      <c r="AS20" t="s">
        <v>380</v>
      </c>
      <c r="AW20" t="s">
        <v>380</v>
      </c>
      <c r="AX20" t="s">
        <v>380</v>
      </c>
      <c r="AY20" t="s">
        <v>380</v>
      </c>
      <c r="AZ20" t="s">
        <v>380</v>
      </c>
      <c r="BA20" t="s">
        <v>380</v>
      </c>
      <c r="BB20" t="s">
        <v>380</v>
      </c>
      <c r="BC20" t="s">
        <v>380</v>
      </c>
      <c r="BD20" t="s">
        <v>380</v>
      </c>
      <c r="BE20" t="s">
        <v>380</v>
      </c>
      <c r="BF20" t="s">
        <v>380</v>
      </c>
      <c r="BG20" t="s">
        <v>380</v>
      </c>
      <c r="BH20" t="s">
        <v>380</v>
      </c>
      <c r="BI20" t="str">
        <f t="shared" si="3"/>
        <v>Yes</v>
      </c>
      <c r="BJ20" t="str">
        <f t="shared" si="4"/>
        <v>Yes</v>
      </c>
      <c r="BK20" t="str">
        <f t="shared" si="5"/>
        <v>Yes</v>
      </c>
    </row>
    <row r="21" spans="1:63" x14ac:dyDescent="0.25">
      <c r="A21" t="str">
        <f t="shared" si="0"/>
        <v xml:space="preserve">042 - Maple Ridge-Pitt Meadows                </v>
      </c>
      <c r="B21" t="s">
        <v>104</v>
      </c>
      <c r="C21" t="s">
        <v>220</v>
      </c>
      <c r="P21" t="str">
        <f t="shared" si="1"/>
        <v>061Public School1</v>
      </c>
      <c r="Q21">
        <f t="shared" si="2"/>
        <v>1</v>
      </c>
      <c r="R21" s="166" t="s">
        <v>114</v>
      </c>
      <c r="S21" s="166" t="s">
        <v>167</v>
      </c>
      <c r="T21" t="s">
        <v>306</v>
      </c>
      <c r="U21" t="s">
        <v>451</v>
      </c>
      <c r="V21" t="s">
        <v>452</v>
      </c>
      <c r="W21" t="s">
        <v>373</v>
      </c>
      <c r="X21" t="s">
        <v>453</v>
      </c>
      <c r="Z21" t="s">
        <v>307</v>
      </c>
      <c r="AA21" t="s">
        <v>308</v>
      </c>
      <c r="AB21" t="s">
        <v>377</v>
      </c>
      <c r="AD21" t="s">
        <v>74</v>
      </c>
      <c r="AM21">
        <v>2503604300</v>
      </c>
      <c r="AN21">
        <v>2503604326</v>
      </c>
      <c r="AO21" t="s">
        <v>620</v>
      </c>
      <c r="AR21" t="s">
        <v>379</v>
      </c>
      <c r="AS21" t="s">
        <v>379</v>
      </c>
      <c r="AW21" t="s">
        <v>379</v>
      </c>
      <c r="AX21" t="s">
        <v>379</v>
      </c>
      <c r="AY21" t="s">
        <v>379</v>
      </c>
      <c r="AZ21" t="s">
        <v>379</v>
      </c>
      <c r="BA21" t="s">
        <v>379</v>
      </c>
      <c r="BB21" t="s">
        <v>379</v>
      </c>
      <c r="BC21" t="s">
        <v>379</v>
      </c>
      <c r="BD21" t="s">
        <v>379</v>
      </c>
      <c r="BE21" t="s">
        <v>379</v>
      </c>
      <c r="BF21" t="s">
        <v>380</v>
      </c>
      <c r="BG21" t="s">
        <v>380</v>
      </c>
      <c r="BH21" t="s">
        <v>380</v>
      </c>
      <c r="BI21" t="str">
        <f t="shared" si="3"/>
        <v>No</v>
      </c>
      <c r="BJ21" t="str">
        <f t="shared" si="4"/>
        <v>No</v>
      </c>
      <c r="BK21" t="str">
        <f t="shared" si="5"/>
        <v>Yes</v>
      </c>
    </row>
    <row r="22" spans="1:63" x14ac:dyDescent="0.25">
      <c r="A22" t="str">
        <f t="shared" si="0"/>
        <v xml:space="preserve">043 - Coquitlam                               </v>
      </c>
      <c r="B22" t="s">
        <v>105</v>
      </c>
      <c r="C22" t="s">
        <v>221</v>
      </c>
      <c r="P22" t="str">
        <f t="shared" si="1"/>
        <v>062Public School1</v>
      </c>
      <c r="Q22">
        <f t="shared" si="2"/>
        <v>1</v>
      </c>
      <c r="R22" s="166" t="s">
        <v>128</v>
      </c>
      <c r="S22" s="166" t="s">
        <v>171</v>
      </c>
      <c r="T22" t="s">
        <v>576</v>
      </c>
      <c r="U22" t="s">
        <v>577</v>
      </c>
      <c r="V22" t="s">
        <v>452</v>
      </c>
      <c r="W22" t="s">
        <v>373</v>
      </c>
      <c r="X22" t="s">
        <v>578</v>
      </c>
      <c r="Z22" t="s">
        <v>286</v>
      </c>
      <c r="AA22" t="s">
        <v>287</v>
      </c>
      <c r="AB22" t="s">
        <v>377</v>
      </c>
      <c r="AD22" t="s">
        <v>74</v>
      </c>
      <c r="AM22">
        <v>2503919002</v>
      </c>
      <c r="AN22">
        <v>2503919007</v>
      </c>
      <c r="AO22" t="s">
        <v>454</v>
      </c>
      <c r="AR22" t="s">
        <v>379</v>
      </c>
      <c r="AS22" t="s">
        <v>379</v>
      </c>
      <c r="AW22" t="s">
        <v>379</v>
      </c>
      <c r="AX22" t="s">
        <v>379</v>
      </c>
      <c r="AY22" t="s">
        <v>379</v>
      </c>
      <c r="AZ22" t="s">
        <v>379</v>
      </c>
      <c r="BA22" t="s">
        <v>379</v>
      </c>
      <c r="BB22" t="s">
        <v>379</v>
      </c>
      <c r="BC22" t="s">
        <v>379</v>
      </c>
      <c r="BD22" t="s">
        <v>379</v>
      </c>
      <c r="BE22" t="s">
        <v>379</v>
      </c>
      <c r="BF22" t="s">
        <v>380</v>
      </c>
      <c r="BG22" t="s">
        <v>380</v>
      </c>
      <c r="BH22" t="s">
        <v>380</v>
      </c>
      <c r="BI22" t="str">
        <f t="shared" si="3"/>
        <v>No</v>
      </c>
      <c r="BJ22" t="str">
        <f t="shared" si="4"/>
        <v>No</v>
      </c>
      <c r="BK22" t="str">
        <f t="shared" si="5"/>
        <v>Yes</v>
      </c>
    </row>
    <row r="23" spans="1:63" x14ac:dyDescent="0.25">
      <c r="A23" t="str">
        <f t="shared" si="0"/>
        <v xml:space="preserve">044 - North Vancouver                         </v>
      </c>
      <c r="B23" t="s">
        <v>115</v>
      </c>
      <c r="C23" t="s">
        <v>222</v>
      </c>
      <c r="P23" t="str">
        <f t="shared" si="1"/>
        <v>064Public School1</v>
      </c>
      <c r="Q23">
        <f t="shared" si="2"/>
        <v>1</v>
      </c>
      <c r="R23" s="166" t="s">
        <v>161</v>
      </c>
      <c r="S23" s="166" t="s">
        <v>328</v>
      </c>
      <c r="T23" t="s">
        <v>579</v>
      </c>
      <c r="U23" t="s">
        <v>455</v>
      </c>
      <c r="V23" t="s">
        <v>456</v>
      </c>
      <c r="W23" t="s">
        <v>373</v>
      </c>
      <c r="X23" t="s">
        <v>457</v>
      </c>
      <c r="Z23" t="s">
        <v>540</v>
      </c>
      <c r="AA23" t="s">
        <v>606</v>
      </c>
      <c r="AB23" t="s">
        <v>377</v>
      </c>
      <c r="AD23" t="s">
        <v>74</v>
      </c>
      <c r="AM23">
        <v>2505279944</v>
      </c>
      <c r="AN23">
        <v>2505379512</v>
      </c>
      <c r="AO23" t="s">
        <v>621</v>
      </c>
      <c r="AR23" t="s">
        <v>379</v>
      </c>
      <c r="AS23" t="s">
        <v>380</v>
      </c>
      <c r="AW23" t="s">
        <v>380</v>
      </c>
      <c r="AX23" t="s">
        <v>380</v>
      </c>
      <c r="AY23" t="s">
        <v>379</v>
      </c>
      <c r="AZ23" t="s">
        <v>379</v>
      </c>
      <c r="BA23" t="s">
        <v>379</v>
      </c>
      <c r="BB23" t="s">
        <v>380</v>
      </c>
      <c r="BC23" t="s">
        <v>380</v>
      </c>
      <c r="BD23" t="s">
        <v>380</v>
      </c>
      <c r="BE23" t="s">
        <v>380</v>
      </c>
      <c r="BF23" t="s">
        <v>380</v>
      </c>
      <c r="BG23" t="s">
        <v>380</v>
      </c>
      <c r="BH23" t="s">
        <v>380</v>
      </c>
      <c r="BI23" t="str">
        <f t="shared" si="3"/>
        <v>Yes</v>
      </c>
      <c r="BJ23" t="str">
        <f t="shared" si="4"/>
        <v>Yes</v>
      </c>
      <c r="BK23" t="str">
        <f t="shared" si="5"/>
        <v>Yes</v>
      </c>
    </row>
    <row r="24" spans="1:63" x14ac:dyDescent="0.25">
      <c r="A24" t="str">
        <f t="shared" si="0"/>
        <v xml:space="preserve">045 - West Vancouver                          </v>
      </c>
      <c r="B24" t="s">
        <v>131</v>
      </c>
      <c r="C24" t="s">
        <v>223</v>
      </c>
      <c r="P24" t="str">
        <f t="shared" si="1"/>
        <v>067Public School1</v>
      </c>
      <c r="Q24">
        <f t="shared" si="2"/>
        <v>1</v>
      </c>
      <c r="R24" s="166" t="s">
        <v>141</v>
      </c>
      <c r="S24" s="166" t="s">
        <v>150</v>
      </c>
      <c r="T24" t="s">
        <v>458</v>
      </c>
      <c r="U24" t="s">
        <v>459</v>
      </c>
      <c r="V24" t="s">
        <v>460</v>
      </c>
      <c r="W24" t="s">
        <v>373</v>
      </c>
      <c r="X24" t="s">
        <v>461</v>
      </c>
      <c r="Z24" t="s">
        <v>332</v>
      </c>
      <c r="AA24" t="s">
        <v>333</v>
      </c>
      <c r="AB24" t="s">
        <v>377</v>
      </c>
      <c r="AD24" t="s">
        <v>74</v>
      </c>
      <c r="AM24">
        <v>2507707718</v>
      </c>
      <c r="AN24">
        <v>2507707661</v>
      </c>
      <c r="AO24" t="s">
        <v>462</v>
      </c>
      <c r="AR24" t="s">
        <v>379</v>
      </c>
      <c r="AS24" t="s">
        <v>379</v>
      </c>
      <c r="AW24" t="s">
        <v>380</v>
      </c>
      <c r="AX24" t="s">
        <v>380</v>
      </c>
      <c r="AY24" t="s">
        <v>380</v>
      </c>
      <c r="AZ24" t="s">
        <v>380</v>
      </c>
      <c r="BA24" t="s">
        <v>380</v>
      </c>
      <c r="BB24" t="s">
        <v>379</v>
      </c>
      <c r="BC24" t="s">
        <v>380</v>
      </c>
      <c r="BD24" t="s">
        <v>380</v>
      </c>
      <c r="BE24" t="s">
        <v>380</v>
      </c>
      <c r="BF24" t="s">
        <v>379</v>
      </c>
      <c r="BG24" t="s">
        <v>379</v>
      </c>
      <c r="BH24" t="s">
        <v>380</v>
      </c>
      <c r="BI24" t="str">
        <f t="shared" si="3"/>
        <v>No</v>
      </c>
      <c r="BJ24" t="str">
        <f t="shared" si="4"/>
        <v>Yes</v>
      </c>
      <c r="BK24" t="str">
        <f t="shared" si="5"/>
        <v>Yes</v>
      </c>
    </row>
    <row r="25" spans="1:63" x14ac:dyDescent="0.25">
      <c r="A25" t="str">
        <f t="shared" si="0"/>
        <v xml:space="preserve">046 - Sunshine Coast                          </v>
      </c>
      <c r="B25" t="s">
        <v>143</v>
      </c>
      <c r="C25" t="s">
        <v>224</v>
      </c>
      <c r="P25" t="str">
        <f t="shared" si="1"/>
        <v>068Public School1</v>
      </c>
      <c r="Q25">
        <f t="shared" si="2"/>
        <v>1</v>
      </c>
      <c r="R25" s="166" t="s">
        <v>76</v>
      </c>
      <c r="S25" s="166" t="s">
        <v>288</v>
      </c>
      <c r="T25" t="s">
        <v>463</v>
      </c>
      <c r="U25" t="s">
        <v>464</v>
      </c>
      <c r="V25" t="s">
        <v>465</v>
      </c>
      <c r="W25" t="s">
        <v>373</v>
      </c>
      <c r="X25" t="s">
        <v>466</v>
      </c>
      <c r="Z25" t="s">
        <v>323</v>
      </c>
      <c r="AA25" t="s">
        <v>324</v>
      </c>
      <c r="AB25" t="s">
        <v>377</v>
      </c>
      <c r="AD25" t="s">
        <v>74</v>
      </c>
      <c r="AM25">
        <v>2507569901</v>
      </c>
      <c r="AN25">
        <v>2507560291</v>
      </c>
      <c r="AO25" t="s">
        <v>467</v>
      </c>
      <c r="AR25" t="s">
        <v>379</v>
      </c>
      <c r="AS25" t="s">
        <v>380</v>
      </c>
      <c r="AW25" t="s">
        <v>380</v>
      </c>
      <c r="AX25" t="s">
        <v>380</v>
      </c>
      <c r="AY25" t="s">
        <v>380</v>
      </c>
      <c r="AZ25" t="s">
        <v>380</v>
      </c>
      <c r="BA25" t="s">
        <v>380</v>
      </c>
      <c r="BB25" t="s">
        <v>380</v>
      </c>
      <c r="BC25" t="s">
        <v>380</v>
      </c>
      <c r="BD25" t="s">
        <v>380</v>
      </c>
      <c r="BE25" t="s">
        <v>380</v>
      </c>
      <c r="BF25" t="s">
        <v>380</v>
      </c>
      <c r="BG25" t="s">
        <v>380</v>
      </c>
      <c r="BH25" t="s">
        <v>380</v>
      </c>
      <c r="BI25" t="str">
        <f t="shared" si="3"/>
        <v>Yes</v>
      </c>
      <c r="BJ25" t="str">
        <f t="shared" si="4"/>
        <v>Yes</v>
      </c>
      <c r="BK25" t="str">
        <f t="shared" si="5"/>
        <v>Yes</v>
      </c>
    </row>
    <row r="26" spans="1:63" x14ac:dyDescent="0.25">
      <c r="A26" t="str">
        <f t="shared" si="0"/>
        <v>047 - qathet</v>
      </c>
      <c r="B26" t="s">
        <v>122</v>
      </c>
      <c r="C26" t="s">
        <v>630</v>
      </c>
      <c r="P26" t="str">
        <f t="shared" si="1"/>
        <v>069Public School1</v>
      </c>
      <c r="Q26">
        <f t="shared" si="2"/>
        <v>1</v>
      </c>
      <c r="R26" s="166" t="s">
        <v>120</v>
      </c>
      <c r="S26" s="166" t="s">
        <v>147</v>
      </c>
      <c r="T26" t="s">
        <v>148</v>
      </c>
      <c r="U26" t="s">
        <v>580</v>
      </c>
      <c r="V26" t="s">
        <v>581</v>
      </c>
      <c r="W26" t="s">
        <v>373</v>
      </c>
      <c r="X26" t="s">
        <v>582</v>
      </c>
      <c r="Z26" t="s">
        <v>363</v>
      </c>
      <c r="AA26" t="s">
        <v>119</v>
      </c>
      <c r="AB26" t="s">
        <v>377</v>
      </c>
      <c r="AD26" t="s">
        <v>74</v>
      </c>
      <c r="AM26">
        <v>2502482969</v>
      </c>
      <c r="AN26">
        <v>2502482969</v>
      </c>
      <c r="AO26" t="s">
        <v>468</v>
      </c>
      <c r="AR26" t="s">
        <v>379</v>
      </c>
      <c r="AS26" t="s">
        <v>380</v>
      </c>
      <c r="AW26" t="s">
        <v>380</v>
      </c>
      <c r="AX26" t="s">
        <v>380</v>
      </c>
      <c r="AY26" t="s">
        <v>380</v>
      </c>
      <c r="AZ26" t="s">
        <v>380</v>
      </c>
      <c r="BA26" t="s">
        <v>380</v>
      </c>
      <c r="BB26" t="s">
        <v>380</v>
      </c>
      <c r="BC26" t="s">
        <v>380</v>
      </c>
      <c r="BD26" t="s">
        <v>380</v>
      </c>
      <c r="BE26" t="s">
        <v>380</v>
      </c>
      <c r="BF26" t="s">
        <v>380</v>
      </c>
      <c r="BG26" t="s">
        <v>380</v>
      </c>
      <c r="BH26" t="s">
        <v>380</v>
      </c>
      <c r="BI26" t="str">
        <f t="shared" si="3"/>
        <v>Yes</v>
      </c>
      <c r="BJ26" t="str">
        <f t="shared" si="4"/>
        <v>Yes</v>
      </c>
      <c r="BK26" t="str">
        <f t="shared" si="5"/>
        <v>Yes</v>
      </c>
    </row>
    <row r="27" spans="1:63" x14ac:dyDescent="0.25">
      <c r="A27" t="str">
        <f t="shared" si="0"/>
        <v xml:space="preserve">048 - Sea to Sky                              </v>
      </c>
      <c r="B27" t="s">
        <v>129</v>
      </c>
      <c r="C27" t="s">
        <v>225</v>
      </c>
      <c r="P27" t="str">
        <f t="shared" si="1"/>
        <v>070Public School1</v>
      </c>
      <c r="Q27">
        <f t="shared" si="2"/>
        <v>1</v>
      </c>
      <c r="R27" s="166" t="s">
        <v>86</v>
      </c>
      <c r="S27" s="166" t="s">
        <v>145</v>
      </c>
      <c r="T27" t="s">
        <v>583</v>
      </c>
      <c r="U27" t="s">
        <v>469</v>
      </c>
      <c r="V27" t="s">
        <v>470</v>
      </c>
      <c r="W27" t="s">
        <v>373</v>
      </c>
      <c r="X27" t="s">
        <v>471</v>
      </c>
      <c r="Z27" t="s">
        <v>607</v>
      </c>
      <c r="AA27" t="s">
        <v>608</v>
      </c>
      <c r="AB27" t="s">
        <v>377</v>
      </c>
      <c r="AD27" t="s">
        <v>74</v>
      </c>
      <c r="AM27">
        <v>2507233744</v>
      </c>
      <c r="AN27">
        <v>2507233711</v>
      </c>
      <c r="AO27" t="s">
        <v>622</v>
      </c>
      <c r="AR27" t="s">
        <v>379</v>
      </c>
      <c r="AS27" t="s">
        <v>380</v>
      </c>
      <c r="AW27" t="s">
        <v>379</v>
      </c>
      <c r="AX27" t="s">
        <v>379</v>
      </c>
      <c r="AY27" t="s">
        <v>380</v>
      </c>
      <c r="AZ27" t="s">
        <v>380</v>
      </c>
      <c r="BA27" t="s">
        <v>380</v>
      </c>
      <c r="BB27" t="s">
        <v>380</v>
      </c>
      <c r="BC27" t="s">
        <v>380</v>
      </c>
      <c r="BD27" t="s">
        <v>379</v>
      </c>
      <c r="BE27" t="s">
        <v>380</v>
      </c>
      <c r="BF27" t="s">
        <v>379</v>
      </c>
      <c r="BG27" t="s">
        <v>380</v>
      </c>
      <c r="BH27" t="s">
        <v>379</v>
      </c>
      <c r="BI27" t="str">
        <f t="shared" si="3"/>
        <v>Yes</v>
      </c>
      <c r="BJ27" t="str">
        <f t="shared" si="4"/>
        <v>Yes</v>
      </c>
      <c r="BK27" t="str">
        <f t="shared" si="5"/>
        <v>Yes</v>
      </c>
    </row>
    <row r="28" spans="1:63" x14ac:dyDescent="0.25">
      <c r="A28" t="str">
        <f t="shared" si="0"/>
        <v xml:space="preserve">049 - Central Coast                           </v>
      </c>
      <c r="B28" t="s">
        <v>96</v>
      </c>
      <c r="C28" t="s">
        <v>226</v>
      </c>
      <c r="P28" t="str">
        <f t="shared" si="1"/>
        <v>072Public School1</v>
      </c>
      <c r="Q28">
        <f t="shared" si="2"/>
        <v>1</v>
      </c>
      <c r="R28" s="166" t="s">
        <v>138</v>
      </c>
      <c r="S28" s="166" t="s">
        <v>156</v>
      </c>
      <c r="T28" t="s">
        <v>584</v>
      </c>
      <c r="U28" t="s">
        <v>472</v>
      </c>
      <c r="V28" t="s">
        <v>473</v>
      </c>
      <c r="W28" t="s">
        <v>373</v>
      </c>
      <c r="X28" t="s">
        <v>474</v>
      </c>
      <c r="Z28" t="s">
        <v>334</v>
      </c>
      <c r="AA28" t="s">
        <v>335</v>
      </c>
      <c r="AB28" t="s">
        <v>377</v>
      </c>
      <c r="AD28" t="s">
        <v>74</v>
      </c>
      <c r="AM28">
        <v>2509234918</v>
      </c>
      <c r="AN28">
        <v>2509234932</v>
      </c>
      <c r="AO28" t="s">
        <v>475</v>
      </c>
      <c r="AR28" t="s">
        <v>379</v>
      </c>
      <c r="AS28" t="s">
        <v>379</v>
      </c>
      <c r="AW28" t="s">
        <v>380</v>
      </c>
      <c r="AX28" t="s">
        <v>380</v>
      </c>
      <c r="AY28" t="s">
        <v>379</v>
      </c>
      <c r="AZ28" t="s">
        <v>379</v>
      </c>
      <c r="BA28" t="s">
        <v>380</v>
      </c>
      <c r="BB28" t="s">
        <v>380</v>
      </c>
      <c r="BC28" t="s">
        <v>380</v>
      </c>
      <c r="BD28" t="s">
        <v>380</v>
      </c>
      <c r="BE28" t="s">
        <v>380</v>
      </c>
      <c r="BF28" t="s">
        <v>379</v>
      </c>
      <c r="BG28" t="s">
        <v>379</v>
      </c>
      <c r="BH28" t="s">
        <v>379</v>
      </c>
      <c r="BI28" t="str">
        <f t="shared" si="3"/>
        <v>No</v>
      </c>
      <c r="BJ28" t="str">
        <f t="shared" si="4"/>
        <v>Yes</v>
      </c>
      <c r="BK28" t="str">
        <f t="shared" si="5"/>
        <v>Yes</v>
      </c>
    </row>
    <row r="29" spans="1:63" x14ac:dyDescent="0.25">
      <c r="A29" t="str">
        <f t="shared" si="0"/>
        <v xml:space="preserve">050 - Haida Gwaii                             </v>
      </c>
      <c r="B29" t="s">
        <v>100</v>
      </c>
      <c r="C29" t="s">
        <v>227</v>
      </c>
      <c r="P29" t="str">
        <f t="shared" si="1"/>
        <v>075Public School1</v>
      </c>
      <c r="Q29">
        <f t="shared" si="2"/>
        <v>1</v>
      </c>
      <c r="R29" s="166" t="s">
        <v>103</v>
      </c>
      <c r="S29" s="166" t="s">
        <v>193</v>
      </c>
      <c r="T29" t="s">
        <v>476</v>
      </c>
      <c r="U29" t="s">
        <v>477</v>
      </c>
      <c r="V29" t="s">
        <v>478</v>
      </c>
      <c r="W29" t="s">
        <v>373</v>
      </c>
      <c r="X29" t="s">
        <v>479</v>
      </c>
      <c r="Z29" t="s">
        <v>291</v>
      </c>
      <c r="AA29" t="s">
        <v>309</v>
      </c>
      <c r="AB29" t="s">
        <v>377</v>
      </c>
      <c r="AD29" t="s">
        <v>74</v>
      </c>
      <c r="AM29">
        <v>6048203333</v>
      </c>
      <c r="AN29">
        <v>6048209505</v>
      </c>
      <c r="AO29" t="s">
        <v>480</v>
      </c>
      <c r="AR29" t="s">
        <v>379</v>
      </c>
      <c r="AS29" t="s">
        <v>379</v>
      </c>
      <c r="AW29" t="s">
        <v>379</v>
      </c>
      <c r="AX29" t="s">
        <v>379</v>
      </c>
      <c r="AY29" t="s">
        <v>379</v>
      </c>
      <c r="AZ29" t="s">
        <v>379</v>
      </c>
      <c r="BA29" t="s">
        <v>379</v>
      </c>
      <c r="BB29" t="s">
        <v>379</v>
      </c>
      <c r="BC29" t="s">
        <v>380</v>
      </c>
      <c r="BD29" t="s">
        <v>380</v>
      </c>
      <c r="BE29" t="s">
        <v>380</v>
      </c>
      <c r="BF29" t="s">
        <v>380</v>
      </c>
      <c r="BG29" t="s">
        <v>380</v>
      </c>
      <c r="BH29" t="s">
        <v>380</v>
      </c>
      <c r="BI29" t="str">
        <f t="shared" si="3"/>
        <v>No</v>
      </c>
      <c r="BJ29" t="str">
        <f t="shared" si="4"/>
        <v>Yes</v>
      </c>
      <c r="BK29" t="str">
        <f t="shared" si="5"/>
        <v>Yes</v>
      </c>
    </row>
    <row r="30" spans="1:63" x14ac:dyDescent="0.25">
      <c r="A30" t="str">
        <f t="shared" si="0"/>
        <v xml:space="preserve">051 - Boundary                                </v>
      </c>
      <c r="B30" t="s">
        <v>127</v>
      </c>
      <c r="C30" t="s">
        <v>228</v>
      </c>
      <c r="P30" t="str">
        <f t="shared" si="1"/>
        <v>078Public School1</v>
      </c>
      <c r="Q30">
        <f t="shared" si="2"/>
        <v>1</v>
      </c>
      <c r="R30" s="166" t="s">
        <v>99</v>
      </c>
      <c r="S30" s="166" t="s">
        <v>338</v>
      </c>
      <c r="T30" t="s">
        <v>339</v>
      </c>
      <c r="U30" t="s">
        <v>481</v>
      </c>
      <c r="V30" t="s">
        <v>482</v>
      </c>
      <c r="W30" t="s">
        <v>373</v>
      </c>
      <c r="X30" t="s">
        <v>483</v>
      </c>
      <c r="Z30" t="s">
        <v>609</v>
      </c>
      <c r="AA30" t="s">
        <v>610</v>
      </c>
      <c r="AB30" t="s">
        <v>377</v>
      </c>
      <c r="AD30" t="s">
        <v>74</v>
      </c>
      <c r="AM30">
        <v>6048699953</v>
      </c>
      <c r="AN30">
        <v>6048695951</v>
      </c>
      <c r="AO30" t="s">
        <v>623</v>
      </c>
      <c r="AR30" t="s">
        <v>379</v>
      </c>
      <c r="AS30" t="s">
        <v>379</v>
      </c>
      <c r="AW30" t="s">
        <v>379</v>
      </c>
      <c r="AX30" t="s">
        <v>379</v>
      </c>
      <c r="AY30" t="s">
        <v>379</v>
      </c>
      <c r="AZ30" t="s">
        <v>379</v>
      </c>
      <c r="BA30" t="s">
        <v>379</v>
      </c>
      <c r="BB30" t="s">
        <v>380</v>
      </c>
      <c r="BC30" t="s">
        <v>379</v>
      </c>
      <c r="BD30" t="s">
        <v>380</v>
      </c>
      <c r="BE30" t="s">
        <v>380</v>
      </c>
      <c r="BF30" t="s">
        <v>380</v>
      </c>
      <c r="BG30" t="s">
        <v>380</v>
      </c>
      <c r="BH30" t="s">
        <v>380</v>
      </c>
      <c r="BI30" t="str">
        <f t="shared" si="3"/>
        <v>No</v>
      </c>
      <c r="BJ30" t="str">
        <f t="shared" si="4"/>
        <v>Yes</v>
      </c>
      <c r="BK30" t="str">
        <f t="shared" si="5"/>
        <v>Yes</v>
      </c>
    </row>
    <row r="31" spans="1:63" x14ac:dyDescent="0.25">
      <c r="A31" t="str">
        <f t="shared" si="0"/>
        <v xml:space="preserve">052 - Prince Rupert                           </v>
      </c>
      <c r="B31" t="s">
        <v>113</v>
      </c>
      <c r="C31" t="s">
        <v>229</v>
      </c>
      <c r="P31" t="str">
        <f t="shared" si="1"/>
        <v>079Public School1</v>
      </c>
      <c r="Q31">
        <f t="shared" si="2"/>
        <v>1</v>
      </c>
      <c r="R31" s="166" t="s">
        <v>89</v>
      </c>
      <c r="S31" s="166" t="s">
        <v>155</v>
      </c>
      <c r="T31" t="s">
        <v>277</v>
      </c>
      <c r="U31" t="s">
        <v>484</v>
      </c>
      <c r="V31" t="s">
        <v>485</v>
      </c>
      <c r="W31" t="s">
        <v>373</v>
      </c>
      <c r="X31" t="s">
        <v>486</v>
      </c>
      <c r="Z31" t="s">
        <v>487</v>
      </c>
      <c r="AA31" t="s">
        <v>488</v>
      </c>
      <c r="AB31" t="s">
        <v>377</v>
      </c>
      <c r="AD31" t="s">
        <v>74</v>
      </c>
      <c r="AM31">
        <v>2507460277</v>
      </c>
      <c r="AN31">
        <v>2507460255</v>
      </c>
      <c r="AO31" t="s">
        <v>624</v>
      </c>
      <c r="AR31" t="s">
        <v>379</v>
      </c>
      <c r="AS31" t="s">
        <v>380</v>
      </c>
      <c r="AW31" t="s">
        <v>380</v>
      </c>
      <c r="AX31" t="s">
        <v>380</v>
      </c>
      <c r="AY31" t="s">
        <v>380</v>
      </c>
      <c r="AZ31" t="s">
        <v>380</v>
      </c>
      <c r="BA31" t="s">
        <v>380</v>
      </c>
      <c r="BB31" t="s">
        <v>380</v>
      </c>
      <c r="BC31" t="s">
        <v>380</v>
      </c>
      <c r="BD31" t="s">
        <v>380</v>
      </c>
      <c r="BE31" t="s">
        <v>380</v>
      </c>
      <c r="BF31" t="s">
        <v>380</v>
      </c>
      <c r="BG31" t="s">
        <v>380</v>
      </c>
      <c r="BH31" t="s">
        <v>380</v>
      </c>
      <c r="BI31" t="str">
        <f t="shared" si="3"/>
        <v>Yes</v>
      </c>
      <c r="BJ31" t="str">
        <f t="shared" si="4"/>
        <v>Yes</v>
      </c>
      <c r="BK31" t="str">
        <f t="shared" si="5"/>
        <v>Yes</v>
      </c>
    </row>
    <row r="32" spans="1:63" x14ac:dyDescent="0.25">
      <c r="A32" t="str">
        <f t="shared" si="0"/>
        <v xml:space="preserve">053 - Okanagan Similkameen                    </v>
      </c>
      <c r="B32" t="s">
        <v>142</v>
      </c>
      <c r="C32" t="s">
        <v>230</v>
      </c>
      <c r="P32" t="str">
        <f t="shared" si="1"/>
        <v>082Public School1</v>
      </c>
      <c r="Q32">
        <f t="shared" si="2"/>
        <v>1</v>
      </c>
      <c r="R32" s="166" t="s">
        <v>126</v>
      </c>
      <c r="S32" s="166" t="s">
        <v>176</v>
      </c>
      <c r="T32" t="s">
        <v>177</v>
      </c>
      <c r="U32" t="s">
        <v>489</v>
      </c>
      <c r="V32" t="s">
        <v>490</v>
      </c>
      <c r="W32" t="s">
        <v>373</v>
      </c>
      <c r="X32" t="s">
        <v>585</v>
      </c>
      <c r="Z32" t="s">
        <v>540</v>
      </c>
      <c r="AA32" t="s">
        <v>611</v>
      </c>
      <c r="AB32" t="s">
        <v>377</v>
      </c>
      <c r="AD32" t="s">
        <v>74</v>
      </c>
      <c r="AM32">
        <v>2506357944</v>
      </c>
      <c r="AO32" t="s">
        <v>625</v>
      </c>
      <c r="AR32" t="s">
        <v>379</v>
      </c>
      <c r="AS32" t="s">
        <v>379</v>
      </c>
      <c r="AW32" t="s">
        <v>379</v>
      </c>
      <c r="AX32" t="s">
        <v>379</v>
      </c>
      <c r="AY32" t="s">
        <v>379</v>
      </c>
      <c r="AZ32" t="s">
        <v>379</v>
      </c>
      <c r="BA32" t="s">
        <v>379</v>
      </c>
      <c r="BB32" t="s">
        <v>379</v>
      </c>
      <c r="BC32" t="s">
        <v>379</v>
      </c>
      <c r="BD32" t="s">
        <v>379</v>
      </c>
      <c r="BE32" t="s">
        <v>379</v>
      </c>
      <c r="BF32" t="s">
        <v>379</v>
      </c>
      <c r="BG32" t="s">
        <v>380</v>
      </c>
      <c r="BH32" t="s">
        <v>380</v>
      </c>
      <c r="BI32" t="str">
        <f t="shared" si="3"/>
        <v>No</v>
      </c>
      <c r="BJ32" t="str">
        <f t="shared" si="4"/>
        <v>No</v>
      </c>
      <c r="BK32" t="str">
        <f t="shared" si="5"/>
        <v>Yes</v>
      </c>
    </row>
    <row r="33" spans="1:63" x14ac:dyDescent="0.25">
      <c r="A33" t="str">
        <f t="shared" si="0"/>
        <v xml:space="preserve">054 - Bulkley Valley                          </v>
      </c>
      <c r="B33" t="s">
        <v>133</v>
      </c>
      <c r="C33" t="s">
        <v>231</v>
      </c>
      <c r="P33" t="str">
        <f t="shared" si="1"/>
        <v>008Public School1</v>
      </c>
      <c r="Q33">
        <f t="shared" si="2"/>
        <v>1</v>
      </c>
      <c r="R33" s="166" t="s">
        <v>97</v>
      </c>
      <c r="S33" s="166" t="s">
        <v>154</v>
      </c>
      <c r="T33" t="s">
        <v>336</v>
      </c>
      <c r="U33" t="s">
        <v>494</v>
      </c>
      <c r="V33" t="s">
        <v>495</v>
      </c>
      <c r="W33" t="s">
        <v>373</v>
      </c>
      <c r="X33" t="s">
        <v>496</v>
      </c>
      <c r="Z33" t="s">
        <v>491</v>
      </c>
      <c r="AA33" t="s">
        <v>492</v>
      </c>
      <c r="AB33" t="s">
        <v>493</v>
      </c>
      <c r="AD33" t="s">
        <v>74</v>
      </c>
      <c r="AM33">
        <v>2503544311</v>
      </c>
      <c r="AN33">
        <v>2505057007</v>
      </c>
      <c r="AO33" t="s">
        <v>626</v>
      </c>
      <c r="AR33" t="s">
        <v>379</v>
      </c>
      <c r="AS33" t="s">
        <v>380</v>
      </c>
      <c r="AW33" t="s">
        <v>380</v>
      </c>
      <c r="AX33" t="s">
        <v>380</v>
      </c>
      <c r="AY33" t="s">
        <v>380</v>
      </c>
      <c r="AZ33" t="s">
        <v>380</v>
      </c>
      <c r="BA33" t="s">
        <v>380</v>
      </c>
      <c r="BB33" t="s">
        <v>380</v>
      </c>
      <c r="BC33" t="s">
        <v>380</v>
      </c>
      <c r="BD33" t="s">
        <v>380</v>
      </c>
      <c r="BE33" t="s">
        <v>380</v>
      </c>
      <c r="BF33" t="s">
        <v>380</v>
      </c>
      <c r="BG33" t="s">
        <v>380</v>
      </c>
      <c r="BH33" t="s">
        <v>380</v>
      </c>
      <c r="BI33" t="str">
        <f t="shared" si="3"/>
        <v>Yes</v>
      </c>
      <c r="BJ33" t="str">
        <f t="shared" si="4"/>
        <v>Yes</v>
      </c>
      <c r="BK33" t="str">
        <f t="shared" si="5"/>
        <v>Yes</v>
      </c>
    </row>
    <row r="34" spans="1:63" x14ac:dyDescent="0.25">
      <c r="A34" t="str">
        <f t="shared" si="0"/>
        <v xml:space="preserve">057 - Prince George                           </v>
      </c>
      <c r="B34" t="s">
        <v>108</v>
      </c>
      <c r="C34" t="s">
        <v>232</v>
      </c>
      <c r="P34" t="str">
        <f t="shared" si="1"/>
        <v>034Public School1</v>
      </c>
      <c r="Q34">
        <f t="shared" si="2"/>
        <v>1</v>
      </c>
      <c r="R34" s="166" t="s">
        <v>90</v>
      </c>
      <c r="S34" s="166" t="s">
        <v>91</v>
      </c>
      <c r="T34" t="s">
        <v>92</v>
      </c>
      <c r="U34" t="s">
        <v>497</v>
      </c>
      <c r="V34" t="s">
        <v>498</v>
      </c>
      <c r="W34" t="s">
        <v>373</v>
      </c>
      <c r="X34" t="s">
        <v>499</v>
      </c>
      <c r="Z34" t="s">
        <v>500</v>
      </c>
      <c r="AA34" t="s">
        <v>501</v>
      </c>
      <c r="AB34" t="s">
        <v>493</v>
      </c>
      <c r="AD34" t="s">
        <v>74</v>
      </c>
      <c r="AM34">
        <v>6048599803</v>
      </c>
      <c r="AN34">
        <v>6048541463</v>
      </c>
      <c r="AO34" t="s">
        <v>502</v>
      </c>
      <c r="AR34" t="s">
        <v>379</v>
      </c>
      <c r="AS34" t="s">
        <v>380</v>
      </c>
      <c r="AW34" t="s">
        <v>380</v>
      </c>
      <c r="AX34" t="s">
        <v>380</v>
      </c>
      <c r="AY34" t="s">
        <v>380</v>
      </c>
      <c r="AZ34" t="s">
        <v>380</v>
      </c>
      <c r="BA34" t="s">
        <v>380</v>
      </c>
      <c r="BB34" t="s">
        <v>380</v>
      </c>
      <c r="BC34" t="s">
        <v>380</v>
      </c>
      <c r="BD34" t="s">
        <v>380</v>
      </c>
      <c r="BE34" t="s">
        <v>380</v>
      </c>
      <c r="BF34" t="s">
        <v>380</v>
      </c>
      <c r="BG34" t="s">
        <v>380</v>
      </c>
      <c r="BH34" t="s">
        <v>380</v>
      </c>
      <c r="BI34" t="str">
        <f t="shared" si="3"/>
        <v>Yes</v>
      </c>
      <c r="BJ34" t="str">
        <f t="shared" si="4"/>
        <v>Yes</v>
      </c>
      <c r="BK34" t="str">
        <f t="shared" si="5"/>
        <v>Yes</v>
      </c>
    </row>
    <row r="35" spans="1:63" x14ac:dyDescent="0.25">
      <c r="A35" t="str">
        <f t="shared" si="0"/>
        <v xml:space="preserve">058 - Nicola-Similkameen                      </v>
      </c>
      <c r="B35" t="s">
        <v>149</v>
      </c>
      <c r="C35" t="s">
        <v>233</v>
      </c>
      <c r="P35" t="str">
        <f t="shared" si="1"/>
        <v>035Public School1</v>
      </c>
      <c r="Q35">
        <f t="shared" si="2"/>
        <v>1</v>
      </c>
      <c r="R35" s="166" t="s">
        <v>98</v>
      </c>
      <c r="S35" s="166" t="s">
        <v>174</v>
      </c>
      <c r="T35" t="s">
        <v>586</v>
      </c>
      <c r="U35" t="s">
        <v>587</v>
      </c>
      <c r="V35" t="s">
        <v>407</v>
      </c>
      <c r="W35" t="s">
        <v>373</v>
      </c>
      <c r="X35" t="s">
        <v>503</v>
      </c>
      <c r="Z35" t="s">
        <v>340</v>
      </c>
      <c r="AA35" t="s">
        <v>341</v>
      </c>
      <c r="AB35" t="s">
        <v>493</v>
      </c>
      <c r="AD35" t="s">
        <v>74</v>
      </c>
      <c r="AM35">
        <v>6045347155</v>
      </c>
      <c r="AN35">
        <v>6045349332</v>
      </c>
      <c r="AO35" t="s">
        <v>504</v>
      </c>
      <c r="AR35" t="s">
        <v>379</v>
      </c>
      <c r="AS35" t="s">
        <v>379</v>
      </c>
      <c r="AW35" t="s">
        <v>379</v>
      </c>
      <c r="AX35" t="s">
        <v>379</v>
      </c>
      <c r="AY35" t="s">
        <v>379</v>
      </c>
      <c r="AZ35" t="s">
        <v>379</v>
      </c>
      <c r="BA35" t="s">
        <v>379</v>
      </c>
      <c r="BB35" t="s">
        <v>379</v>
      </c>
      <c r="BC35" t="s">
        <v>379</v>
      </c>
      <c r="BD35" t="s">
        <v>379</v>
      </c>
      <c r="BE35" t="s">
        <v>379</v>
      </c>
      <c r="BF35" t="s">
        <v>380</v>
      </c>
      <c r="BG35" t="s">
        <v>380</v>
      </c>
      <c r="BH35" t="s">
        <v>380</v>
      </c>
      <c r="BI35" t="str">
        <f t="shared" si="3"/>
        <v>No</v>
      </c>
      <c r="BJ35" t="str">
        <f t="shared" si="4"/>
        <v>No</v>
      </c>
      <c r="BK35" t="str">
        <f t="shared" si="5"/>
        <v>Yes</v>
      </c>
    </row>
    <row r="36" spans="1:63" x14ac:dyDescent="0.25">
      <c r="A36" t="str">
        <f t="shared" si="0"/>
        <v xml:space="preserve">059 - Peace River South                       </v>
      </c>
      <c r="B36" t="s">
        <v>139</v>
      </c>
      <c r="C36" t="s">
        <v>234</v>
      </c>
      <c r="P36" t="str">
        <f t="shared" si="1"/>
        <v>036Public School1</v>
      </c>
      <c r="Q36">
        <f t="shared" si="2"/>
        <v>1</v>
      </c>
      <c r="R36" s="166" t="s">
        <v>82</v>
      </c>
      <c r="S36" s="166" t="s">
        <v>194</v>
      </c>
      <c r="T36" t="s">
        <v>588</v>
      </c>
      <c r="U36" t="s">
        <v>505</v>
      </c>
      <c r="V36" t="s">
        <v>506</v>
      </c>
      <c r="W36" t="s">
        <v>373</v>
      </c>
      <c r="X36" t="s">
        <v>507</v>
      </c>
      <c r="Z36" t="s">
        <v>355</v>
      </c>
      <c r="AA36" t="s">
        <v>345</v>
      </c>
      <c r="AB36" t="s">
        <v>493</v>
      </c>
      <c r="AD36" t="s">
        <v>74</v>
      </c>
      <c r="AM36">
        <v>6045924263</v>
      </c>
      <c r="AN36">
        <v>6045956346</v>
      </c>
      <c r="AO36" t="s">
        <v>356</v>
      </c>
      <c r="AR36" t="s">
        <v>379</v>
      </c>
      <c r="AS36" t="s">
        <v>379</v>
      </c>
      <c r="AW36" t="s">
        <v>379</v>
      </c>
      <c r="AX36" t="s">
        <v>379</v>
      </c>
      <c r="AY36" t="s">
        <v>379</v>
      </c>
      <c r="AZ36" t="s">
        <v>379</v>
      </c>
      <c r="BA36" t="s">
        <v>379</v>
      </c>
      <c r="BB36" t="s">
        <v>379</v>
      </c>
      <c r="BC36" t="s">
        <v>379</v>
      </c>
      <c r="BD36" t="s">
        <v>380</v>
      </c>
      <c r="BE36" t="s">
        <v>380</v>
      </c>
      <c r="BF36" t="s">
        <v>380</v>
      </c>
      <c r="BG36" t="s">
        <v>380</v>
      </c>
      <c r="BH36" t="s">
        <v>380</v>
      </c>
      <c r="BI36" t="str">
        <f t="shared" si="3"/>
        <v>No</v>
      </c>
      <c r="BJ36" t="str">
        <f t="shared" si="4"/>
        <v>No</v>
      </c>
      <c r="BK36" t="str">
        <f t="shared" si="5"/>
        <v>Yes</v>
      </c>
    </row>
    <row r="37" spans="1:63" x14ac:dyDescent="0.25">
      <c r="A37" t="str">
        <f t="shared" si="0"/>
        <v xml:space="preserve">060 - Peace River North                       </v>
      </c>
      <c r="B37" t="s">
        <v>110</v>
      </c>
      <c r="C37" t="s">
        <v>235</v>
      </c>
      <c r="P37" t="str">
        <f t="shared" si="1"/>
        <v>037Public School1</v>
      </c>
      <c r="Q37">
        <f t="shared" si="2"/>
        <v>1</v>
      </c>
      <c r="R37" s="166" t="s">
        <v>112</v>
      </c>
      <c r="S37" s="166" t="s">
        <v>168</v>
      </c>
      <c r="T37" t="s">
        <v>169</v>
      </c>
      <c r="U37" t="s">
        <v>508</v>
      </c>
      <c r="V37" t="s">
        <v>410</v>
      </c>
      <c r="W37" t="s">
        <v>373</v>
      </c>
      <c r="X37" t="s">
        <v>509</v>
      </c>
      <c r="Z37" t="s">
        <v>412</v>
      </c>
      <c r="AA37" t="s">
        <v>413</v>
      </c>
      <c r="AB37" t="s">
        <v>493</v>
      </c>
      <c r="AD37" t="s">
        <v>74</v>
      </c>
      <c r="AM37">
        <v>6045978353</v>
      </c>
      <c r="AN37">
        <v>6045974881</v>
      </c>
      <c r="AO37" t="s">
        <v>414</v>
      </c>
      <c r="AR37" t="s">
        <v>379</v>
      </c>
      <c r="AS37" t="s">
        <v>380</v>
      </c>
      <c r="AW37" t="s">
        <v>380</v>
      </c>
      <c r="AX37" t="s">
        <v>380</v>
      </c>
      <c r="AY37" t="s">
        <v>380</v>
      </c>
      <c r="AZ37" t="s">
        <v>380</v>
      </c>
      <c r="BA37" t="s">
        <v>380</v>
      </c>
      <c r="BB37" t="s">
        <v>380</v>
      </c>
      <c r="BC37" t="s">
        <v>380</v>
      </c>
      <c r="BD37" t="s">
        <v>380</v>
      </c>
      <c r="BE37" t="s">
        <v>380</v>
      </c>
      <c r="BF37" t="s">
        <v>379</v>
      </c>
      <c r="BG37" t="s">
        <v>379</v>
      </c>
      <c r="BH37" t="s">
        <v>379</v>
      </c>
      <c r="BI37" t="str">
        <f t="shared" si="3"/>
        <v>Yes</v>
      </c>
      <c r="BJ37" t="str">
        <f t="shared" si="4"/>
        <v>Yes</v>
      </c>
      <c r="BK37" t="str">
        <f t="shared" si="5"/>
        <v>Yes</v>
      </c>
    </row>
    <row r="38" spans="1:63" x14ac:dyDescent="0.25">
      <c r="A38" t="str">
        <f t="shared" si="0"/>
        <v xml:space="preserve">061 - Greater Victoria                        </v>
      </c>
      <c r="B38" t="s">
        <v>114</v>
      </c>
      <c r="C38" t="s">
        <v>236</v>
      </c>
      <c r="P38" t="str">
        <f t="shared" si="1"/>
        <v>039Public School1</v>
      </c>
      <c r="Q38">
        <f t="shared" si="2"/>
        <v>1</v>
      </c>
      <c r="R38" s="166" t="s">
        <v>93</v>
      </c>
      <c r="S38" s="166" t="s">
        <v>195</v>
      </c>
      <c r="T38" t="s">
        <v>196</v>
      </c>
      <c r="U38" t="s">
        <v>510</v>
      </c>
      <c r="V38" t="s">
        <v>511</v>
      </c>
      <c r="W38" t="s">
        <v>373</v>
      </c>
      <c r="X38" t="s">
        <v>512</v>
      </c>
      <c r="Z38" t="s">
        <v>316</v>
      </c>
      <c r="AA38" t="s">
        <v>317</v>
      </c>
      <c r="AB38" t="s">
        <v>493</v>
      </c>
      <c r="AD38" t="s">
        <v>74</v>
      </c>
      <c r="AM38">
        <v>6047135520</v>
      </c>
      <c r="AN38">
        <v>6047135528</v>
      </c>
      <c r="AO38" t="s">
        <v>514</v>
      </c>
      <c r="AR38" t="s">
        <v>379</v>
      </c>
      <c r="AS38" t="s">
        <v>379</v>
      </c>
      <c r="AW38" t="s">
        <v>379</v>
      </c>
      <c r="AX38" t="s">
        <v>379</v>
      </c>
      <c r="AY38" t="s">
        <v>379</v>
      </c>
      <c r="AZ38" t="s">
        <v>379</v>
      </c>
      <c r="BA38" t="s">
        <v>379</v>
      </c>
      <c r="BB38" t="s">
        <v>379</v>
      </c>
      <c r="BC38" t="s">
        <v>379</v>
      </c>
      <c r="BD38" t="s">
        <v>380</v>
      </c>
      <c r="BE38" t="s">
        <v>380</v>
      </c>
      <c r="BF38" t="s">
        <v>380</v>
      </c>
      <c r="BG38" t="s">
        <v>380</v>
      </c>
      <c r="BH38" t="s">
        <v>380</v>
      </c>
      <c r="BI38" t="str">
        <f t="shared" si="3"/>
        <v>No</v>
      </c>
      <c r="BJ38" t="str">
        <f t="shared" si="4"/>
        <v>No</v>
      </c>
      <c r="BK38" t="str">
        <f t="shared" si="5"/>
        <v>Yes</v>
      </c>
    </row>
    <row r="39" spans="1:63" x14ac:dyDescent="0.25">
      <c r="A39" t="str">
        <f t="shared" si="0"/>
        <v xml:space="preserve">062 - Sooke                                   </v>
      </c>
      <c r="B39" t="s">
        <v>128</v>
      </c>
      <c r="C39" t="s">
        <v>237</v>
      </c>
      <c r="P39" t="str">
        <f t="shared" si="1"/>
        <v>039Public School2</v>
      </c>
      <c r="Q39">
        <f t="shared" si="2"/>
        <v>2</v>
      </c>
      <c r="R39" s="166" t="s">
        <v>93</v>
      </c>
      <c r="S39" s="166" t="s">
        <v>187</v>
      </c>
      <c r="T39" t="s">
        <v>589</v>
      </c>
      <c r="U39" t="s">
        <v>513</v>
      </c>
      <c r="V39" t="s">
        <v>511</v>
      </c>
      <c r="W39" t="s">
        <v>373</v>
      </c>
      <c r="X39" t="s">
        <v>512</v>
      </c>
      <c r="Z39" t="s">
        <v>316</v>
      </c>
      <c r="AA39" t="s">
        <v>317</v>
      </c>
      <c r="AB39" t="s">
        <v>493</v>
      </c>
      <c r="AD39" t="s">
        <v>74</v>
      </c>
      <c r="AM39">
        <v>6047135520</v>
      </c>
      <c r="AN39">
        <v>6047135528</v>
      </c>
      <c r="AO39" t="s">
        <v>514</v>
      </c>
      <c r="AR39" t="s">
        <v>379</v>
      </c>
      <c r="AS39" t="s">
        <v>380</v>
      </c>
      <c r="AW39" t="s">
        <v>380</v>
      </c>
      <c r="AX39" t="s">
        <v>380</v>
      </c>
      <c r="AY39" t="s">
        <v>380</v>
      </c>
      <c r="AZ39" t="s">
        <v>380</v>
      </c>
      <c r="BA39" t="s">
        <v>380</v>
      </c>
      <c r="BB39" t="s">
        <v>380</v>
      </c>
      <c r="BC39" t="s">
        <v>380</v>
      </c>
      <c r="BD39" t="s">
        <v>379</v>
      </c>
      <c r="BE39" t="s">
        <v>379</v>
      </c>
      <c r="BF39" t="s">
        <v>379</v>
      </c>
      <c r="BG39" t="s">
        <v>379</v>
      </c>
      <c r="BH39" t="s">
        <v>379</v>
      </c>
      <c r="BI39" t="str">
        <f t="shared" si="3"/>
        <v>Yes</v>
      </c>
      <c r="BJ39" t="str">
        <f t="shared" si="4"/>
        <v>Yes</v>
      </c>
      <c r="BK39" t="str">
        <f t="shared" si="5"/>
        <v>No</v>
      </c>
    </row>
    <row r="40" spans="1:63" x14ac:dyDescent="0.25">
      <c r="A40" t="str">
        <f t="shared" si="0"/>
        <v xml:space="preserve">063 - Saanich                                 </v>
      </c>
      <c r="B40" t="s">
        <v>125</v>
      </c>
      <c r="C40" t="s">
        <v>238</v>
      </c>
      <c r="P40" t="str">
        <f t="shared" si="1"/>
        <v>040Public School1</v>
      </c>
      <c r="Q40">
        <f t="shared" si="2"/>
        <v>1</v>
      </c>
      <c r="R40" s="166" t="s">
        <v>94</v>
      </c>
      <c r="S40" s="166" t="s">
        <v>165</v>
      </c>
      <c r="T40" t="s">
        <v>166</v>
      </c>
      <c r="U40" t="s">
        <v>515</v>
      </c>
      <c r="V40" t="s">
        <v>516</v>
      </c>
      <c r="W40" t="s">
        <v>373</v>
      </c>
      <c r="X40" t="s">
        <v>517</v>
      </c>
      <c r="Z40" t="s">
        <v>518</v>
      </c>
      <c r="AA40" t="s">
        <v>519</v>
      </c>
      <c r="AB40" t="s">
        <v>493</v>
      </c>
      <c r="AD40" t="s">
        <v>74</v>
      </c>
      <c r="AM40">
        <v>6045176010</v>
      </c>
      <c r="AN40">
        <v>6045175991</v>
      </c>
      <c r="AO40" t="s">
        <v>520</v>
      </c>
      <c r="AR40" t="s">
        <v>379</v>
      </c>
      <c r="AS40" t="s">
        <v>380</v>
      </c>
      <c r="AW40" t="s">
        <v>380</v>
      </c>
      <c r="AX40" t="s">
        <v>380</v>
      </c>
      <c r="AY40" t="s">
        <v>380</v>
      </c>
      <c r="AZ40" t="s">
        <v>380</v>
      </c>
      <c r="BA40" t="s">
        <v>380</v>
      </c>
      <c r="BB40" t="s">
        <v>380</v>
      </c>
      <c r="BC40" t="s">
        <v>380</v>
      </c>
      <c r="BD40" t="s">
        <v>380</v>
      </c>
      <c r="BE40" t="s">
        <v>379</v>
      </c>
      <c r="BF40" t="s">
        <v>379</v>
      </c>
      <c r="BG40" t="s">
        <v>379</v>
      </c>
      <c r="BH40" t="s">
        <v>379</v>
      </c>
      <c r="BI40" t="str">
        <f t="shared" si="3"/>
        <v>Yes</v>
      </c>
      <c r="BJ40" t="str">
        <f t="shared" si="4"/>
        <v>Yes</v>
      </c>
      <c r="BK40" t="str">
        <f t="shared" si="5"/>
        <v>Yes</v>
      </c>
    </row>
    <row r="41" spans="1:63" x14ac:dyDescent="0.25">
      <c r="A41" t="str">
        <f t="shared" si="0"/>
        <v xml:space="preserve">064 - Gulf Islands                            </v>
      </c>
      <c r="B41" t="s">
        <v>161</v>
      </c>
      <c r="C41" t="s">
        <v>239</v>
      </c>
      <c r="P41" t="str">
        <f t="shared" si="1"/>
        <v>040Public School2</v>
      </c>
      <c r="Q41">
        <f t="shared" si="2"/>
        <v>2</v>
      </c>
      <c r="R41" s="166" t="s">
        <v>94</v>
      </c>
      <c r="S41" s="166" t="s">
        <v>95</v>
      </c>
      <c r="T41" t="s">
        <v>295</v>
      </c>
      <c r="U41" t="s">
        <v>521</v>
      </c>
      <c r="V41" t="s">
        <v>516</v>
      </c>
      <c r="W41" t="s">
        <v>373</v>
      </c>
      <c r="X41" t="s">
        <v>522</v>
      </c>
      <c r="Z41" t="s">
        <v>301</v>
      </c>
      <c r="AA41" t="s">
        <v>302</v>
      </c>
      <c r="AB41" t="s">
        <v>493</v>
      </c>
      <c r="AD41" t="s">
        <v>74</v>
      </c>
      <c r="AM41">
        <v>6045176191</v>
      </c>
      <c r="AN41">
        <v>6045176169</v>
      </c>
      <c r="AO41" t="s">
        <v>523</v>
      </c>
      <c r="AR41" t="s">
        <v>379</v>
      </c>
      <c r="AS41" t="s">
        <v>379</v>
      </c>
      <c r="AW41" t="s">
        <v>379</v>
      </c>
      <c r="AX41" t="s">
        <v>379</v>
      </c>
      <c r="AY41" t="s">
        <v>379</v>
      </c>
      <c r="AZ41" t="s">
        <v>379</v>
      </c>
      <c r="BA41" t="s">
        <v>379</v>
      </c>
      <c r="BB41" t="s">
        <v>379</v>
      </c>
      <c r="BC41" t="s">
        <v>379</v>
      </c>
      <c r="BD41" t="s">
        <v>379</v>
      </c>
      <c r="BE41" t="s">
        <v>380</v>
      </c>
      <c r="BF41" t="s">
        <v>380</v>
      </c>
      <c r="BG41" t="s">
        <v>380</v>
      </c>
      <c r="BH41" t="s">
        <v>380</v>
      </c>
      <c r="BI41" t="str">
        <f t="shared" si="3"/>
        <v>No</v>
      </c>
      <c r="BJ41" t="str">
        <f t="shared" si="4"/>
        <v>No</v>
      </c>
      <c r="BK41" t="str">
        <f t="shared" si="5"/>
        <v>Yes</v>
      </c>
    </row>
    <row r="42" spans="1:63" x14ac:dyDescent="0.25">
      <c r="A42" t="str">
        <f t="shared" si="0"/>
        <v xml:space="preserve">067 - Okanagan Skaha                          </v>
      </c>
      <c r="B42" t="s">
        <v>141</v>
      </c>
      <c r="C42" t="s">
        <v>240</v>
      </c>
      <c r="P42" t="str">
        <f t="shared" si="1"/>
        <v>041Public School1</v>
      </c>
      <c r="Q42">
        <f t="shared" si="2"/>
        <v>1</v>
      </c>
      <c r="R42" s="166" t="s">
        <v>107</v>
      </c>
      <c r="S42" s="166" t="s">
        <v>136</v>
      </c>
      <c r="T42" t="s">
        <v>137</v>
      </c>
      <c r="U42" t="s">
        <v>524</v>
      </c>
      <c r="V42" t="s">
        <v>525</v>
      </c>
      <c r="W42" t="s">
        <v>373</v>
      </c>
      <c r="X42" t="s">
        <v>526</v>
      </c>
      <c r="Z42" t="s">
        <v>329</v>
      </c>
      <c r="AA42" t="s">
        <v>330</v>
      </c>
      <c r="AB42" t="s">
        <v>493</v>
      </c>
      <c r="AD42" t="s">
        <v>74</v>
      </c>
      <c r="AM42">
        <v>6042966940</v>
      </c>
      <c r="AN42">
        <v>6042966941</v>
      </c>
      <c r="AO42" t="s">
        <v>331</v>
      </c>
      <c r="AR42" t="s">
        <v>379</v>
      </c>
      <c r="AS42" t="s">
        <v>380</v>
      </c>
      <c r="AW42" t="s">
        <v>380</v>
      </c>
      <c r="AX42" t="s">
        <v>380</v>
      </c>
      <c r="AY42" t="s">
        <v>380</v>
      </c>
      <c r="AZ42" t="s">
        <v>380</v>
      </c>
      <c r="BA42" t="s">
        <v>380</v>
      </c>
      <c r="BB42" t="s">
        <v>380</v>
      </c>
      <c r="BC42" t="s">
        <v>380</v>
      </c>
      <c r="BD42" t="s">
        <v>380</v>
      </c>
      <c r="BE42" t="s">
        <v>380</v>
      </c>
      <c r="BF42" t="s">
        <v>380</v>
      </c>
      <c r="BG42" t="s">
        <v>380</v>
      </c>
      <c r="BH42" t="s">
        <v>380</v>
      </c>
      <c r="BI42" t="str">
        <f t="shared" si="3"/>
        <v>Yes</v>
      </c>
      <c r="BJ42" t="str">
        <f t="shared" si="4"/>
        <v>Yes</v>
      </c>
      <c r="BK42" t="str">
        <f t="shared" si="5"/>
        <v>Yes</v>
      </c>
    </row>
    <row r="43" spans="1:63" x14ac:dyDescent="0.25">
      <c r="A43" t="str">
        <f t="shared" si="0"/>
        <v xml:space="preserve">068 - Nanaimo-Ladysmith                       </v>
      </c>
      <c r="B43" t="s">
        <v>76</v>
      </c>
      <c r="C43" t="s">
        <v>241</v>
      </c>
      <c r="P43" t="str">
        <f t="shared" si="1"/>
        <v>043Public School1</v>
      </c>
      <c r="Q43">
        <f t="shared" si="2"/>
        <v>1</v>
      </c>
      <c r="R43" s="166" t="s">
        <v>105</v>
      </c>
      <c r="S43" s="166" t="s">
        <v>151</v>
      </c>
      <c r="T43" t="s">
        <v>357</v>
      </c>
      <c r="U43" t="s">
        <v>527</v>
      </c>
      <c r="V43" t="s">
        <v>528</v>
      </c>
      <c r="W43" t="s">
        <v>373</v>
      </c>
      <c r="X43" t="s">
        <v>529</v>
      </c>
      <c r="Z43" t="s">
        <v>318</v>
      </c>
      <c r="AA43" t="s">
        <v>319</v>
      </c>
      <c r="AB43" t="s">
        <v>493</v>
      </c>
      <c r="AD43" t="s">
        <v>74</v>
      </c>
      <c r="AM43">
        <v>6049364285</v>
      </c>
      <c r="AN43">
        <v>6049366594</v>
      </c>
      <c r="AO43" t="s">
        <v>530</v>
      </c>
      <c r="AR43" t="s">
        <v>379</v>
      </c>
      <c r="AS43" t="s">
        <v>379</v>
      </c>
      <c r="AW43" t="s">
        <v>379</v>
      </c>
      <c r="AX43" t="s">
        <v>379</v>
      </c>
      <c r="AY43" t="s">
        <v>379</v>
      </c>
      <c r="AZ43" t="s">
        <v>379</v>
      </c>
      <c r="BA43" t="s">
        <v>379</v>
      </c>
      <c r="BB43" t="s">
        <v>379</v>
      </c>
      <c r="BC43" t="s">
        <v>379</v>
      </c>
      <c r="BD43" t="s">
        <v>379</v>
      </c>
      <c r="BE43" t="s">
        <v>379</v>
      </c>
      <c r="BF43" t="s">
        <v>380</v>
      </c>
      <c r="BG43" t="s">
        <v>380</v>
      </c>
      <c r="BH43" t="s">
        <v>380</v>
      </c>
      <c r="BI43" t="str">
        <f t="shared" si="3"/>
        <v>No</v>
      </c>
      <c r="BJ43" t="str">
        <f t="shared" si="4"/>
        <v>No</v>
      </c>
      <c r="BK43" t="str">
        <f t="shared" si="5"/>
        <v>Yes</v>
      </c>
    </row>
    <row r="44" spans="1:63" x14ac:dyDescent="0.25">
      <c r="A44" t="str">
        <f t="shared" si="0"/>
        <v xml:space="preserve">069 - Qualicum                                </v>
      </c>
      <c r="B44" t="s">
        <v>120</v>
      </c>
      <c r="C44" t="s">
        <v>242</v>
      </c>
      <c r="P44" t="str">
        <f t="shared" si="1"/>
        <v>043Public School2</v>
      </c>
      <c r="Q44">
        <f t="shared" si="2"/>
        <v>2</v>
      </c>
      <c r="R44" s="166" t="s">
        <v>105</v>
      </c>
      <c r="S44" s="166" t="s">
        <v>160</v>
      </c>
      <c r="T44" t="s">
        <v>590</v>
      </c>
      <c r="U44" t="s">
        <v>527</v>
      </c>
      <c r="V44" t="s">
        <v>528</v>
      </c>
      <c r="W44" t="s">
        <v>373</v>
      </c>
      <c r="X44" t="s">
        <v>529</v>
      </c>
      <c r="Z44" t="s">
        <v>298</v>
      </c>
      <c r="AA44" t="s">
        <v>303</v>
      </c>
      <c r="AB44" t="s">
        <v>493</v>
      </c>
      <c r="AD44" t="s">
        <v>74</v>
      </c>
      <c r="AM44">
        <v>6049457311</v>
      </c>
      <c r="AN44">
        <v>6049378062</v>
      </c>
      <c r="AO44" t="s">
        <v>531</v>
      </c>
      <c r="AR44" t="s">
        <v>379</v>
      </c>
      <c r="AS44" t="s">
        <v>380</v>
      </c>
      <c r="AW44" t="s">
        <v>380</v>
      </c>
      <c r="AX44" t="s">
        <v>380</v>
      </c>
      <c r="AY44" t="s">
        <v>380</v>
      </c>
      <c r="AZ44" t="s">
        <v>380</v>
      </c>
      <c r="BA44" t="s">
        <v>380</v>
      </c>
      <c r="BB44" t="s">
        <v>380</v>
      </c>
      <c r="BC44" t="s">
        <v>380</v>
      </c>
      <c r="BD44" t="s">
        <v>380</v>
      </c>
      <c r="BE44" t="s">
        <v>380</v>
      </c>
      <c r="BF44" t="s">
        <v>379</v>
      </c>
      <c r="BG44" t="s">
        <v>379</v>
      </c>
      <c r="BH44" t="s">
        <v>379</v>
      </c>
      <c r="BI44" t="str">
        <f t="shared" si="3"/>
        <v>Yes</v>
      </c>
      <c r="BJ44" t="str">
        <f t="shared" si="4"/>
        <v>Yes</v>
      </c>
      <c r="BK44" t="str">
        <f t="shared" si="5"/>
        <v>Yes</v>
      </c>
    </row>
    <row r="45" spans="1:63" x14ac:dyDescent="0.25">
      <c r="A45" t="str">
        <f t="shared" si="0"/>
        <v xml:space="preserve">070 - Alberni                                 </v>
      </c>
      <c r="B45" t="s">
        <v>86</v>
      </c>
      <c r="C45" t="s">
        <v>243</v>
      </c>
      <c r="P45" t="str">
        <f t="shared" si="1"/>
        <v>044Public School1</v>
      </c>
      <c r="Q45">
        <f t="shared" si="2"/>
        <v>1</v>
      </c>
      <c r="R45" s="166" t="s">
        <v>115</v>
      </c>
      <c r="S45" s="166" t="s">
        <v>179</v>
      </c>
      <c r="T45" t="s">
        <v>320</v>
      </c>
      <c r="U45" t="s">
        <v>532</v>
      </c>
      <c r="V45" t="s">
        <v>533</v>
      </c>
      <c r="W45" t="s">
        <v>373</v>
      </c>
      <c r="X45" t="s">
        <v>534</v>
      </c>
      <c r="Z45" t="s">
        <v>337</v>
      </c>
      <c r="AA45" t="s">
        <v>612</v>
      </c>
      <c r="AB45" t="s">
        <v>493</v>
      </c>
      <c r="AD45" t="s">
        <v>74</v>
      </c>
      <c r="AM45">
        <v>6049033333</v>
      </c>
      <c r="AN45">
        <v>6049033334</v>
      </c>
      <c r="AO45" t="s">
        <v>627</v>
      </c>
      <c r="AR45" t="s">
        <v>379</v>
      </c>
      <c r="AS45" t="s">
        <v>379</v>
      </c>
      <c r="AW45" t="s">
        <v>379</v>
      </c>
      <c r="AX45" t="s">
        <v>379</v>
      </c>
      <c r="AY45" t="s">
        <v>379</v>
      </c>
      <c r="AZ45" t="s">
        <v>379</v>
      </c>
      <c r="BA45" t="s">
        <v>379</v>
      </c>
      <c r="BB45" t="s">
        <v>379</v>
      </c>
      <c r="BC45" t="s">
        <v>379</v>
      </c>
      <c r="BD45" t="s">
        <v>380</v>
      </c>
      <c r="BE45" t="s">
        <v>380</v>
      </c>
      <c r="BF45" t="s">
        <v>380</v>
      </c>
      <c r="BG45" t="s">
        <v>380</v>
      </c>
      <c r="BH45" t="s">
        <v>380</v>
      </c>
      <c r="BI45" t="str">
        <f t="shared" si="3"/>
        <v>No</v>
      </c>
      <c r="BJ45" t="str">
        <f t="shared" si="4"/>
        <v>No</v>
      </c>
      <c r="BK45" t="str">
        <f t="shared" si="5"/>
        <v>Yes</v>
      </c>
    </row>
    <row r="46" spans="1:63" x14ac:dyDescent="0.25">
      <c r="A46" t="str">
        <f t="shared" si="0"/>
        <v xml:space="preserve">071 - Comox Valley                            </v>
      </c>
      <c r="B46" t="s">
        <v>101</v>
      </c>
      <c r="C46" t="s">
        <v>244</v>
      </c>
      <c r="P46" t="str">
        <f t="shared" si="1"/>
        <v>047Public School1</v>
      </c>
      <c r="Q46">
        <f t="shared" si="2"/>
        <v>1</v>
      </c>
      <c r="R46" s="166" t="s">
        <v>122</v>
      </c>
      <c r="S46" s="166" t="s">
        <v>181</v>
      </c>
      <c r="T46" t="s">
        <v>591</v>
      </c>
      <c r="U46" t="s">
        <v>535</v>
      </c>
      <c r="V46" t="s">
        <v>536</v>
      </c>
      <c r="W46" t="s">
        <v>373</v>
      </c>
      <c r="X46" t="s">
        <v>537</v>
      </c>
      <c r="Z46" t="s">
        <v>358</v>
      </c>
      <c r="AA46" t="s">
        <v>359</v>
      </c>
      <c r="AB46" t="s">
        <v>493</v>
      </c>
      <c r="AD46" t="s">
        <v>74</v>
      </c>
      <c r="AM46">
        <v>6044142617</v>
      </c>
      <c r="AN46">
        <v>6044856435</v>
      </c>
      <c r="AO46" t="s">
        <v>538</v>
      </c>
      <c r="AR46" t="s">
        <v>379</v>
      </c>
      <c r="AS46" t="s">
        <v>380</v>
      </c>
      <c r="AW46" t="s">
        <v>380</v>
      </c>
      <c r="AX46" t="s">
        <v>380</v>
      </c>
      <c r="AY46" t="s">
        <v>380</v>
      </c>
      <c r="AZ46" t="s">
        <v>380</v>
      </c>
      <c r="BA46" t="s">
        <v>380</v>
      </c>
      <c r="BB46" t="s">
        <v>380</v>
      </c>
      <c r="BC46" t="s">
        <v>380</v>
      </c>
      <c r="BD46" t="s">
        <v>380</v>
      </c>
      <c r="BE46" t="s">
        <v>380</v>
      </c>
      <c r="BF46" t="s">
        <v>380</v>
      </c>
      <c r="BG46" t="s">
        <v>380</v>
      </c>
      <c r="BH46" t="s">
        <v>380</v>
      </c>
      <c r="BI46" t="str">
        <f t="shared" si="3"/>
        <v>Yes</v>
      </c>
      <c r="BJ46" t="str">
        <f t="shared" si="4"/>
        <v>Yes</v>
      </c>
      <c r="BK46" t="str">
        <f t="shared" si="5"/>
        <v>Yes</v>
      </c>
    </row>
    <row r="47" spans="1:63" x14ac:dyDescent="0.25">
      <c r="A47" t="str">
        <f t="shared" si="0"/>
        <v xml:space="preserve">072 - Campbell River                          </v>
      </c>
      <c r="B47" t="s">
        <v>138</v>
      </c>
      <c r="C47" t="s">
        <v>245</v>
      </c>
      <c r="P47" t="str">
        <f t="shared" si="1"/>
        <v>058Public School1</v>
      </c>
      <c r="Q47">
        <f t="shared" si="2"/>
        <v>1</v>
      </c>
      <c r="R47" s="166" t="s">
        <v>149</v>
      </c>
      <c r="S47" s="166" t="s">
        <v>189</v>
      </c>
      <c r="T47" t="s">
        <v>592</v>
      </c>
      <c r="U47" t="s">
        <v>593</v>
      </c>
      <c r="V47" t="s">
        <v>539</v>
      </c>
      <c r="W47" t="s">
        <v>373</v>
      </c>
      <c r="X47" t="s">
        <v>594</v>
      </c>
      <c r="Z47" t="s">
        <v>540</v>
      </c>
      <c r="AA47" t="s">
        <v>541</v>
      </c>
      <c r="AB47" t="s">
        <v>493</v>
      </c>
      <c r="AD47" t="s">
        <v>74</v>
      </c>
      <c r="AM47">
        <v>2503784245</v>
      </c>
      <c r="AN47">
        <v>2503781447</v>
      </c>
      <c r="AO47" t="s">
        <v>542</v>
      </c>
      <c r="AR47" t="s">
        <v>379</v>
      </c>
      <c r="AS47" t="s">
        <v>380</v>
      </c>
      <c r="AW47" t="s">
        <v>380</v>
      </c>
      <c r="AX47" t="s">
        <v>379</v>
      </c>
      <c r="AY47" t="s">
        <v>380</v>
      </c>
      <c r="AZ47" t="s">
        <v>380</v>
      </c>
      <c r="BA47" t="s">
        <v>380</v>
      </c>
      <c r="BB47" t="s">
        <v>380</v>
      </c>
      <c r="BC47" t="s">
        <v>380</v>
      </c>
      <c r="BD47" t="s">
        <v>380</v>
      </c>
      <c r="BE47" t="s">
        <v>380</v>
      </c>
      <c r="BF47" t="s">
        <v>380</v>
      </c>
      <c r="BG47" t="s">
        <v>380</v>
      </c>
      <c r="BH47" t="s">
        <v>380</v>
      </c>
      <c r="BI47" t="str">
        <f t="shared" si="3"/>
        <v>Yes</v>
      </c>
      <c r="BJ47" t="str">
        <f t="shared" si="4"/>
        <v>Yes</v>
      </c>
      <c r="BK47" t="str">
        <f t="shared" si="5"/>
        <v>Yes</v>
      </c>
    </row>
    <row r="48" spans="1:63" x14ac:dyDescent="0.25">
      <c r="A48" t="str">
        <f t="shared" si="0"/>
        <v xml:space="preserve">073 - Kamloops/Thompson                       </v>
      </c>
      <c r="B48" t="s">
        <v>79</v>
      </c>
      <c r="C48" t="s">
        <v>246</v>
      </c>
      <c r="P48" t="str">
        <f t="shared" si="1"/>
        <v>060Public School1</v>
      </c>
      <c r="Q48">
        <f t="shared" si="2"/>
        <v>1</v>
      </c>
      <c r="R48" s="166" t="s">
        <v>110</v>
      </c>
      <c r="S48" s="166" t="s">
        <v>180</v>
      </c>
      <c r="T48" t="s">
        <v>595</v>
      </c>
      <c r="U48" t="s">
        <v>543</v>
      </c>
      <c r="V48" t="s">
        <v>544</v>
      </c>
      <c r="W48" t="s">
        <v>373</v>
      </c>
      <c r="X48" t="s">
        <v>545</v>
      </c>
      <c r="Z48" t="s">
        <v>280</v>
      </c>
      <c r="AA48" t="s">
        <v>361</v>
      </c>
      <c r="AB48" t="s">
        <v>493</v>
      </c>
      <c r="AD48" t="s">
        <v>74</v>
      </c>
      <c r="AM48">
        <v>2502615660</v>
      </c>
      <c r="AN48">
        <v>2507851188</v>
      </c>
      <c r="AO48" t="s">
        <v>546</v>
      </c>
      <c r="AR48" t="s">
        <v>379</v>
      </c>
      <c r="AS48" t="s">
        <v>380</v>
      </c>
      <c r="AW48" t="s">
        <v>380</v>
      </c>
      <c r="AX48" t="s">
        <v>380</v>
      </c>
      <c r="AY48" t="s">
        <v>380</v>
      </c>
      <c r="AZ48" t="s">
        <v>380</v>
      </c>
      <c r="BA48" t="s">
        <v>380</v>
      </c>
      <c r="BB48" t="s">
        <v>380</v>
      </c>
      <c r="BC48" t="s">
        <v>380</v>
      </c>
      <c r="BD48" t="s">
        <v>380</v>
      </c>
      <c r="BE48" t="s">
        <v>380</v>
      </c>
      <c r="BF48" t="s">
        <v>380</v>
      </c>
      <c r="BG48" t="s">
        <v>380</v>
      </c>
      <c r="BH48" t="s">
        <v>380</v>
      </c>
      <c r="BI48" t="str">
        <f t="shared" si="3"/>
        <v>Yes</v>
      </c>
      <c r="BJ48" t="str">
        <f t="shared" si="4"/>
        <v>Yes</v>
      </c>
      <c r="BK48" t="str">
        <f t="shared" si="5"/>
        <v>Yes</v>
      </c>
    </row>
    <row r="49" spans="1:63" x14ac:dyDescent="0.25">
      <c r="A49" t="str">
        <f t="shared" si="0"/>
        <v xml:space="preserve">074 - Gold Trail                              </v>
      </c>
      <c r="B49" t="s">
        <v>121</v>
      </c>
      <c r="C49" t="s">
        <v>247</v>
      </c>
      <c r="P49" t="str">
        <f t="shared" si="1"/>
        <v>063Public School1</v>
      </c>
      <c r="Q49">
        <f t="shared" si="2"/>
        <v>1</v>
      </c>
      <c r="R49" s="166" t="s">
        <v>125</v>
      </c>
      <c r="S49" s="166" t="s">
        <v>190</v>
      </c>
      <c r="T49" t="s">
        <v>362</v>
      </c>
      <c r="U49" t="s">
        <v>547</v>
      </c>
      <c r="V49" t="s">
        <v>452</v>
      </c>
      <c r="W49" t="s">
        <v>373</v>
      </c>
      <c r="X49" t="s">
        <v>548</v>
      </c>
      <c r="Z49" t="s">
        <v>280</v>
      </c>
      <c r="AA49" t="s">
        <v>345</v>
      </c>
      <c r="AB49" t="s">
        <v>493</v>
      </c>
      <c r="AD49" t="s">
        <v>74</v>
      </c>
      <c r="AM49">
        <v>2507044940</v>
      </c>
      <c r="AN49">
        <v>2504739870</v>
      </c>
      <c r="AO49" t="s">
        <v>549</v>
      </c>
      <c r="AR49" t="s">
        <v>379</v>
      </c>
      <c r="AS49" t="s">
        <v>380</v>
      </c>
      <c r="AW49" t="s">
        <v>380</v>
      </c>
      <c r="AX49" t="s">
        <v>380</v>
      </c>
      <c r="AY49" t="s">
        <v>380</v>
      </c>
      <c r="AZ49" t="s">
        <v>380</v>
      </c>
      <c r="BA49" t="s">
        <v>380</v>
      </c>
      <c r="BB49" t="s">
        <v>380</v>
      </c>
      <c r="BC49" t="s">
        <v>380</v>
      </c>
      <c r="BD49" t="s">
        <v>380</v>
      </c>
      <c r="BE49" t="s">
        <v>380</v>
      </c>
      <c r="BF49" t="s">
        <v>380</v>
      </c>
      <c r="BG49" t="s">
        <v>380</v>
      </c>
      <c r="BH49" t="s">
        <v>380</v>
      </c>
      <c r="BI49" t="str">
        <f t="shared" si="3"/>
        <v>Yes</v>
      </c>
      <c r="BJ49" t="str">
        <f t="shared" si="4"/>
        <v>Yes</v>
      </c>
      <c r="BK49" t="str">
        <f t="shared" si="5"/>
        <v>Yes</v>
      </c>
    </row>
    <row r="50" spans="1:63" x14ac:dyDescent="0.25">
      <c r="A50" t="str">
        <f t="shared" si="0"/>
        <v xml:space="preserve">075 - Mission                                 </v>
      </c>
      <c r="B50" t="s">
        <v>103</v>
      </c>
      <c r="C50" t="s">
        <v>248</v>
      </c>
      <c r="P50" t="str">
        <f t="shared" si="1"/>
        <v>071Public School1</v>
      </c>
      <c r="Q50">
        <f t="shared" si="2"/>
        <v>1</v>
      </c>
      <c r="R50" s="166" t="s">
        <v>101</v>
      </c>
      <c r="S50" s="166" t="s">
        <v>178</v>
      </c>
      <c r="T50" t="s">
        <v>282</v>
      </c>
      <c r="U50" t="s">
        <v>550</v>
      </c>
      <c r="V50" t="s">
        <v>551</v>
      </c>
      <c r="W50" t="s">
        <v>373</v>
      </c>
      <c r="X50" t="s">
        <v>552</v>
      </c>
      <c r="Z50" t="s">
        <v>364</v>
      </c>
      <c r="AA50" t="s">
        <v>365</v>
      </c>
      <c r="AB50" t="s">
        <v>493</v>
      </c>
      <c r="AD50" t="s">
        <v>74</v>
      </c>
      <c r="AM50">
        <v>2503375300</v>
      </c>
      <c r="AN50">
        <v>2503372310</v>
      </c>
      <c r="AO50" t="s">
        <v>553</v>
      </c>
      <c r="AR50" t="s">
        <v>379</v>
      </c>
      <c r="AS50" t="s">
        <v>380</v>
      </c>
      <c r="AW50" t="s">
        <v>380</v>
      </c>
      <c r="AX50" t="s">
        <v>380</v>
      </c>
      <c r="AY50" t="s">
        <v>380</v>
      </c>
      <c r="AZ50" t="s">
        <v>380</v>
      </c>
      <c r="BA50" t="s">
        <v>380</v>
      </c>
      <c r="BB50" t="s">
        <v>380</v>
      </c>
      <c r="BC50" t="s">
        <v>380</v>
      </c>
      <c r="BD50" t="s">
        <v>380</v>
      </c>
      <c r="BE50" t="s">
        <v>380</v>
      </c>
      <c r="BF50" t="s">
        <v>380</v>
      </c>
      <c r="BG50" t="s">
        <v>380</v>
      </c>
      <c r="BH50" t="s">
        <v>380</v>
      </c>
      <c r="BI50" t="str">
        <f t="shared" si="3"/>
        <v>Yes</v>
      </c>
      <c r="BJ50" t="str">
        <f t="shared" si="4"/>
        <v>Yes</v>
      </c>
      <c r="BK50" t="str">
        <f t="shared" si="5"/>
        <v>Yes</v>
      </c>
    </row>
    <row r="51" spans="1:63" x14ac:dyDescent="0.25">
      <c r="A51" t="str">
        <f t="shared" si="0"/>
        <v xml:space="preserve">078 - Fraser-Cascade                          </v>
      </c>
      <c r="B51" t="s">
        <v>99</v>
      </c>
      <c r="C51" t="s">
        <v>249</v>
      </c>
      <c r="P51" t="str">
        <f t="shared" si="1"/>
        <v>073Public School1</v>
      </c>
      <c r="Q51">
        <f t="shared" si="2"/>
        <v>1</v>
      </c>
      <c r="R51" s="166" t="s">
        <v>79</v>
      </c>
      <c r="S51" s="166" t="s">
        <v>80</v>
      </c>
      <c r="T51" t="s">
        <v>596</v>
      </c>
      <c r="U51" t="s">
        <v>554</v>
      </c>
      <c r="V51" t="s">
        <v>555</v>
      </c>
      <c r="W51" t="s">
        <v>373</v>
      </c>
      <c r="X51" t="s">
        <v>556</v>
      </c>
      <c r="Z51" t="s">
        <v>132</v>
      </c>
      <c r="AA51" t="s">
        <v>325</v>
      </c>
      <c r="AB51" t="s">
        <v>493</v>
      </c>
      <c r="AD51" t="s">
        <v>74</v>
      </c>
      <c r="AM51">
        <v>7784716061</v>
      </c>
      <c r="AN51">
        <v>2503772257</v>
      </c>
      <c r="AO51" t="s">
        <v>557</v>
      </c>
      <c r="AR51" t="s">
        <v>379</v>
      </c>
      <c r="AS51" t="s">
        <v>380</v>
      </c>
      <c r="AW51" t="s">
        <v>380</v>
      </c>
      <c r="AX51" t="s">
        <v>380</v>
      </c>
      <c r="AY51" t="s">
        <v>380</v>
      </c>
      <c r="AZ51" t="s">
        <v>380</v>
      </c>
      <c r="BA51" t="s">
        <v>380</v>
      </c>
      <c r="BB51" t="s">
        <v>380</v>
      </c>
      <c r="BC51" t="s">
        <v>380</v>
      </c>
      <c r="BD51" t="s">
        <v>380</v>
      </c>
      <c r="BE51" t="s">
        <v>380</v>
      </c>
      <c r="BF51" t="s">
        <v>380</v>
      </c>
      <c r="BG51" t="s">
        <v>380</v>
      </c>
      <c r="BH51" t="s">
        <v>380</v>
      </c>
      <c r="BI51" t="str">
        <f t="shared" si="3"/>
        <v>Yes</v>
      </c>
      <c r="BJ51" t="str">
        <f t="shared" si="4"/>
        <v>Yes</v>
      </c>
      <c r="BK51" t="str">
        <f t="shared" si="5"/>
        <v>Yes</v>
      </c>
    </row>
    <row r="52" spans="1:63" x14ac:dyDescent="0.25">
      <c r="A52" t="str">
        <f t="shared" si="0"/>
        <v xml:space="preserve">079 - Cowichan Valley                         </v>
      </c>
      <c r="B52" t="s">
        <v>89</v>
      </c>
      <c r="C52" t="s">
        <v>250</v>
      </c>
      <c r="P52" t="str">
        <f t="shared" si="1"/>
        <v>091Public School1</v>
      </c>
      <c r="Q52">
        <f t="shared" si="2"/>
        <v>1</v>
      </c>
      <c r="R52" s="166" t="s">
        <v>123</v>
      </c>
      <c r="S52" s="166" t="s">
        <v>157</v>
      </c>
      <c r="T52" t="s">
        <v>597</v>
      </c>
      <c r="U52" t="s">
        <v>598</v>
      </c>
      <c r="V52" t="s">
        <v>558</v>
      </c>
      <c r="W52" t="s">
        <v>373</v>
      </c>
      <c r="X52" t="s">
        <v>559</v>
      </c>
      <c r="Z52" t="s">
        <v>102</v>
      </c>
      <c r="AA52" t="s">
        <v>158</v>
      </c>
      <c r="AB52" t="s">
        <v>493</v>
      </c>
      <c r="AD52" t="s">
        <v>74</v>
      </c>
      <c r="AM52">
        <v>2505674413</v>
      </c>
      <c r="AN52">
        <v>2505673943</v>
      </c>
      <c r="AO52" t="s">
        <v>628</v>
      </c>
      <c r="AR52" t="s">
        <v>379</v>
      </c>
      <c r="AS52" t="s">
        <v>380</v>
      </c>
      <c r="AW52" t="s">
        <v>380</v>
      </c>
      <c r="AX52" t="s">
        <v>380</v>
      </c>
      <c r="AY52" t="s">
        <v>380</v>
      </c>
      <c r="AZ52" t="s">
        <v>380</v>
      </c>
      <c r="BA52" t="s">
        <v>380</v>
      </c>
      <c r="BB52" t="s">
        <v>380</v>
      </c>
      <c r="BC52" t="s">
        <v>380</v>
      </c>
      <c r="BD52" t="s">
        <v>380</v>
      </c>
      <c r="BE52" t="s">
        <v>380</v>
      </c>
      <c r="BF52" t="s">
        <v>380</v>
      </c>
      <c r="BG52" t="s">
        <v>380</v>
      </c>
      <c r="BH52" t="s">
        <v>380</v>
      </c>
      <c r="BI52" t="str">
        <f t="shared" si="3"/>
        <v>Yes</v>
      </c>
      <c r="BJ52" t="str">
        <f t="shared" si="4"/>
        <v>Yes</v>
      </c>
      <c r="BK52" t="str">
        <f t="shared" si="5"/>
        <v>Yes</v>
      </c>
    </row>
    <row r="53" spans="1:63" s="138" customFormat="1" x14ac:dyDescent="0.25">
      <c r="A53" s="138" t="str">
        <f t="shared" si="0"/>
        <v xml:space="preserve">081 - Fort Nelson                             </v>
      </c>
      <c r="B53" s="138" t="s">
        <v>144</v>
      </c>
      <c r="C53" s="138" t="s">
        <v>251</v>
      </c>
      <c r="P53" s="138" t="str">
        <f t="shared" si="1"/>
        <v>093Public School1</v>
      </c>
      <c r="Q53" s="138">
        <f t="shared" si="2"/>
        <v>1</v>
      </c>
      <c r="R53" s="181" t="s">
        <v>111</v>
      </c>
      <c r="S53" s="181" t="s">
        <v>159</v>
      </c>
      <c r="T53" s="138" t="s">
        <v>292</v>
      </c>
      <c r="U53" s="138" t="s">
        <v>560</v>
      </c>
      <c r="V53" s="138" t="s">
        <v>416</v>
      </c>
      <c r="W53" s="138" t="s">
        <v>373</v>
      </c>
      <c r="X53" s="138" t="s">
        <v>561</v>
      </c>
      <c r="Y53"/>
      <c r="Z53" s="138" t="s">
        <v>346</v>
      </c>
      <c r="AA53" s="138" t="s">
        <v>347</v>
      </c>
      <c r="AB53" s="138" t="s">
        <v>493</v>
      </c>
      <c r="AC53"/>
      <c r="AD53" s="138" t="s">
        <v>74</v>
      </c>
      <c r="AE53"/>
      <c r="AF53"/>
      <c r="AG53"/>
      <c r="AH53"/>
      <c r="AI53"/>
      <c r="AJ53"/>
      <c r="AK53"/>
      <c r="AL53"/>
      <c r="AM53" s="138">
        <v>6042142591</v>
      </c>
      <c r="AN53" s="138">
        <v>6042149881</v>
      </c>
      <c r="AO53" s="138" t="s">
        <v>629</v>
      </c>
      <c r="AP53"/>
      <c r="AQ53"/>
      <c r="AR53" s="138" t="s">
        <v>379</v>
      </c>
      <c r="AS53" s="138" t="s">
        <v>380</v>
      </c>
      <c r="AT53"/>
      <c r="AU53"/>
      <c r="AV53"/>
      <c r="AW53" t="s">
        <v>380</v>
      </c>
      <c r="AX53" t="s">
        <v>380</v>
      </c>
      <c r="AY53" t="s">
        <v>380</v>
      </c>
      <c r="AZ53" t="s">
        <v>379</v>
      </c>
      <c r="BA53" t="s">
        <v>380</v>
      </c>
      <c r="BB53" t="s">
        <v>380</v>
      </c>
      <c r="BC53" t="s">
        <v>380</v>
      </c>
      <c r="BD53" t="s">
        <v>380</v>
      </c>
      <c r="BE53" t="s">
        <v>380</v>
      </c>
      <c r="BF53" t="s">
        <v>380</v>
      </c>
      <c r="BG53" t="s">
        <v>380</v>
      </c>
      <c r="BH53" t="s">
        <v>380</v>
      </c>
      <c r="BI53" s="138" t="str">
        <f t="shared" si="3"/>
        <v>Yes</v>
      </c>
      <c r="BJ53" s="138" t="str">
        <f t="shared" si="4"/>
        <v>Yes</v>
      </c>
      <c r="BK53" s="138" t="str">
        <f t="shared" si="5"/>
        <v>Yes</v>
      </c>
    </row>
    <row r="54" spans="1:63" x14ac:dyDescent="0.25">
      <c r="A54" t="str">
        <f t="shared" si="0"/>
        <v xml:space="preserve">082 - Coast Mountains                         </v>
      </c>
      <c r="B54" t="s">
        <v>126</v>
      </c>
      <c r="C54" t="s">
        <v>252</v>
      </c>
      <c r="P54" t="str">
        <f t="shared" si="1"/>
        <v>1</v>
      </c>
      <c r="Q54">
        <f t="shared" si="2"/>
        <v>1</v>
      </c>
      <c r="R54" s="166"/>
      <c r="S54" s="166"/>
      <c r="BI54" t="str">
        <f t="shared" si="3"/>
        <v>No</v>
      </c>
      <c r="BJ54" t="str">
        <f t="shared" si="4"/>
        <v>No</v>
      </c>
      <c r="BK54" t="str">
        <f t="shared" si="5"/>
        <v>No</v>
      </c>
    </row>
    <row r="55" spans="1:63" x14ac:dyDescent="0.25">
      <c r="A55" t="str">
        <f t="shared" si="0"/>
        <v xml:space="preserve">083 - North Okanagan-Shuswap                  </v>
      </c>
      <c r="B55" t="s">
        <v>84</v>
      </c>
      <c r="C55" t="s">
        <v>253</v>
      </c>
      <c r="P55" t="str">
        <f t="shared" si="1"/>
        <v>2</v>
      </c>
      <c r="Q55">
        <f t="shared" si="2"/>
        <v>2</v>
      </c>
      <c r="R55" s="166"/>
      <c r="S55" s="166"/>
      <c r="BI55" t="str">
        <f t="shared" si="3"/>
        <v>No</v>
      </c>
      <c r="BJ55" t="str">
        <f t="shared" si="4"/>
        <v>No</v>
      </c>
      <c r="BK55" t="str">
        <f t="shared" si="5"/>
        <v>No</v>
      </c>
    </row>
    <row r="56" spans="1:63" x14ac:dyDescent="0.25">
      <c r="A56" t="str">
        <f t="shared" si="0"/>
        <v xml:space="preserve">084 - Vancouver Island West                   </v>
      </c>
      <c r="B56" t="s">
        <v>140</v>
      </c>
      <c r="C56" t="s">
        <v>254</v>
      </c>
      <c r="P56" t="str">
        <f t="shared" si="1"/>
        <v>3</v>
      </c>
      <c r="Q56">
        <f t="shared" si="2"/>
        <v>3</v>
      </c>
      <c r="BI56" t="str">
        <f t="shared" si="3"/>
        <v>No</v>
      </c>
      <c r="BJ56" t="str">
        <f t="shared" si="4"/>
        <v>No</v>
      </c>
      <c r="BK56" t="str">
        <f t="shared" si="5"/>
        <v>No</v>
      </c>
    </row>
    <row r="57" spans="1:63" x14ac:dyDescent="0.25">
      <c r="A57" t="str">
        <f t="shared" si="0"/>
        <v xml:space="preserve">085 - Vancouver Island North                  </v>
      </c>
      <c r="B57" t="s">
        <v>83</v>
      </c>
      <c r="C57" t="s">
        <v>255</v>
      </c>
      <c r="P57" t="str">
        <f t="shared" si="1"/>
        <v>4</v>
      </c>
      <c r="Q57">
        <f t="shared" si="2"/>
        <v>4</v>
      </c>
      <c r="BI57" t="str">
        <f t="shared" si="3"/>
        <v>No</v>
      </c>
      <c r="BJ57" t="str">
        <f t="shared" si="4"/>
        <v>No</v>
      </c>
      <c r="BK57" t="str">
        <f t="shared" si="5"/>
        <v>No</v>
      </c>
    </row>
    <row r="58" spans="1:63" x14ac:dyDescent="0.25">
      <c r="A58" t="str">
        <f t="shared" si="0"/>
        <v xml:space="preserve">087 - Stikine                                 </v>
      </c>
      <c r="B58" t="s">
        <v>88</v>
      </c>
      <c r="C58" t="s">
        <v>256</v>
      </c>
      <c r="P58" t="str">
        <f t="shared" ref="P58:P91" si="6">R58&amp;AD58&amp;Q58</f>
        <v>5</v>
      </c>
      <c r="Q58">
        <f t="shared" ref="Q58:Q91" si="7">IF(R57=R58,Q57+1,1)</f>
        <v>5</v>
      </c>
      <c r="BI58" t="str">
        <f t="shared" si="3"/>
        <v>No</v>
      </c>
      <c r="BJ58" t="str">
        <f t="shared" si="4"/>
        <v>No</v>
      </c>
      <c r="BK58" t="str">
        <f t="shared" si="5"/>
        <v>No</v>
      </c>
    </row>
    <row r="59" spans="1:63" x14ac:dyDescent="0.25">
      <c r="A59" t="str">
        <f t="shared" si="0"/>
        <v xml:space="preserve">091 - Nechako Lakes                           </v>
      </c>
      <c r="B59" t="s">
        <v>123</v>
      </c>
      <c r="C59" t="s">
        <v>257</v>
      </c>
      <c r="P59" t="str">
        <f t="shared" si="6"/>
        <v>6</v>
      </c>
      <c r="Q59">
        <f t="shared" si="7"/>
        <v>6</v>
      </c>
      <c r="BI59" t="str">
        <f t="shared" si="3"/>
        <v>No</v>
      </c>
      <c r="BJ59" t="str">
        <f t="shared" si="4"/>
        <v>No</v>
      </c>
      <c r="BK59" t="str">
        <f t="shared" si="5"/>
        <v>No</v>
      </c>
    </row>
    <row r="60" spans="1:63" x14ac:dyDescent="0.25">
      <c r="A60" t="str">
        <f t="shared" si="0"/>
        <v xml:space="preserve">092 - Nisga'a                                 </v>
      </c>
      <c r="B60" t="s">
        <v>109</v>
      </c>
      <c r="C60" t="s">
        <v>258</v>
      </c>
      <c r="P60" t="str">
        <f t="shared" si="6"/>
        <v>7</v>
      </c>
      <c r="Q60">
        <f t="shared" si="7"/>
        <v>7</v>
      </c>
      <c r="BI60" t="str">
        <f t="shared" si="3"/>
        <v>No</v>
      </c>
      <c r="BJ60" t="str">
        <f t="shared" si="4"/>
        <v>No</v>
      </c>
      <c r="BK60" t="str">
        <f t="shared" si="5"/>
        <v>No</v>
      </c>
    </row>
    <row r="61" spans="1:63" x14ac:dyDescent="0.25">
      <c r="A61" t="str">
        <f t="shared" si="0"/>
        <v xml:space="preserve">093 - Conseil scolaire francophone            </v>
      </c>
      <c r="B61" t="s">
        <v>111</v>
      </c>
      <c r="C61" t="s">
        <v>259</v>
      </c>
      <c r="P61" t="str">
        <f t="shared" si="6"/>
        <v>8</v>
      </c>
      <c r="Q61">
        <f t="shared" si="7"/>
        <v>8</v>
      </c>
      <c r="BI61" t="str">
        <f t="shared" si="3"/>
        <v>No</v>
      </c>
      <c r="BJ61" t="str">
        <f t="shared" si="4"/>
        <v>No</v>
      </c>
      <c r="BK61" t="str">
        <f t="shared" si="5"/>
        <v>No</v>
      </c>
    </row>
    <row r="62" spans="1:63" x14ac:dyDescent="0.25">
      <c r="P62" t="str">
        <f t="shared" si="6"/>
        <v>9</v>
      </c>
      <c r="Q62">
        <f t="shared" si="7"/>
        <v>9</v>
      </c>
      <c r="BI62" t="str">
        <f t="shared" si="3"/>
        <v>No</v>
      </c>
      <c r="BJ62" t="str">
        <f t="shared" si="4"/>
        <v>No</v>
      </c>
      <c r="BK62" t="str">
        <f t="shared" si="5"/>
        <v>No</v>
      </c>
    </row>
    <row r="63" spans="1:63" x14ac:dyDescent="0.25">
      <c r="P63" t="str">
        <f t="shared" si="6"/>
        <v>10</v>
      </c>
      <c r="Q63">
        <f t="shared" si="7"/>
        <v>10</v>
      </c>
      <c r="BI63" t="str">
        <f t="shared" si="3"/>
        <v>No</v>
      </c>
      <c r="BJ63" t="str">
        <f t="shared" si="4"/>
        <v>No</v>
      </c>
      <c r="BK63" t="str">
        <f t="shared" si="5"/>
        <v>No</v>
      </c>
    </row>
    <row r="64" spans="1:63" x14ac:dyDescent="0.25">
      <c r="P64" t="str">
        <f t="shared" si="6"/>
        <v>11</v>
      </c>
      <c r="Q64">
        <f t="shared" si="7"/>
        <v>11</v>
      </c>
      <c r="BI64" t="str">
        <f t="shared" si="3"/>
        <v>No</v>
      </c>
      <c r="BJ64" t="str">
        <f t="shared" si="4"/>
        <v>No</v>
      </c>
      <c r="BK64" t="str">
        <f t="shared" si="5"/>
        <v>No</v>
      </c>
    </row>
    <row r="65" spans="16:63" x14ac:dyDescent="0.25">
      <c r="P65" t="str">
        <f t="shared" si="6"/>
        <v>12</v>
      </c>
      <c r="Q65">
        <f t="shared" si="7"/>
        <v>12</v>
      </c>
      <c r="BI65" t="str">
        <f t="shared" si="3"/>
        <v>No</v>
      </c>
      <c r="BJ65" t="str">
        <f t="shared" si="4"/>
        <v>No</v>
      </c>
      <c r="BK65" t="str">
        <f t="shared" si="5"/>
        <v>No</v>
      </c>
    </row>
    <row r="66" spans="16:63" x14ac:dyDescent="0.25">
      <c r="P66" t="str">
        <f t="shared" si="6"/>
        <v>13</v>
      </c>
      <c r="Q66">
        <f t="shared" si="7"/>
        <v>13</v>
      </c>
      <c r="BI66" t="str">
        <f t="shared" si="3"/>
        <v>No</v>
      </c>
      <c r="BJ66" t="str">
        <f t="shared" si="4"/>
        <v>No</v>
      </c>
      <c r="BK66" t="str">
        <f t="shared" si="5"/>
        <v>No</v>
      </c>
    </row>
    <row r="67" spans="16:63" x14ac:dyDescent="0.25">
      <c r="P67" t="str">
        <f t="shared" si="6"/>
        <v>14</v>
      </c>
      <c r="Q67">
        <f t="shared" si="7"/>
        <v>14</v>
      </c>
      <c r="BI67" t="str">
        <f t="shared" ref="BI67:BI91" si="8">IF(OR(AR67="Y",AS67="Y"),"Yes","No")</f>
        <v>No</v>
      </c>
      <c r="BJ67" t="str">
        <f t="shared" ref="BJ67:BJ89" si="9">IF(OR(AW67="Y",AX67="Y",AY67="Y",AZ67="Y",BA67="Y",BB67="Y",BC67="Y"),"Yes","No")</f>
        <v>No</v>
      </c>
      <c r="BK67" t="str">
        <f t="shared" ref="BK67:BK89" si="10">IF(OR(BD67="Y",BE67="Y",BF67="Y",BG67="Y",BH67="Y"),"Yes","No")</f>
        <v>No</v>
      </c>
    </row>
    <row r="68" spans="16:63" x14ac:dyDescent="0.25">
      <c r="P68" t="str">
        <f t="shared" si="6"/>
        <v>15</v>
      </c>
      <c r="Q68">
        <f t="shared" si="7"/>
        <v>15</v>
      </c>
      <c r="BI68" t="str">
        <f t="shared" si="8"/>
        <v>No</v>
      </c>
      <c r="BJ68" t="str">
        <f t="shared" si="9"/>
        <v>No</v>
      </c>
      <c r="BK68" t="str">
        <f t="shared" si="10"/>
        <v>No</v>
      </c>
    </row>
    <row r="69" spans="16:63" x14ac:dyDescent="0.25">
      <c r="P69" t="str">
        <f t="shared" si="6"/>
        <v>16</v>
      </c>
      <c r="Q69">
        <f t="shared" si="7"/>
        <v>16</v>
      </c>
      <c r="BI69" t="str">
        <f t="shared" si="8"/>
        <v>No</v>
      </c>
      <c r="BJ69" t="str">
        <f t="shared" si="9"/>
        <v>No</v>
      </c>
      <c r="BK69" t="str">
        <f t="shared" si="10"/>
        <v>No</v>
      </c>
    </row>
    <row r="70" spans="16:63" x14ac:dyDescent="0.25">
      <c r="P70" t="str">
        <f t="shared" si="6"/>
        <v>17</v>
      </c>
      <c r="Q70">
        <f t="shared" si="7"/>
        <v>17</v>
      </c>
      <c r="BI70" t="str">
        <f t="shared" si="8"/>
        <v>No</v>
      </c>
      <c r="BJ70" t="str">
        <f t="shared" si="9"/>
        <v>No</v>
      </c>
      <c r="BK70" t="str">
        <f t="shared" si="10"/>
        <v>No</v>
      </c>
    </row>
    <row r="71" spans="16:63" x14ac:dyDescent="0.25">
      <c r="P71" t="str">
        <f t="shared" si="6"/>
        <v>18</v>
      </c>
      <c r="Q71">
        <f t="shared" si="7"/>
        <v>18</v>
      </c>
      <c r="BI71" t="str">
        <f t="shared" si="8"/>
        <v>No</v>
      </c>
      <c r="BJ71" t="str">
        <f t="shared" si="9"/>
        <v>No</v>
      </c>
      <c r="BK71" t="str">
        <f t="shared" si="10"/>
        <v>No</v>
      </c>
    </row>
    <row r="72" spans="16:63" x14ac:dyDescent="0.25">
      <c r="P72" t="str">
        <f t="shared" si="6"/>
        <v>19</v>
      </c>
      <c r="Q72">
        <f t="shared" si="7"/>
        <v>19</v>
      </c>
      <c r="BI72" t="str">
        <f t="shared" si="8"/>
        <v>No</v>
      </c>
      <c r="BJ72" t="str">
        <f t="shared" si="9"/>
        <v>No</v>
      </c>
      <c r="BK72" t="str">
        <f t="shared" si="10"/>
        <v>No</v>
      </c>
    </row>
    <row r="73" spans="16:63" x14ac:dyDescent="0.25">
      <c r="P73" t="str">
        <f t="shared" si="6"/>
        <v>20</v>
      </c>
      <c r="Q73">
        <f t="shared" si="7"/>
        <v>20</v>
      </c>
      <c r="BI73" t="str">
        <f t="shared" si="8"/>
        <v>No</v>
      </c>
      <c r="BJ73" t="str">
        <f t="shared" si="9"/>
        <v>No</v>
      </c>
      <c r="BK73" t="str">
        <f t="shared" si="10"/>
        <v>No</v>
      </c>
    </row>
    <row r="74" spans="16:63" x14ac:dyDescent="0.25">
      <c r="P74" t="str">
        <f t="shared" si="6"/>
        <v>21</v>
      </c>
      <c r="Q74">
        <f t="shared" si="7"/>
        <v>21</v>
      </c>
      <c r="BI74" t="str">
        <f t="shared" si="8"/>
        <v>No</v>
      </c>
      <c r="BJ74" t="str">
        <f t="shared" si="9"/>
        <v>No</v>
      </c>
      <c r="BK74" t="str">
        <f t="shared" si="10"/>
        <v>No</v>
      </c>
    </row>
    <row r="75" spans="16:63" x14ac:dyDescent="0.25">
      <c r="P75" t="str">
        <f t="shared" si="6"/>
        <v>22</v>
      </c>
      <c r="Q75">
        <f t="shared" si="7"/>
        <v>22</v>
      </c>
      <c r="BI75" t="str">
        <f t="shared" si="8"/>
        <v>No</v>
      </c>
      <c r="BJ75" t="str">
        <f t="shared" si="9"/>
        <v>No</v>
      </c>
      <c r="BK75" t="str">
        <f t="shared" si="10"/>
        <v>No</v>
      </c>
    </row>
    <row r="76" spans="16:63" x14ac:dyDescent="0.25">
      <c r="P76" t="str">
        <f t="shared" si="6"/>
        <v>23</v>
      </c>
      <c r="Q76">
        <f t="shared" si="7"/>
        <v>23</v>
      </c>
      <c r="BI76" t="str">
        <f t="shared" si="8"/>
        <v>No</v>
      </c>
      <c r="BJ76" t="str">
        <f t="shared" si="9"/>
        <v>No</v>
      </c>
      <c r="BK76" t="str">
        <f t="shared" si="10"/>
        <v>No</v>
      </c>
    </row>
    <row r="77" spans="16:63" x14ac:dyDescent="0.25">
      <c r="P77" t="str">
        <f t="shared" si="6"/>
        <v>24</v>
      </c>
      <c r="Q77">
        <f t="shared" si="7"/>
        <v>24</v>
      </c>
      <c r="BI77" t="str">
        <f t="shared" si="8"/>
        <v>No</v>
      </c>
      <c r="BJ77" t="str">
        <f t="shared" si="9"/>
        <v>No</v>
      </c>
      <c r="BK77" t="str">
        <f t="shared" si="10"/>
        <v>No</v>
      </c>
    </row>
    <row r="78" spans="16:63" x14ac:dyDescent="0.25">
      <c r="P78" t="str">
        <f t="shared" si="6"/>
        <v>25</v>
      </c>
      <c r="Q78">
        <f t="shared" si="7"/>
        <v>25</v>
      </c>
      <c r="BI78" t="str">
        <f t="shared" si="8"/>
        <v>No</v>
      </c>
      <c r="BJ78" t="str">
        <f t="shared" si="9"/>
        <v>No</v>
      </c>
      <c r="BK78" t="str">
        <f t="shared" si="10"/>
        <v>No</v>
      </c>
    </row>
    <row r="79" spans="16:63" x14ac:dyDescent="0.25">
      <c r="P79" t="str">
        <f t="shared" si="6"/>
        <v>26</v>
      </c>
      <c r="Q79">
        <f t="shared" si="7"/>
        <v>26</v>
      </c>
      <c r="BI79" t="str">
        <f t="shared" si="8"/>
        <v>No</v>
      </c>
      <c r="BJ79" t="str">
        <f t="shared" si="9"/>
        <v>No</v>
      </c>
      <c r="BK79" t="str">
        <f t="shared" si="10"/>
        <v>No</v>
      </c>
    </row>
    <row r="80" spans="16:63" x14ac:dyDescent="0.25">
      <c r="P80" t="str">
        <f t="shared" si="6"/>
        <v>27</v>
      </c>
      <c r="Q80">
        <f t="shared" si="7"/>
        <v>27</v>
      </c>
      <c r="BI80" t="str">
        <f t="shared" si="8"/>
        <v>No</v>
      </c>
      <c r="BJ80" t="str">
        <f t="shared" si="9"/>
        <v>No</v>
      </c>
      <c r="BK80" t="str">
        <f t="shared" si="10"/>
        <v>No</v>
      </c>
    </row>
    <row r="81" spans="16:63" x14ac:dyDescent="0.25">
      <c r="P81" t="str">
        <f t="shared" si="6"/>
        <v>28</v>
      </c>
      <c r="Q81">
        <f t="shared" si="7"/>
        <v>28</v>
      </c>
      <c r="BI81" t="str">
        <f t="shared" si="8"/>
        <v>No</v>
      </c>
      <c r="BJ81" t="str">
        <f t="shared" si="9"/>
        <v>No</v>
      </c>
      <c r="BK81" t="str">
        <f t="shared" si="10"/>
        <v>No</v>
      </c>
    </row>
    <row r="82" spans="16:63" x14ac:dyDescent="0.25">
      <c r="P82" t="str">
        <f t="shared" si="6"/>
        <v>29</v>
      </c>
      <c r="Q82">
        <f t="shared" si="7"/>
        <v>29</v>
      </c>
      <c r="BI82" t="str">
        <f t="shared" si="8"/>
        <v>No</v>
      </c>
      <c r="BJ82" t="str">
        <f t="shared" si="9"/>
        <v>No</v>
      </c>
      <c r="BK82" t="str">
        <f t="shared" si="10"/>
        <v>No</v>
      </c>
    </row>
    <row r="83" spans="16:63" x14ac:dyDescent="0.25">
      <c r="P83" t="str">
        <f t="shared" si="6"/>
        <v>30</v>
      </c>
      <c r="Q83">
        <f t="shared" si="7"/>
        <v>30</v>
      </c>
      <c r="BI83" t="str">
        <f t="shared" si="8"/>
        <v>No</v>
      </c>
      <c r="BJ83" t="str">
        <f t="shared" si="9"/>
        <v>No</v>
      </c>
      <c r="BK83" t="str">
        <f t="shared" si="10"/>
        <v>No</v>
      </c>
    </row>
    <row r="84" spans="16:63" x14ac:dyDescent="0.25">
      <c r="P84" t="str">
        <f t="shared" si="6"/>
        <v>31</v>
      </c>
      <c r="Q84">
        <f t="shared" si="7"/>
        <v>31</v>
      </c>
      <c r="BI84" t="str">
        <f t="shared" si="8"/>
        <v>No</v>
      </c>
      <c r="BJ84" t="str">
        <f t="shared" si="9"/>
        <v>No</v>
      </c>
      <c r="BK84" t="str">
        <f t="shared" si="10"/>
        <v>No</v>
      </c>
    </row>
    <row r="85" spans="16:63" x14ac:dyDescent="0.25">
      <c r="P85" t="str">
        <f t="shared" si="6"/>
        <v>32</v>
      </c>
      <c r="Q85">
        <f t="shared" si="7"/>
        <v>32</v>
      </c>
      <c r="BI85" t="str">
        <f t="shared" si="8"/>
        <v>No</v>
      </c>
      <c r="BJ85" t="str">
        <f t="shared" si="9"/>
        <v>No</v>
      </c>
      <c r="BK85" t="str">
        <f t="shared" si="10"/>
        <v>No</v>
      </c>
    </row>
    <row r="86" spans="16:63" x14ac:dyDescent="0.25">
      <c r="P86" t="str">
        <f t="shared" si="6"/>
        <v>33</v>
      </c>
      <c r="Q86">
        <f t="shared" si="7"/>
        <v>33</v>
      </c>
      <c r="BI86" t="str">
        <f t="shared" si="8"/>
        <v>No</v>
      </c>
      <c r="BJ86" t="str">
        <f t="shared" si="9"/>
        <v>No</v>
      </c>
      <c r="BK86" t="str">
        <f t="shared" si="10"/>
        <v>No</v>
      </c>
    </row>
    <row r="87" spans="16:63" x14ac:dyDescent="0.25">
      <c r="P87" t="str">
        <f t="shared" si="6"/>
        <v>34</v>
      </c>
      <c r="Q87">
        <f t="shared" si="7"/>
        <v>34</v>
      </c>
      <c r="BI87" t="str">
        <f t="shared" si="8"/>
        <v>No</v>
      </c>
      <c r="BJ87" t="str">
        <f t="shared" si="9"/>
        <v>No</v>
      </c>
      <c r="BK87" t="str">
        <f t="shared" si="10"/>
        <v>No</v>
      </c>
    </row>
    <row r="88" spans="16:63" x14ac:dyDescent="0.25">
      <c r="P88" t="str">
        <f t="shared" si="6"/>
        <v>35</v>
      </c>
      <c r="Q88">
        <f t="shared" si="7"/>
        <v>35</v>
      </c>
      <c r="BI88" t="str">
        <f t="shared" si="8"/>
        <v>No</v>
      </c>
      <c r="BJ88" t="str">
        <f t="shared" si="9"/>
        <v>No</v>
      </c>
      <c r="BK88" t="str">
        <f t="shared" si="10"/>
        <v>No</v>
      </c>
    </row>
    <row r="89" spans="16:63" x14ac:dyDescent="0.25">
      <c r="P89" t="str">
        <f t="shared" si="6"/>
        <v>36</v>
      </c>
      <c r="Q89">
        <f t="shared" si="7"/>
        <v>36</v>
      </c>
      <c r="BI89" t="str">
        <f t="shared" si="8"/>
        <v>No</v>
      </c>
      <c r="BJ89" t="str">
        <f t="shared" si="9"/>
        <v>No</v>
      </c>
      <c r="BK89" t="str">
        <f t="shared" si="10"/>
        <v>No</v>
      </c>
    </row>
    <row r="90" spans="16:63" x14ac:dyDescent="0.25">
      <c r="P90" t="str">
        <f t="shared" si="6"/>
        <v>37</v>
      </c>
      <c r="Q90">
        <f t="shared" si="7"/>
        <v>37</v>
      </c>
      <c r="BI90" t="str">
        <f t="shared" si="8"/>
        <v>No</v>
      </c>
    </row>
    <row r="91" spans="16:63" x14ac:dyDescent="0.25">
      <c r="P91" t="str">
        <f t="shared" si="6"/>
        <v>38</v>
      </c>
      <c r="Q91">
        <f t="shared" si="7"/>
        <v>38</v>
      </c>
      <c r="BI91" t="str">
        <f t="shared" si="8"/>
        <v>No</v>
      </c>
    </row>
  </sheetData>
  <sortState xmlns:xlrd2="http://schemas.microsoft.com/office/spreadsheetml/2017/richdata2" ref="R2:BK2412">
    <sortCondition ref="AB2:AB2412"/>
  </sortState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lor xmlns="24ca4954-836e-4dd6-806d-d2cdcf695e13" xsi:nil="true"/>
    <otherNumber xmlns="24ca4954-836e-4dd6-806d-d2cdcf695e13" xsi:nil="true"/>
    <pos xmlns="24ca4954-836e-4dd6-806d-d2cdcf695e13">262140</pos>
    <mediator xmlns="24ca4954-836e-4dd6-806d-d2cdcf695e13">
      <UserInfo>
        <DisplayName/>
        <AccountId xsi:nil="true"/>
        <AccountType/>
      </UserInfo>
    </mediator>
    <colleaguesG xmlns="24ca4954-836e-4dd6-806d-d2cdcf695e13" xsi:nil="true"/>
    <parentGuid xmlns="24ca4954-836e-4dd6-806d-d2cdcf695e13" xsi:nil="true"/>
    <watchersG xmlns="24ca4954-836e-4dd6-806d-d2cdcf695e13" xsi:nil="true"/>
    <history xmlns="24ca4954-836e-4dd6-806d-d2cdcf695e13" xsi:nil="true"/>
    <rush xmlns="24ca4954-836e-4dd6-806d-d2cdcf695e13" xsi:nil="true"/>
    <completedOn xmlns="24ca4954-836e-4dd6-806d-d2cdcf695e13" xsi:nil="true"/>
    <info xmlns="24ca4954-836e-4dd6-806d-d2cdcf695e13" xsi:nil="true"/>
    <subcategory xmlns="24ca4954-836e-4dd6-806d-d2cdcf695e13" xsi:nil="true"/>
    <uniqueMinistryId xmlns="24ca4954-836e-4dd6-806d-d2cdcf695e13" xsi:nil="true"/>
    <TaxCatchAll xmlns="6fe9af5a-ed8a-4244-928d-e56d06aad847" xsi:nil="true"/>
    <folderName xmlns="24ca4954-836e-4dd6-806d-d2cdcf695e13" xsi:nil="true"/>
    <branch xmlns="24ca4954-836e-4dd6-806d-d2cdcf695e13" xsi:nil="true"/>
    <assignedToGroups xmlns="24ca4954-836e-4dd6-806d-d2cdcf695e13">
      <UserInfo>
        <DisplayName/>
        <AccountId xsi:nil="true"/>
        <AccountType/>
      </UserInfo>
    </assignedToGroups>
    <desc xmlns="24ca4954-836e-4dd6-806d-d2cdcf695e13" xsi:nil="true"/>
    <documentStringNames xmlns="24ca4954-836e-4dd6-806d-d2cdcf695e13" xsi:nil="true"/>
    <ministries xmlns="24ca4954-836e-4dd6-806d-d2cdcf695e13" xsi:nil="true"/>
    <crossMinistry xmlns="24ca4954-836e-4dd6-806d-d2cdcf695e13" xsi:nil="true"/>
    <entityType xmlns="24ca4954-836e-4dd6-806d-d2cdcf695e13">4</entityType>
    <formAnswers xmlns="24ca4954-836e-4dd6-806d-d2cdcf695e13" xsi:nil="true"/>
    <whenToArchive xmlns="24ca4954-836e-4dd6-806d-d2cdcf695e13" xsi:nil="true"/>
    <blueprintVersion xmlns="24ca4954-836e-4dd6-806d-d2cdcf695e13" xsi:nil="true"/>
    <formVersion xmlns="24ca4954-836e-4dd6-806d-d2cdcf695e13" xsi:nil="true"/>
    <assignedToSiteUser xmlns="24ca4954-836e-4dd6-806d-d2cdcf695e13">
      <UserInfo>
        <DisplayName/>
        <AccountId xsi:nil="true"/>
        <AccountType/>
      </UserInfo>
    </assignedToSiteUser>
    <lcf76f155ced4ddcb4097134ff3c332f xmlns="24ca4954-836e-4dd6-806d-d2cdcf695e13">
      <Terms xmlns="http://schemas.microsoft.com/office/infopath/2007/PartnerControls"/>
    </lcf76f155ced4ddcb4097134ff3c332f>
    <blueprint xmlns="24ca4954-836e-4dd6-806d-d2cdcf695e13" xsi:nil="true"/>
    <due xmlns="24ca4954-836e-4dd6-806d-d2cdcf695e13" xsi:nil="true"/>
    <createdOn xmlns="24ca4954-836e-4dd6-806d-d2cdcf695e13" xsi:nil="true"/>
    <groupWatchers xmlns="24ca4954-836e-4dd6-806d-d2cdcf695e13">
      <UserInfo>
        <DisplayName/>
        <AccountId xsi:nil="true"/>
        <AccountType/>
      </UserInfo>
    </groupWatchers>
    <assignedToG xmlns="24ca4954-836e-4dd6-806d-d2cdcf695e1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82D16F4375A649BD0847D4D8BBFC22" ma:contentTypeVersion="50" ma:contentTypeDescription="Create a new document." ma:contentTypeScope="" ma:versionID="6b88640441a489fcba9aff984a1302e9">
  <xsd:schema xmlns:xsd="http://www.w3.org/2001/XMLSchema" xmlns:xs="http://www.w3.org/2001/XMLSchema" xmlns:p="http://schemas.microsoft.com/office/2006/metadata/properties" xmlns:ns2="24ca4954-836e-4dd6-806d-d2cdcf695e13" xmlns:ns3="6fe9af5a-ed8a-4244-928d-e56d06aad847" targetNamespace="http://schemas.microsoft.com/office/2006/metadata/properties" ma:root="true" ma:fieldsID="06e6bd7a8ed46ebb52930b8f9226be9b" ns2:_="" ns3:_="">
    <xsd:import namespace="24ca4954-836e-4dd6-806d-d2cdcf695e13"/>
    <xsd:import namespace="6fe9af5a-ed8a-4244-928d-e56d06aad847"/>
    <xsd:element name="properties">
      <xsd:complexType>
        <xsd:sequence>
          <xsd:element name="documentManagement">
            <xsd:complexType>
              <xsd:all>
                <xsd:element ref="ns2:desc" minOccurs="0"/>
                <xsd:element ref="ns2:history" minOccurs="0"/>
                <xsd:element ref="ns2:info" minOccurs="0"/>
                <xsd:element ref="ns2:formAnswers" minOccurs="0"/>
                <xsd:element ref="ns2:otherNumber" minOccurs="0"/>
                <xsd:element ref="ns2:uniqueMinistryId" minOccurs="0"/>
                <xsd:element ref="ns2:subcategory" minOccurs="0"/>
                <xsd:element ref="ns2:parentGuid" minOccurs="0"/>
                <xsd:element ref="ns2:folderName" minOccurs="0"/>
                <xsd:element ref="ns2:due" minOccurs="0"/>
                <xsd:element ref="ns2:createdOn" minOccurs="0"/>
                <xsd:element ref="ns2:completedOn" minOccurs="0"/>
                <xsd:element ref="ns2:whenToArchive" minOccurs="0"/>
                <xsd:element ref="ns2:rush" minOccurs="0"/>
                <xsd:element ref="ns2:blueprintVersion" minOccurs="0"/>
                <xsd:element ref="ns2:pos" minOccurs="0"/>
                <xsd:element ref="ns2:entityType" minOccurs="0"/>
                <xsd:element ref="ns2:branch" minOccurs="0"/>
                <xsd:element ref="ns2:color" minOccurs="0"/>
                <xsd:element ref="ns2:formVersion" minOccurs="0"/>
                <xsd:element ref="ns2:blueprint" minOccurs="0"/>
                <xsd:element ref="ns2:assignedToG" minOccurs="0"/>
                <xsd:element ref="ns2:assignedToGroups" minOccurs="0"/>
                <xsd:element ref="ns2:mediator" minOccurs="0"/>
                <xsd:element ref="ns2:assignedToSiteUser" minOccurs="0"/>
                <xsd:element ref="ns2:colleaguesG" minOccurs="0"/>
                <xsd:element ref="ns2:watchersG" minOccurs="0"/>
                <xsd:element ref="ns2:groupWatchers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CR" minOccurs="0"/>
                <xsd:element ref="ns2:MediaServiceDateTaken" minOccurs="0"/>
                <xsd:element ref="ns2:MediaServiceSearchProperties" minOccurs="0"/>
                <xsd:element ref="ns2:MediaServiceLocation" minOccurs="0"/>
                <xsd:element ref="ns2:documentStringNames" minOccurs="0"/>
                <xsd:element ref="ns2:crossMinistry" minOccurs="0"/>
                <xsd:element ref="ns2:ministr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ca4954-836e-4dd6-806d-d2cdcf695e13" elementFormDefault="qualified">
    <xsd:import namespace="http://schemas.microsoft.com/office/2006/documentManagement/types"/>
    <xsd:import namespace="http://schemas.microsoft.com/office/infopath/2007/PartnerControls"/>
    <xsd:element name="desc" ma:index="8" nillable="true" ma:displayName="desc" ma:internalName="desc">
      <xsd:simpleType>
        <xsd:restriction base="dms:Note">
          <xsd:maxLength value="255"/>
        </xsd:restriction>
      </xsd:simpleType>
    </xsd:element>
    <xsd:element name="history" ma:index="9" nillable="true" ma:displayName="history" ma:internalName="history">
      <xsd:simpleType>
        <xsd:restriction base="dms:Note">
          <xsd:maxLength value="255"/>
        </xsd:restriction>
      </xsd:simpleType>
    </xsd:element>
    <xsd:element name="info" ma:index="10" nillable="true" ma:displayName="info" ma:internalName="info">
      <xsd:simpleType>
        <xsd:restriction base="dms:Note">
          <xsd:maxLength value="255"/>
        </xsd:restriction>
      </xsd:simpleType>
    </xsd:element>
    <xsd:element name="formAnswers" ma:index="11" nillable="true" ma:displayName="formAnswers" ma:internalName="formAnswers">
      <xsd:simpleType>
        <xsd:restriction base="dms:Note">
          <xsd:maxLength value="255"/>
        </xsd:restriction>
      </xsd:simpleType>
    </xsd:element>
    <xsd:element name="otherNumber" ma:index="12" nillable="true" ma:displayName="otherNumber" ma:indexed="true" ma:internalName="otherNumber">
      <xsd:simpleType>
        <xsd:restriction base="dms:Text">
          <xsd:maxLength value="255"/>
        </xsd:restriction>
      </xsd:simpleType>
    </xsd:element>
    <xsd:element name="uniqueMinistryId" ma:index="13" nillable="true" ma:displayName="uniqueMinistryId" ma:indexed="true" ma:internalName="uniqueMinistryId">
      <xsd:simpleType>
        <xsd:restriction base="dms:Text">
          <xsd:maxLength value="255"/>
        </xsd:restriction>
      </xsd:simpleType>
    </xsd:element>
    <xsd:element name="subcategory" ma:index="14" nillable="true" ma:displayName="subcategory" ma:indexed="true" ma:internalName="subcategory">
      <xsd:simpleType>
        <xsd:restriction base="dms:Text">
          <xsd:maxLength value="255"/>
        </xsd:restriction>
      </xsd:simpleType>
    </xsd:element>
    <xsd:element name="parentGuid" ma:index="15" nillable="true" ma:displayName="parentGuid" ma:internalName="parentGuid">
      <xsd:simpleType>
        <xsd:restriction base="dms:Text">
          <xsd:maxLength value="255"/>
        </xsd:restriction>
      </xsd:simpleType>
    </xsd:element>
    <xsd:element name="folderName" ma:index="16" nillable="true" ma:displayName="folderName" ma:internalName="folderName">
      <xsd:simpleType>
        <xsd:restriction base="dms:Text">
          <xsd:maxLength value="255"/>
        </xsd:restriction>
      </xsd:simpleType>
    </xsd:element>
    <xsd:element name="due" ma:index="17" nillable="true" ma:displayName="due" ma:format="DateOnly" ma:internalName="due">
      <xsd:simpleType>
        <xsd:restriction base="dms:DateTime"/>
      </xsd:simpleType>
    </xsd:element>
    <xsd:element name="createdOn" ma:index="18" nillable="true" ma:displayName="createdOn" ma:format="DateOnly" ma:internalName="createdOn">
      <xsd:simpleType>
        <xsd:restriction base="dms:DateTime"/>
      </xsd:simpleType>
    </xsd:element>
    <xsd:element name="completedOn" ma:index="19" nillable="true" ma:displayName="completedOn" ma:format="DateOnly" ma:internalName="completedOn">
      <xsd:simpleType>
        <xsd:restriction base="dms:DateTime"/>
      </xsd:simpleType>
    </xsd:element>
    <xsd:element name="whenToArchive" ma:index="20" nillable="true" ma:displayName="whenToArchive" ma:format="DateOnly" ma:indexed="true" ma:internalName="whenToArchive">
      <xsd:simpleType>
        <xsd:restriction base="dms:DateTime"/>
      </xsd:simpleType>
    </xsd:element>
    <xsd:element name="rush" ma:index="21" nillable="true" ma:displayName="rush" ma:indexed="true" ma:internalName="rush">
      <xsd:simpleType>
        <xsd:restriction base="dms:Number"/>
      </xsd:simpleType>
    </xsd:element>
    <xsd:element name="blueprintVersion" ma:index="22" nillable="true" ma:displayName="blueprintVersion" ma:internalName="blueprintVersion">
      <xsd:simpleType>
        <xsd:restriction base="dms:Number"/>
      </xsd:simpleType>
    </xsd:element>
    <xsd:element name="pos" ma:index="23" nillable="true" ma:displayName="pos" ma:internalName="pos">
      <xsd:simpleType>
        <xsd:restriction base="dms:Number"/>
      </xsd:simpleType>
    </xsd:element>
    <xsd:element name="entityType" ma:index="24" nillable="true" ma:displayName="entityType" ma:indexed="true" ma:internalName="entityType">
      <xsd:simpleType>
        <xsd:restriction base="dms:Number"/>
      </xsd:simpleType>
    </xsd:element>
    <xsd:element name="branch" ma:index="25" nillable="true" ma:displayName="branch" ma:indexed="true" ma:list="{22398C44-67A3-4674-AD04-511FEACE7D0F}" ma:internalName="branch" ma:showField="ID">
      <xsd:simpleType>
        <xsd:restriction base="dms:Lookup"/>
      </xsd:simpleType>
    </xsd:element>
    <xsd:element name="color" ma:index="26" nillable="true" ma:displayName="color" ma:list="{B3B746B2-7247-467A-9F9A-791039112B8C}" ma:internalName="color" ma:showField="ID">
      <xsd:simpleType>
        <xsd:restriction base="dms:Lookup"/>
      </xsd:simpleType>
    </xsd:element>
    <xsd:element name="formVersion" ma:index="27" nillable="true" ma:displayName="formVersion" ma:list="{BF261706-87C6-4441-83A8-9D5AF7AC8548}" ma:internalName="formVersion" ma:showField="ID">
      <xsd:simpleType>
        <xsd:restriction base="dms:Lookup"/>
      </xsd:simpleType>
    </xsd:element>
    <xsd:element name="blueprint" ma:index="28" nillable="true" ma:displayName="blueprint" ma:list="{F4BE805F-DAB4-4628-9BCF-5745BBC9A5AA}" ma:internalName="blueprint" ma:showField="ID">
      <xsd:simpleType>
        <xsd:restriction base="dms:Lookup"/>
      </xsd:simpleType>
    </xsd:element>
    <xsd:element name="assignedToG" ma:index="29" nillable="true" ma:displayName="assignedToG" ma:indexed="true" ma:list="{C8BFF6DD-6C28-4F22-90F9-77385803A830}" ma:internalName="assignedToG" ma:readOnly="false" ma:showField="Title">
      <xsd:simpleType>
        <xsd:restriction base="dms:Lookup"/>
      </xsd:simpleType>
    </xsd:element>
    <xsd:element name="assignedToGroups" ma:index="30" nillable="true" ma:displayName="assignedToGroups" ma:list="UserInfo" ma:SearchPeopleOnly="false" ma:internalName="assignedToGroup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tor" ma:index="31" nillable="true" ma:displayName="mediator" ma:list="UserInfo" ma:SearchPeopleOnly="false" ma:internalName="mediato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ssignedToSiteUser" ma:index="32" nillable="true" ma:displayName="assignedToSiteUser" ma:indexed="true" ma:list="UserInfo" ma:internalName="assignedToSiteUs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olleaguesG" ma:index="33" nillable="true" ma:displayName="colleaguesG" ma:list="{C8BFF6DD-6C28-4F22-90F9-77385803A830}" ma:internalName="colleaguesG" ma:readOnly="false" ma:showField="Titl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watchersG" ma:index="34" nillable="true" ma:displayName="watchersG" ma:list="{C8BFF6DD-6C28-4F22-90F9-77385803A830}" ma:internalName="watchersG" ma:readOnly="false" ma:showField="Titl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groupWatchers" ma:index="35" nillable="true" ma:displayName="groupWatchers" ma:list="UserInfo" ma:SearchPeopleOnly="false" ma:internalName="groupWatch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3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3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3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40" nillable="true" ma:taxonomy="true" ma:internalName="lcf76f155ced4ddcb4097134ff3c332f" ma:taxonomyFieldName="MediaServiceImageTags" ma:displayName="Image Tags" ma:readOnly="false" ma:fieldId="{5cf76f15-5ced-4ddc-b409-7134ff3c332f}" ma:taxonomyMulti="true" ma:sspId="a9b50559-7390-452f-8d4d-780c6c1e431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4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4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4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4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4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50" nillable="true" ma:displayName="Location" ma:indexed="true" ma:internalName="MediaServiceLocation" ma:readOnly="true">
      <xsd:simpleType>
        <xsd:restriction base="dms:Text"/>
      </xsd:simpleType>
    </xsd:element>
    <xsd:element name="documentStringNames" ma:index="51" nillable="true" ma:displayName="documentStringNames" ma:internalName="documentStringNames">
      <xsd:simpleType>
        <xsd:restriction base="dms:Note">
          <xsd:maxLength value="255"/>
        </xsd:restriction>
      </xsd:simpleType>
    </xsd:element>
    <xsd:element name="crossMinistry" ma:index="52" nillable="true" ma:displayName="crossMinistry" ma:internalName="crossMinistry">
      <xsd:simpleType>
        <xsd:restriction base="dms:Number"/>
      </xsd:simpleType>
    </xsd:element>
    <xsd:element name="ministries" ma:index="53" nillable="true" ma:displayName="ministries" ma:list="{E8535DDF-3CC1-4F0A-9FC3-EDCC4C1918B4}" ma:internalName="ministries" ma:showField="I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ediaServiceBillingMetadata" ma:index="5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e9af5a-ed8a-4244-928d-e56d06aad847" elementFormDefault="qualified">
    <xsd:import namespace="http://schemas.microsoft.com/office/2006/documentManagement/types"/>
    <xsd:import namespace="http://schemas.microsoft.com/office/infopath/2007/PartnerControls"/>
    <xsd:element name="TaxCatchAll" ma:index="41" nillable="true" ma:displayName="Taxonomy Catch All Column" ma:hidden="true" ma:list="{66428770-232f-4c77-9a39-a6fce1c18297}" ma:internalName="TaxCatchAll" ma:showField="CatchAllData" ma:web="6fe9af5a-ed8a-4244-928d-e56d06aad84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4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4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A60D9BD-3942-42EF-8B7B-ECBB2B035C7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6D68BC4-DE77-4CA4-A32B-DDB4818FB4C3}">
  <ds:schemaRefs>
    <ds:schemaRef ds:uri="http://schemas.microsoft.com/office/2006/metadata/properties"/>
    <ds:schemaRef ds:uri="http://schemas.microsoft.com/office/infopath/2007/PartnerControls"/>
    <ds:schemaRef ds:uri="24ca4954-836e-4dd6-806d-d2cdcf695e13"/>
    <ds:schemaRef ds:uri="6fe9af5a-ed8a-4244-928d-e56d06aad847"/>
  </ds:schemaRefs>
</ds:datastoreItem>
</file>

<file path=customXml/itemProps3.xml><?xml version="1.0" encoding="utf-8"?>
<ds:datastoreItem xmlns:ds="http://schemas.openxmlformats.org/officeDocument/2006/customXml" ds:itemID="{93268218-2E26-4F44-9CCE-61B54D35BC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ca4954-836e-4dd6-806d-d2cdcf695e13"/>
    <ds:schemaRef ds:uri="6fe9af5a-ed8a-4244-928d-e56d06aad84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4</vt:i4>
      </vt:variant>
    </vt:vector>
  </HeadingPairs>
  <TitlesOfParts>
    <vt:vector size="14" baseType="lpstr">
      <vt:lpstr>Calendar Information</vt:lpstr>
      <vt:lpstr>District and School Information</vt:lpstr>
      <vt:lpstr>Colour</vt:lpstr>
      <vt:lpstr>2026-27 Calendar</vt:lpstr>
      <vt:lpstr>2027-28 Calendar </vt:lpstr>
      <vt:lpstr>2028-29 Calendar </vt:lpstr>
      <vt:lpstr>2026-27 Calendar SAMPLE</vt:lpstr>
      <vt:lpstr>Sheet2</vt:lpstr>
      <vt:lpstr>district and school data</vt:lpstr>
      <vt:lpstr>Sheet1</vt:lpstr>
      <vt:lpstr>districts</vt:lpstr>
      <vt:lpstr>'Calendar Information'!Print_Area</vt:lpstr>
      <vt:lpstr>'District and School Information'!Print_Area</vt:lpstr>
      <vt:lpstr>'District and School Information'!Print_Titles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2010-2019 calendar</dc:title>
  <dc:creator>sloveday</dc:creator>
  <cp:lastModifiedBy>Chan, Evangeline C ECC:EX</cp:lastModifiedBy>
  <cp:lastPrinted>2020-10-26T23:54:43Z</cp:lastPrinted>
  <dcterms:created xsi:type="dcterms:W3CDTF">2012-08-10T22:31:43Z</dcterms:created>
  <dcterms:modified xsi:type="dcterms:W3CDTF">2026-01-12T22:58:09Z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TC011629001033</vt:lpwstr>
  </property>
  <property fmtid="{D5CDD505-2E9C-101B-9397-08002B2CF9AE}" pid="3" name="ContentTypeId">
    <vt:lpwstr>0x0101007982D16F4375A649BD0847D4D8BBFC22</vt:lpwstr>
  </property>
  <property fmtid="{D5CDD505-2E9C-101B-9397-08002B2CF9AE}" pid="4" name="MediaServiceImageTags">
    <vt:lpwstr/>
  </property>
</Properties>
</file>