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Z:\SLS Division\School Foods Programs\EDUC-12920 Data &amp; Evaluation\Financial Reports &amp; Spending Plans\2025-26 FF_NSFP Year End Reports\"/>
    </mc:Choice>
  </mc:AlternateContent>
  <xr:revisionPtr revIDLastSave="0" documentId="13_ncr:1_{41022005-AEDE-40D3-9248-30B69A126941}" xr6:coauthVersionLast="47" xr6:coauthVersionMax="47" xr10:uidLastSave="{00000000-0000-0000-0000-000000000000}"/>
  <workbookProtection workbookAlgorithmName="SHA-512" workbookHashValue="japQSKZfA4A1+bLjosqlR3MfSLADasWioBS9apTBV6t3QZy3luzJyPYg27q/aClCukMPqFtnJ+WFpVllKa+yAA==" workbookSaltValue="d9m2cVzAdeWkXsIIEruwhA==" workbookSpinCount="100000" lockStructure="1"/>
  <bookViews>
    <workbookView xWindow="-120" yWindow="-120" windowWidth="29040" windowHeight="15720" firstSheet="1" activeTab="1" xr2:uid="{00000000-000D-0000-FFFF-FFFF00000000}"/>
  </bookViews>
  <sheets>
    <sheet name="Contact Info &amp; Instructions" sheetId="1" r:id="rId1"/>
    <sheet name="2025-26 FF &amp; NSFP Year End" sheetId="3" r:id="rId2"/>
    <sheet name="2025-26 NSFP Schools List" sheetId="4" r:id="rId3"/>
    <sheet name="Data" sheetId="6" state="hidden" r:id="rId4"/>
    <sheet name="Funding" sheetId="5" state="hidden" r:id="rId5"/>
  </sheets>
  <definedNames>
    <definedName name="Funding">Funding!$A$9:$Q$69</definedName>
    <definedName name="_xlnm.Print_Area" localSheetId="1">'2025-26 FF &amp; NSFP Year End'!$A$1:$I$224</definedName>
    <definedName name="_xlnm.Print_Area" localSheetId="2">'2025-26 NSFP Schools List'!$A$1:$B$232</definedName>
    <definedName name="_xlnm.Print_Area" localSheetId="4">Funding!$C$1:$Q$70</definedName>
    <definedName name="_xlnm.Print_Titles" localSheetId="1">'2025-26 FF &amp; NSFP Year End'!$1:$5</definedName>
    <definedName name="_xlnm.Print_Titles" localSheetId="2">'2025-26 NSFP Schools List'!$1:$2</definedName>
    <definedName name="_xlnm.Print_Titles" localSheetId="3">Data!$1:$2</definedName>
    <definedName name="SD">Funding!$A$10:$C$69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1" i="3" l="1"/>
  <c r="F23" i="3"/>
  <c r="F11" i="3"/>
  <c r="F278" i="6" l="1"/>
  <c r="F279" i="6"/>
  <c r="F280" i="6"/>
  <c r="F281" i="6"/>
  <c r="F282" i="6"/>
  <c r="F283" i="6"/>
  <c r="F284" i="6"/>
  <c r="F285" i="6"/>
  <c r="F286" i="6"/>
  <c r="F287" i="6"/>
  <c r="F288" i="6"/>
  <c r="F289" i="6"/>
  <c r="F290" i="6"/>
  <c r="F291" i="6"/>
  <c r="F292" i="6"/>
  <c r="F293" i="6"/>
  <c r="F294" i="6"/>
  <c r="F295" i="6"/>
  <c r="F296" i="6"/>
  <c r="F297" i="6"/>
  <c r="F298" i="6"/>
  <c r="F299" i="6"/>
  <c r="F300" i="6"/>
  <c r="F301" i="6"/>
  <c r="F302" i="6"/>
  <c r="F303" i="6"/>
  <c r="F304" i="6"/>
  <c r="F305" i="6"/>
  <c r="F306" i="6"/>
  <c r="F307" i="6"/>
  <c r="F308" i="6"/>
  <c r="F309" i="6"/>
  <c r="F310" i="6"/>
  <c r="F311" i="6"/>
  <c r="F312" i="6"/>
  <c r="F313" i="6"/>
  <c r="F314" i="6"/>
  <c r="F315" i="6"/>
  <c r="F316" i="6"/>
  <c r="F317" i="6"/>
  <c r="F318" i="6"/>
  <c r="F319" i="6"/>
  <c r="F320" i="6"/>
  <c r="F321" i="6"/>
  <c r="F322" i="6"/>
  <c r="F323" i="6"/>
  <c r="F324" i="6"/>
  <c r="F325" i="6"/>
  <c r="F326" i="6"/>
  <c r="F327" i="6"/>
  <c r="F328" i="6"/>
  <c r="F329" i="6"/>
  <c r="F330" i="6"/>
  <c r="F331" i="6"/>
  <c r="F332" i="6"/>
  <c r="F333" i="6"/>
  <c r="F334" i="6"/>
  <c r="F335" i="6"/>
  <c r="F336" i="6"/>
  <c r="F337" i="6"/>
  <c r="F338" i="6"/>
  <c r="F339" i="6"/>
  <c r="F340" i="6"/>
  <c r="F341" i="6"/>
  <c r="F342" i="6"/>
  <c r="F343" i="6"/>
  <c r="F344" i="6"/>
  <c r="F345" i="6"/>
  <c r="F346" i="6"/>
  <c r="F347" i="6"/>
  <c r="F348" i="6"/>
  <c r="F349" i="6"/>
  <c r="F350" i="6"/>
  <c r="F351" i="6"/>
  <c r="F352" i="6"/>
  <c r="F353" i="6"/>
  <c r="F354" i="6"/>
  <c r="F355" i="6"/>
  <c r="F356" i="6"/>
  <c r="F357" i="6"/>
  <c r="F358" i="6"/>
  <c r="F359" i="6"/>
  <c r="F360" i="6"/>
  <c r="F361" i="6"/>
  <c r="F362" i="6"/>
  <c r="F363" i="6"/>
  <c r="F364" i="6"/>
  <c r="F365" i="6"/>
  <c r="F366" i="6"/>
  <c r="F367" i="6"/>
  <c r="F368" i="6"/>
  <c r="F369" i="6"/>
  <c r="F370" i="6"/>
  <c r="F371" i="6"/>
  <c r="F372" i="6"/>
  <c r="F373" i="6"/>
  <c r="F374" i="6"/>
  <c r="F375" i="6"/>
  <c r="F376" i="6"/>
  <c r="F377" i="6"/>
  <c r="F378" i="6"/>
  <c r="F379" i="6"/>
  <c r="F380" i="6"/>
  <c r="F381" i="6"/>
  <c r="F382" i="6"/>
  <c r="F383" i="6"/>
  <c r="F384" i="6"/>
  <c r="F385" i="6"/>
  <c r="F386" i="6"/>
  <c r="F387" i="6"/>
  <c r="F388" i="6"/>
  <c r="F389" i="6"/>
  <c r="F390" i="6"/>
  <c r="F391" i="6"/>
  <c r="F392" i="6"/>
  <c r="F393" i="6"/>
  <c r="F394" i="6"/>
  <c r="F395" i="6"/>
  <c r="F396" i="6"/>
  <c r="F397" i="6"/>
  <c r="F398" i="6"/>
  <c r="F399" i="6"/>
  <c r="F400" i="6"/>
  <c r="F401" i="6"/>
  <c r="F402" i="6"/>
  <c r="F403" i="6"/>
  <c r="F404" i="6"/>
  <c r="F405" i="6"/>
  <c r="F406" i="6"/>
  <c r="F277" i="6"/>
  <c r="F276" i="6"/>
  <c r="F275" i="6"/>
  <c r="F274" i="6"/>
  <c r="F273" i="6"/>
  <c r="F272" i="6"/>
  <c r="F271" i="6"/>
  <c r="F270" i="6"/>
  <c r="F269" i="6"/>
  <c r="F268" i="6"/>
  <c r="F267" i="6"/>
  <c r="F266" i="6"/>
  <c r="F265" i="6"/>
  <c r="F264" i="6"/>
  <c r="F263" i="6"/>
  <c r="F261" i="6"/>
  <c r="F259" i="6"/>
  <c r="F257" i="6"/>
  <c r="F256" i="6"/>
  <c r="F255" i="6"/>
  <c r="F254" i="6"/>
  <c r="F253" i="6"/>
  <c r="F252" i="6"/>
  <c r="F251" i="6"/>
  <c r="F250" i="6"/>
  <c r="F249" i="6"/>
  <c r="F248" i="6"/>
  <c r="F247" i="6"/>
  <c r="F246" i="6"/>
  <c r="F245" i="6"/>
  <c r="F244" i="6"/>
  <c r="F243" i="6"/>
  <c r="F242" i="6"/>
  <c r="F241" i="6"/>
  <c r="F240" i="6"/>
  <c r="F239" i="6"/>
  <c r="F238" i="6"/>
  <c r="F237" i="6"/>
  <c r="F236" i="6"/>
  <c r="F235" i="6"/>
  <c r="F234" i="6"/>
  <c r="F233" i="6"/>
  <c r="F232" i="6"/>
  <c r="F231" i="6"/>
  <c r="F230" i="6"/>
  <c r="F229" i="6"/>
  <c r="F227" i="6"/>
  <c r="F226" i="6"/>
  <c r="F225" i="6"/>
  <c r="F224" i="6"/>
  <c r="F223" i="6"/>
  <c r="F222" i="6"/>
  <c r="F221" i="6"/>
  <c r="F220" i="6"/>
  <c r="F218" i="6"/>
  <c r="F217" i="6"/>
  <c r="F216" i="6"/>
  <c r="F215" i="6"/>
  <c r="F214" i="6"/>
  <c r="F213" i="6"/>
  <c r="F212" i="6"/>
  <c r="F211" i="6"/>
  <c r="F209" i="6"/>
  <c r="F208" i="6"/>
  <c r="F207" i="6"/>
  <c r="F206" i="6"/>
  <c r="F205" i="6"/>
  <c r="F204" i="6"/>
  <c r="F202" i="6"/>
  <c r="F203" i="6"/>
  <c r="F200" i="6"/>
  <c r="F199" i="6"/>
  <c r="F198" i="6"/>
  <c r="F197" i="6"/>
  <c r="F196" i="6"/>
  <c r="F195" i="6"/>
  <c r="F194" i="6"/>
  <c r="F193" i="6"/>
  <c r="F190" i="6"/>
  <c r="F189" i="6"/>
  <c r="F188" i="6"/>
  <c r="F187" i="6"/>
  <c r="F186" i="6"/>
  <c r="F185" i="6"/>
  <c r="F184" i="6"/>
  <c r="F183" i="6"/>
  <c r="F182" i="6"/>
  <c r="F181" i="6"/>
  <c r="F177" i="6"/>
  <c r="F176" i="6"/>
  <c r="F175" i="6"/>
  <c r="F174" i="6"/>
  <c r="F172" i="6"/>
  <c r="F171" i="6"/>
  <c r="F170" i="6"/>
  <c r="F169" i="6"/>
  <c r="F167" i="6"/>
  <c r="F166" i="6"/>
  <c r="F165" i="6"/>
  <c r="F164" i="6"/>
  <c r="F162" i="6"/>
  <c r="F161" i="6"/>
  <c r="F160" i="6"/>
  <c r="F159" i="6"/>
  <c r="F157" i="6"/>
  <c r="F156" i="6"/>
  <c r="F155" i="6"/>
  <c r="F154" i="6"/>
  <c r="F152" i="6"/>
  <c r="F151" i="6"/>
  <c r="F150" i="6"/>
  <c r="F149" i="6"/>
  <c r="F147" i="6"/>
  <c r="F146" i="6"/>
  <c r="F145" i="6"/>
  <c r="F144" i="6"/>
  <c r="F142" i="6"/>
  <c r="F141" i="6"/>
  <c r="F140" i="6"/>
  <c r="F139" i="6"/>
  <c r="F137" i="6"/>
  <c r="F136" i="6"/>
  <c r="F135" i="6"/>
  <c r="F134" i="6"/>
  <c r="F132" i="6"/>
  <c r="F131" i="6"/>
  <c r="F130" i="6"/>
  <c r="F129" i="6"/>
  <c r="F127" i="6"/>
  <c r="F126" i="6"/>
  <c r="F125" i="6"/>
  <c r="F124" i="6"/>
  <c r="F122" i="6"/>
  <c r="F121" i="6"/>
  <c r="F120" i="6"/>
  <c r="F119" i="6"/>
  <c r="F117" i="6"/>
  <c r="F116" i="6"/>
  <c r="F115" i="6"/>
  <c r="F114" i="6"/>
  <c r="F112" i="6"/>
  <c r="F111" i="6"/>
  <c r="F110" i="6"/>
  <c r="F109" i="6"/>
  <c r="F107" i="6"/>
  <c r="F106" i="6"/>
  <c r="F105" i="6"/>
  <c r="F104" i="6"/>
  <c r="F102" i="6"/>
  <c r="F101" i="6"/>
  <c r="F100" i="6"/>
  <c r="F99" i="6"/>
  <c r="F96" i="6"/>
  <c r="F95" i="6"/>
  <c r="F94" i="6"/>
  <c r="F93" i="6"/>
  <c r="F91" i="6"/>
  <c r="F90" i="6"/>
  <c r="F89" i="6"/>
  <c r="F88" i="6"/>
  <c r="F86" i="6"/>
  <c r="F85" i="6"/>
  <c r="F84" i="6"/>
  <c r="F83" i="6"/>
  <c r="F81" i="6"/>
  <c r="F80" i="6"/>
  <c r="F79" i="6"/>
  <c r="F78" i="6"/>
  <c r="F76" i="6"/>
  <c r="F75" i="6"/>
  <c r="F74" i="6"/>
  <c r="F73" i="6"/>
  <c r="F71" i="6"/>
  <c r="F70" i="6"/>
  <c r="F69" i="6"/>
  <c r="F68" i="6"/>
  <c r="F66" i="6"/>
  <c r="F65" i="6"/>
  <c r="F64" i="6"/>
  <c r="F63" i="6"/>
  <c r="F61" i="6"/>
  <c r="F59" i="6"/>
  <c r="F58" i="6"/>
  <c r="F60" i="6"/>
  <c r="F56" i="6"/>
  <c r="F55" i="6"/>
  <c r="F54" i="6"/>
  <c r="F53" i="6"/>
  <c r="F51" i="6"/>
  <c r="F50" i="6"/>
  <c r="F49" i="6"/>
  <c r="F48" i="6"/>
  <c r="F46" i="6"/>
  <c r="F45" i="6"/>
  <c r="F44" i="6"/>
  <c r="F43" i="6"/>
  <c r="F41" i="6"/>
  <c r="F40" i="6"/>
  <c r="F39" i="6"/>
  <c r="F38" i="6"/>
  <c r="F36" i="6"/>
  <c r="F35" i="6"/>
  <c r="F34" i="6"/>
  <c r="F33" i="6"/>
  <c r="F31" i="6"/>
  <c r="F30" i="6"/>
  <c r="F29" i="6"/>
  <c r="F28" i="6"/>
  <c r="F26" i="6"/>
  <c r="F25" i="6"/>
  <c r="F24" i="6"/>
  <c r="F23" i="6"/>
  <c r="F21" i="6"/>
  <c r="F20" i="6"/>
  <c r="F19" i="6"/>
  <c r="F18" i="6"/>
  <c r="F13" i="6"/>
  <c r="F12" i="6"/>
  <c r="F10" i="3"/>
  <c r="F10" i="6" s="1"/>
  <c r="F6" i="6"/>
  <c r="F5" i="6"/>
  <c r="F4" i="6"/>
  <c r="F3" i="6"/>
  <c r="E162" i="3"/>
  <c r="F258" i="6" s="1"/>
  <c r="F135" i="3"/>
  <c r="F228" i="6" s="1"/>
  <c r="F123" i="3"/>
  <c r="F219" i="6" s="1"/>
  <c r="F108" i="3"/>
  <c r="F210" i="6" s="1"/>
  <c r="F95" i="3"/>
  <c r="F201" i="6" s="1"/>
  <c r="E77" i="3"/>
  <c r="F192" i="6" s="1"/>
  <c r="D77" i="3"/>
  <c r="F191" i="6" s="1"/>
  <c r="F178" i="6"/>
  <c r="F173" i="6"/>
  <c r="F168" i="6"/>
  <c r="F163" i="6"/>
  <c r="F158" i="6"/>
  <c r="F153" i="6"/>
  <c r="F148" i="6"/>
  <c r="F143" i="6"/>
  <c r="H55" i="3"/>
  <c r="F138" i="6" s="1"/>
  <c r="H50" i="3"/>
  <c r="F133" i="6" s="1"/>
  <c r="H49" i="3"/>
  <c r="F128" i="6" s="1"/>
  <c r="H48" i="3"/>
  <c r="F123" i="6" s="1"/>
  <c r="H47" i="3"/>
  <c r="F118" i="6" s="1"/>
  <c r="H46" i="3"/>
  <c r="F113" i="6" s="1"/>
  <c r="H45" i="3"/>
  <c r="F108" i="6" s="1"/>
  <c r="H44" i="3"/>
  <c r="F103" i="6" s="1"/>
  <c r="F97" i="6"/>
  <c r="F92" i="6"/>
  <c r="F87" i="6"/>
  <c r="F82" i="6"/>
  <c r="F77" i="6"/>
  <c r="F72" i="6"/>
  <c r="F67" i="6"/>
  <c r="F62" i="6"/>
  <c r="H27" i="3"/>
  <c r="F27" i="6" s="1"/>
  <c r="H28" i="3"/>
  <c r="F32" i="6" s="1"/>
  <c r="H29" i="3"/>
  <c r="F37" i="6" s="1"/>
  <c r="F42" i="6"/>
  <c r="H31" i="3"/>
  <c r="F47" i="6" s="1"/>
  <c r="H36" i="3"/>
  <c r="F52" i="6" s="1"/>
  <c r="H37" i="3"/>
  <c r="F57" i="6" s="1"/>
  <c r="H26" i="3"/>
  <c r="F22" i="6" s="1"/>
  <c r="F98" i="6"/>
  <c r="F9" i="3"/>
  <c r="F7" i="3"/>
  <c r="F8" i="3"/>
  <c r="F8" i="6" s="1"/>
  <c r="C11" i="1"/>
  <c r="D5" i="3" s="1"/>
  <c r="P70" i="5"/>
  <c r="O70" i="5"/>
  <c r="N70" i="5"/>
  <c r="G70" i="5"/>
  <c r="F70" i="5"/>
  <c r="E70" i="5"/>
  <c r="Q69" i="5"/>
  <c r="H69" i="5"/>
  <c r="B69" i="5"/>
  <c r="Q68" i="5"/>
  <c r="H68" i="5"/>
  <c r="B68" i="5"/>
  <c r="Q67" i="5"/>
  <c r="H67" i="5"/>
  <c r="B67" i="5"/>
  <c r="Q66" i="5"/>
  <c r="H66" i="5"/>
  <c r="B66" i="5"/>
  <c r="Q65" i="5"/>
  <c r="H65" i="5"/>
  <c r="B65" i="5"/>
  <c r="Q64" i="5"/>
  <c r="H64" i="5"/>
  <c r="B64" i="5"/>
  <c r="Q63" i="5"/>
  <c r="H63" i="5"/>
  <c r="B63" i="5"/>
  <c r="Q62" i="5"/>
  <c r="H62" i="5"/>
  <c r="B62" i="5"/>
  <c r="Q61" i="5"/>
  <c r="H61" i="5"/>
  <c r="B61" i="5"/>
  <c r="Q60" i="5"/>
  <c r="H60" i="5"/>
  <c r="B60" i="5"/>
  <c r="Q59" i="5"/>
  <c r="H59" i="5"/>
  <c r="B59" i="5"/>
  <c r="Q58" i="5"/>
  <c r="H58" i="5"/>
  <c r="B58" i="5"/>
  <c r="Q57" i="5"/>
  <c r="H57" i="5"/>
  <c r="B57" i="5"/>
  <c r="Q56" i="5"/>
  <c r="H56" i="5"/>
  <c r="B56" i="5"/>
  <c r="Q55" i="5"/>
  <c r="H55" i="5"/>
  <c r="B55" i="5"/>
  <c r="Q54" i="5"/>
  <c r="H54" i="5"/>
  <c r="B54" i="5"/>
  <c r="Q53" i="5"/>
  <c r="H53" i="5"/>
  <c r="B53" i="5"/>
  <c r="Q52" i="5"/>
  <c r="H52" i="5"/>
  <c r="B52" i="5"/>
  <c r="Q51" i="5"/>
  <c r="H51" i="5"/>
  <c r="B51" i="5"/>
  <c r="Q50" i="5"/>
  <c r="H50" i="5"/>
  <c r="B50" i="5"/>
  <c r="Q49" i="5"/>
  <c r="H49" i="5"/>
  <c r="B49" i="5"/>
  <c r="Q48" i="5"/>
  <c r="H48" i="5"/>
  <c r="B48" i="5"/>
  <c r="Q47" i="5"/>
  <c r="H47" i="5"/>
  <c r="B47" i="5"/>
  <c r="Q46" i="5"/>
  <c r="H46" i="5"/>
  <c r="B46" i="5"/>
  <c r="Q45" i="5"/>
  <c r="H45" i="5"/>
  <c r="B45" i="5"/>
  <c r="Q44" i="5"/>
  <c r="H44" i="5"/>
  <c r="B44" i="5"/>
  <c r="Q43" i="5"/>
  <c r="H43" i="5"/>
  <c r="B43" i="5"/>
  <c r="Q42" i="5"/>
  <c r="H42" i="5"/>
  <c r="B42" i="5"/>
  <c r="Q41" i="5"/>
  <c r="H41" i="5"/>
  <c r="B41" i="5"/>
  <c r="Q40" i="5"/>
  <c r="H40" i="5"/>
  <c r="B40" i="5"/>
  <c r="Q39" i="5"/>
  <c r="H39" i="5"/>
  <c r="B39" i="5"/>
  <c r="Q38" i="5"/>
  <c r="H38" i="5"/>
  <c r="B38" i="5"/>
  <c r="Q37" i="5"/>
  <c r="H37" i="5"/>
  <c r="B37" i="5"/>
  <c r="Q36" i="5"/>
  <c r="H36" i="5"/>
  <c r="B36" i="5"/>
  <c r="Q35" i="5"/>
  <c r="H35" i="5"/>
  <c r="B35" i="5"/>
  <c r="Q34" i="5"/>
  <c r="H34" i="5"/>
  <c r="B34" i="5"/>
  <c r="Q33" i="5"/>
  <c r="H33" i="5"/>
  <c r="B33" i="5"/>
  <c r="Q32" i="5"/>
  <c r="H32" i="5"/>
  <c r="B32" i="5"/>
  <c r="Q31" i="5"/>
  <c r="H31" i="5"/>
  <c r="B31" i="5"/>
  <c r="Q30" i="5"/>
  <c r="H30" i="5"/>
  <c r="B30" i="5"/>
  <c r="Q29" i="5"/>
  <c r="H29" i="5"/>
  <c r="B29" i="5"/>
  <c r="Q28" i="5"/>
  <c r="H28" i="5"/>
  <c r="B28" i="5"/>
  <c r="Q27" i="5"/>
  <c r="H27" i="5"/>
  <c r="B27" i="5"/>
  <c r="Q26" i="5"/>
  <c r="H26" i="5"/>
  <c r="B26" i="5"/>
  <c r="Q25" i="5"/>
  <c r="H25" i="5"/>
  <c r="B25" i="5"/>
  <c r="Q24" i="5"/>
  <c r="H24" i="5"/>
  <c r="B24" i="5"/>
  <c r="Q23" i="5"/>
  <c r="H23" i="5"/>
  <c r="B23" i="5"/>
  <c r="Q22" i="5"/>
  <c r="H22" i="5"/>
  <c r="B22" i="5"/>
  <c r="Q21" i="5"/>
  <c r="H21" i="5"/>
  <c r="B21" i="5"/>
  <c r="Q20" i="5"/>
  <c r="H20" i="5"/>
  <c r="B20" i="5"/>
  <c r="Q19" i="5"/>
  <c r="H19" i="5"/>
  <c r="B19" i="5"/>
  <c r="Q18" i="5"/>
  <c r="H18" i="5"/>
  <c r="B18" i="5"/>
  <c r="Q17" i="5"/>
  <c r="H17" i="5"/>
  <c r="B17" i="5"/>
  <c r="Q16" i="5"/>
  <c r="H16" i="5"/>
  <c r="B16" i="5"/>
  <c r="Q15" i="5"/>
  <c r="H15" i="5"/>
  <c r="B15" i="5"/>
  <c r="Q14" i="5"/>
  <c r="H14" i="5"/>
  <c r="B14" i="5"/>
  <c r="Q13" i="5"/>
  <c r="H13" i="5"/>
  <c r="B13" i="5"/>
  <c r="Q12" i="5"/>
  <c r="H12" i="5"/>
  <c r="B12" i="5"/>
  <c r="Q11" i="5"/>
  <c r="H11" i="5"/>
  <c r="B11" i="5"/>
  <c r="Q10" i="5"/>
  <c r="H10" i="5"/>
  <c r="B10" i="5"/>
  <c r="A2" i="5"/>
  <c r="F17" i="3" l="1"/>
  <c r="F17" i="6"/>
  <c r="F16" i="3"/>
  <c r="F14" i="6" s="1"/>
  <c r="F12" i="3"/>
  <c r="F11" i="6" s="1"/>
  <c r="F7" i="6"/>
  <c r="F9" i="6"/>
  <c r="F2" i="6"/>
  <c r="H70" i="5"/>
  <c r="J15" i="3"/>
  <c r="K15" i="3" s="1"/>
  <c r="Q70" i="5"/>
  <c r="F15" i="6" l="1"/>
  <c r="F18" i="3"/>
  <c r="F16" i="6"/>
  <c r="E170" i="3"/>
  <c r="F262" i="6" s="1"/>
  <c r="E62" i="3"/>
  <c r="F180" i="6" s="1"/>
  <c r="D62" i="3"/>
  <c r="F179" i="6" s="1"/>
  <c r="J14" i="3" l="1"/>
  <c r="K14" i="3" s="1"/>
  <c r="E166" i="3"/>
  <c r="F260" i="6" s="1"/>
</calcChain>
</file>

<file path=xl/sharedStrings.xml><?xml version="1.0" encoding="utf-8"?>
<sst xmlns="http://schemas.openxmlformats.org/spreadsheetml/2006/main" count="2301" uniqueCount="808">
  <si>
    <t xml:space="preserve">        Contact Information</t>
  </si>
  <si>
    <t>Please enter contact information, in case we have questions about your responses.</t>
  </si>
  <si>
    <t>Name:</t>
  </si>
  <si>
    <t>Title:</t>
  </si>
  <si>
    <t>Email:</t>
  </si>
  <si>
    <t>Telephone:</t>
  </si>
  <si>
    <t xml:space="preserve">School District   </t>
  </si>
  <si>
    <t xml:space="preserve">    Instructions</t>
  </si>
  <si>
    <t>Details:</t>
  </si>
  <si>
    <t>• Please fill in the contact information at the top of this page and select your School District from the dropdown box.</t>
  </si>
  <si>
    <t>• Please complete all questions.</t>
  </si>
  <si>
    <r>
      <t xml:space="preserve">• Please note that spending with Feeding Futures and National School Food Program (NSFP) funding is to be reported separately. Feeding Futures funding sections are noted with a </t>
    </r>
    <r>
      <rPr>
        <b/>
        <sz val="12"/>
        <color theme="4" tint="-0.249977111117893"/>
        <rFont val="Calibri"/>
        <family val="2"/>
      </rPr>
      <t>blue</t>
    </r>
    <r>
      <rPr>
        <sz val="12"/>
        <color rgb="FF000000"/>
        <rFont val="Calibri"/>
        <family val="2"/>
      </rPr>
      <t xml:space="preserve"> background, National School Food Program sections are noted with a </t>
    </r>
    <r>
      <rPr>
        <b/>
        <sz val="12"/>
        <color theme="9" tint="-0.249977111117893"/>
        <rFont val="Calibri"/>
        <family val="2"/>
      </rPr>
      <t>green</t>
    </r>
    <r>
      <rPr>
        <sz val="12"/>
        <color rgb="FF000000"/>
        <rFont val="Calibri"/>
        <family val="2"/>
      </rPr>
      <t xml:space="preserve"> background. Questions with a </t>
    </r>
    <r>
      <rPr>
        <b/>
        <sz val="12"/>
        <color theme="0" tint="-0.499984740745262"/>
        <rFont val="Calibri"/>
        <family val="2"/>
      </rPr>
      <t>grey</t>
    </r>
    <r>
      <rPr>
        <sz val="12"/>
        <color rgb="FF000000"/>
        <rFont val="Calibri"/>
        <family val="2"/>
      </rPr>
      <t xml:space="preserve"> background can be answered generally for both Feeding Futures and NSFP funding. </t>
    </r>
  </si>
  <si>
    <t>• Please only report on Feeding Futures and National School Food funding in this report. Do not include other funding sources (e.g., Coordinated Procurement Grants, non-profit grants)</t>
  </si>
  <si>
    <t>• We are requesting information at a high-level, you may use bullet form.</t>
  </si>
  <si>
    <r>
      <rPr>
        <sz val="12"/>
        <color rgb="FF000000"/>
        <rFont val="Calibri"/>
      </rPr>
      <t xml:space="preserve">• </t>
    </r>
    <r>
      <rPr>
        <b/>
        <sz val="12"/>
        <color rgb="FFFF0000"/>
        <rFont val="Calibri"/>
      </rPr>
      <t>NOTE</t>
    </r>
    <r>
      <rPr>
        <sz val="12"/>
        <color rgb="FF000000"/>
        <rFont val="Calibri"/>
      </rPr>
      <t>: This report may be shared with other provincial ministries that support Feeding Futures, including the Ministry of Agriculture of Food and the Ministry of Health, and the federal government. Data may also be shared with Indigenous education partners.</t>
    </r>
  </si>
  <si>
    <t>Important Links:</t>
  </si>
  <si>
    <t>• 2025-26 Operating Grants</t>
  </si>
  <si>
    <t>• Summary of Grants to Date, 2025-26</t>
  </si>
  <si>
    <t>*2025/26 District-By-District Feeding Futures Fund amounts can be found under the highlighted column below</t>
  </si>
  <si>
    <t>• National School Food Program Funding, 2025-26</t>
  </si>
  <si>
    <t xml:space="preserve">              2025/2026 Feeding Futures &amp; National School Food Program Year-End Report</t>
  </si>
  <si>
    <r>
      <t xml:space="preserve">Completed template must be submitted to </t>
    </r>
    <r>
      <rPr>
        <b/>
        <u/>
        <sz val="14"/>
        <color rgb="FF0000FF"/>
        <rFont val="Calibri"/>
        <family val="2"/>
        <scheme val="minor"/>
      </rPr>
      <t>ECC.schoolfood@gov.bc.ca</t>
    </r>
    <r>
      <rPr>
        <b/>
        <sz val="14"/>
        <color rgb="FFFF0000"/>
        <rFont val="Calibri"/>
        <family val="2"/>
        <scheme val="minor"/>
      </rPr>
      <t xml:space="preserve"> by July 31, 2026.</t>
    </r>
  </si>
  <si>
    <t>School District</t>
  </si>
  <si>
    <t>2025/26 Feeding Futures Funding Amount</t>
  </si>
  <si>
    <t>2024/25 Feeding Futures Carry forward Amount</t>
  </si>
  <si>
    <t>2025/26 National School Food Program (NSFP) Funding Amount</t>
  </si>
  <si>
    <t>2023/24 National School Food Program Carry forward Amount</t>
  </si>
  <si>
    <t>2024/25 NSFP Carry forward Amount</t>
  </si>
  <si>
    <t xml:space="preserve">Total Feeding Futures &amp; NSFP Funding Available for SY 2025/26 </t>
  </si>
  <si>
    <t>Feeding Futures &amp; National School Food Program budget spent on food programs (ending June 30, 2025)</t>
  </si>
  <si>
    <r>
      <t xml:space="preserve">Total Feeding Futures budget spent for SY 25/26 to June 30, 2026
</t>
    </r>
    <r>
      <rPr>
        <sz val="12"/>
        <color rgb="FFFFFFFF"/>
        <rFont val="Calibri"/>
        <family val="2"/>
      </rPr>
      <t>*This should include spending of the 24/25 Feeding Futures funds and 23/24 Feeding Futures carry forward</t>
    </r>
  </si>
  <si>
    <t>Total NSFP budget spent for SY 25/26 to June 30, 2026</t>
  </si>
  <si>
    <t>2025/26 Feeding Futures Carry forward to 2026/27</t>
  </si>
  <si>
    <t>2025/26 National School Food Program Carry forward to 2026/27</t>
  </si>
  <si>
    <t>Total 2025/26 Carry forward to 2026/27 (Feeding Futures &amp; NSFP)</t>
  </si>
  <si>
    <t>SECTION 1 - 2025/2026 SPENDING - FOOD</t>
  </si>
  <si>
    <t>Feeding Futures</t>
  </si>
  <si>
    <r>
      <t xml:space="preserve">Total 2025/26 </t>
    </r>
    <r>
      <rPr>
        <b/>
        <u/>
        <sz val="12"/>
        <color rgb="FF000000"/>
        <rFont val="Calibri"/>
        <family val="2"/>
      </rPr>
      <t>Feeding Futures</t>
    </r>
    <r>
      <rPr>
        <b/>
        <sz val="12"/>
        <color rgb="FF000000"/>
        <rFont val="Calibri"/>
        <family val="2"/>
      </rPr>
      <t xml:space="preserve"> funding spent on food as of June 30, 2026</t>
    </r>
  </si>
  <si>
    <t>Food Supplier Name</t>
  </si>
  <si>
    <t>Food Supplier Category</t>
  </si>
  <si>
    <t>Total Spent</t>
  </si>
  <si>
    <t>(OPTIONAL) B.C. Food Spend*</t>
  </si>
  <si>
    <t>% B.C. Food Spend</t>
  </si>
  <si>
    <t>Spending on food suppliers</t>
  </si>
  <si>
    <t>(e.g. any organization supplying food for school food programs, including but not limited to food producers and/or processors, distributors, retailers, external food service providers, and others)</t>
  </si>
  <si>
    <t>* For Optional B.C. Food Spend reporting, see Feed BC's Guide to Tracking B.C. Food Purchases for instructions</t>
  </si>
  <si>
    <t>National School Food Program (NSFP)</t>
  </si>
  <si>
    <r>
      <t xml:space="preserve">Total 2025/26 </t>
    </r>
    <r>
      <rPr>
        <b/>
        <u/>
        <sz val="12"/>
        <color rgb="FF000000"/>
        <rFont val="Calibri"/>
        <family val="2"/>
      </rPr>
      <t>NSFP</t>
    </r>
    <r>
      <rPr>
        <b/>
        <sz val="12"/>
        <color rgb="FF000000"/>
        <rFont val="Calibri"/>
        <family val="2"/>
      </rPr>
      <t xml:space="preserve"> funding spent on food as of June 30, 2026</t>
    </r>
  </si>
  <si>
    <t>*For Optional B.C. Food Spend reporting, see Feed BC's Guide to Tracking B.C. Food Purchases for instructions</t>
  </si>
  <si>
    <r>
      <t xml:space="preserve">Feeding Futures funding can be used to fund </t>
    </r>
    <r>
      <rPr>
        <b/>
        <sz val="12"/>
        <rFont val="Calibri"/>
        <family val="2"/>
      </rPr>
      <t>one (1) School Food Coordinator</t>
    </r>
    <r>
      <rPr>
        <sz val="12"/>
        <rFont val="Calibri"/>
        <family val="2"/>
      </rPr>
      <t xml:space="preserve"> FTE if needed or offset existing costs to a School Food Coordinator. Functions of role may include coordination and/or delivery of the program (e.g., build community connections, seek local partnerships and B.C. food procurement opportunities, work with local First Nations and Indigenous partners). Feeding Futures funding may also be used to offset the costs of positions directly involved in food preparation and food delivery/distribution and are not counted against the 1 Food Coordinator FTE.
</t>
    </r>
    <r>
      <rPr>
        <b/>
        <i/>
        <sz val="12"/>
        <rFont val="Calibri"/>
        <family val="2"/>
      </rPr>
      <t xml:space="preserve">Note: Feeding Futures funding should not be used to fund staffing costs for district staff responsibilities outside of Feeding Futures. Where a district staff member has other duties, Feeding Futures funding can be used to offset staffing costs directly related to Feeding Futures.
</t>
    </r>
    <r>
      <rPr>
        <sz val="12"/>
        <rFont val="Calibri"/>
        <family val="2"/>
      </rPr>
      <t xml:space="preserve">
</t>
    </r>
  </si>
  <si>
    <t>Total 2025/26 Feeding Futures staffing spending as of June 30, 2026</t>
  </si>
  <si>
    <t>Total Compensation ($)</t>
  </si>
  <si>
    <t>FTE</t>
  </si>
  <si>
    <t>Food Coordinator (up to 1 FTE, see Note)</t>
  </si>
  <si>
    <r>
      <t xml:space="preserve">◄  </t>
    </r>
    <r>
      <rPr>
        <b/>
        <sz val="10"/>
        <color rgb="FFFF0000"/>
        <rFont val="Calibri"/>
        <family val="2"/>
      </rPr>
      <t>NOTE:</t>
    </r>
    <r>
      <rPr>
        <sz val="10"/>
        <rFont val="Calibri"/>
        <family val="2"/>
      </rPr>
      <t xml:space="preserve">  "up to 1 FTE" means that a district can use the Feeding Futures to cover the costs of</t>
    </r>
    <r>
      <rPr>
        <b/>
        <sz val="10"/>
        <rFont val="Calibri"/>
        <family val="2"/>
      </rPr>
      <t xml:space="preserve"> up to 1 full-time position (or multiple part-time workers) up to the equivalent of 1 FTE</t>
    </r>
    <r>
      <rPr>
        <sz val="10"/>
        <rFont val="Calibri"/>
        <family val="2"/>
      </rPr>
      <t xml:space="preserve">.  If you had an existing  position previously funded from operating grants, that position may now be funded with Feeding Futures, freeing up funds to be used elsewhere. </t>
    </r>
    <r>
      <rPr>
        <b/>
        <sz val="10"/>
        <rFont val="Calibri"/>
        <family val="2"/>
      </rPr>
      <t>Please only include positions using the Feeding Futures Fund in this section.</t>
    </r>
  </si>
  <si>
    <t>Other FTEs involved in the delivery of School Food Programs using the Feeding Futures Fund (may be over and above the 1 FTE for Food Coordinator)</t>
  </si>
  <si>
    <t>Administration</t>
  </si>
  <si>
    <t>Management / Professionals</t>
  </si>
  <si>
    <t>Teachers</t>
  </si>
  <si>
    <t>Support Staff</t>
  </si>
  <si>
    <t>National School Food Program</t>
  </si>
  <si>
    <t>Total 2025/26 NSFP staffing spending as of June 30, 2026</t>
  </si>
  <si>
    <t xml:space="preserve">Please provide a breakdown of the compensation and FTEs funded with NSFP funding over the 2025/26 school year. </t>
  </si>
  <si>
    <t>SECTION 3 - 2025/26 SPENDING - EQUIPMENT, SUPPLIES, INFRASTRUCTURE (*NSFP ONLY)</t>
  </si>
  <si>
    <t xml:space="preserve">Small appliances or equipment to prepare, store, cook, and transport food from a school with a kitchen to another school (e.g., kitchen utensils, insulated containers, microwaves). </t>
  </si>
  <si>
    <t>Total 2025/26 Feeding Futures funding spent on equipment/supplies as of June 30, 2026</t>
  </si>
  <si>
    <t>Description of Equipment/Supplies</t>
  </si>
  <si>
    <r>
      <t xml:space="preserve">Spending on equipment/supplies for the provision of food </t>
    </r>
    <r>
      <rPr>
        <sz val="12"/>
        <color rgb="FF000000"/>
        <rFont val="Calibri"/>
        <family val="2"/>
      </rPr>
      <t>(e.g., kitchen utensils, insulated containers, microwaves and other small appliances)</t>
    </r>
  </si>
  <si>
    <t xml:space="preserve">Major and minor food infrastructure, appliances, equipment needed to prepare, store, cook, or transport food for programs. </t>
  </si>
  <si>
    <t>Infrastructure improvements must not add square footage to existing school facilities or convert educational classroom space to a kitchen.</t>
  </si>
  <si>
    <t>Total 2025/26 NSFP funding spent on equipment/supplies/infrastructure as of June 30, 2026</t>
  </si>
  <si>
    <t>Description of Equipment/Supplies/Infrastructure</t>
  </si>
  <si>
    <r>
      <t xml:space="preserve">Spending on equipment/supplies/infrastructure for the provision of food </t>
    </r>
    <r>
      <rPr>
        <sz val="12"/>
        <color rgb="FF000000"/>
        <rFont val="Calibri"/>
        <family val="2"/>
      </rPr>
      <t>(e.g., kitchen utensils, insulated containers, appliances, infrastructure upgrades)</t>
    </r>
  </si>
  <si>
    <t>Other spending in alignment with Feeding Futures spending criteria and policy direction.</t>
  </si>
  <si>
    <t xml:space="preserve">E.g., home food security supports such as grocery store gift cards, food hampers, etc. </t>
  </si>
  <si>
    <t>Total 2025/26 Feeding Futures funding spent on other expenses as of June 30, 2026</t>
  </si>
  <si>
    <t>Description of Expense</t>
  </si>
  <si>
    <t xml:space="preserve">Spending on other </t>
  </si>
  <si>
    <t>Other spending in alignment with NSFP spending criteria.</t>
  </si>
  <si>
    <t>Total 2025/26 NSFP funding spent on other expenses as of June 30, 2026</t>
  </si>
  <si>
    <t>Spending on other</t>
  </si>
  <si>
    <t>SECTION 5 - ADDITIONAL SCHOOL FOOD FUNDING SOURCES</t>
  </si>
  <si>
    <t>If you received funding from other sources outside Feeding Futures and the National School Food Program in the 2025/26 school year, please list the program/grant and the amount received. For example, sources may include donors, PACs, CommunityLINK, local First Nations, the Coordinated Procurement Grant, or other sources.</t>
  </si>
  <si>
    <t>Funding Source</t>
  </si>
  <si>
    <t>Description of Funding</t>
  </si>
  <si>
    <t>Total Funding Received</t>
  </si>
  <si>
    <t>SECTION 6 - SCHOOL FOOD PROGRAM DETAILS</t>
  </si>
  <si>
    <t xml:space="preserve">Note: when responding to questions in this section, please only consider school food programs operated using Feeding Futures and/or National School Food Program funding. Please only include programs that are offered at least once a month. </t>
  </si>
  <si>
    <t>Total number of schools within your district:</t>
  </si>
  <si>
    <t>How many schools in your district offer breakfast?</t>
  </si>
  <si>
    <t>Approximately what percentage of students in your district accessed breakfast in the 25/26 school year?</t>
  </si>
  <si>
    <t>How many schools in your district offer lunch?</t>
  </si>
  <si>
    <t>Approximately what percentage of students in your district accessed lunch in the 25/26 school year?</t>
  </si>
  <si>
    <t>How many schools in your district offer snacks?</t>
  </si>
  <si>
    <t>Approximately what percentage of students in your district accessed snacks in the 25/26 school year?</t>
  </si>
  <si>
    <t xml:space="preserve">Please describe actions taken to ensure that school food programs are available and accessible to all students who experience food insecurity, including actions taken to reduce stigma. </t>
  </si>
  <si>
    <t>Please let us know your district's school food program highlights for the 2025/2026 school year, including increased numbers of students/meals served where possible.</t>
  </si>
  <si>
    <t>What actions did you take over the 2025/2026 school year (if any) to increase purchasing of B.C. food?</t>
  </si>
  <si>
    <t>Please describe the actions taken to build a healthy school food environment over the 2025/26 school year (e.g., How have you increased access to Serve Frequently foods? How have you increased access to culturally preferred foods? What steps have you taken for students to feel included in school meals? What steps have you taken for students to be able to make choices from the foods provided at school? What resources, if any, have you used from the BC School Food Toolkit? Have you connected with your public health dietitian and if so, what supports did they provide?)</t>
  </si>
  <si>
    <t xml:space="preserve">Note: The BC School Food Toolkit is a resource designed to support schools in creating and maintaining healthy school food environments. </t>
  </si>
  <si>
    <t>SECTION 7 - ENGAGEMENT PROCESS</t>
  </si>
  <si>
    <t>Engagement with Indigenous Peoples</t>
  </si>
  <si>
    <t xml:space="preserve">How has your engagement with local First Nations or Indigenous Education Council this school year informed decision making regarding the use of Feeding Futures and NSFP funding?
</t>
  </si>
  <si>
    <t>If you have not yet engaged in the 2025/26 school year, please describe your plans to engage in the 2026/27 school year.</t>
  </si>
  <si>
    <r>
      <t xml:space="preserve">How did you support First Nations students </t>
    </r>
    <r>
      <rPr>
        <b/>
        <sz val="12"/>
        <color theme="1"/>
        <rFont val="Calibri"/>
        <family val="2"/>
        <scheme val="minor"/>
      </rPr>
      <t>living on reserve</t>
    </r>
    <r>
      <rPr>
        <sz val="12"/>
        <color theme="1"/>
        <rFont val="Calibri"/>
        <family val="2"/>
        <scheme val="minor"/>
      </rPr>
      <t xml:space="preserve"> with Feeding Futures and NSFP funding? </t>
    </r>
  </si>
  <si>
    <r>
      <t xml:space="preserve">Approximately how many First Nations students </t>
    </r>
    <r>
      <rPr>
        <b/>
        <sz val="12"/>
        <color theme="1"/>
        <rFont val="Calibri"/>
        <family val="2"/>
        <scheme val="minor"/>
      </rPr>
      <t>living on reserve</t>
    </r>
    <r>
      <rPr>
        <sz val="12"/>
        <color theme="1"/>
        <rFont val="Calibri"/>
        <family val="2"/>
        <scheme val="minor"/>
      </rPr>
      <t xml:space="preserve"> benefitted from Feeding Futures and NSFP funding?</t>
    </r>
  </si>
  <si>
    <r>
      <t xml:space="preserve">How did you support First Nations students </t>
    </r>
    <r>
      <rPr>
        <b/>
        <sz val="12"/>
        <color theme="1"/>
        <rFont val="Calibri"/>
        <family val="2"/>
        <scheme val="minor"/>
      </rPr>
      <t xml:space="preserve">living off reserve </t>
    </r>
    <r>
      <rPr>
        <sz val="12"/>
        <color theme="1"/>
        <rFont val="Calibri"/>
        <family val="2"/>
        <scheme val="minor"/>
      </rPr>
      <t>and other Indigenous students with Feeding Futures and NSFP funding?</t>
    </r>
  </si>
  <si>
    <r>
      <t>Approximately how many First Nations students</t>
    </r>
    <r>
      <rPr>
        <b/>
        <sz val="12"/>
        <color theme="1"/>
        <rFont val="Calibri"/>
        <family val="2"/>
        <scheme val="minor"/>
      </rPr>
      <t xml:space="preserve"> living off reserve</t>
    </r>
    <r>
      <rPr>
        <sz val="12"/>
        <color theme="1"/>
        <rFont val="Calibri"/>
        <family val="2"/>
        <scheme val="minor"/>
      </rPr>
      <t xml:space="preserve"> and other Indigenous students benefitted from Feeding Futures and NSFP funding?</t>
    </r>
  </si>
  <si>
    <t xml:space="preserve">Did you report back to local First Nations or your Indigenous Education Council regarding the use of Feeding Futures or NSFP funding? Please explain. </t>
  </si>
  <si>
    <t>Other Engagement</t>
  </si>
  <si>
    <t>Did you engage with parents, caregivers, and students in the planning for the use of Feeding Futures and NSFP funding?</t>
  </si>
  <si>
    <t>If yes, please explain with whom and how. If no, what engagement activities will you undertake?</t>
  </si>
  <si>
    <t>School Names</t>
  </si>
  <si>
    <t>Page</t>
  </si>
  <si>
    <t>Column</t>
  </si>
  <si>
    <t>Category</t>
  </si>
  <si>
    <t>Heading</t>
  </si>
  <si>
    <t>Sub Heading</t>
  </si>
  <si>
    <t xml:space="preserve">Supplier Categories </t>
  </si>
  <si>
    <t xml:space="preserve">Supplier names </t>
  </si>
  <si>
    <t>Year End</t>
  </si>
  <si>
    <t>Contact Info</t>
  </si>
  <si>
    <t>Name</t>
  </si>
  <si>
    <t xml:space="preserve">Non-profit food service provider </t>
  </si>
  <si>
    <t>A&amp;L Peterson Orchard</t>
  </si>
  <si>
    <t>Title</t>
  </si>
  <si>
    <t>Restaurant/Caterer</t>
  </si>
  <si>
    <t>Aberdeen Poultry Farm</t>
  </si>
  <si>
    <t>Email</t>
  </si>
  <si>
    <t>For-profit food service management</t>
  </si>
  <si>
    <t>Access Youth Outreach Services</t>
  </si>
  <si>
    <t>Telephone</t>
  </si>
  <si>
    <t>Grocery/Retailer</t>
  </si>
  <si>
    <t>AG Foods</t>
  </si>
  <si>
    <t>Revenue</t>
  </si>
  <si>
    <t>Feeding Futures Funding Amount</t>
  </si>
  <si>
    <t>Distributor</t>
  </si>
  <si>
    <t>Agri-Kids Society</t>
  </si>
  <si>
    <t>PY Feeding Futures Carry forward Amount</t>
  </si>
  <si>
    <t>Direct from Food Producer or Processor</t>
  </si>
  <si>
    <t>Agropur</t>
  </si>
  <si>
    <t>National School Food Program Funding Amount</t>
  </si>
  <si>
    <t>AJ Farms</t>
  </si>
  <si>
    <t>PY National School Food Program Carry forward Amount</t>
  </si>
  <si>
    <t>Aldergrove Community Station House</t>
  </si>
  <si>
    <t>Total Feeding Futures &amp; NSFP Funding Available</t>
  </si>
  <si>
    <t>Alpine Meats and Custom Cutting</t>
  </si>
  <si>
    <t>Expense</t>
  </si>
  <si>
    <t>Feeding Futures Funding Spent to June 30</t>
  </si>
  <si>
    <t>Amazon</t>
  </si>
  <si>
    <t>National School Food Program Funding Spent to June 30</t>
  </si>
  <si>
    <t>Archway Community Service</t>
  </si>
  <si>
    <t>Surplus</t>
  </si>
  <si>
    <t>Feeding Futures Deferred Revenue</t>
  </si>
  <si>
    <t>Ariah's Edibles</t>
  </si>
  <si>
    <t>National School Food Program Deferred Revenue</t>
  </si>
  <si>
    <t>Aroma Foods</t>
  </si>
  <si>
    <t>Total Feeding Futures &amp; NSFP Deferred Revenue</t>
  </si>
  <si>
    <t>Arrow &amp; Slocan Lakes Community Services</t>
  </si>
  <si>
    <t>Section 1 - Spending - Food</t>
  </si>
  <si>
    <t>Total Feeding Futures funding spent on food as of June 30</t>
  </si>
  <si>
    <t>Askews Foods</t>
  </si>
  <si>
    <t>Spending on direct food purchases</t>
  </si>
  <si>
    <t>Food Supplier Name 1</t>
  </si>
  <si>
    <t>ATE Catering (aka Goldstar Enterprises)</t>
  </si>
  <si>
    <t>Food Supplier Category 1</t>
  </si>
  <si>
    <t>Authentic Indigenous Seafood</t>
  </si>
  <si>
    <t>Total Spent 1</t>
  </si>
  <si>
    <t>Avalon Blueberry Farm</t>
  </si>
  <si>
    <t>BC Food Spend 1</t>
  </si>
  <si>
    <t>Backpack Buddies</t>
  </si>
  <si>
    <t>% BC Food Spend 1</t>
  </si>
  <si>
    <t>Bakkerij Lobelle</t>
  </si>
  <si>
    <t>Food Supplier Name 2</t>
  </si>
  <si>
    <t>Bakestone Brothers</t>
  </si>
  <si>
    <t>Food Supplier Category 2</t>
  </si>
  <si>
    <t>Bangin' Bannock</t>
  </si>
  <si>
    <t>Total Spent 2</t>
  </si>
  <si>
    <t>Bannock Queen Bakery</t>
  </si>
  <si>
    <t>BC Food Spend 2</t>
  </si>
  <si>
    <t>BC Agriculture in the Classroom</t>
  </si>
  <si>
    <t>% BC Food Spend 2</t>
  </si>
  <si>
    <t>Bcause</t>
  </si>
  <si>
    <t>Food Supplier Name 3</t>
  </si>
  <si>
    <t>BC Hot House</t>
  </si>
  <si>
    <t>Food Supplier Category 3</t>
  </si>
  <si>
    <t>Black Forest Noodle Company</t>
  </si>
  <si>
    <t>Total Spent 3</t>
  </si>
  <si>
    <t>Blackwater Creek Orchard</t>
  </si>
  <si>
    <t>BC Food Spend 3</t>
  </si>
  <si>
    <t>Boston Pizza</t>
  </si>
  <si>
    <t>% BC Food Spend 3</t>
  </si>
  <si>
    <t>Boundary Community Food Bank</t>
  </si>
  <si>
    <t>Food Supplier Name 4</t>
  </si>
  <si>
    <t>Boys &amp; Girls Club</t>
  </si>
  <si>
    <t>Food Supplier Category 4</t>
  </si>
  <si>
    <t>Bulkley Valley Wholesale</t>
  </si>
  <si>
    <t>Total Spent 4</t>
  </si>
  <si>
    <t>Buns Master Bakery</t>
  </si>
  <si>
    <t>BC Food Spend 4</t>
  </si>
  <si>
    <t>Butcher Block (aka Lawrence Meats)</t>
  </si>
  <si>
    <t>% BC Food Spend 4</t>
  </si>
  <si>
    <t>Buy-low Food</t>
  </si>
  <si>
    <t>Food Supplier Name 5</t>
  </si>
  <si>
    <t>Canco Gas Station</t>
  </si>
  <si>
    <t>Food Supplier Category 5</t>
  </si>
  <si>
    <t>Canuel Caterers</t>
  </si>
  <si>
    <t>Total Spent 5</t>
  </si>
  <si>
    <t>Cartwheel Farm</t>
  </si>
  <si>
    <t>BC Food Spend 5</t>
  </si>
  <si>
    <t>CEED Centre Society</t>
  </si>
  <si>
    <t>% BC Food Spend 5</t>
  </si>
  <si>
    <t>Centennial Foods (aka B&amp;C Food Distributors)</t>
  </si>
  <si>
    <t>Food Supplier Name 6</t>
  </si>
  <si>
    <t>Cheakamus Centre</t>
  </si>
  <si>
    <t>Food Supplier Category 6</t>
  </si>
  <si>
    <t>Chefs in the Classroom</t>
  </si>
  <si>
    <t>Total Spent 6</t>
  </si>
  <si>
    <t>Chilliwack Bowls of Hope Society</t>
  </si>
  <si>
    <t>BC Food Spend 6</t>
  </si>
  <si>
    <t>Chuck's Food Service</t>
  </si>
  <si>
    <t>% BC Food Spend 6</t>
  </si>
  <si>
    <t>Circle Dairy</t>
  </si>
  <si>
    <t>Food Supplier Name 7</t>
  </si>
  <si>
    <t>City Dream</t>
  </si>
  <si>
    <t>Food Supplier Category 7</t>
  </si>
  <si>
    <t>Cobs Bread</t>
  </si>
  <si>
    <t>Total Spent 7</t>
  </si>
  <si>
    <t xml:space="preserve">Community Connections (Revelstoke) Society </t>
  </si>
  <si>
    <t>BC Food Spend 7</t>
  </si>
  <si>
    <t>Community Connections Society of Southeast BC</t>
  </si>
  <si>
    <t>% BC Food Spend 7</t>
  </si>
  <si>
    <t>Chartwells (Compass Group Canada)</t>
  </si>
  <si>
    <t>Food Supplier Name 8</t>
  </si>
  <si>
    <t>Claytons</t>
  </si>
  <si>
    <t>Food Supplier Category 8</t>
  </si>
  <si>
    <t>Co-op Gas Station</t>
  </si>
  <si>
    <t>Total Spent 8</t>
  </si>
  <si>
    <t>Costco</t>
  </si>
  <si>
    <t>BC Food Spend 8</t>
  </si>
  <si>
    <t>Country Grocer</t>
  </si>
  <si>
    <t>% BC Food Spend 8</t>
  </si>
  <si>
    <t>Cox's Lake Blueberry Farm</t>
  </si>
  <si>
    <t>Spending on external food service providers (third party) or other programs</t>
  </si>
  <si>
    <t>External Provider or Program Name 1</t>
  </si>
  <si>
    <t>Craig's Table</t>
  </si>
  <si>
    <t>External Provider or Program Category 1</t>
  </si>
  <si>
    <t>Cricket 14 Catering</t>
  </si>
  <si>
    <t>Crown and Anchor</t>
  </si>
  <si>
    <t>Dairyland</t>
  </si>
  <si>
    <t>Daybreak Farms</t>
  </si>
  <si>
    <t>External Provider or Program Name 2</t>
  </si>
  <si>
    <t>Deli City Cafe and Catering</t>
  </si>
  <si>
    <t>External Provider or Program Category 2</t>
  </si>
  <si>
    <t>Delta Firefighters Association</t>
  </si>
  <si>
    <t>Deltassist Family and Community Services Society</t>
  </si>
  <si>
    <t>DeMille's Farm Market</t>
  </si>
  <si>
    <t>Destiny Acres Farm</t>
  </si>
  <si>
    <t>External Provider or Program Name 3</t>
  </si>
  <si>
    <t>Dollarama</t>
  </si>
  <si>
    <t>External Provider or Program Category 3</t>
  </si>
  <si>
    <t>Domino's Pizza</t>
  </si>
  <si>
    <t>D Dutchman Dairy</t>
  </si>
  <si>
    <t>Earthbites</t>
  </si>
  <si>
    <t>Earthwise Society</t>
  </si>
  <si>
    <t>External Provider or Program Name 4</t>
  </si>
  <si>
    <t>Edo</t>
  </si>
  <si>
    <t>External Provider or Program Category 4</t>
  </si>
  <si>
    <t>Elk Root Conservation Society</t>
  </si>
  <si>
    <t>Encompass Support Services</t>
  </si>
  <si>
    <t>Fairway Market</t>
  </si>
  <si>
    <t>Faith Mission Church</t>
  </si>
  <si>
    <t>External Provider or Program Name 5</t>
  </si>
  <si>
    <t>Famous Fritz Meats</t>
  </si>
  <si>
    <t>External Provider or Program Category 5</t>
  </si>
  <si>
    <t>Fat Daddy's</t>
  </si>
  <si>
    <t>Feedway Foundation</t>
  </si>
  <si>
    <t xml:space="preserve">Fernwood Neighbourhood Resource Group </t>
  </si>
  <si>
    <t>Ferraro Foods</t>
  </si>
  <si>
    <t>External Provider or Program Name 6</t>
  </si>
  <si>
    <t>Fiddle Creek Farm</t>
  </si>
  <si>
    <t>External Provider or Program Category 6</t>
  </si>
  <si>
    <t>Fieldstone Organics</t>
  </si>
  <si>
    <t>Flourish School Food Society</t>
  </si>
  <si>
    <t>Food for Thought (hope for the Nations/CO Food Bank)</t>
  </si>
  <si>
    <t>Food Link Society</t>
  </si>
  <si>
    <t>External Provider or Program Name 7</t>
  </si>
  <si>
    <t>Foodie Kids</t>
  </si>
  <si>
    <t>External Provider or Program Category 7</t>
  </si>
  <si>
    <t>Forest For Dinner</t>
  </si>
  <si>
    <t>Forest Valley Acres</t>
  </si>
  <si>
    <t>Fort Nelson Aboriginal Friendship Society</t>
  </si>
  <si>
    <t>Foundry Food Programs</t>
  </si>
  <si>
    <t>External Provider or Program Name 8</t>
  </si>
  <si>
    <t>Fraser Valley Meats</t>
  </si>
  <si>
    <t>External Provider or Program Category 8</t>
  </si>
  <si>
    <t>Fresh Prep</t>
  </si>
  <si>
    <t>Fresh Valley Farms</t>
  </si>
  <si>
    <t>FreshCo</t>
  </si>
  <si>
    <t>Freshii</t>
  </si>
  <si>
    <t>Total NSFP funding spent on food as of June 30</t>
  </si>
  <si>
    <t>Freshslice Pizza</t>
  </si>
  <si>
    <t>Fresh Roots</t>
  </si>
  <si>
    <t>Freybe</t>
  </si>
  <si>
    <t>Friends In Need Food Bank</t>
  </si>
  <si>
    <t>Fruiticana</t>
  </si>
  <si>
    <t>Gaia's Pantry</t>
  </si>
  <si>
    <t>Gemini Foods</t>
  </si>
  <si>
    <t>Gina's "Kay"tering</t>
  </si>
  <si>
    <t>Golden Valley Eggs</t>
  </si>
  <si>
    <t>Goodly Foods</t>
  </si>
  <si>
    <t>Gordon Food Services (GFS)</t>
  </si>
  <si>
    <t>Granola Girl</t>
  </si>
  <si>
    <t>Green Croft Gardens</t>
  </si>
  <si>
    <t>Green Lion Farms</t>
  </si>
  <si>
    <t>Grimm's Fine Foods</t>
  </si>
  <si>
    <t>Growing Chefs! Society</t>
  </si>
  <si>
    <t>Guru Nanak Food Bank</t>
  </si>
  <si>
    <t>Guthries</t>
  </si>
  <si>
    <t>Gwaii Trust</t>
  </si>
  <si>
    <t>Habibi's Hummus</t>
  </si>
  <si>
    <t>Hallmark Farms Poultry Processors</t>
  </si>
  <si>
    <t>Hardy Buoys</t>
  </si>
  <si>
    <t>Harvest Kitchen (Salt Spring Community Services)</t>
  </si>
  <si>
    <t>Haumea Farm</t>
  </si>
  <si>
    <t>Haven Ridge Farm</t>
  </si>
  <si>
    <t>Healthy Community Society of the North Slocan Valley</t>
  </si>
  <si>
    <t>Hoisington Organic Farm</t>
  </si>
  <si>
    <t>Hoptcott Farms</t>
  </si>
  <si>
    <t>Hope Korean Kitchen</t>
  </si>
  <si>
    <t>Hope River General Store</t>
  </si>
  <si>
    <t>Horizon Grocery &amp; Wellness</t>
  </si>
  <si>
    <t>Hornby Organic</t>
  </si>
  <si>
    <t>Hot House Pizza</t>
  </si>
  <si>
    <t>Houston Link to Learning</t>
  </si>
  <si>
    <t>Houweling's Tomatoes</t>
  </si>
  <si>
    <t>Humble Roots Cafe</t>
  </si>
  <si>
    <t>I-D Foods</t>
  </si>
  <si>
    <t>IGA</t>
  </si>
  <si>
    <t>Ikigai Farm</t>
  </si>
  <si>
    <t>Independent Grocer</t>
  </si>
  <si>
    <t>Inspired Breads</t>
  </si>
  <si>
    <t>Isabel Creek</t>
  </si>
  <si>
    <t>Island Farms</t>
  </si>
  <si>
    <t>Island Foods</t>
  </si>
  <si>
    <t>Island Gold Eggs</t>
  </si>
  <si>
    <t>J&amp;F Distributors</t>
  </si>
  <si>
    <t>Jerseyland Organics</t>
  </si>
  <si>
    <t>Kamloops Food Bank</t>
  </si>
  <si>
    <t>Kimberley Food Recovery</t>
  </si>
  <si>
    <t>Kin's Market</t>
  </si>
  <si>
    <t>Keenan Farm</t>
  </si>
  <si>
    <t>KJ's Café</t>
  </si>
  <si>
    <t>Kootenay Farms Food Hub</t>
  </si>
  <si>
    <t>Kootenay Meadows</t>
  </si>
  <si>
    <t>La Grange Market Gardens</t>
  </si>
  <si>
    <t>La Ruelle Bakery</t>
  </si>
  <si>
    <t>Law of Attraction</t>
  </si>
  <si>
    <t>Little Mountain Farm</t>
  </si>
  <si>
    <t>Little Qualicum Cheeseworks</t>
  </si>
  <si>
    <t>Loblaws</t>
  </si>
  <si>
    <t>LOCAL Pizza</t>
  </si>
  <si>
    <t>Local Motive Organic Delivery</t>
  </si>
  <si>
    <t>Lori's Catering</t>
  </si>
  <si>
    <t>Lot 1 Pasta</t>
  </si>
  <si>
    <t>Lower Fraser Valley Aboriginal Society</t>
  </si>
  <si>
    <t>LUSH Valley Food Action Society</t>
  </si>
  <si>
    <t>M&amp;J Country Kitchen</t>
  </si>
  <si>
    <t>M&amp;M Food Market</t>
  </si>
  <si>
    <t>Made Good</t>
  </si>
  <si>
    <t>Mara Valley Produce</t>
  </si>
  <si>
    <t>Margetts Meat Market</t>
  </si>
  <si>
    <t>Mavericks</t>
  </si>
  <si>
    <t>Mayne Island Food Bank</t>
  </si>
  <si>
    <t>Mazon Canada</t>
  </si>
  <si>
    <t>Meadowfresh Dairy</t>
  </si>
  <si>
    <t>Meals on Wheels</t>
  </si>
  <si>
    <t>Mild Chili Indian Cuisine</t>
  </si>
  <si>
    <t>Mindful Fud</t>
  </si>
  <si>
    <t>Minoru Centre</t>
  </si>
  <si>
    <t>Mission Community Services Society</t>
  </si>
  <si>
    <t>Mitsoh (aka Pansawan Inc)</t>
  </si>
  <si>
    <t>Section 2 - Spending - Staffing</t>
  </si>
  <si>
    <t>Total Feeding Futures staffing spending as of June 30</t>
  </si>
  <si>
    <t>Mo's Restaurant</t>
  </si>
  <si>
    <t>Total Feeding Futures staffing FTE as of June 30</t>
  </si>
  <si>
    <t>Mountainview Dairy</t>
  </si>
  <si>
    <t>Food Coordinator</t>
  </si>
  <si>
    <t>Total Compensation</t>
  </si>
  <si>
    <t>Mt Doug Market</t>
  </si>
  <si>
    <t>Total FTE</t>
  </si>
  <si>
    <t>Mucho Burrito</t>
  </si>
  <si>
    <t>Nanaimo Fruits and Vegetables Company</t>
  </si>
  <si>
    <t>Nanaimo Ladysmith Schools Foundation</t>
  </si>
  <si>
    <t>Natural Pastures</t>
  </si>
  <si>
    <t>Nature Delivered</t>
  </si>
  <si>
    <t>Nesters Market</t>
  </si>
  <si>
    <t>No Frills</t>
  </si>
  <si>
    <t>North Delta Rotary Club</t>
  </si>
  <si>
    <t>Northern Rockies Child Development Association</t>
  </si>
  <si>
    <t>Total NSFP staffing spending as of June 30</t>
  </si>
  <si>
    <t>Northstar Catering</t>
  </si>
  <si>
    <t>Total NSFP staffing FTE as of June 30</t>
  </si>
  <si>
    <t>Nourish Cowichan</t>
  </si>
  <si>
    <t>Odd Bunch</t>
  </si>
  <si>
    <t>Ogre Acres</t>
  </si>
  <si>
    <t>Okanagan Select</t>
  </si>
  <si>
    <t>Old Farm Market</t>
  </si>
  <si>
    <t>Old Island Ranch</t>
  </si>
  <si>
    <t>Olympic Dairy</t>
  </si>
  <si>
    <t>Oso Negro</t>
  </si>
  <si>
    <t>Panago Pizza</t>
  </si>
  <si>
    <t>Section 3 - Spending - Equipment, Supplies, Infrastructure</t>
  </si>
  <si>
    <t>Total Feeding Futures funding spent on equipment/supplies as of June 30</t>
  </si>
  <si>
    <t>Paradise Island Foods</t>
  </si>
  <si>
    <t>Spending on equipment/supplies for the provision of food</t>
  </si>
  <si>
    <t>Description of Equipment/Supplies 1</t>
  </si>
  <si>
    <t>Pardesi Sweets</t>
  </si>
  <si>
    <t>Pastorey Pasta</t>
  </si>
  <si>
    <t>Description of Equipment/Supplies 2</t>
  </si>
  <si>
    <t>PC Express</t>
  </si>
  <si>
    <t>Peggy's Kitchen</t>
  </si>
  <si>
    <t>Description of Equipment/Supplies 3</t>
  </si>
  <si>
    <t>Pemberton Food Bank</t>
  </si>
  <si>
    <t>Pemberton Valley Supermarket</t>
  </si>
  <si>
    <t>Description of Equipment/Supplies 4</t>
  </si>
  <si>
    <t>Pizza 73</t>
  </si>
  <si>
    <t>Pizza Hut</t>
  </si>
  <si>
    <t>Total NSFP funding spent on equipment/supplies/infrastructure as of June 30</t>
  </si>
  <si>
    <t>Planty of Nosh</t>
  </si>
  <si>
    <t>Spending on equipment/supplies/infrastructure for the provision of food</t>
  </si>
  <si>
    <t>Description of Equipment/Supplies/infrastructure 1</t>
  </si>
  <si>
    <t>Portofino Bakery</t>
  </si>
  <si>
    <t>Produce Gone Wild</t>
  </si>
  <si>
    <t>Description of Equipment/Supplies/infrastructure 2</t>
  </si>
  <si>
    <t>Quality Foods</t>
  </si>
  <si>
    <t>Quesnel Bakery</t>
  </si>
  <si>
    <t>Description of Equipment/Supplies/infrastructure 3</t>
  </si>
  <si>
    <t>Raphael Centre</t>
  </si>
  <si>
    <t>Real Canadian Superstore</t>
  </si>
  <si>
    <t>Description of Equipment/Supplies/infrastructure 4</t>
  </si>
  <si>
    <t>Real Canadian Wholesale club</t>
  </si>
  <si>
    <t>Reimer's Ranch</t>
  </si>
  <si>
    <t>Section 4 - Spending - Other</t>
  </si>
  <si>
    <t>Total Feeding Futures funding spent on other expenses as of June 30</t>
  </si>
  <si>
    <t>Reverent Acres</t>
  </si>
  <si>
    <t>Spending on Other</t>
  </si>
  <si>
    <t>Description of Expense 1</t>
  </si>
  <si>
    <t>Richmond Food Bank</t>
  </si>
  <si>
    <t>River Select Fisheries Cooperative</t>
  </si>
  <si>
    <t>Description of Expense 2</t>
  </si>
  <si>
    <t>Root Cellar</t>
  </si>
  <si>
    <t>Rosebank Farm</t>
  </si>
  <si>
    <t>Description of Expense 3</t>
  </si>
  <si>
    <t>Rossdown Farms</t>
  </si>
  <si>
    <t>Rotary Club</t>
  </si>
  <si>
    <t>Description of Expense 4</t>
  </si>
  <si>
    <t>Royal Gourmet Foods</t>
  </si>
  <si>
    <t>Rushing River Apiaries</t>
  </si>
  <si>
    <t>Total NSFP funding spent on other expenses as of June 30</t>
  </si>
  <si>
    <t>Sacred Earth Eco-Farm</t>
  </si>
  <si>
    <t>Safeway</t>
  </si>
  <si>
    <t>Salmo Village Grocery</t>
  </si>
  <si>
    <t>Salt Spring and Southern Gulf Islands Community Services Society (Harvest Kitchen)</t>
  </si>
  <si>
    <t>Saltwater Bakery</t>
  </si>
  <si>
    <t>Salvation Army</t>
  </si>
  <si>
    <t>Saputo</t>
  </si>
  <si>
    <t>Saturna General Store</t>
  </si>
  <si>
    <t>Save-on Foods</t>
  </si>
  <si>
    <t>Section 5 - Additional School Food Funding Sources</t>
  </si>
  <si>
    <t>Funding from other sources outside Feeding Futures and the National School Food Program</t>
  </si>
  <si>
    <t>Funding Name 1</t>
  </si>
  <si>
    <t>Schubert Centre</t>
  </si>
  <si>
    <t>Description of Funding 1</t>
  </si>
  <si>
    <t>Scotch Creek Market</t>
  </si>
  <si>
    <t>Total Funding Received 1</t>
  </si>
  <si>
    <t>Sea to Sky Community Services Society</t>
  </si>
  <si>
    <t>Funding Name 2</t>
  </si>
  <si>
    <t>Seiffert's Farm Market</t>
  </si>
  <si>
    <t>Description of Funding 2</t>
  </si>
  <si>
    <t>Shamrock Farm</t>
  </si>
  <si>
    <t>Total Funding Received 2</t>
  </si>
  <si>
    <t>SHARE Food Bank</t>
  </si>
  <si>
    <t>Funding Name 3</t>
  </si>
  <si>
    <t>Shoppers Drug Mart</t>
  </si>
  <si>
    <t>Description of Funding 3</t>
  </si>
  <si>
    <t>Shoppers Foods Wholesale</t>
  </si>
  <si>
    <t>Total Funding Received 3</t>
  </si>
  <si>
    <t>Shuswap Food Action Society</t>
  </si>
  <si>
    <t>Funding Name 4</t>
  </si>
  <si>
    <t xml:space="preserve">Simply Foods </t>
  </si>
  <si>
    <t>Description of Funding 4</t>
  </si>
  <si>
    <t>Smitty's Pancake House</t>
  </si>
  <si>
    <t>Total Funding Received 4</t>
  </si>
  <si>
    <t>Snowcrest Foods</t>
  </si>
  <si>
    <t>Funding Name 5</t>
  </si>
  <si>
    <t>Snow Cap</t>
  </si>
  <si>
    <t>Description of Funding 5</t>
  </si>
  <si>
    <t>Song Hollow Farm</t>
  </si>
  <si>
    <t>Total Funding Received 5</t>
  </si>
  <si>
    <t>Soulside Farm</t>
  </si>
  <si>
    <t>Funding Name 6</t>
  </si>
  <si>
    <t>Souper Heros Catering</t>
  </si>
  <si>
    <t>Description of Funding 6</t>
  </si>
  <si>
    <t>Sources Langley Foodbank</t>
  </si>
  <si>
    <t>Total Funding Received 6</t>
  </si>
  <si>
    <t>South Delta Food Bank</t>
  </si>
  <si>
    <t>Section 6 - School Food Program Details</t>
  </si>
  <si>
    <t>Total number of schools within your district</t>
  </si>
  <si>
    <t>South Delta Baptist Church</t>
  </si>
  <si>
    <t>Approximately what percentage of students in your district accessed school food programs</t>
  </si>
  <si>
    <t>South Island Farm Hub</t>
  </si>
  <si>
    <t>Number</t>
  </si>
  <si>
    <t>Southside Market Grocery</t>
  </si>
  <si>
    <t>Percentage</t>
  </si>
  <si>
    <t>Speckled Sow</t>
  </si>
  <si>
    <t>SPUD Food Delivery Service</t>
  </si>
  <si>
    <t>Squamish Helping Hands</t>
  </si>
  <si>
    <t>St. Alban's Anglican Church</t>
  </si>
  <si>
    <t>St. Jean's Cannery and Smokehouse</t>
  </si>
  <si>
    <t>Actions taken to ensure that school food programs are available and accessible to all students who experience food insecurity, including actions taken to reduce stigma.</t>
  </si>
  <si>
    <t>Starfish Pack</t>
  </si>
  <si>
    <t>Highlights for the school year, including increased numbers of students/meals served where possible.</t>
  </si>
  <si>
    <t>Starbucks</t>
  </si>
  <si>
    <t>Actions taken over the school year (if any) to increase purchasing of B.C. food?</t>
  </si>
  <si>
    <t>Steiners Bakery</t>
  </si>
  <si>
    <t>Do you plan to track B.C. food spends for one or more food programs in the school year?</t>
  </si>
  <si>
    <t>Sto:lo Bannock</t>
  </si>
  <si>
    <t>Actions taken to build a healthy school food environment over the school year.</t>
  </si>
  <si>
    <t>Sto:lo Gift Shop</t>
  </si>
  <si>
    <t>Section 7 - Engagement Process</t>
  </si>
  <si>
    <t>Have you engaged with local First Nations or your Indigenous Education Council this school year to inform decision making regarding the use of Feeding Futures and NSFP funding?</t>
  </si>
  <si>
    <t>Subway</t>
  </si>
  <si>
    <t>How has your engagement with local First Nations or Indigenous Educa􀆟on Council this school year informed decision making regarding the use of Feeding Futures and NSFP funding?  If you have not yet engaged in the school year, please describe your plans to engage.</t>
  </si>
  <si>
    <t>Sunrype</t>
  </si>
  <si>
    <t>How did you support First Nations students living on reserve with Feeding Futures and NSFP funding?</t>
  </si>
  <si>
    <t>Sunshine Valley Farms</t>
  </si>
  <si>
    <t>Approximately how many First Nations students living on reserve benefitted from Feeding Futures and NSFP funding?</t>
  </si>
  <si>
    <t>SuperValu</t>
  </si>
  <si>
    <t>How did you support First Nations students living off reserve and other Indigenous students with Feeding Futures and NSFP funding?</t>
  </si>
  <si>
    <t>Sysco</t>
  </si>
  <si>
    <t>Approximately how many First Nations students living off reserve and other Indigenous students benefitted from Feeding Futures and NSFP funding?</t>
  </si>
  <si>
    <t>Taco Riendo</t>
  </si>
  <si>
    <t>Did you report back to local First Nations or your Indigenous Education Council (or local equivalent) regarding the use of Feeding Futures or NSFP funding?</t>
  </si>
  <si>
    <t>Tasty Donair</t>
  </si>
  <si>
    <t>Did you engage with parents, guardians, and students in the planning for the use of Feeding Futures and NSFP funding?</t>
  </si>
  <si>
    <t>Tatalrose Ranch</t>
  </si>
  <si>
    <t>The Apple Bin</t>
  </si>
  <si>
    <t>Schools List</t>
  </si>
  <si>
    <t>List of schools that received or benefitted from NSFP funding in the school year.</t>
  </si>
  <si>
    <t>School 1</t>
  </si>
  <si>
    <t>The Galiano Club</t>
  </si>
  <si>
    <t>School 2</t>
  </si>
  <si>
    <t>The Golden Flour Bakery</t>
  </si>
  <si>
    <t>School 3</t>
  </si>
  <si>
    <t>The Grocery People</t>
  </si>
  <si>
    <t>School 4</t>
  </si>
  <si>
    <t>The Lunch Lady</t>
  </si>
  <si>
    <t>School 5</t>
  </si>
  <si>
    <t>The Ruddy on Bowen</t>
  </si>
  <si>
    <t>School 6</t>
  </si>
  <si>
    <t>The Speckled Sow</t>
  </si>
  <si>
    <t>School 7</t>
  </si>
  <si>
    <t>The Stand</t>
  </si>
  <si>
    <t>School 8</t>
  </si>
  <si>
    <t>The Yellow Chilli</t>
  </si>
  <si>
    <t>School 9</t>
  </si>
  <si>
    <t>This Week's Lunch Food Services</t>
  </si>
  <si>
    <t>School 10</t>
  </si>
  <si>
    <t>Thrifty Foods</t>
  </si>
  <si>
    <t>School 11</t>
  </si>
  <si>
    <t>Tim Hortons</t>
  </si>
  <si>
    <t>School 12</t>
  </si>
  <si>
    <t>Treasure Life Mills Flour</t>
  </si>
  <si>
    <t>School 13</t>
  </si>
  <si>
    <t>Tree Hugger Wellness</t>
  </si>
  <si>
    <t>School 14</t>
  </si>
  <si>
    <t>Tree Island Yogurt</t>
  </si>
  <si>
    <t>School 15</t>
  </si>
  <si>
    <t>Tropical Produce</t>
  </si>
  <si>
    <t>School 16</t>
  </si>
  <si>
    <t>Truffles Catering</t>
  </si>
  <si>
    <t>School 17</t>
  </si>
  <si>
    <t>Truss Farm Food</t>
  </si>
  <si>
    <t>School 18</t>
  </si>
  <si>
    <t>Uphill Market</t>
  </si>
  <si>
    <t>School 19</t>
  </si>
  <si>
    <t>Vancouver Freeze Dry</t>
  </si>
  <si>
    <t>School 20</t>
  </si>
  <si>
    <t>Venture Training</t>
  </si>
  <si>
    <t>School 21</t>
  </si>
  <si>
    <t>Vernon &amp; District Association for Community Living</t>
  </si>
  <si>
    <t>School 22</t>
  </si>
  <si>
    <t>Vida Farm</t>
  </si>
  <si>
    <t>School 23</t>
  </si>
  <si>
    <t>Village Food Markets</t>
  </si>
  <si>
    <t>School 24</t>
  </si>
  <si>
    <t>Village Grocer</t>
  </si>
  <si>
    <t>School 25</t>
  </si>
  <si>
    <t>Villages Pizza</t>
  </si>
  <si>
    <t>School 26</t>
  </si>
  <si>
    <t>Wallace Springs Farm</t>
  </si>
  <si>
    <t>School 27</t>
  </si>
  <si>
    <t>Walmart</t>
  </si>
  <si>
    <t>School 28</t>
  </si>
  <si>
    <t>Whistler Community Services Society</t>
  </si>
  <si>
    <t>School 29</t>
  </si>
  <si>
    <t>Whole Foods</t>
  </si>
  <si>
    <t>School 30</t>
  </si>
  <si>
    <t>Wild Flight Farm</t>
  </si>
  <si>
    <t>School 31</t>
  </si>
  <si>
    <t>Williams Lake Rotary Club</t>
  </si>
  <si>
    <t>School 32</t>
  </si>
  <si>
    <t>Willow Creek Organics</t>
  </si>
  <si>
    <t>School 33</t>
  </si>
  <si>
    <t>Wright's Food Service</t>
  </si>
  <si>
    <t>School 34</t>
  </si>
  <si>
    <t>Yaga</t>
  </si>
  <si>
    <t>School 35</t>
  </si>
  <si>
    <t>Yale First Nation Elder's Greenhouse</t>
  </si>
  <si>
    <t>School 36</t>
  </si>
  <si>
    <t>Yankee Flats Meat</t>
  </si>
  <si>
    <t>School 37</t>
  </si>
  <si>
    <t>Yen Bros</t>
  </si>
  <si>
    <t>School 38</t>
  </si>
  <si>
    <t>Yo Bro Yo Girl</t>
  </si>
  <si>
    <t>School 39</t>
  </si>
  <si>
    <t>Youth Unlimited</t>
  </si>
  <si>
    <t>School 40</t>
  </si>
  <si>
    <t>School 41</t>
  </si>
  <si>
    <t>School 42</t>
  </si>
  <si>
    <t>School 43</t>
  </si>
  <si>
    <t>School 44</t>
  </si>
  <si>
    <t>School 45</t>
  </si>
  <si>
    <t>School 46</t>
  </si>
  <si>
    <t>School 47</t>
  </si>
  <si>
    <t>School 48</t>
  </si>
  <si>
    <t>School 49</t>
  </si>
  <si>
    <t>School 50</t>
  </si>
  <si>
    <t>School 51</t>
  </si>
  <si>
    <t>School 52</t>
  </si>
  <si>
    <t>School 53</t>
  </si>
  <si>
    <t>School 54</t>
  </si>
  <si>
    <t>School 55</t>
  </si>
  <si>
    <t>School 56</t>
  </si>
  <si>
    <t>School 57</t>
  </si>
  <si>
    <t>School 58</t>
  </si>
  <si>
    <t>School 59</t>
  </si>
  <si>
    <t>School 60</t>
  </si>
  <si>
    <t>School 61</t>
  </si>
  <si>
    <t>School 62</t>
  </si>
  <si>
    <t>School 63</t>
  </si>
  <si>
    <t>School 64</t>
  </si>
  <si>
    <t>School 65</t>
  </si>
  <si>
    <t>School 66</t>
  </si>
  <si>
    <t>School 67</t>
  </si>
  <si>
    <t>School 68</t>
  </si>
  <si>
    <t>School 69</t>
  </si>
  <si>
    <t>School 70</t>
  </si>
  <si>
    <t>School 71</t>
  </si>
  <si>
    <t>School 72</t>
  </si>
  <si>
    <t>School 73</t>
  </si>
  <si>
    <t>School 74</t>
  </si>
  <si>
    <t>School 75</t>
  </si>
  <si>
    <t>School 76</t>
  </si>
  <si>
    <t>School 77</t>
  </si>
  <si>
    <t>School 78</t>
  </si>
  <si>
    <t>School 79</t>
  </si>
  <si>
    <t>School 80</t>
  </si>
  <si>
    <t>School 81</t>
  </si>
  <si>
    <t>School 82</t>
  </si>
  <si>
    <t>School 83</t>
  </si>
  <si>
    <t>School 84</t>
  </si>
  <si>
    <t>School 85</t>
  </si>
  <si>
    <t>School 86</t>
  </si>
  <si>
    <t>School 87</t>
  </si>
  <si>
    <t>School 88</t>
  </si>
  <si>
    <t>School 89</t>
  </si>
  <si>
    <t>School 90</t>
  </si>
  <si>
    <t>School 91</t>
  </si>
  <si>
    <t>School 92</t>
  </si>
  <si>
    <t>School 93</t>
  </si>
  <si>
    <t>School 94</t>
  </si>
  <si>
    <t>School 95</t>
  </si>
  <si>
    <t>School 96</t>
  </si>
  <si>
    <t>School 97</t>
  </si>
  <si>
    <t>School 98</t>
  </si>
  <si>
    <t>School 99</t>
  </si>
  <si>
    <t>School 100</t>
  </si>
  <si>
    <t>School 101</t>
  </si>
  <si>
    <t>School 102</t>
  </si>
  <si>
    <t>School 103</t>
  </si>
  <si>
    <t>School 104</t>
  </si>
  <si>
    <t>School 105</t>
  </si>
  <si>
    <t>School 106</t>
  </si>
  <si>
    <t>School 107</t>
  </si>
  <si>
    <t>School 108</t>
  </si>
  <si>
    <t>School 109</t>
  </si>
  <si>
    <t>School 110</t>
  </si>
  <si>
    <t>School 111</t>
  </si>
  <si>
    <t>School 112</t>
  </si>
  <si>
    <t>School 113</t>
  </si>
  <si>
    <t>School 114</t>
  </si>
  <si>
    <t>School 115</t>
  </si>
  <si>
    <t>School 116</t>
  </si>
  <si>
    <t>School 117</t>
  </si>
  <si>
    <t>School 118</t>
  </si>
  <si>
    <t>School 119</t>
  </si>
  <si>
    <t>School 120</t>
  </si>
  <si>
    <t>School 121</t>
  </si>
  <si>
    <t>School 122</t>
  </si>
  <si>
    <t>School 123</t>
  </si>
  <si>
    <t>School 124</t>
  </si>
  <si>
    <t>School 125</t>
  </si>
  <si>
    <t>School 126</t>
  </si>
  <si>
    <t>School 127</t>
  </si>
  <si>
    <t>School 128</t>
  </si>
  <si>
    <t>School 129</t>
  </si>
  <si>
    <t>School 130</t>
  </si>
  <si>
    <t>SD Drop Down Link - Do not Delete</t>
  </si>
  <si>
    <t>TABLE A</t>
  </si>
  <si>
    <t>FEEDING FUTURES FUND</t>
  </si>
  <si>
    <t>No</t>
  </si>
  <si>
    <t>National School Food Program (Federal)</t>
  </si>
  <si>
    <t>Summary of Grants to Date Table</t>
  </si>
  <si>
    <t>Yes</t>
  </si>
  <si>
    <t>Standalone Table on K-12 Operating Grants Site</t>
  </si>
  <si>
    <t>2024/25</t>
  </si>
  <si>
    <t>2025/26</t>
  </si>
  <si>
    <t>AFS</t>
  </si>
  <si>
    <t>TOTAL</t>
  </si>
  <si>
    <t>Deferred Revenue,</t>
  </si>
  <si>
    <t>Spare</t>
  </si>
  <si>
    <t>FUNDING</t>
  </si>
  <si>
    <t>End of Year</t>
  </si>
  <si>
    <t>Please select your School District</t>
  </si>
  <si>
    <t>Southeast Kootenay</t>
  </si>
  <si>
    <t>Rocky Mountain</t>
  </si>
  <si>
    <t>Kootenay Lake</t>
  </si>
  <si>
    <t>Arrow Lakes</t>
  </si>
  <si>
    <t>Revelstoke</t>
  </si>
  <si>
    <t>Kootenay-Columbia</t>
  </si>
  <si>
    <t>Vernon</t>
  </si>
  <si>
    <t>Central Okanagan</t>
  </si>
  <si>
    <t>Cariboo-Chilcotin</t>
  </si>
  <si>
    <t>Quesnel</t>
  </si>
  <si>
    <t>Chilliwack</t>
  </si>
  <si>
    <t>Abbotsford</t>
  </si>
  <si>
    <t>Langley</t>
  </si>
  <si>
    <t>Surrey</t>
  </si>
  <si>
    <t>Delta</t>
  </si>
  <si>
    <t>Richmond</t>
  </si>
  <si>
    <t>Vancouver</t>
  </si>
  <si>
    <t>New Westminster</t>
  </si>
  <si>
    <t>Burnaby</t>
  </si>
  <si>
    <t>Maple Ridge-Pitt Meadows</t>
  </si>
  <si>
    <t>Coquitlam</t>
  </si>
  <si>
    <t>North Vancouver</t>
  </si>
  <si>
    <t>West Vancouver</t>
  </si>
  <si>
    <t>Sunshine Coast</t>
  </si>
  <si>
    <t>qathet</t>
  </si>
  <si>
    <t>Sea to Sky</t>
  </si>
  <si>
    <t>Central Coast</t>
  </si>
  <si>
    <t>Haida Gwaii</t>
  </si>
  <si>
    <t>Boundary</t>
  </si>
  <si>
    <t>Prince Rupert</t>
  </si>
  <si>
    <t>Okanagan Similkameen</t>
  </si>
  <si>
    <t>Bulkley Valley</t>
  </si>
  <si>
    <t>Prince George</t>
  </si>
  <si>
    <t>Nicola-Similkameen</t>
  </si>
  <si>
    <t>Peace River South</t>
  </si>
  <si>
    <t>Peace River North</t>
  </si>
  <si>
    <t>Greater Victoria</t>
  </si>
  <si>
    <t>Sooke</t>
  </si>
  <si>
    <t>Saanich</t>
  </si>
  <si>
    <t>Gulf Islands</t>
  </si>
  <si>
    <t>Okanagan Skaha</t>
  </si>
  <si>
    <t>Nanaimo-Ladysmith</t>
  </si>
  <si>
    <t>Qualicum</t>
  </si>
  <si>
    <t>Pacific Rim</t>
  </si>
  <si>
    <t>Comox Valley</t>
  </si>
  <si>
    <t>Campbell River</t>
  </si>
  <si>
    <t>Kamloops-Thompson</t>
  </si>
  <si>
    <t>Gold Trail</t>
  </si>
  <si>
    <t>Mission</t>
  </si>
  <si>
    <t>Fraser-Cascade</t>
  </si>
  <si>
    <t>Cowichan Valley</t>
  </si>
  <si>
    <t>Fort Nelson</t>
  </si>
  <si>
    <t>Coast Mountains</t>
  </si>
  <si>
    <t>K̓wsaltktnéws ne Secwepemcúl’ecw</t>
  </si>
  <si>
    <t>Vancouver Island West</t>
  </si>
  <si>
    <t>Vancouver Island North</t>
  </si>
  <si>
    <t>Stikine</t>
  </si>
  <si>
    <t>Nechako Lakes</t>
  </si>
  <si>
    <t>Nisga'a</t>
  </si>
  <si>
    <t>Conseil Scolaire Francophone</t>
  </si>
  <si>
    <t>Provincial Total</t>
  </si>
  <si>
    <r>
      <rPr>
        <sz val="12"/>
        <color rgb="FF000000"/>
        <rFont val="Calibri"/>
        <scheme val="minor"/>
      </rPr>
      <t xml:space="preserve">Have you engaged with local First Nations or your Indigenous Education Council this school year to inform decision making regarding the use of Feeding Futures and NSFP funding?
</t>
    </r>
    <r>
      <rPr>
        <sz val="12"/>
        <color rgb="FFFF0000"/>
        <rFont val="Calibri"/>
        <scheme val="minor"/>
      </rPr>
      <t>*Per section 87.001(1)(b) of the School Act, Indigenous Education Councils are required to advise Boards of Education on grants, including Feeding Futures and NSFP,  provided under this Act in relation to Indigenous students.</t>
    </r>
  </si>
  <si>
    <t>*Per section 87.001(1)(b) of the School Act, Indigenous Education Councils are required to advise Boards of Education on grants, including Feeding Futures and NSFP,  provided under this Act in relation to Indigenous students.</t>
  </si>
  <si>
    <t>SECTION 4 - 2025/26 SPENDING - OTHER</t>
  </si>
  <si>
    <r>
      <t xml:space="preserve">National School Food Program - 2025/26 List of Schools
</t>
    </r>
    <r>
      <rPr>
        <sz val="12"/>
        <color rgb="FFFFFFFF"/>
        <rFont val="Calibri"/>
        <family val="2"/>
      </rPr>
      <t xml:space="preserve">Please provide a list of schools in your district that received or benefitted from NSFP funding in the 2025/26 school year. 
</t>
    </r>
    <r>
      <rPr>
        <b/>
        <i/>
        <sz val="12"/>
        <color rgb="FFFFFFFF"/>
        <rFont val="Calibri"/>
        <family val="2"/>
      </rPr>
      <t xml:space="preserve">  *Note:</t>
    </r>
    <r>
      <rPr>
        <i/>
        <sz val="12"/>
        <color rgb="FFFFFFFF"/>
        <rFont val="Calibri"/>
        <family val="2"/>
      </rPr>
      <t xml:space="preserve"> These lists will be shared with the federal government but will not be made public. </t>
    </r>
  </si>
  <si>
    <r>
      <t xml:space="preserve">Completed report must be submitted to </t>
    </r>
    <r>
      <rPr>
        <b/>
        <u/>
        <sz val="14"/>
        <color rgb="FF0000FF"/>
        <rFont val="Calibri"/>
        <family val="2"/>
        <scheme val="minor"/>
      </rPr>
      <t xml:space="preserve">ECC.schoolfood@gov.bc.ca </t>
    </r>
    <r>
      <rPr>
        <b/>
        <sz val="14"/>
        <color rgb="FFFF0000"/>
        <rFont val="Calibri"/>
        <family val="2"/>
        <scheme val="minor"/>
      </rPr>
      <t>by July 31, 2026.</t>
    </r>
  </si>
  <si>
    <r>
      <t xml:space="preserve">Completed template must be submitted to </t>
    </r>
    <r>
      <rPr>
        <b/>
        <u/>
        <sz val="12"/>
        <color rgb="FF0000FF"/>
        <rFont val="Calibri"/>
        <family val="2"/>
        <scheme val="minor"/>
      </rPr>
      <t>ECC.schoolfood@gov.bc.ca</t>
    </r>
    <r>
      <rPr>
        <b/>
        <sz val="12"/>
        <color rgb="FFFF0000"/>
        <rFont val="Calibri"/>
        <family val="2"/>
        <scheme val="minor"/>
      </rPr>
      <t xml:space="preserve"> by July 31, 2026.</t>
    </r>
  </si>
  <si>
    <t>Other (please speicfy)</t>
  </si>
  <si>
    <t>Other (please specify)</t>
  </si>
  <si>
    <t>NOTE: Relevant data from this report may be shared with other provincial Ministries that support Feeding Futures and the National School Food Program, including the Ministry of Agriculture and Food and the Ministry of Health, the federal government, and/or Indigenous education partners.</t>
  </si>
  <si>
    <t xml:space="preserve">Do you plan to track spending on B.C. foods in the 2026/27 school year? </t>
  </si>
  <si>
    <t>SECTION 2 - 2025/2026 SPENDING - STAFFING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</si>
</sst>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quot;$&quot;* #,##0.00_-;_-&quot;$&quot;* &quot;-&quot;??_-;_-@_-"/>
    <numFmt numFmtId="164" formatCode="&quot;$&quot;#,##0_);[Red]\(&quot;$&quot;#,##0\)"/>
    <numFmt numFmtId="165" formatCode="[&lt;=9999999]###\-####;###\-###\-####"/>
    <numFmt numFmtId="166" formatCode="&quot;$&quot;* #,##0\ \ ;[Red]&quot;$&quot;* \(#,##0\)_ ;&quot;$&quot;\ * &quot;-&quot;_?"/>
    <numFmt numFmtId="167" formatCode="\ * #,##0.0000\ \ &quot;FTE  &quot;;[Red]\-* \ #,##0.0000\ _ ;\ \ * &quot;-&quot;_?"/>
    <numFmt numFmtId="168" formatCode="_(* #,##0_);[Red]_(* \(#,##0\);_(* &quot;-&quot;_);_(@_)"/>
    <numFmt numFmtId="169" formatCode="_(* #,##0.0000_);[Red]_(* \(#,##0.0000\);_(* &quot;-&quot;_);_(@_)"/>
    <numFmt numFmtId="170" formatCode="_-&quot;$&quot;* #,##0_-;\-&quot;$&quot;* #,##0_-;_-&quot;$&quot;* &quot;-&quot;??_-;_-@_-"/>
  </numFmts>
  <fonts count="69" x14ac:knownFonts="1">
    <font>
      <sz val="11"/>
      <color theme="1"/>
      <name val="Calibri"/>
      <family val="2"/>
      <scheme val="minor"/>
    </font>
    <font>
      <sz val="11"/>
      <color theme="1"/>
      <name val="Calibri"/>
      <family val="2"/>
      <scheme val="minor"/>
    </font>
    <font>
      <sz val="11"/>
      <color theme="1"/>
      <name val="Calibri"/>
      <family val="2"/>
    </font>
    <font>
      <u/>
      <sz val="11"/>
      <color theme="10"/>
      <name val="Calibri"/>
      <family val="2"/>
      <scheme val="minor"/>
    </font>
    <font>
      <b/>
      <sz val="12"/>
      <color theme="1"/>
      <name val="Calibri"/>
      <family val="2"/>
      <scheme val="minor"/>
    </font>
    <font>
      <b/>
      <sz val="18"/>
      <color rgb="FFFFFFFF"/>
      <name val="Calibri"/>
      <family val="2"/>
    </font>
    <font>
      <b/>
      <sz val="14"/>
      <color rgb="FF003366"/>
      <name val="Calibri"/>
      <family val="2"/>
    </font>
    <font>
      <sz val="12"/>
      <color rgb="FF000000"/>
      <name val="Calibri"/>
      <family val="2"/>
    </font>
    <font>
      <b/>
      <sz val="14"/>
      <color rgb="FFFFFFFF"/>
      <name val="Calibri"/>
      <family val="2"/>
    </font>
    <font>
      <u/>
      <sz val="11"/>
      <color rgb="FF0563C1"/>
      <name val="Calibri"/>
      <family val="2"/>
    </font>
    <font>
      <b/>
      <u/>
      <sz val="12"/>
      <color rgb="FF0563C1"/>
      <name val="Calibri"/>
      <family val="2"/>
    </font>
    <font>
      <b/>
      <sz val="12"/>
      <color rgb="FFFF0000"/>
      <name val="Calibri"/>
      <family val="2"/>
    </font>
    <font>
      <b/>
      <sz val="11"/>
      <color rgb="FFFF0000"/>
      <name val="Calibri"/>
      <family val="2"/>
    </font>
    <font>
      <b/>
      <sz val="11"/>
      <color rgb="FF000000"/>
      <name val="Calibri"/>
      <family val="2"/>
    </font>
    <font>
      <b/>
      <sz val="12"/>
      <color rgb="FF000000"/>
      <name val="Calibri"/>
      <family val="2"/>
    </font>
    <font>
      <sz val="12"/>
      <color rgb="FFFF0000"/>
      <name val="Calibri"/>
      <family val="2"/>
    </font>
    <font>
      <sz val="11"/>
      <color rgb="FF595959"/>
      <name val="Calibri"/>
      <family val="2"/>
    </font>
    <font>
      <b/>
      <sz val="14"/>
      <color rgb="FF44546A"/>
      <name val="Calibri"/>
      <family val="2"/>
    </font>
    <font>
      <b/>
      <sz val="12"/>
      <color rgb="FFFFFFFF"/>
      <name val="Calibri"/>
      <family val="2"/>
    </font>
    <font>
      <sz val="12"/>
      <color rgb="FFFFFFFF"/>
      <name val="Calibri"/>
      <family val="2"/>
    </font>
    <font>
      <b/>
      <sz val="16"/>
      <color rgb="FFFFFFFF"/>
      <name val="Calibri"/>
      <family val="2"/>
    </font>
    <font>
      <sz val="12"/>
      <color rgb="FF44546A"/>
      <name val="Calibri"/>
      <family val="2"/>
    </font>
    <font>
      <sz val="11"/>
      <color rgb="FF305496"/>
      <name val="Calibri"/>
      <family val="2"/>
    </font>
    <font>
      <sz val="10"/>
      <name val="Calibri"/>
      <family val="2"/>
    </font>
    <font>
      <b/>
      <sz val="10"/>
      <color rgb="FFFF0000"/>
      <name val="Calibri"/>
      <family val="2"/>
    </font>
    <font>
      <b/>
      <sz val="10"/>
      <name val="Calibri"/>
      <family val="2"/>
    </font>
    <font>
      <b/>
      <sz val="14"/>
      <color rgb="FFFFFF00"/>
      <name val="Calibri"/>
      <family val="2"/>
    </font>
    <font>
      <b/>
      <sz val="14"/>
      <name val="Calibri"/>
      <family val="2"/>
    </font>
    <font>
      <sz val="12"/>
      <name val="Calibri"/>
      <family val="2"/>
    </font>
    <font>
      <b/>
      <sz val="12"/>
      <name val="Calibri"/>
      <family val="2"/>
    </font>
    <font>
      <b/>
      <i/>
      <sz val="12"/>
      <name val="Calibri"/>
      <family val="2"/>
    </font>
    <font>
      <sz val="12"/>
      <color theme="1"/>
      <name val="Calibri"/>
      <family val="2"/>
      <scheme val="minor"/>
    </font>
    <font>
      <b/>
      <sz val="12"/>
      <color theme="1"/>
      <name val="Calibri"/>
      <family val="2"/>
    </font>
    <font>
      <sz val="12"/>
      <color theme="1"/>
      <name val="Calibri"/>
      <family val="2"/>
    </font>
    <font>
      <b/>
      <sz val="18"/>
      <color rgb="FF44546A"/>
      <name val="Calibri"/>
      <family val="2"/>
    </font>
    <font>
      <sz val="18"/>
      <color rgb="FF44546A"/>
      <name val="Calibri"/>
      <family val="2"/>
    </font>
    <font>
      <b/>
      <sz val="12"/>
      <color rgb="FF44546A"/>
      <name val="Calibri"/>
      <family val="2"/>
    </font>
    <font>
      <b/>
      <sz val="12"/>
      <color theme="4" tint="-0.249977111117893"/>
      <name val="Calibri"/>
      <family val="2"/>
    </font>
    <font>
      <b/>
      <sz val="12"/>
      <color theme="9" tint="-0.249977111117893"/>
      <name val="Calibri"/>
      <family val="2"/>
    </font>
    <font>
      <b/>
      <sz val="12"/>
      <color theme="0" tint="-0.499984740745262"/>
      <name val="Calibri"/>
      <family val="2"/>
    </font>
    <font>
      <i/>
      <sz val="12"/>
      <color rgb="FFFFFFFF"/>
      <name val="Calibri"/>
      <family val="2"/>
    </font>
    <font>
      <b/>
      <sz val="12"/>
      <name val="Calibri"/>
      <family val="2"/>
      <scheme val="minor"/>
    </font>
    <font>
      <sz val="14"/>
      <color rgb="FF44546A"/>
      <name val="Calibri"/>
      <family val="2"/>
    </font>
    <font>
      <sz val="16"/>
      <color rgb="FF44546A"/>
      <name val="Calibri"/>
      <family val="2"/>
    </font>
    <font>
      <b/>
      <u/>
      <sz val="12"/>
      <color rgb="FF000000"/>
      <name val="Calibri"/>
      <family val="2"/>
    </font>
    <font>
      <b/>
      <sz val="11"/>
      <color theme="1"/>
      <name val="Calibri"/>
      <family val="2"/>
      <scheme val="minor"/>
    </font>
    <font>
      <b/>
      <sz val="11"/>
      <color rgb="FFFFFF00"/>
      <name val="Calibri"/>
      <family val="2"/>
      <scheme val="minor"/>
    </font>
    <font>
      <sz val="10"/>
      <name val="Arial"/>
      <family val="2"/>
    </font>
    <font>
      <sz val="11"/>
      <name val="Calibri"/>
      <family val="2"/>
      <scheme val="minor"/>
    </font>
    <font>
      <b/>
      <sz val="11"/>
      <name val="Calibri"/>
      <family val="2"/>
      <scheme val="minor"/>
    </font>
    <font>
      <b/>
      <sz val="11"/>
      <color theme="1"/>
      <name val="Times New Roman"/>
      <family val="1"/>
    </font>
    <font>
      <sz val="11"/>
      <color theme="1"/>
      <name val="Times New Roman"/>
      <family val="1"/>
    </font>
    <font>
      <b/>
      <sz val="14"/>
      <color rgb="FFFF0000"/>
      <name val="Calibri"/>
      <family val="2"/>
      <scheme val="minor"/>
    </font>
    <font>
      <b/>
      <u/>
      <sz val="14"/>
      <color rgb="FF0000FF"/>
      <name val="Calibri"/>
      <family val="2"/>
      <scheme val="minor"/>
    </font>
    <font>
      <b/>
      <sz val="12"/>
      <color rgb="FF0000FF"/>
      <name val="Calibri"/>
      <family val="2"/>
      <scheme val="minor"/>
    </font>
    <font>
      <b/>
      <sz val="12"/>
      <color rgb="FFFF0000"/>
      <name val="Calibri"/>
      <family val="2"/>
      <scheme val="minor"/>
    </font>
    <font>
      <u/>
      <sz val="14"/>
      <color rgb="FF0563C1"/>
      <name val="Calibri"/>
      <family val="2"/>
    </font>
    <font>
      <b/>
      <sz val="14"/>
      <color rgb="FF000000"/>
      <name val="Calibri"/>
      <family val="2"/>
    </font>
    <font>
      <b/>
      <sz val="16"/>
      <name val="Calibri"/>
      <family val="2"/>
    </font>
    <font>
      <b/>
      <i/>
      <sz val="12"/>
      <color rgb="FFFFFFFF"/>
      <name val="Calibri"/>
      <family val="2"/>
    </font>
    <font>
      <sz val="11"/>
      <color rgb="FFFF0000"/>
      <name val="Calibri"/>
      <family val="2"/>
      <scheme val="minor"/>
    </font>
    <font>
      <sz val="8"/>
      <name val="Calibri"/>
      <family val="2"/>
      <scheme val="minor"/>
    </font>
    <font>
      <sz val="11"/>
      <color rgb="FFFF0000"/>
      <name val="Calibri"/>
      <family val="2"/>
    </font>
    <font>
      <sz val="12"/>
      <color rgb="FF000000"/>
      <name val="Calibri"/>
    </font>
    <font>
      <b/>
      <sz val="12"/>
      <color rgb="FFFF0000"/>
      <name val="Calibri"/>
    </font>
    <font>
      <sz val="12"/>
      <color rgb="FF000000"/>
      <name val="Calibri"/>
      <scheme val="minor"/>
    </font>
    <font>
      <sz val="12"/>
      <color rgb="FFFF0000"/>
      <name val="Calibri"/>
      <scheme val="minor"/>
    </font>
    <font>
      <sz val="12"/>
      <color theme="1"/>
      <name val="Calibri"/>
      <scheme val="minor"/>
    </font>
    <font>
      <b/>
      <u/>
      <sz val="12"/>
      <color rgb="FF0000FF"/>
      <name val="Calibri"/>
      <family val="2"/>
      <scheme val="minor"/>
    </font>
  </fonts>
  <fills count="23">
    <fill>
      <patternFill patternType="none"/>
    </fill>
    <fill>
      <patternFill patternType="gray125"/>
    </fill>
    <fill>
      <patternFill patternType="solid">
        <fgColor rgb="FF000000"/>
        <bgColor rgb="FF000000"/>
      </patternFill>
    </fill>
    <fill>
      <patternFill patternType="solid">
        <fgColor rgb="FF003366"/>
        <bgColor rgb="FF000000"/>
      </patternFill>
    </fill>
    <fill>
      <patternFill patternType="solid">
        <fgColor rgb="FFFFFFCC"/>
        <bgColor rgb="FF000000"/>
      </patternFill>
    </fill>
    <fill>
      <patternFill patternType="solid">
        <fgColor rgb="FFE7E6E6"/>
        <bgColor rgb="FF000000"/>
      </patternFill>
    </fill>
    <fill>
      <patternFill patternType="solid">
        <fgColor rgb="FFD0CECE"/>
        <bgColor rgb="FF000000"/>
      </patternFill>
    </fill>
    <fill>
      <patternFill patternType="solid">
        <fgColor theme="9" tint="-0.249977111117893"/>
        <bgColor rgb="FF000000"/>
      </patternFill>
    </fill>
    <fill>
      <patternFill patternType="solid">
        <fgColor theme="4" tint="-0.249977111117893"/>
        <bgColor rgb="FF000000"/>
      </patternFill>
    </fill>
    <fill>
      <patternFill patternType="solid">
        <fgColor theme="4" tint="0.79998168889431442"/>
        <bgColor indexed="64"/>
      </patternFill>
    </fill>
    <fill>
      <patternFill patternType="solid">
        <fgColor theme="9" tint="0.79998168889431442"/>
        <bgColor indexed="64"/>
      </patternFill>
    </fill>
    <fill>
      <patternFill patternType="solid">
        <fgColor theme="4" tint="0.79998168889431442"/>
        <bgColor rgb="FF000000"/>
      </patternFill>
    </fill>
    <fill>
      <patternFill patternType="solid">
        <fgColor theme="9" tint="0.79998168889431442"/>
        <bgColor rgb="FF000000"/>
      </patternFill>
    </fill>
    <fill>
      <patternFill patternType="solid">
        <fgColor theme="0" tint="-4.9989318521683403E-2"/>
        <bgColor indexed="64"/>
      </patternFill>
    </fill>
    <fill>
      <patternFill patternType="solid">
        <fgColor theme="2"/>
        <bgColor rgb="FF000000"/>
      </patternFill>
    </fill>
    <fill>
      <patternFill patternType="solid">
        <fgColor rgb="FFFFFFCC"/>
        <bgColor indexed="64"/>
      </patternFill>
    </fill>
    <fill>
      <patternFill patternType="solid">
        <fgColor rgb="FFFF0000"/>
        <bgColor indexed="64"/>
      </patternFill>
    </fill>
    <fill>
      <patternFill patternType="solid">
        <fgColor rgb="FFFFFF00"/>
        <bgColor indexed="64"/>
      </patternFill>
    </fill>
    <fill>
      <patternFill patternType="solid">
        <fgColor theme="4" tint="0.59999389629810485"/>
        <bgColor indexed="64"/>
      </patternFill>
    </fill>
    <fill>
      <patternFill patternType="solid">
        <fgColor rgb="FF00FF00"/>
        <bgColor indexed="64"/>
      </patternFill>
    </fill>
    <fill>
      <patternFill patternType="solid">
        <fgColor theme="2" tint="-0.249977111117893"/>
        <bgColor indexed="64"/>
      </patternFill>
    </fill>
    <fill>
      <patternFill patternType="solid">
        <fgColor theme="0" tint="-0.34998626667073579"/>
        <bgColor indexed="64"/>
      </patternFill>
    </fill>
    <fill>
      <patternFill patternType="solid">
        <fgColor theme="0"/>
        <bgColor rgb="FF000000"/>
      </patternFill>
    </fill>
  </fills>
  <borders count="29">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rgb="FFD6DCE4"/>
      </bottom>
      <diagonal/>
    </border>
    <border>
      <left style="thin">
        <color indexed="64"/>
      </left>
      <right style="thin">
        <color indexed="64"/>
      </right>
      <top style="thin">
        <color rgb="FFD6DCE4"/>
      </top>
      <bottom style="thin">
        <color rgb="FFD6DCE4"/>
      </bottom>
      <diagonal/>
    </border>
    <border>
      <left style="thin">
        <color indexed="64"/>
      </left>
      <right style="thin">
        <color indexed="64"/>
      </right>
      <top style="thin">
        <color rgb="FFD6DCE4"/>
      </top>
      <bottom style="thin">
        <color indexed="64"/>
      </bottom>
      <diagonal/>
    </border>
    <border>
      <left style="thin">
        <color rgb="FFFFFFFF"/>
      </left>
      <right style="thin">
        <color rgb="FFFFFFFF"/>
      </right>
      <top style="thin">
        <color rgb="FFFFFFFF"/>
      </top>
      <bottom style="thin">
        <color rgb="FFFFFFFF"/>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s>
  <cellStyleXfs count="5">
    <xf numFmtId="0" fontId="0" fillId="0" borderId="0"/>
    <xf numFmtId="9" fontId="1" fillId="0" borderId="0" applyFont="0" applyFill="0" applyBorder="0" applyAlignment="0" applyProtection="0"/>
    <xf numFmtId="0" fontId="3" fillId="0" borderId="0" applyNumberFormat="0" applyFill="0" applyBorder="0" applyAlignment="0" applyProtection="0"/>
    <xf numFmtId="0" fontId="47" fillId="0" borderId="0"/>
    <xf numFmtId="44" fontId="1" fillId="0" borderId="0" applyFont="0" applyFill="0" applyBorder="0" applyAlignment="0" applyProtection="0"/>
  </cellStyleXfs>
  <cellXfs count="315">
    <xf numFmtId="0" fontId="0" fillId="0" borderId="0" xfId="0"/>
    <xf numFmtId="0" fontId="2" fillId="2" borderId="0" xfId="0" applyFont="1" applyFill="1" applyProtection="1">
      <protection hidden="1"/>
    </xf>
    <xf numFmtId="0" fontId="2" fillId="0" borderId="0" xfId="0" applyFont="1" applyProtection="1">
      <protection hidden="1"/>
    </xf>
    <xf numFmtId="0" fontId="7" fillId="2" borderId="0" xfId="0" applyFont="1" applyFill="1" applyProtection="1">
      <protection hidden="1"/>
    </xf>
    <xf numFmtId="0" fontId="7" fillId="0" borderId="0" xfId="0" applyFont="1" applyProtection="1">
      <protection hidden="1"/>
    </xf>
    <xf numFmtId="17" fontId="8" fillId="3" borderId="4" xfId="0" quotePrefix="1" applyNumberFormat="1" applyFont="1" applyFill="1" applyBorder="1" applyAlignment="1" applyProtection="1">
      <alignment horizontal="right" vertical="center" wrapText="1" indent="1"/>
      <protection hidden="1"/>
    </xf>
    <xf numFmtId="17" fontId="8" fillId="3" borderId="5" xfId="0" quotePrefix="1" applyNumberFormat="1" applyFont="1" applyFill="1" applyBorder="1" applyAlignment="1" applyProtection="1">
      <alignment horizontal="right" vertical="center" wrapText="1" indent="1"/>
      <protection hidden="1"/>
    </xf>
    <xf numFmtId="0" fontId="2" fillId="2" borderId="0" xfId="0" applyFont="1" applyFill="1" applyAlignment="1" applyProtection="1">
      <alignment horizontal="left" indent="2"/>
      <protection hidden="1"/>
    </xf>
    <xf numFmtId="17" fontId="8" fillId="3" borderId="6" xfId="0" quotePrefix="1" applyNumberFormat="1" applyFont="1" applyFill="1" applyBorder="1" applyAlignment="1" applyProtection="1">
      <alignment horizontal="right" vertical="center" wrapText="1" indent="1"/>
      <protection hidden="1"/>
    </xf>
    <xf numFmtId="0" fontId="7" fillId="2" borderId="0" xfId="0" applyFont="1" applyFill="1" applyAlignment="1" applyProtection="1">
      <alignment vertical="center"/>
      <protection hidden="1"/>
    </xf>
    <xf numFmtId="0" fontId="10" fillId="0" borderId="0" xfId="2" applyFont="1" applyFill="1" applyBorder="1" applyAlignment="1" applyProtection="1">
      <protection hidden="1"/>
    </xf>
    <xf numFmtId="0" fontId="7" fillId="0" borderId="0" xfId="0" applyFont="1" applyAlignment="1" applyProtection="1">
      <alignment vertical="center"/>
      <protection hidden="1"/>
    </xf>
    <xf numFmtId="17" fontId="8" fillId="3" borderId="0" xfId="0" quotePrefix="1" applyNumberFormat="1" applyFont="1" applyFill="1" applyAlignment="1" applyProtection="1">
      <alignment horizontal="right" vertical="center" wrapText="1" indent="1"/>
      <protection hidden="1"/>
    </xf>
    <xf numFmtId="0" fontId="2" fillId="2" borderId="0" xfId="0" applyFont="1" applyFill="1" applyAlignment="1" applyProtection="1">
      <alignment vertical="center"/>
      <protection hidden="1"/>
    </xf>
    <xf numFmtId="0" fontId="9" fillId="2" borderId="0" xfId="2" applyFont="1" applyFill="1" applyBorder="1" applyAlignment="1" applyProtection="1">
      <alignment vertical="center"/>
      <protection hidden="1"/>
    </xf>
    <xf numFmtId="0" fontId="9" fillId="0" borderId="0" xfId="2" applyFont="1" applyFill="1" applyBorder="1" applyAlignment="1" applyProtection="1">
      <alignment vertical="center"/>
      <protection hidden="1"/>
    </xf>
    <xf numFmtId="0" fontId="16" fillId="2" borderId="0" xfId="0" applyFont="1" applyFill="1" applyAlignment="1" applyProtection="1">
      <alignment horizontal="left" indent="1"/>
      <protection hidden="1"/>
    </xf>
    <xf numFmtId="0" fontId="16" fillId="0" borderId="0" xfId="0" applyFont="1" applyAlignment="1" applyProtection="1">
      <alignment horizontal="left" indent="1"/>
      <protection hidden="1"/>
    </xf>
    <xf numFmtId="0" fontId="2" fillId="0" borderId="7" xfId="0" applyFont="1" applyBorder="1" applyAlignment="1" applyProtection="1">
      <alignment horizontal="left" vertical="center" wrapText="1" indent="4"/>
      <protection hidden="1"/>
    </xf>
    <xf numFmtId="0" fontId="14" fillId="0" borderId="7" xfId="0" applyFont="1" applyBorder="1" applyAlignment="1" applyProtection="1">
      <alignment horizontal="left" indent="4"/>
      <protection hidden="1"/>
    </xf>
    <xf numFmtId="0" fontId="2" fillId="0" borderId="7" xfId="0" applyFont="1" applyBorder="1" applyProtection="1">
      <protection hidden="1"/>
    </xf>
    <xf numFmtId="0" fontId="0" fillId="0" borderId="0" xfId="0" applyAlignment="1">
      <alignment vertical="center"/>
    </xf>
    <xf numFmtId="0" fontId="14" fillId="9" borderId="0" xfId="0" applyFont="1" applyFill="1" applyAlignment="1" applyProtection="1">
      <alignment horizontal="right" vertical="top" wrapText="1" indent="1"/>
      <protection hidden="1"/>
    </xf>
    <xf numFmtId="0" fontId="14" fillId="13" borderId="1" xfId="0" applyFont="1" applyFill="1" applyBorder="1" applyAlignment="1" applyProtection="1">
      <alignment horizontal="center" vertical="center"/>
      <protection hidden="1"/>
    </xf>
    <xf numFmtId="0" fontId="26" fillId="13" borderId="11" xfId="0" applyFont="1" applyFill="1" applyBorder="1" applyAlignment="1" applyProtection="1">
      <alignment horizontal="center" vertical="center"/>
      <protection hidden="1"/>
    </xf>
    <xf numFmtId="10" fontId="17" fillId="6" borderId="8" xfId="1" applyNumberFormat="1" applyFont="1" applyFill="1" applyBorder="1" applyAlignment="1" applyProtection="1">
      <alignment horizontal="center" vertical="center" wrapText="1"/>
      <protection hidden="1"/>
    </xf>
    <xf numFmtId="0" fontId="14" fillId="9" borderId="0" xfId="0" applyFont="1" applyFill="1" applyAlignment="1" applyProtection="1">
      <alignment horizontal="center" vertical="center"/>
      <protection hidden="1"/>
    </xf>
    <xf numFmtId="0" fontId="14" fillId="10" borderId="0" xfId="0" applyFont="1" applyFill="1" applyAlignment="1" applyProtection="1">
      <alignment horizontal="center" vertical="center"/>
      <protection hidden="1"/>
    </xf>
    <xf numFmtId="0" fontId="2" fillId="9" borderId="11" xfId="0" applyFont="1" applyFill="1" applyBorder="1" applyProtection="1">
      <protection hidden="1"/>
    </xf>
    <xf numFmtId="0" fontId="2" fillId="9" borderId="0" xfId="0" applyFont="1" applyFill="1" applyProtection="1">
      <protection hidden="1"/>
    </xf>
    <xf numFmtId="0" fontId="14" fillId="9" borderId="0" xfId="0" applyFont="1" applyFill="1" applyAlignment="1" applyProtection="1">
      <alignment horizontal="left" vertical="center" indent="1"/>
      <protection hidden="1"/>
    </xf>
    <xf numFmtId="0" fontId="2" fillId="9" borderId="0" xfId="0" applyFont="1" applyFill="1" applyAlignment="1" applyProtection="1">
      <alignment vertical="center"/>
      <protection hidden="1"/>
    </xf>
    <xf numFmtId="0" fontId="14" fillId="9" borderId="0" xfId="0" applyFont="1" applyFill="1" applyAlignment="1" applyProtection="1">
      <alignment horizontal="left" vertical="center" wrapText="1" indent="1"/>
      <protection hidden="1"/>
    </xf>
    <xf numFmtId="0" fontId="2" fillId="10" borderId="0" xfId="0" applyFont="1" applyFill="1" applyAlignment="1" applyProtection="1">
      <alignment vertical="center"/>
      <protection hidden="1"/>
    </xf>
    <xf numFmtId="0" fontId="14" fillId="10" borderId="0" xfId="0" applyFont="1" applyFill="1" applyAlignment="1" applyProtection="1">
      <alignment horizontal="left" vertical="center" indent="1"/>
      <protection hidden="1"/>
    </xf>
    <xf numFmtId="0" fontId="2" fillId="10" borderId="0" xfId="0" applyFont="1" applyFill="1" applyProtection="1">
      <protection hidden="1"/>
    </xf>
    <xf numFmtId="0" fontId="14" fillId="10" borderId="0" xfId="0" applyFont="1" applyFill="1" applyAlignment="1" applyProtection="1">
      <alignment horizontal="left" vertical="center" wrapText="1" indent="1"/>
      <protection hidden="1"/>
    </xf>
    <xf numFmtId="0" fontId="22" fillId="9" borderId="11" xfId="0" applyFont="1" applyFill="1" applyBorder="1" applyAlignment="1" applyProtection="1">
      <alignment horizontal="left" indent="3"/>
      <protection hidden="1"/>
    </xf>
    <xf numFmtId="0" fontId="22" fillId="9" borderId="0" xfId="0" applyFont="1" applyFill="1" applyAlignment="1" applyProtection="1">
      <alignment horizontal="left" indent="3"/>
      <protection hidden="1"/>
    </xf>
    <xf numFmtId="0" fontId="22" fillId="9" borderId="18" xfId="0" applyFont="1" applyFill="1" applyBorder="1" applyAlignment="1" applyProtection="1">
      <alignment horizontal="left" indent="3"/>
      <protection hidden="1"/>
    </xf>
    <xf numFmtId="0" fontId="14" fillId="9" borderId="0" xfId="0" applyFont="1" applyFill="1" applyAlignment="1" applyProtection="1">
      <alignment horizontal="right" vertical="center" wrapText="1" indent="3"/>
      <protection hidden="1"/>
    </xf>
    <xf numFmtId="0" fontId="7" fillId="9" borderId="0" xfId="0" applyFont="1" applyFill="1" applyAlignment="1" applyProtection="1">
      <alignment horizontal="left" vertical="center" indent="3"/>
      <protection hidden="1"/>
    </xf>
    <xf numFmtId="0" fontId="14" fillId="9" borderId="0" xfId="0" applyFont="1" applyFill="1" applyAlignment="1" applyProtection="1">
      <alignment horizontal="right" vertical="center" indent="3"/>
      <protection hidden="1"/>
    </xf>
    <xf numFmtId="166" fontId="21" fillId="9" borderId="0" xfId="0" applyNumberFormat="1" applyFont="1" applyFill="1" applyAlignment="1" applyProtection="1">
      <alignment horizontal="center" vertical="center"/>
      <protection hidden="1"/>
    </xf>
    <xf numFmtId="0" fontId="7" fillId="9" borderId="0" xfId="0" applyFont="1" applyFill="1" applyProtection="1">
      <protection hidden="1"/>
    </xf>
    <xf numFmtId="0" fontId="7" fillId="9" borderId="0" xfId="0" applyFont="1" applyFill="1" applyAlignment="1" applyProtection="1">
      <alignment horizontal="left" indent="1"/>
      <protection hidden="1"/>
    </xf>
    <xf numFmtId="0" fontId="2" fillId="10" borderId="11" xfId="0" applyFont="1" applyFill="1" applyBorder="1" applyProtection="1">
      <protection hidden="1"/>
    </xf>
    <xf numFmtId="0" fontId="2" fillId="10" borderId="18" xfId="0" applyFont="1" applyFill="1" applyBorder="1" applyProtection="1">
      <protection hidden="1"/>
    </xf>
    <xf numFmtId="0" fontId="14" fillId="10" borderId="0" xfId="0" applyFont="1" applyFill="1" applyAlignment="1" applyProtection="1">
      <alignment horizontal="right" vertical="center" wrapText="1" indent="3"/>
      <protection hidden="1"/>
    </xf>
    <xf numFmtId="0" fontId="32" fillId="10" borderId="0" xfId="0" applyFont="1" applyFill="1" applyAlignment="1" applyProtection="1">
      <alignment horizontal="left" indent="1"/>
      <protection hidden="1"/>
    </xf>
    <xf numFmtId="0" fontId="2" fillId="10" borderId="1" xfId="0" applyFont="1" applyFill="1" applyBorder="1" applyProtection="1">
      <protection hidden="1"/>
    </xf>
    <xf numFmtId="0" fontId="33" fillId="9" borderId="0" xfId="0" applyFont="1" applyFill="1" applyProtection="1">
      <protection hidden="1"/>
    </xf>
    <xf numFmtId="0" fontId="14" fillId="9" borderId="0" xfId="0" applyFont="1" applyFill="1" applyAlignment="1" applyProtection="1">
      <alignment horizontal="left" vertical="center"/>
      <protection hidden="1"/>
    </xf>
    <xf numFmtId="166" fontId="17" fillId="11" borderId="0" xfId="0" applyNumberFormat="1" applyFont="1" applyFill="1" applyAlignment="1" applyProtection="1">
      <alignment horizontal="left" vertical="center"/>
      <protection hidden="1"/>
    </xf>
    <xf numFmtId="0" fontId="33" fillId="10" borderId="0" xfId="0" applyFont="1" applyFill="1" applyProtection="1">
      <protection hidden="1"/>
    </xf>
    <xf numFmtId="0" fontId="14" fillId="10" borderId="0" xfId="0" applyFont="1" applyFill="1" applyAlignment="1" applyProtection="1">
      <alignment horizontal="left" vertical="center"/>
      <protection hidden="1"/>
    </xf>
    <xf numFmtId="166" fontId="17" fillId="12" borderId="0" xfId="0" applyNumberFormat="1" applyFont="1" applyFill="1" applyAlignment="1" applyProtection="1">
      <alignment horizontal="left" vertical="center"/>
      <protection hidden="1"/>
    </xf>
    <xf numFmtId="166" fontId="17" fillId="11" borderId="1" xfId="0" applyNumberFormat="1" applyFont="1" applyFill="1" applyBorder="1" applyAlignment="1" applyProtection="1">
      <alignment horizontal="left" vertical="center"/>
      <protection hidden="1"/>
    </xf>
    <xf numFmtId="0" fontId="14" fillId="13" borderId="0" xfId="0" applyFont="1" applyFill="1" applyAlignment="1" applyProtection="1">
      <alignment horizontal="left" vertical="center" wrapText="1" indent="1"/>
      <protection hidden="1"/>
    </xf>
    <xf numFmtId="0" fontId="2" fillId="13" borderId="0" xfId="0" applyFont="1" applyFill="1" applyProtection="1">
      <protection hidden="1"/>
    </xf>
    <xf numFmtId="0" fontId="14" fillId="13" borderId="0" xfId="0" applyFont="1" applyFill="1" applyAlignment="1" applyProtection="1">
      <alignment vertical="center"/>
      <protection hidden="1"/>
    </xf>
    <xf numFmtId="0" fontId="14" fillId="13" borderId="0" xfId="0" applyFont="1" applyFill="1" applyAlignment="1" applyProtection="1">
      <alignment horizontal="center" vertical="center"/>
      <protection hidden="1"/>
    </xf>
    <xf numFmtId="0" fontId="14" fillId="13" borderId="1" xfId="0" applyFont="1" applyFill="1" applyBorder="1" applyAlignment="1" applyProtection="1">
      <alignment horizontal="left" vertical="center" wrapText="1" indent="1"/>
      <protection hidden="1"/>
    </xf>
    <xf numFmtId="0" fontId="14" fillId="13" borderId="0" xfId="0" applyFont="1" applyFill="1" applyAlignment="1" applyProtection="1">
      <alignment horizontal="left" vertical="center" indent="1"/>
      <protection hidden="1"/>
    </xf>
    <xf numFmtId="164" fontId="21" fillId="13" borderId="0" xfId="0" applyNumberFormat="1" applyFont="1" applyFill="1" applyAlignment="1" applyProtection="1">
      <alignment horizontal="left" vertical="top" wrapText="1" indent="1"/>
      <protection hidden="1"/>
    </xf>
    <xf numFmtId="164" fontId="21" fillId="13" borderId="0" xfId="0" applyNumberFormat="1" applyFont="1" applyFill="1" applyAlignment="1" applyProtection="1">
      <alignment horizontal="right" vertical="center" indent="1"/>
      <protection hidden="1"/>
    </xf>
    <xf numFmtId="0" fontId="2" fillId="13" borderId="0" xfId="0" applyFont="1" applyFill="1" applyAlignment="1" applyProtection="1">
      <alignment vertical="center"/>
      <protection hidden="1"/>
    </xf>
    <xf numFmtId="0" fontId="26" fillId="13" borderId="0" xfId="0" applyFont="1" applyFill="1" applyAlignment="1" applyProtection="1">
      <alignment vertical="center"/>
      <protection hidden="1"/>
    </xf>
    <xf numFmtId="0" fontId="28" fillId="13" borderId="0" xfId="0" applyFont="1" applyFill="1" applyAlignment="1" applyProtection="1">
      <alignment horizontal="left" indent="1"/>
      <protection hidden="1"/>
    </xf>
    <xf numFmtId="0" fontId="28" fillId="13" borderId="0" xfId="0" applyFont="1" applyFill="1" applyAlignment="1" applyProtection="1">
      <alignment horizontal="left" vertical="center" indent="1"/>
      <protection hidden="1"/>
    </xf>
    <xf numFmtId="0" fontId="2" fillId="13" borderId="18" xfId="0" applyFont="1" applyFill="1" applyBorder="1" applyProtection="1">
      <protection hidden="1"/>
    </xf>
    <xf numFmtId="0" fontId="2" fillId="13" borderId="1" xfId="0" applyFont="1" applyFill="1" applyBorder="1" applyProtection="1">
      <protection hidden="1"/>
    </xf>
    <xf numFmtId="0" fontId="27" fillId="13" borderId="0" xfId="0" applyFont="1" applyFill="1" applyAlignment="1" applyProtection="1">
      <alignment horizontal="left" vertical="center" indent="1"/>
      <protection hidden="1"/>
    </xf>
    <xf numFmtId="166" fontId="17" fillId="14" borderId="8" xfId="0" applyNumberFormat="1" applyFont="1" applyFill="1" applyBorder="1" applyAlignment="1" applyProtection="1">
      <alignment horizontal="left" vertical="center"/>
      <protection hidden="1"/>
    </xf>
    <xf numFmtId="167" fontId="17" fillId="14" borderId="8" xfId="0" applyNumberFormat="1" applyFont="1" applyFill="1" applyBorder="1" applyAlignment="1" applyProtection="1">
      <alignment horizontal="left" vertical="center"/>
      <protection hidden="1"/>
    </xf>
    <xf numFmtId="0" fontId="14" fillId="9" borderId="0" xfId="0" applyFont="1" applyFill="1" applyAlignment="1" applyProtection="1">
      <alignment horizontal="center" vertical="center" wrapText="1"/>
      <protection hidden="1"/>
    </xf>
    <xf numFmtId="0" fontId="14" fillId="10" borderId="0" xfId="0" applyFont="1" applyFill="1" applyAlignment="1" applyProtection="1">
      <alignment horizontal="center" vertical="center" wrapText="1"/>
      <protection hidden="1"/>
    </xf>
    <xf numFmtId="0" fontId="14" fillId="9" borderId="0" xfId="0" applyFont="1" applyFill="1" applyAlignment="1" applyProtection="1">
      <alignment horizontal="left" indent="1"/>
      <protection hidden="1"/>
    </xf>
    <xf numFmtId="0" fontId="14" fillId="9" borderId="0" xfId="0" applyFont="1" applyFill="1" applyAlignment="1" applyProtection="1">
      <alignment horizontal="left" vertical="center" indent="12"/>
      <protection hidden="1"/>
    </xf>
    <xf numFmtId="0" fontId="14" fillId="10" borderId="0" xfId="0" applyFont="1" applyFill="1" applyAlignment="1" applyProtection="1">
      <alignment horizontal="left" vertical="center" indent="12"/>
      <protection hidden="1"/>
    </xf>
    <xf numFmtId="1" fontId="43" fillId="4" borderId="8" xfId="0" applyNumberFormat="1" applyFont="1" applyFill="1" applyBorder="1" applyAlignment="1" applyProtection="1">
      <alignment horizontal="center" vertical="center" wrapText="1"/>
      <protection locked="0"/>
    </xf>
    <xf numFmtId="166" fontId="43" fillId="4" borderId="8" xfId="0" applyNumberFormat="1" applyFont="1" applyFill="1" applyBorder="1" applyAlignment="1" applyProtection="1">
      <alignment horizontal="center" vertical="center" wrapText="1"/>
      <protection locked="0"/>
    </xf>
    <xf numFmtId="9" fontId="36" fillId="14" borderId="8" xfId="1" applyFont="1" applyFill="1" applyBorder="1" applyAlignment="1" applyProtection="1">
      <alignment horizontal="center" vertical="center"/>
      <protection hidden="1"/>
    </xf>
    <xf numFmtId="164" fontId="21" fillId="4" borderId="8" xfId="0" applyNumberFormat="1" applyFont="1" applyFill="1" applyBorder="1" applyAlignment="1" applyProtection="1">
      <alignment horizontal="left" vertical="top" wrapText="1" indent="1"/>
      <protection locked="0"/>
    </xf>
    <xf numFmtId="0" fontId="45" fillId="0" borderId="0" xfId="0" applyFont="1" applyAlignment="1" applyProtection="1">
      <alignment horizontal="center"/>
      <protection locked="0"/>
    </xf>
    <xf numFmtId="0" fontId="46" fillId="16" borderId="0" xfId="0" applyFont="1" applyFill="1"/>
    <xf numFmtId="0" fontId="45" fillId="0" borderId="0" xfId="0" applyFont="1"/>
    <xf numFmtId="0" fontId="45" fillId="0" borderId="20" xfId="0" applyFont="1" applyBorder="1" applyAlignment="1">
      <alignment horizontal="center" vertical="center"/>
    </xf>
    <xf numFmtId="0" fontId="45" fillId="0" borderId="0" xfId="0" applyFont="1" applyAlignment="1" applyProtection="1">
      <alignment horizontal="center" vertical="center"/>
      <protection locked="0"/>
    </xf>
    <xf numFmtId="0" fontId="45" fillId="0" borderId="21" xfId="0" applyFont="1" applyBorder="1" applyAlignment="1">
      <alignment horizontal="center" vertical="center"/>
    </xf>
    <xf numFmtId="0" fontId="45" fillId="0" borderId="22" xfId="0" applyFont="1" applyBorder="1" applyAlignment="1">
      <alignment horizontal="center" vertical="center"/>
    </xf>
    <xf numFmtId="0" fontId="0" fillId="19" borderId="0" xfId="0" applyFill="1" applyAlignment="1">
      <alignment horizontal="center"/>
    </xf>
    <xf numFmtId="0" fontId="0" fillId="0" borderId="12" xfId="0" applyBorder="1"/>
    <xf numFmtId="0" fontId="0" fillId="0" borderId="13" xfId="0" applyBorder="1"/>
    <xf numFmtId="0" fontId="45" fillId="0" borderId="14" xfId="0" applyFont="1" applyBorder="1" applyAlignment="1">
      <alignment horizontal="center"/>
    </xf>
    <xf numFmtId="0" fontId="45" fillId="0" borderId="13" xfId="0" applyFont="1" applyBorder="1" applyAlignment="1">
      <alignment horizontal="center"/>
    </xf>
    <xf numFmtId="0" fontId="45" fillId="20" borderId="14" xfId="0" applyFont="1" applyFill="1" applyBorder="1" applyAlignment="1">
      <alignment horizontal="center"/>
    </xf>
    <xf numFmtId="0" fontId="45" fillId="0" borderId="14" xfId="0" quotePrefix="1" applyFont="1" applyBorder="1" applyAlignment="1">
      <alignment horizontal="center"/>
    </xf>
    <xf numFmtId="0" fontId="45" fillId="0" borderId="19" xfId="0" applyFont="1" applyBorder="1" applyAlignment="1">
      <alignment horizontal="center"/>
    </xf>
    <xf numFmtId="0" fontId="0" fillId="0" borderId="11" xfId="0" applyBorder="1"/>
    <xf numFmtId="0" fontId="0" fillId="0" borderId="18" xfId="0" applyBorder="1"/>
    <xf numFmtId="0" fontId="45" fillId="0" borderId="18" xfId="0" applyFont="1" applyBorder="1" applyAlignment="1">
      <alignment horizontal="center"/>
    </xf>
    <xf numFmtId="0" fontId="45" fillId="20" borderId="19" xfId="0" applyFont="1" applyFill="1" applyBorder="1" applyAlignment="1">
      <alignment horizontal="center"/>
    </xf>
    <xf numFmtId="0" fontId="45" fillId="0" borderId="18" xfId="0" applyFont="1" applyBorder="1"/>
    <xf numFmtId="0" fontId="46" fillId="20" borderId="19" xfId="0" applyFont="1" applyFill="1" applyBorder="1" applyAlignment="1">
      <alignment horizontal="center"/>
    </xf>
    <xf numFmtId="0" fontId="0" fillId="0" borderId="16" xfId="0" applyBorder="1"/>
    <xf numFmtId="0" fontId="0" fillId="0" borderId="17" xfId="0" applyBorder="1"/>
    <xf numFmtId="0" fontId="45" fillId="0" borderId="15" xfId="0" applyFont="1" applyBorder="1" applyAlignment="1">
      <alignment horizontal="center"/>
    </xf>
    <xf numFmtId="0" fontId="45" fillId="0" borderId="17" xfId="0" applyFont="1" applyBorder="1" applyAlignment="1">
      <alignment horizontal="center"/>
    </xf>
    <xf numFmtId="0" fontId="45" fillId="20" borderId="15" xfId="0" applyFont="1" applyFill="1" applyBorder="1" applyAlignment="1">
      <alignment horizontal="center"/>
    </xf>
    <xf numFmtId="0" fontId="0" fillId="0" borderId="0" xfId="0" applyAlignment="1">
      <alignment horizontal="center"/>
    </xf>
    <xf numFmtId="0" fontId="0" fillId="21" borderId="2" xfId="0" applyFill="1" applyBorder="1"/>
    <xf numFmtId="0" fontId="0" fillId="21" borderId="9" xfId="0" applyFill="1" applyBorder="1"/>
    <xf numFmtId="0" fontId="0" fillId="21" borderId="9" xfId="0" applyFill="1" applyBorder="1" applyAlignment="1">
      <alignment horizontal="center"/>
    </xf>
    <xf numFmtId="0" fontId="0" fillId="20" borderId="9" xfId="0" applyFill="1" applyBorder="1" applyAlignment="1">
      <alignment horizontal="center"/>
    </xf>
    <xf numFmtId="0" fontId="0" fillId="21" borderId="3" xfId="0" applyFill="1" applyBorder="1" applyAlignment="1">
      <alignment horizontal="center"/>
    </xf>
    <xf numFmtId="0" fontId="48" fillId="0" borderId="20" xfId="3" applyFont="1" applyBorder="1" applyAlignment="1">
      <alignment vertical="center"/>
    </xf>
    <xf numFmtId="168" fontId="0" fillId="20" borderId="20" xfId="0" applyNumberFormat="1" applyFill="1" applyBorder="1" applyAlignment="1">
      <alignment vertical="center"/>
    </xf>
    <xf numFmtId="168" fontId="0" fillId="0" borderId="20" xfId="0" applyNumberFormat="1" applyBorder="1" applyAlignment="1">
      <alignment vertical="center"/>
    </xf>
    <xf numFmtId="0" fontId="48" fillId="0" borderId="21" xfId="3" applyFont="1" applyBorder="1" applyAlignment="1">
      <alignment vertical="center"/>
    </xf>
    <xf numFmtId="168" fontId="0" fillId="20" borderId="21" xfId="0" applyNumberFormat="1" applyFill="1" applyBorder="1" applyAlignment="1">
      <alignment vertical="center"/>
    </xf>
    <xf numFmtId="168" fontId="0" fillId="0" borderId="21" xfId="0" applyNumberFormat="1" applyBorder="1" applyAlignment="1">
      <alignment vertical="center"/>
    </xf>
    <xf numFmtId="0" fontId="48" fillId="0" borderId="22" xfId="3" applyFont="1" applyBorder="1" applyAlignment="1">
      <alignment vertical="center"/>
    </xf>
    <xf numFmtId="168" fontId="0" fillId="20" borderId="22" xfId="0" applyNumberFormat="1" applyFill="1" applyBorder="1" applyAlignment="1">
      <alignment vertical="center"/>
    </xf>
    <xf numFmtId="168" fontId="0" fillId="0" borderId="22" xfId="0" applyNumberFormat="1" applyBorder="1" applyAlignment="1">
      <alignment vertical="center"/>
    </xf>
    <xf numFmtId="0" fontId="48" fillId="0" borderId="23" xfId="3" applyFont="1" applyBorder="1" applyAlignment="1">
      <alignment vertical="center"/>
    </xf>
    <xf numFmtId="0" fontId="49" fillId="0" borderId="24" xfId="3" applyFont="1" applyBorder="1" applyAlignment="1">
      <alignment vertical="center"/>
    </xf>
    <xf numFmtId="168" fontId="4" fillId="0" borderId="25" xfId="0" applyNumberFormat="1" applyFont="1" applyBorder="1" applyAlignment="1">
      <alignment vertical="center"/>
    </xf>
    <xf numFmtId="168" fontId="4" fillId="20" borderId="25" xfId="0" applyNumberFormat="1" applyFont="1" applyFill="1" applyBorder="1" applyAlignment="1">
      <alignment vertical="center"/>
    </xf>
    <xf numFmtId="0" fontId="0" fillId="0" borderId="0" xfId="0" applyAlignment="1" applyProtection="1">
      <alignment horizontal="left"/>
      <protection hidden="1"/>
    </xf>
    <xf numFmtId="0" fontId="0" fillId="0" borderId="0" xfId="0" applyProtection="1">
      <protection hidden="1"/>
    </xf>
    <xf numFmtId="168" fontId="50" fillId="0" borderId="16" xfId="0" applyNumberFormat="1" applyFont="1" applyBorder="1" applyAlignment="1" applyProtection="1">
      <alignment horizontal="center"/>
      <protection hidden="1"/>
    </xf>
    <xf numFmtId="0" fontId="50" fillId="0" borderId="1" xfId="0" applyFont="1" applyBorder="1" applyAlignment="1" applyProtection="1">
      <alignment horizontal="left"/>
      <protection hidden="1"/>
    </xf>
    <xf numFmtId="0" fontId="50" fillId="0" borderId="1" xfId="0" applyFont="1" applyBorder="1" applyProtection="1">
      <protection hidden="1"/>
    </xf>
    <xf numFmtId="168" fontId="50" fillId="17" borderId="16" xfId="0" applyNumberFormat="1" applyFont="1" applyFill="1" applyBorder="1" applyAlignment="1" applyProtection="1">
      <alignment horizontal="center" vertical="center"/>
      <protection hidden="1"/>
    </xf>
    <xf numFmtId="0" fontId="50" fillId="17" borderId="0" xfId="0" applyFont="1" applyFill="1" applyAlignment="1" applyProtection="1">
      <alignment horizontal="left"/>
      <protection hidden="1"/>
    </xf>
    <xf numFmtId="0" fontId="45" fillId="0" borderId="0" xfId="0" applyFont="1" applyProtection="1">
      <protection hidden="1"/>
    </xf>
    <xf numFmtId="0" fontId="50" fillId="0" borderId="0" xfId="0" applyFont="1" applyProtection="1">
      <protection hidden="1"/>
    </xf>
    <xf numFmtId="0" fontId="51" fillId="0" borderId="0" xfId="0" applyFont="1" applyProtection="1">
      <protection hidden="1"/>
    </xf>
    <xf numFmtId="168" fontId="51" fillId="0" borderId="11" xfId="0" applyNumberFormat="1" applyFont="1" applyBorder="1" applyAlignment="1" applyProtection="1">
      <alignment horizontal="left" indent="1"/>
      <protection hidden="1"/>
    </xf>
    <xf numFmtId="165" fontId="51" fillId="0" borderId="11" xfId="0" applyNumberFormat="1" applyFont="1" applyBorder="1" applyAlignment="1" applyProtection="1">
      <alignment horizontal="left" indent="1"/>
      <protection hidden="1"/>
    </xf>
    <xf numFmtId="168" fontId="51" fillId="0" borderId="11" xfId="0" applyNumberFormat="1" applyFont="1" applyBorder="1" applyProtection="1">
      <protection hidden="1"/>
    </xf>
    <xf numFmtId="168" fontId="0" fillId="0" borderId="11" xfId="0" applyNumberFormat="1" applyBorder="1" applyProtection="1">
      <protection hidden="1"/>
    </xf>
    <xf numFmtId="168" fontId="0" fillId="0" borderId="0" xfId="0" applyNumberFormat="1" applyProtection="1">
      <protection hidden="1"/>
    </xf>
    <xf numFmtId="0" fontId="0" fillId="0" borderId="19" xfId="0" applyBorder="1" applyAlignment="1">
      <alignment horizontal="center"/>
    </xf>
    <xf numFmtId="0" fontId="0" fillId="0" borderId="15" xfId="0" applyBorder="1" applyAlignment="1">
      <alignment horizontal="center"/>
    </xf>
    <xf numFmtId="166" fontId="4" fillId="0" borderId="0" xfId="0" applyNumberFormat="1" applyFont="1" applyAlignment="1" applyProtection="1">
      <alignment horizontal="center" vertical="center"/>
      <protection hidden="1"/>
    </xf>
    <xf numFmtId="0" fontId="0" fillId="9" borderId="0" xfId="0" applyFill="1" applyProtection="1">
      <protection hidden="1"/>
    </xf>
    <xf numFmtId="0" fontId="0" fillId="9" borderId="18" xfId="0" applyFill="1" applyBorder="1" applyProtection="1">
      <protection hidden="1"/>
    </xf>
    <xf numFmtId="0" fontId="0" fillId="9" borderId="11" xfId="0" applyFill="1" applyBorder="1" applyProtection="1">
      <protection hidden="1"/>
    </xf>
    <xf numFmtId="0" fontId="0" fillId="10" borderId="11" xfId="0" applyFill="1" applyBorder="1" applyProtection="1">
      <protection hidden="1"/>
    </xf>
    <xf numFmtId="0" fontId="0" fillId="10" borderId="0" xfId="0" applyFill="1" applyProtection="1">
      <protection hidden="1"/>
    </xf>
    <xf numFmtId="0" fontId="0" fillId="10" borderId="18" xfId="0" applyFill="1" applyBorder="1" applyProtection="1">
      <protection hidden="1"/>
    </xf>
    <xf numFmtId="0" fontId="0" fillId="10" borderId="16" xfId="0" applyFill="1" applyBorder="1" applyProtection="1">
      <protection hidden="1"/>
    </xf>
    <xf numFmtId="0" fontId="0" fillId="10" borderId="1" xfId="0" applyFill="1" applyBorder="1" applyProtection="1">
      <protection hidden="1"/>
    </xf>
    <xf numFmtId="0" fontId="0" fillId="10" borderId="17" xfId="0" applyFill="1" applyBorder="1" applyProtection="1">
      <protection hidden="1"/>
    </xf>
    <xf numFmtId="0" fontId="0" fillId="9" borderId="11" xfId="0" applyFill="1" applyBorder="1" applyAlignment="1" applyProtection="1">
      <alignment vertical="center"/>
      <protection hidden="1"/>
    </xf>
    <xf numFmtId="0" fontId="0" fillId="9" borderId="0" xfId="0" applyFill="1" applyAlignment="1" applyProtection="1">
      <alignment vertical="center"/>
      <protection hidden="1"/>
    </xf>
    <xf numFmtId="0" fontId="0" fillId="9" borderId="18" xfId="0" applyFill="1" applyBorder="1" applyAlignment="1" applyProtection="1">
      <alignment vertical="center"/>
      <protection hidden="1"/>
    </xf>
    <xf numFmtId="0" fontId="0" fillId="0" borderId="0" xfId="0" applyAlignment="1" applyProtection="1">
      <alignment vertical="center"/>
      <protection hidden="1"/>
    </xf>
    <xf numFmtId="164" fontId="21" fillId="11" borderId="0" xfId="0" applyNumberFormat="1" applyFont="1" applyFill="1" applyAlignment="1" applyProtection="1">
      <alignment horizontal="right" vertical="center" indent="1"/>
      <protection hidden="1"/>
    </xf>
    <xf numFmtId="164" fontId="21" fillId="11" borderId="0" xfId="0" applyNumberFormat="1" applyFont="1" applyFill="1" applyAlignment="1" applyProtection="1">
      <alignment horizontal="center" vertical="top" wrapText="1"/>
      <protection hidden="1"/>
    </xf>
    <xf numFmtId="164" fontId="21" fillId="12" borderId="0" xfId="0" applyNumberFormat="1" applyFont="1" applyFill="1" applyAlignment="1" applyProtection="1">
      <alignment horizontal="right" vertical="center" indent="1"/>
      <protection hidden="1"/>
    </xf>
    <xf numFmtId="0" fontId="0" fillId="9" borderId="16" xfId="0" applyFill="1" applyBorder="1" applyProtection="1">
      <protection hidden="1"/>
    </xf>
    <xf numFmtId="164" fontId="21" fillId="11" borderId="1" xfId="0" applyNumberFormat="1" applyFont="1" applyFill="1" applyBorder="1" applyAlignment="1" applyProtection="1">
      <alignment horizontal="right" vertical="center" indent="1"/>
      <protection hidden="1"/>
    </xf>
    <xf numFmtId="0" fontId="0" fillId="9" borderId="17" xfId="0" applyFill="1" applyBorder="1" applyProtection="1">
      <protection hidden="1"/>
    </xf>
    <xf numFmtId="0" fontId="0" fillId="13" borderId="11" xfId="0" applyFill="1" applyBorder="1" applyProtection="1">
      <protection hidden="1"/>
    </xf>
    <xf numFmtId="0" fontId="0" fillId="13" borderId="0" xfId="0" applyFill="1" applyProtection="1">
      <protection hidden="1"/>
    </xf>
    <xf numFmtId="0" fontId="0" fillId="13" borderId="18" xfId="0" applyFill="1" applyBorder="1" applyProtection="1">
      <protection hidden="1"/>
    </xf>
    <xf numFmtId="0" fontId="0" fillId="13" borderId="16" xfId="0" applyFill="1" applyBorder="1" applyProtection="1">
      <protection hidden="1"/>
    </xf>
    <xf numFmtId="0" fontId="0" fillId="13" borderId="1" xfId="0" applyFill="1" applyBorder="1" applyProtection="1">
      <protection hidden="1"/>
    </xf>
    <xf numFmtId="0" fontId="0" fillId="13" borderId="17" xfId="0" applyFill="1" applyBorder="1" applyProtection="1">
      <protection hidden="1"/>
    </xf>
    <xf numFmtId="0" fontId="31" fillId="13" borderId="0" xfId="0" applyFont="1" applyFill="1" applyAlignment="1" applyProtection="1">
      <alignment vertical="center" wrapText="1"/>
      <protection hidden="1"/>
    </xf>
    <xf numFmtId="0" fontId="31" fillId="13" borderId="0" xfId="0" applyFont="1" applyFill="1" applyAlignment="1" applyProtection="1">
      <alignment horizontal="left" vertical="center" indent="1"/>
      <protection hidden="1"/>
    </xf>
    <xf numFmtId="0" fontId="31" fillId="13" borderId="18" xfId="0" applyFont="1" applyFill="1" applyBorder="1" applyAlignment="1" applyProtection="1">
      <alignment vertical="center" wrapText="1"/>
      <protection hidden="1"/>
    </xf>
    <xf numFmtId="164" fontId="21" fillId="4" borderId="8" xfId="0" applyNumberFormat="1" applyFont="1" applyFill="1" applyBorder="1" applyAlignment="1" applyProtection="1">
      <alignment horizontal="left" vertical="center" indent="1"/>
      <protection locked="0"/>
    </xf>
    <xf numFmtId="164" fontId="21" fillId="4" borderId="8" xfId="0" applyNumberFormat="1" applyFont="1" applyFill="1" applyBorder="1" applyAlignment="1" applyProtection="1">
      <alignment horizontal="right" vertical="center" indent="1"/>
      <protection locked="0"/>
    </xf>
    <xf numFmtId="166" fontId="21" fillId="4" borderId="8" xfId="0" applyNumberFormat="1" applyFont="1" applyFill="1" applyBorder="1" applyAlignment="1" applyProtection="1">
      <alignment horizontal="right" vertical="center" indent="1"/>
      <protection locked="0"/>
    </xf>
    <xf numFmtId="167" fontId="21" fillId="4" borderId="8" xfId="0" applyNumberFormat="1" applyFont="1" applyFill="1" applyBorder="1" applyAlignment="1" applyProtection="1">
      <alignment horizontal="right" vertical="center"/>
      <protection locked="0"/>
    </xf>
    <xf numFmtId="10" fontId="42" fillId="4" borderId="8" xfId="1" applyNumberFormat="1" applyFont="1" applyFill="1" applyBorder="1" applyAlignment="1" applyProtection="1">
      <alignment horizontal="center" vertical="center" wrapText="1"/>
      <protection locked="0"/>
    </xf>
    <xf numFmtId="38" fontId="42" fillId="4" borderId="8" xfId="0" applyNumberFormat="1" applyFont="1" applyFill="1" applyBorder="1" applyAlignment="1" applyProtection="1">
      <alignment horizontal="center" vertical="center"/>
      <protection locked="0"/>
    </xf>
    <xf numFmtId="17" fontId="8" fillId="7" borderId="8" xfId="0" quotePrefix="1" applyNumberFormat="1" applyFont="1" applyFill="1" applyBorder="1" applyAlignment="1" applyProtection="1">
      <alignment horizontal="left" vertical="center" wrapText="1" indent="1"/>
      <protection hidden="1"/>
    </xf>
    <xf numFmtId="0" fontId="41" fillId="10" borderId="8" xfId="0" applyFont="1" applyFill="1" applyBorder="1" applyAlignment="1" applyProtection="1">
      <alignment horizontal="left" vertical="center" indent="1"/>
      <protection hidden="1"/>
    </xf>
    <xf numFmtId="0" fontId="0" fillId="15" borderId="8" xfId="0" applyFill="1" applyBorder="1" applyAlignment="1" applyProtection="1">
      <alignment horizontal="left" vertical="center" indent="2"/>
      <protection locked="0"/>
    </xf>
    <xf numFmtId="166" fontId="17" fillId="14" borderId="8" xfId="0" applyNumberFormat="1" applyFont="1" applyFill="1" applyBorder="1" applyAlignment="1" applyProtection="1">
      <alignment horizontal="right" vertical="center"/>
      <protection hidden="1"/>
    </xf>
    <xf numFmtId="0" fontId="45" fillId="0" borderId="0" xfId="0" applyFont="1" applyAlignment="1" applyProtection="1">
      <alignment horizontal="left"/>
      <protection hidden="1"/>
    </xf>
    <xf numFmtId="0" fontId="51" fillId="0" borderId="0" xfId="0" applyFont="1" applyAlignment="1" applyProtection="1">
      <alignment horizontal="left"/>
      <protection hidden="1"/>
    </xf>
    <xf numFmtId="0" fontId="60" fillId="0" borderId="0" xfId="0" applyFont="1" applyAlignment="1" applyProtection="1">
      <alignment horizontal="center" vertical="center"/>
      <protection hidden="1"/>
    </xf>
    <xf numFmtId="0" fontId="23" fillId="11" borderId="0" xfId="0" applyFont="1" applyFill="1" applyAlignment="1" applyProtection="1">
      <alignment vertical="top" wrapText="1"/>
      <protection hidden="1"/>
    </xf>
    <xf numFmtId="9" fontId="51" fillId="0" borderId="11" xfId="0" applyNumberFormat="1" applyFont="1" applyBorder="1" applyProtection="1">
      <protection hidden="1"/>
    </xf>
    <xf numFmtId="9" fontId="0" fillId="0" borderId="11" xfId="0" applyNumberFormat="1" applyBorder="1" applyProtection="1">
      <protection hidden="1"/>
    </xf>
    <xf numFmtId="169" fontId="0" fillId="0" borderId="11" xfId="0" applyNumberFormat="1" applyBorder="1" applyProtection="1">
      <protection hidden="1"/>
    </xf>
    <xf numFmtId="170" fontId="0" fillId="0" borderId="0" xfId="4" applyNumberFormat="1" applyFont="1" applyFill="1" applyAlignment="1">
      <alignment wrapText="1"/>
    </xf>
    <xf numFmtId="170" fontId="0" fillId="0" borderId="0" xfId="4" applyNumberFormat="1" applyFont="1" applyAlignment="1">
      <alignment wrapText="1"/>
    </xf>
    <xf numFmtId="3" fontId="0" fillId="0" borderId="0" xfId="0" applyNumberFormat="1"/>
    <xf numFmtId="0" fontId="62" fillId="10" borderId="0" xfId="0" applyFont="1" applyFill="1" applyProtection="1">
      <protection hidden="1"/>
    </xf>
    <xf numFmtId="0" fontId="3" fillId="0" borderId="7" xfId="2" applyFill="1" applyBorder="1" applyAlignment="1" applyProtection="1">
      <alignment horizontal="left" vertical="center" indent="8"/>
      <protection hidden="1"/>
    </xf>
    <xf numFmtId="0" fontId="15" fillId="0" borderId="7" xfId="0" applyFont="1" applyBorder="1" applyAlignment="1" applyProtection="1">
      <alignment horizontal="left" vertical="center" wrapText="1" indent="10"/>
      <protection hidden="1"/>
    </xf>
    <xf numFmtId="0" fontId="7" fillId="0" borderId="7" xfId="0" applyFont="1" applyBorder="1" applyAlignment="1" applyProtection="1">
      <alignment horizontal="left" vertical="center" wrapText="1" indent="10"/>
      <protection hidden="1"/>
    </xf>
    <xf numFmtId="0" fontId="3" fillId="0" borderId="7" xfId="2" applyFill="1" applyBorder="1" applyAlignment="1" applyProtection="1">
      <alignment horizontal="left" vertical="center" wrapText="1" indent="6"/>
      <protection hidden="1"/>
    </xf>
    <xf numFmtId="0" fontId="3" fillId="0" borderId="7" xfId="2" applyFill="1" applyBorder="1" applyAlignment="1" applyProtection="1">
      <alignment horizontal="left" vertical="center" wrapText="1" indent="8"/>
      <protection hidden="1"/>
    </xf>
    <xf numFmtId="0" fontId="7" fillId="0" borderId="7" xfId="0" applyFont="1" applyBorder="1" applyAlignment="1" applyProtection="1">
      <alignment horizontal="left" indent="8"/>
      <protection hidden="1"/>
    </xf>
    <xf numFmtId="0" fontId="2" fillId="0" borderId="7" xfId="0" applyFont="1" applyBorder="1" applyAlignment="1" applyProtection="1">
      <alignment horizontal="center"/>
      <protection hidden="1"/>
    </xf>
    <xf numFmtId="0" fontId="7" fillId="0" borderId="7" xfId="0" applyFont="1" applyBorder="1" applyAlignment="1" applyProtection="1">
      <alignment horizontal="left" vertical="center" wrapText="1" indent="6"/>
      <protection hidden="1"/>
    </xf>
    <xf numFmtId="0" fontId="7" fillId="22" borderId="7" xfId="0" applyFont="1" applyFill="1" applyBorder="1" applyAlignment="1" applyProtection="1">
      <alignment horizontal="left" vertical="center" indent="6"/>
      <protection hidden="1"/>
    </xf>
    <xf numFmtId="0" fontId="14" fillId="22" borderId="7" xfId="0" applyFont="1" applyFill="1" applyBorder="1" applyAlignment="1" applyProtection="1">
      <alignment horizontal="left" vertical="center" indent="6"/>
      <protection hidden="1"/>
    </xf>
    <xf numFmtId="0" fontId="7" fillId="0" borderId="26" xfId="0" applyFont="1" applyBorder="1" applyAlignment="1" applyProtection="1">
      <alignment horizontal="left" vertical="center" wrapText="1" indent="6"/>
      <protection hidden="1"/>
    </xf>
    <xf numFmtId="0" fontId="7" fillId="0" borderId="27" xfId="0" applyFont="1" applyBorder="1" applyAlignment="1" applyProtection="1">
      <alignment horizontal="left" vertical="center" wrapText="1" indent="6"/>
      <protection hidden="1"/>
    </xf>
    <xf numFmtId="0" fontId="7" fillId="0" borderId="28" xfId="0" applyFont="1" applyBorder="1" applyAlignment="1" applyProtection="1">
      <alignment horizontal="left" vertical="center" wrapText="1" indent="6"/>
      <protection hidden="1"/>
    </xf>
    <xf numFmtId="0" fontId="7" fillId="0" borderId="7" xfId="0" applyFont="1" applyBorder="1" applyAlignment="1" applyProtection="1">
      <alignment horizontal="left" vertical="center" indent="6"/>
      <protection hidden="1"/>
    </xf>
    <xf numFmtId="0" fontId="63" fillId="0" borderId="7" xfId="0" applyFont="1" applyBorder="1" applyAlignment="1" applyProtection="1">
      <alignment horizontal="left" vertical="center" wrapText="1" indent="6"/>
      <protection hidden="1"/>
    </xf>
    <xf numFmtId="0" fontId="7" fillId="22" borderId="7" xfId="0" applyFont="1" applyFill="1" applyBorder="1" applyAlignment="1" applyProtection="1">
      <alignment horizontal="left" vertical="center" wrapText="1" indent="6"/>
      <protection hidden="1"/>
    </xf>
    <xf numFmtId="0" fontId="14" fillId="22" borderId="7" xfId="0" applyFont="1" applyFill="1" applyBorder="1" applyAlignment="1" applyProtection="1">
      <alignment horizontal="left" vertical="center" wrapText="1" indent="6"/>
      <protection hidden="1"/>
    </xf>
    <xf numFmtId="0" fontId="14" fillId="0" borderId="7" xfId="0" applyFont="1" applyBorder="1" applyAlignment="1" applyProtection="1">
      <alignment horizontal="left" vertical="center" wrapText="1" indent="4"/>
      <protection hidden="1"/>
    </xf>
    <xf numFmtId="0" fontId="11" fillId="0" borderId="7" xfId="0" applyFont="1" applyBorder="1" applyAlignment="1" applyProtection="1">
      <alignment horizontal="left" vertical="center" wrapText="1" indent="4"/>
      <protection hidden="1"/>
    </xf>
    <xf numFmtId="0" fontId="52" fillId="0" borderId="0" xfId="2" applyFont="1" applyAlignment="1" applyProtection="1">
      <alignment horizontal="center" vertical="center"/>
      <protection hidden="1"/>
    </xf>
    <xf numFmtId="0" fontId="58" fillId="5" borderId="0" xfId="0" applyFont="1" applyFill="1" applyAlignment="1" applyProtection="1">
      <alignment horizontal="left" vertical="center" indent="1"/>
      <protection hidden="1"/>
    </xf>
    <xf numFmtId="17" fontId="5" fillId="3" borderId="0" xfId="0" quotePrefix="1" applyNumberFormat="1" applyFont="1" applyFill="1" applyAlignment="1" applyProtection="1">
      <alignment horizontal="center" vertical="center" wrapText="1"/>
      <protection hidden="1"/>
    </xf>
    <xf numFmtId="0" fontId="55" fillId="0" borderId="7" xfId="2" applyFont="1" applyBorder="1" applyAlignment="1" applyProtection="1">
      <alignment horizontal="left" vertical="center" wrapText="1" indent="4"/>
      <protection hidden="1"/>
    </xf>
    <xf numFmtId="0" fontId="54" fillId="0" borderId="7" xfId="2" applyFont="1" applyBorder="1" applyAlignment="1" applyProtection="1">
      <alignment horizontal="left" vertical="center" indent="4"/>
      <protection hidden="1"/>
    </xf>
    <xf numFmtId="0" fontId="13" fillId="0" borderId="7" xfId="0" applyFont="1" applyBorder="1" applyAlignment="1" applyProtection="1">
      <alignment horizontal="left" vertical="center" wrapText="1" indent="4"/>
      <protection hidden="1"/>
    </xf>
    <xf numFmtId="0" fontId="12" fillId="0" borderId="7" xfId="0" applyFont="1" applyBorder="1" applyAlignment="1" applyProtection="1">
      <alignment horizontal="left" vertical="center" wrapText="1" indent="4"/>
      <protection hidden="1"/>
    </xf>
    <xf numFmtId="0" fontId="12" fillId="0" borderId="7" xfId="0" applyFont="1" applyBorder="1" applyAlignment="1" applyProtection="1">
      <alignment horizontal="center" vertical="center" wrapText="1"/>
      <protection hidden="1"/>
    </xf>
    <xf numFmtId="0" fontId="2" fillId="0" borderId="7" xfId="0" applyFont="1" applyBorder="1" applyAlignment="1" applyProtection="1">
      <alignment horizontal="center" vertical="center" wrapText="1"/>
      <protection hidden="1"/>
    </xf>
    <xf numFmtId="165" fontId="57" fillId="4" borderId="2" xfId="0" applyNumberFormat="1" applyFont="1" applyFill="1" applyBorder="1" applyAlignment="1" applyProtection="1">
      <alignment horizontal="left" vertical="center" indent="1"/>
      <protection locked="0"/>
    </xf>
    <xf numFmtId="165" fontId="57" fillId="4" borderId="3" xfId="0" applyNumberFormat="1" applyFont="1" applyFill="1" applyBorder="1" applyAlignment="1" applyProtection="1">
      <alignment horizontal="left" vertical="center" indent="1"/>
      <protection locked="0"/>
    </xf>
    <xf numFmtId="0" fontId="6" fillId="0" borderId="0" xfId="0" applyFont="1" applyAlignment="1" applyProtection="1">
      <alignment horizontal="center" vertical="center"/>
      <protection hidden="1"/>
    </xf>
    <xf numFmtId="0" fontId="6" fillId="0" borderId="1" xfId="0" applyFont="1" applyBorder="1" applyAlignment="1" applyProtection="1">
      <alignment horizontal="center" vertical="center"/>
      <protection hidden="1"/>
    </xf>
    <xf numFmtId="0" fontId="57" fillId="4" borderId="2" xfId="0" applyFont="1" applyFill="1" applyBorder="1" applyAlignment="1" applyProtection="1">
      <alignment horizontal="left" vertical="center" indent="1"/>
      <protection locked="0"/>
    </xf>
    <xf numFmtId="0" fontId="57" fillId="4" borderId="3" xfId="0" applyFont="1" applyFill="1" applyBorder="1" applyAlignment="1" applyProtection="1">
      <alignment horizontal="left" vertical="center" indent="1"/>
      <protection locked="0"/>
    </xf>
    <xf numFmtId="0" fontId="56" fillId="4" borderId="2" xfId="2" applyFont="1" applyFill="1" applyBorder="1" applyAlignment="1" applyProtection="1">
      <alignment horizontal="left" vertical="center" indent="1"/>
      <protection locked="0"/>
    </xf>
    <xf numFmtId="0" fontId="56" fillId="4" borderId="3" xfId="2" applyFont="1" applyFill="1" applyBorder="1" applyAlignment="1" applyProtection="1">
      <alignment horizontal="left" vertical="center" indent="1"/>
      <protection locked="0"/>
    </xf>
    <xf numFmtId="0" fontId="3" fillId="9" borderId="18" xfId="2" applyFill="1" applyBorder="1" applyAlignment="1" applyProtection="1">
      <alignment horizontal="left" vertical="top" wrapText="1" indent="1"/>
      <protection hidden="1"/>
    </xf>
    <xf numFmtId="0" fontId="7" fillId="9" borderId="18" xfId="0" applyFont="1" applyFill="1" applyBorder="1" applyAlignment="1" applyProtection="1">
      <alignment horizontal="left" vertical="top" wrapText="1" indent="1"/>
      <protection hidden="1"/>
    </xf>
    <xf numFmtId="0" fontId="7" fillId="10" borderId="18" xfId="0" applyFont="1" applyFill="1" applyBorder="1" applyAlignment="1" applyProtection="1">
      <alignment horizontal="left" vertical="top" wrapText="1" indent="1"/>
      <protection hidden="1"/>
    </xf>
    <xf numFmtId="0" fontId="14" fillId="10" borderId="18" xfId="0" applyFont="1" applyFill="1" applyBorder="1" applyAlignment="1" applyProtection="1">
      <alignment horizontal="right" vertical="top" wrapText="1" indent="1"/>
      <protection hidden="1"/>
    </xf>
    <xf numFmtId="164" fontId="21" fillId="4" borderId="2" xfId="0" applyNumberFormat="1" applyFont="1" applyFill="1" applyBorder="1" applyAlignment="1" applyProtection="1">
      <alignment horizontal="left" vertical="top" wrapText="1" indent="1"/>
      <protection locked="0"/>
    </xf>
    <xf numFmtId="164" fontId="21" fillId="4" borderId="3" xfId="0" applyNumberFormat="1" applyFont="1" applyFill="1" applyBorder="1" applyAlignment="1" applyProtection="1">
      <alignment horizontal="left" vertical="top" wrapText="1" indent="1"/>
      <protection locked="0"/>
    </xf>
    <xf numFmtId="0" fontId="14" fillId="9" borderId="18" xfId="0" applyFont="1" applyFill="1" applyBorder="1" applyAlignment="1" applyProtection="1">
      <alignment horizontal="right" vertical="top" wrapText="1" indent="1"/>
      <protection hidden="1"/>
    </xf>
    <xf numFmtId="0" fontId="14" fillId="9" borderId="1" xfId="0" applyFont="1" applyFill="1" applyBorder="1" applyAlignment="1" applyProtection="1">
      <alignment horizontal="center" vertical="center"/>
      <protection hidden="1"/>
    </xf>
    <xf numFmtId="0" fontId="31" fillId="13" borderId="0" xfId="0" applyFont="1" applyFill="1" applyAlignment="1" applyProtection="1">
      <alignment horizontal="left" vertical="center" wrapText="1" indent="1"/>
      <protection hidden="1"/>
    </xf>
    <xf numFmtId="166" fontId="43" fillId="4" borderId="14" xfId="0" applyNumberFormat="1" applyFont="1" applyFill="1" applyBorder="1" applyAlignment="1" applyProtection="1">
      <alignment horizontal="center" vertical="center" wrapText="1"/>
      <protection locked="0"/>
    </xf>
    <xf numFmtId="166" fontId="43" fillId="4" borderId="15" xfId="0" applyNumberFormat="1" applyFont="1" applyFill="1" applyBorder="1" applyAlignment="1" applyProtection="1">
      <alignment horizontal="center" vertical="center" wrapText="1"/>
      <protection locked="0"/>
    </xf>
    <xf numFmtId="166" fontId="21" fillId="4" borderId="2" xfId="0" applyNumberFormat="1" applyFont="1" applyFill="1" applyBorder="1" applyAlignment="1" applyProtection="1">
      <alignment horizontal="left" vertical="top" wrapText="1" indent="1"/>
      <protection locked="0"/>
    </xf>
    <xf numFmtId="166" fontId="21" fillId="4" borderId="9" xfId="0" applyNumberFormat="1" applyFont="1" applyFill="1" applyBorder="1" applyAlignment="1" applyProtection="1">
      <alignment horizontal="left" vertical="top" wrapText="1" indent="1"/>
      <protection locked="0"/>
    </xf>
    <xf numFmtId="166" fontId="21" fillId="4" borderId="3" xfId="0" applyNumberFormat="1" applyFont="1" applyFill="1" applyBorder="1" applyAlignment="1" applyProtection="1">
      <alignment horizontal="left" vertical="top" wrapText="1" indent="1"/>
      <protection locked="0"/>
    </xf>
    <xf numFmtId="166" fontId="43" fillId="4" borderId="19" xfId="0" applyNumberFormat="1" applyFont="1" applyFill="1" applyBorder="1" applyAlignment="1" applyProtection="1">
      <alignment horizontal="center" vertical="center" wrapText="1"/>
      <protection locked="0"/>
    </xf>
    <xf numFmtId="0" fontId="67" fillId="13" borderId="0" xfId="0" applyFont="1" applyFill="1" applyAlignment="1" applyProtection="1">
      <alignment horizontal="left" vertical="center" wrapText="1" indent="1"/>
      <protection hidden="1"/>
    </xf>
    <xf numFmtId="17" fontId="20" fillId="3" borderId="12" xfId="0" quotePrefix="1" applyNumberFormat="1" applyFont="1" applyFill="1" applyBorder="1" applyAlignment="1" applyProtection="1">
      <alignment horizontal="left" vertical="center" wrapText="1"/>
      <protection hidden="1"/>
    </xf>
    <xf numFmtId="17" fontId="20" fillId="3" borderId="10" xfId="0" quotePrefix="1" applyNumberFormat="1" applyFont="1" applyFill="1" applyBorder="1" applyAlignment="1" applyProtection="1">
      <alignment horizontal="left" vertical="center" wrapText="1"/>
      <protection hidden="1"/>
    </xf>
    <xf numFmtId="17" fontId="20" fillId="3" borderId="13" xfId="0" quotePrefix="1" applyNumberFormat="1" applyFont="1" applyFill="1" applyBorder="1" applyAlignment="1" applyProtection="1">
      <alignment horizontal="left" vertical="center" wrapText="1"/>
      <protection hidden="1"/>
    </xf>
    <xf numFmtId="17" fontId="8" fillId="8" borderId="2" xfId="0" quotePrefix="1" applyNumberFormat="1" applyFont="1" applyFill="1" applyBorder="1" applyAlignment="1" applyProtection="1">
      <alignment horizontal="left" vertical="center" wrapText="1" indent="1"/>
      <protection hidden="1"/>
    </xf>
    <xf numFmtId="17" fontId="8" fillId="8" borderId="9" xfId="0" quotePrefix="1" applyNumberFormat="1" applyFont="1" applyFill="1" applyBorder="1" applyAlignment="1" applyProtection="1">
      <alignment horizontal="left" vertical="center" wrapText="1" indent="1"/>
      <protection hidden="1"/>
    </xf>
    <xf numFmtId="17" fontId="8" fillId="8" borderId="3" xfId="0" quotePrefix="1" applyNumberFormat="1" applyFont="1" applyFill="1" applyBorder="1" applyAlignment="1" applyProtection="1">
      <alignment horizontal="left" vertical="center" wrapText="1" indent="1"/>
      <protection hidden="1"/>
    </xf>
    <xf numFmtId="0" fontId="14" fillId="9" borderId="0" xfId="0" applyFont="1" applyFill="1" applyAlignment="1" applyProtection="1">
      <alignment horizontal="right" vertical="top" wrapText="1" indent="1"/>
      <protection hidden="1"/>
    </xf>
    <xf numFmtId="0" fontId="14" fillId="9" borderId="1" xfId="0" applyFont="1" applyFill="1" applyBorder="1" applyAlignment="1" applyProtection="1">
      <alignment horizontal="right" vertical="top" wrapText="1" indent="1"/>
      <protection hidden="1"/>
    </xf>
    <xf numFmtId="17" fontId="8" fillId="7" borderId="2" xfId="0" quotePrefix="1" applyNumberFormat="1" applyFont="1" applyFill="1" applyBorder="1" applyAlignment="1" applyProtection="1">
      <alignment horizontal="left" vertical="center" wrapText="1" indent="1"/>
      <protection hidden="1"/>
    </xf>
    <xf numFmtId="17" fontId="8" fillId="7" borderId="9" xfId="0" quotePrefix="1" applyNumberFormat="1" applyFont="1" applyFill="1" applyBorder="1" applyAlignment="1" applyProtection="1">
      <alignment horizontal="left" vertical="center" wrapText="1" indent="1"/>
      <protection hidden="1"/>
    </xf>
    <xf numFmtId="17" fontId="8" fillId="7" borderId="3" xfId="0" quotePrefix="1" applyNumberFormat="1" applyFont="1" applyFill="1" applyBorder="1" applyAlignment="1" applyProtection="1">
      <alignment horizontal="left" vertical="center" wrapText="1" indent="1"/>
      <protection hidden="1"/>
    </xf>
    <xf numFmtId="165" fontId="21" fillId="4" borderId="2" xfId="0" applyNumberFormat="1" applyFont="1" applyFill="1" applyBorder="1" applyAlignment="1" applyProtection="1">
      <alignment horizontal="left" vertical="top" wrapText="1" indent="1"/>
      <protection locked="0"/>
    </xf>
    <xf numFmtId="165" fontId="21" fillId="4" borderId="9" xfId="0" applyNumberFormat="1" applyFont="1" applyFill="1" applyBorder="1" applyAlignment="1" applyProtection="1">
      <alignment horizontal="left" vertical="top" wrapText="1" indent="1"/>
      <protection locked="0"/>
    </xf>
    <xf numFmtId="165" fontId="21" fillId="4" borderId="3" xfId="0" applyNumberFormat="1" applyFont="1" applyFill="1" applyBorder="1" applyAlignment="1" applyProtection="1">
      <alignment horizontal="left" vertical="top" wrapText="1" indent="1"/>
      <protection locked="0"/>
    </xf>
    <xf numFmtId="0" fontId="14" fillId="10" borderId="1" xfId="0" applyFont="1" applyFill="1" applyBorder="1" applyAlignment="1" applyProtection="1">
      <alignment horizontal="center" vertical="center"/>
      <protection hidden="1"/>
    </xf>
    <xf numFmtId="0" fontId="28" fillId="13" borderId="0" xfId="0" applyFont="1" applyFill="1" applyAlignment="1" applyProtection="1">
      <alignment horizontal="left" vertical="top" wrapText="1"/>
      <protection hidden="1"/>
    </xf>
    <xf numFmtId="0" fontId="3" fillId="13" borderId="1" xfId="2" applyFill="1" applyBorder="1" applyAlignment="1" applyProtection="1">
      <alignment horizontal="left" vertical="top"/>
      <protection hidden="1"/>
    </xf>
    <xf numFmtId="0" fontId="14" fillId="13" borderId="1" xfId="0" applyFont="1" applyFill="1" applyBorder="1" applyAlignment="1" applyProtection="1">
      <alignment horizontal="center" vertical="center"/>
      <protection hidden="1"/>
    </xf>
    <xf numFmtId="0" fontId="14" fillId="13" borderId="0" xfId="0" applyFont="1" applyFill="1" applyAlignment="1" applyProtection="1">
      <alignment horizontal="right" vertical="center" wrapText="1" indent="1"/>
      <protection hidden="1"/>
    </xf>
    <xf numFmtId="0" fontId="0" fillId="0" borderId="2" xfId="0" applyBorder="1" applyAlignment="1" applyProtection="1">
      <alignment horizontal="center"/>
      <protection hidden="1"/>
    </xf>
    <xf numFmtId="0" fontId="0" fillId="0" borderId="9" xfId="0" applyBorder="1" applyAlignment="1" applyProtection="1">
      <alignment horizontal="center"/>
      <protection hidden="1"/>
    </xf>
    <xf numFmtId="0" fontId="0" fillId="0" borderId="3" xfId="0" applyBorder="1" applyAlignment="1" applyProtection="1">
      <alignment horizontal="center"/>
      <protection hidden="1"/>
    </xf>
    <xf numFmtId="0" fontId="17" fillId="4" borderId="2" xfId="1" applyNumberFormat="1" applyFont="1" applyFill="1" applyBorder="1" applyAlignment="1" applyProtection="1">
      <alignment horizontal="center" vertical="center" wrapText="1"/>
      <protection locked="0"/>
    </xf>
    <xf numFmtId="0" fontId="17" fillId="4" borderId="3" xfId="1" applyNumberFormat="1" applyFont="1" applyFill="1" applyBorder="1" applyAlignment="1" applyProtection="1">
      <alignment horizontal="center" vertical="center" wrapText="1"/>
      <protection locked="0"/>
    </xf>
    <xf numFmtId="17" fontId="8" fillId="3" borderId="12" xfId="0" quotePrefix="1" applyNumberFormat="1" applyFont="1" applyFill="1" applyBorder="1" applyAlignment="1" applyProtection="1">
      <alignment horizontal="left" vertical="center" wrapText="1"/>
      <protection hidden="1"/>
    </xf>
    <xf numFmtId="17" fontId="8" fillId="3" borderId="10" xfId="0" quotePrefix="1" applyNumberFormat="1" applyFont="1" applyFill="1" applyBorder="1" applyAlignment="1" applyProtection="1">
      <alignment horizontal="left" vertical="center" wrapText="1"/>
      <protection hidden="1"/>
    </xf>
    <xf numFmtId="17" fontId="8" fillId="3" borderId="13" xfId="0" quotePrefix="1" applyNumberFormat="1" applyFont="1" applyFill="1" applyBorder="1" applyAlignment="1" applyProtection="1">
      <alignment horizontal="left" vertical="center" wrapText="1"/>
      <protection hidden="1"/>
    </xf>
    <xf numFmtId="17" fontId="5" fillId="3" borderId="12" xfId="0" quotePrefix="1" applyNumberFormat="1" applyFont="1" applyFill="1" applyBorder="1" applyAlignment="1" applyProtection="1">
      <alignment horizontal="center" vertical="center" wrapText="1"/>
      <protection hidden="1"/>
    </xf>
    <xf numFmtId="17" fontId="5" fillId="3" borderId="10" xfId="0" quotePrefix="1" applyNumberFormat="1" applyFont="1" applyFill="1" applyBorder="1" applyAlignment="1" applyProtection="1">
      <alignment horizontal="center" vertical="center" wrapText="1"/>
      <protection hidden="1"/>
    </xf>
    <xf numFmtId="17" fontId="5" fillId="3" borderId="13" xfId="0" quotePrefix="1" applyNumberFormat="1" applyFont="1" applyFill="1" applyBorder="1" applyAlignment="1" applyProtection="1">
      <alignment horizontal="center" vertical="center" wrapText="1"/>
      <protection hidden="1"/>
    </xf>
    <xf numFmtId="17" fontId="5" fillId="3" borderId="11" xfId="0" quotePrefix="1" applyNumberFormat="1" applyFont="1" applyFill="1" applyBorder="1" applyAlignment="1" applyProtection="1">
      <alignment horizontal="center" vertical="center" wrapText="1"/>
      <protection hidden="1"/>
    </xf>
    <xf numFmtId="17" fontId="5" fillId="3" borderId="18" xfId="0" quotePrefix="1" applyNumberFormat="1" applyFont="1" applyFill="1" applyBorder="1" applyAlignment="1" applyProtection="1">
      <alignment horizontal="center" vertical="center" wrapText="1"/>
      <protection hidden="1"/>
    </xf>
    <xf numFmtId="0" fontId="52" fillId="0" borderId="16" xfId="2" applyFont="1" applyFill="1" applyBorder="1" applyAlignment="1" applyProtection="1">
      <alignment horizontal="center" vertical="center"/>
      <protection hidden="1"/>
    </xf>
    <xf numFmtId="0" fontId="52" fillId="0" borderId="1" xfId="2" applyFont="1" applyFill="1" applyBorder="1" applyAlignment="1" applyProtection="1">
      <alignment horizontal="center" vertical="center"/>
      <protection hidden="1"/>
    </xf>
    <xf numFmtId="0" fontId="52" fillId="0" borderId="17" xfId="2" applyFont="1" applyFill="1" applyBorder="1" applyAlignment="1" applyProtection="1">
      <alignment horizontal="center" vertical="center"/>
      <protection hidden="1"/>
    </xf>
    <xf numFmtId="0" fontId="34" fillId="14" borderId="8" xfId="0" applyFont="1" applyFill="1" applyBorder="1" applyAlignment="1" applyProtection="1">
      <alignment horizontal="left" vertical="center" indent="1"/>
      <protection hidden="1"/>
    </xf>
    <xf numFmtId="164" fontId="35" fillId="14" borderId="8" xfId="0" applyNumberFormat="1" applyFont="1" applyFill="1" applyBorder="1" applyAlignment="1" applyProtection="1">
      <alignment horizontal="right" vertical="center" indent="2"/>
      <protection hidden="1"/>
    </xf>
    <xf numFmtId="0" fontId="28" fillId="9" borderId="0" xfId="0" applyFont="1" applyFill="1" applyAlignment="1" applyProtection="1">
      <alignment horizontal="left" vertical="top" wrapText="1"/>
      <protection hidden="1"/>
    </xf>
    <xf numFmtId="17" fontId="18" fillId="8" borderId="8" xfId="0" quotePrefix="1" applyNumberFormat="1" applyFont="1" applyFill="1" applyBorder="1" applyAlignment="1" applyProtection="1">
      <alignment horizontal="right" vertical="center" wrapText="1" indent="3"/>
      <protection hidden="1"/>
    </xf>
    <xf numFmtId="17" fontId="8" fillId="3" borderId="8" xfId="0" quotePrefix="1" applyNumberFormat="1" applyFont="1" applyFill="1" applyBorder="1" applyAlignment="1" applyProtection="1">
      <alignment horizontal="right" vertical="center" wrapText="1" indent="1"/>
      <protection hidden="1"/>
    </xf>
    <xf numFmtId="164" fontId="35" fillId="14" borderId="14" xfId="0" applyNumberFormat="1" applyFont="1" applyFill="1" applyBorder="1" applyAlignment="1" applyProtection="1">
      <alignment horizontal="right" vertical="center" indent="2"/>
      <protection hidden="1"/>
    </xf>
    <xf numFmtId="164" fontId="34" fillId="14" borderId="8" xfId="0" applyNumberFormat="1" applyFont="1" applyFill="1" applyBorder="1" applyAlignment="1" applyProtection="1">
      <alignment horizontal="right" vertical="center" indent="2"/>
      <protection hidden="1"/>
    </xf>
    <xf numFmtId="0" fontId="27" fillId="0" borderId="15" xfId="0" applyFont="1" applyBorder="1" applyAlignment="1" applyProtection="1">
      <alignment horizontal="left"/>
      <protection hidden="1"/>
    </xf>
    <xf numFmtId="164" fontId="34" fillId="4" borderId="2" xfId="0" applyNumberFormat="1" applyFont="1" applyFill="1" applyBorder="1" applyAlignment="1" applyProtection="1">
      <alignment horizontal="right" vertical="center" indent="2"/>
      <protection locked="0"/>
    </xf>
    <xf numFmtId="164" fontId="34" fillId="4" borderId="9" xfId="0" applyNumberFormat="1" applyFont="1" applyFill="1" applyBorder="1" applyAlignment="1" applyProtection="1">
      <alignment horizontal="right" vertical="center" indent="2"/>
      <protection locked="0"/>
    </xf>
    <xf numFmtId="164" fontId="34" fillId="4" borderId="3" xfId="0" applyNumberFormat="1" applyFont="1" applyFill="1" applyBorder="1" applyAlignment="1" applyProtection="1">
      <alignment horizontal="right" vertical="center" indent="2"/>
      <protection locked="0"/>
    </xf>
    <xf numFmtId="17" fontId="29" fillId="6" borderId="2" xfId="0" quotePrefix="1" applyNumberFormat="1" applyFont="1" applyFill="1" applyBorder="1" applyAlignment="1" applyProtection="1">
      <alignment horizontal="right" vertical="center" wrapText="1" indent="1"/>
      <protection hidden="1"/>
    </xf>
    <xf numFmtId="17" fontId="29" fillId="6" borderId="9" xfId="0" quotePrefix="1" applyNumberFormat="1" applyFont="1" applyFill="1" applyBorder="1" applyAlignment="1" applyProtection="1">
      <alignment horizontal="right" vertical="center" wrapText="1" indent="1"/>
      <protection hidden="1"/>
    </xf>
    <xf numFmtId="0" fontId="0" fillId="0" borderId="8" xfId="0" applyBorder="1" applyAlignment="1" applyProtection="1">
      <alignment horizontal="center"/>
      <protection hidden="1"/>
    </xf>
    <xf numFmtId="0" fontId="0" fillId="0" borderId="12" xfId="0" applyBorder="1" applyAlignment="1" applyProtection="1">
      <alignment horizontal="center"/>
      <protection hidden="1"/>
    </xf>
    <xf numFmtId="0" fontId="0" fillId="0" borderId="10" xfId="0" applyBorder="1" applyAlignment="1" applyProtection="1">
      <alignment horizontal="center"/>
      <protection hidden="1"/>
    </xf>
    <xf numFmtId="0" fontId="0" fillId="0" borderId="13" xfId="0" applyBorder="1" applyAlignment="1" applyProtection="1">
      <alignment horizontal="center"/>
      <protection hidden="1"/>
    </xf>
    <xf numFmtId="17" fontId="29" fillId="6" borderId="12" xfId="0" quotePrefix="1" applyNumberFormat="1" applyFont="1" applyFill="1" applyBorder="1" applyAlignment="1" applyProtection="1">
      <alignment horizontal="right" vertical="center" wrapText="1" indent="1"/>
      <protection hidden="1"/>
    </xf>
    <xf numFmtId="17" fontId="29" fillId="6" borderId="10" xfId="0" quotePrefix="1" applyNumberFormat="1" applyFont="1" applyFill="1" applyBorder="1" applyAlignment="1" applyProtection="1">
      <alignment horizontal="right" vertical="center" wrapText="1" indent="1"/>
      <protection hidden="1"/>
    </xf>
    <xf numFmtId="17" fontId="18" fillId="7" borderId="14" xfId="0" quotePrefix="1" applyNumberFormat="1" applyFont="1" applyFill="1" applyBorder="1" applyAlignment="1" applyProtection="1">
      <alignment horizontal="right" vertical="center" wrapText="1" indent="3"/>
      <protection hidden="1"/>
    </xf>
    <xf numFmtId="0" fontId="3" fillId="10" borderId="18" xfId="2" applyFill="1" applyBorder="1" applyAlignment="1" applyProtection="1">
      <alignment horizontal="left" vertical="top" wrapText="1" indent="1"/>
      <protection hidden="1"/>
    </xf>
    <xf numFmtId="0" fontId="14" fillId="9" borderId="0" xfId="0" applyFont="1" applyFill="1" applyAlignment="1" applyProtection="1">
      <alignment horizontal="left" vertical="center" wrapText="1"/>
      <protection hidden="1"/>
    </xf>
    <xf numFmtId="17" fontId="18" fillId="7" borderId="2" xfId="0" quotePrefix="1" applyNumberFormat="1" applyFont="1" applyFill="1" applyBorder="1" applyAlignment="1" applyProtection="1">
      <alignment horizontal="right" vertical="center" wrapText="1" indent="3"/>
      <protection hidden="1"/>
    </xf>
    <xf numFmtId="17" fontId="18" fillId="7" borderId="9" xfId="0" quotePrefix="1" applyNumberFormat="1" applyFont="1" applyFill="1" applyBorder="1" applyAlignment="1" applyProtection="1">
      <alignment horizontal="right" vertical="center" wrapText="1" indent="3"/>
      <protection hidden="1"/>
    </xf>
    <xf numFmtId="17" fontId="18" fillId="7" borderId="3" xfId="0" quotePrefix="1" applyNumberFormat="1" applyFont="1" applyFill="1" applyBorder="1" applyAlignment="1" applyProtection="1">
      <alignment horizontal="right" vertical="center" wrapText="1" indent="3"/>
      <protection hidden="1"/>
    </xf>
    <xf numFmtId="17" fontId="8" fillId="7" borderId="11" xfId="0" quotePrefix="1" applyNumberFormat="1" applyFont="1" applyFill="1" applyBorder="1" applyAlignment="1" applyProtection="1">
      <alignment horizontal="left" vertical="center" wrapText="1" indent="1"/>
      <protection hidden="1"/>
    </xf>
    <xf numFmtId="17" fontId="8" fillId="7" borderId="0" xfId="0" quotePrefix="1" applyNumberFormat="1" applyFont="1" applyFill="1" applyAlignment="1" applyProtection="1">
      <alignment horizontal="left" vertical="center" wrapText="1" indent="1"/>
      <protection hidden="1"/>
    </xf>
    <xf numFmtId="17" fontId="8" fillId="7" borderId="18" xfId="0" quotePrefix="1" applyNumberFormat="1" applyFont="1" applyFill="1" applyBorder="1" applyAlignment="1" applyProtection="1">
      <alignment horizontal="left" vertical="center" wrapText="1" indent="1"/>
      <protection hidden="1"/>
    </xf>
    <xf numFmtId="0" fontId="23" fillId="11" borderId="0" xfId="0" applyFont="1" applyFill="1" applyAlignment="1" applyProtection="1">
      <alignment horizontal="left" vertical="top" wrapText="1" indent="1"/>
      <protection hidden="1"/>
    </xf>
    <xf numFmtId="0" fontId="4" fillId="0" borderId="0" xfId="0" applyFont="1" applyAlignment="1">
      <alignment horizontal="center"/>
    </xf>
    <xf numFmtId="0" fontId="45" fillId="17" borderId="0" xfId="0" applyFont="1" applyFill="1" applyAlignment="1">
      <alignment horizontal="center"/>
    </xf>
    <xf numFmtId="0" fontId="45" fillId="18" borderId="0" xfId="0" applyFont="1" applyFill="1" applyAlignment="1">
      <alignment horizontal="center"/>
    </xf>
  </cellXfs>
  <cellStyles count="5">
    <cellStyle name="Currency" xfId="4" builtinId="4"/>
    <cellStyle name="Hyperlink" xfId="2" builtinId="8"/>
    <cellStyle name="Normal" xfId="0" builtinId="0"/>
    <cellStyle name="Normal 2" xfId="3" xr:uid="{CFBAC0E1-80C2-4226-ADEE-52C5ED4C6D66}"/>
    <cellStyle name="Percent" xfId="1" builtinId="5"/>
  </cellStyles>
  <dxfs count="43">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s>
  <tableStyles count="0" defaultTableStyle="TableStyleMedium2" defaultPivotStyle="PivotStyleLight16"/>
  <colors>
    <mruColors>
      <color rgb="FF0000FF"/>
      <color rgb="FFD0CECE"/>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Drop" dropStyle="combo" dx="16" fmlaLink="Funding!$A$1" fmlaRange="Funding!$B$9:$B$69" sel="1" val="47"/>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161926</xdr:colOff>
      <xdr:row>0</xdr:row>
      <xdr:rowOff>133350</xdr:rowOff>
    </xdr:from>
    <xdr:to>
      <xdr:col>1</xdr:col>
      <xdr:colOff>1398692</xdr:colOff>
      <xdr:row>2</xdr:row>
      <xdr:rowOff>173355</xdr:rowOff>
    </xdr:to>
    <xdr:pic>
      <xdr:nvPicPr>
        <xdr:cNvPr id="5" name="Picture 4">
          <a:extLst>
            <a:ext uri="{FF2B5EF4-FFF2-40B4-BE49-F238E27FC236}">
              <a16:creationId xmlns:a16="http://schemas.microsoft.com/office/drawing/2014/main" id="{507938A9-0AE1-4DB0-A49C-DD5E03F46396}"/>
            </a:ext>
          </a:extLst>
        </xdr:cNvPr>
        <xdr:cNvPicPr>
          <a:picLocks noChangeAspect="1"/>
        </xdr:cNvPicPr>
      </xdr:nvPicPr>
      <xdr:blipFill>
        <a:blip xmlns:r="http://schemas.openxmlformats.org/officeDocument/2006/relationships" r:embed="rId1"/>
        <a:stretch>
          <a:fillRect/>
        </a:stretch>
      </xdr:blipFill>
      <xdr:spPr>
        <a:xfrm>
          <a:off x="263526" y="133350"/>
          <a:ext cx="1225336" cy="39814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4143375</xdr:colOff>
          <xdr:row>9</xdr:row>
          <xdr:rowOff>457200</xdr:rowOff>
        </xdr:from>
        <xdr:to>
          <xdr:col>3</xdr:col>
          <xdr:colOff>1333500</xdr:colOff>
          <xdr:row>11</xdr:row>
          <xdr:rowOff>0</xdr:rowOff>
        </xdr:to>
        <xdr:sp macro="" textlink="">
          <xdr:nvSpPr>
            <xdr:cNvPr id="1026" name="Drop Down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oneCellAnchor>
    <xdr:from>
      <xdr:col>1</xdr:col>
      <xdr:colOff>161926</xdr:colOff>
      <xdr:row>12</xdr:row>
      <xdr:rowOff>133350</xdr:rowOff>
    </xdr:from>
    <xdr:ext cx="1225336" cy="402127"/>
    <xdr:pic>
      <xdr:nvPicPr>
        <xdr:cNvPr id="6" name="Picture 5">
          <a:extLst>
            <a:ext uri="{FF2B5EF4-FFF2-40B4-BE49-F238E27FC236}">
              <a16:creationId xmlns:a16="http://schemas.microsoft.com/office/drawing/2014/main" id="{2925B2DD-7E8B-4130-A775-B8D4A4347346}"/>
            </a:ext>
          </a:extLst>
        </xdr:cNvPr>
        <xdr:cNvPicPr>
          <a:picLocks noChangeAspect="1"/>
        </xdr:cNvPicPr>
      </xdr:nvPicPr>
      <xdr:blipFill>
        <a:blip xmlns:r="http://schemas.openxmlformats.org/officeDocument/2006/relationships" r:embed="rId1"/>
        <a:stretch>
          <a:fillRect/>
        </a:stretch>
      </xdr:blipFill>
      <xdr:spPr>
        <a:xfrm>
          <a:off x="263526" y="4324350"/>
          <a:ext cx="1225336" cy="402127"/>
        </a:xfrm>
        <a:prstGeom prst="rect">
          <a:avLst/>
        </a:prstGeom>
      </xdr:spPr>
    </xdr:pic>
    <xdr:clientData/>
  </xdr:oneCellAnchor>
  <xdr:twoCellAnchor editAs="oneCell">
    <xdr:from>
      <xdr:col>1</xdr:col>
      <xdr:colOff>1225550</xdr:colOff>
      <xdr:row>33</xdr:row>
      <xdr:rowOff>6350</xdr:rowOff>
    </xdr:from>
    <xdr:to>
      <xdr:col>3</xdr:col>
      <xdr:colOff>3124200</xdr:colOff>
      <xdr:row>40</xdr:row>
      <xdr:rowOff>59054</xdr:rowOff>
    </xdr:to>
    <xdr:pic>
      <xdr:nvPicPr>
        <xdr:cNvPr id="7" name="Picture 6">
          <a:extLst>
            <a:ext uri="{FF2B5EF4-FFF2-40B4-BE49-F238E27FC236}">
              <a16:creationId xmlns:a16="http://schemas.microsoft.com/office/drawing/2014/main" id="{45502F16-1C58-4854-A901-96066ECAE3A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t="7416" b="7416"/>
        <a:stretch/>
      </xdr:blipFill>
      <xdr:spPr>
        <a:xfrm>
          <a:off x="1332706" y="10495756"/>
          <a:ext cx="9959182" cy="1302861"/>
        </a:xfrm>
        <a:prstGeom prst="rect">
          <a:avLst/>
        </a:prstGeom>
        <a:ln>
          <a:solidFill>
            <a:sysClr val="windowText" lastClr="000000"/>
          </a:solid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158752</xdr:colOff>
      <xdr:row>0</xdr:row>
      <xdr:rowOff>133350</xdr:rowOff>
    </xdr:from>
    <xdr:to>
      <xdr:col>2</xdr:col>
      <xdr:colOff>1160781</xdr:colOff>
      <xdr:row>2</xdr:row>
      <xdr:rowOff>168910</xdr:rowOff>
    </xdr:to>
    <xdr:pic>
      <xdr:nvPicPr>
        <xdr:cNvPr id="2" name="Picture 1">
          <a:extLst>
            <a:ext uri="{FF2B5EF4-FFF2-40B4-BE49-F238E27FC236}">
              <a16:creationId xmlns:a16="http://schemas.microsoft.com/office/drawing/2014/main" id="{586B0E41-ABFA-4253-8EA7-6B729EF08082}"/>
            </a:ext>
          </a:extLst>
        </xdr:cNvPr>
        <xdr:cNvPicPr>
          <a:picLocks noChangeAspect="1"/>
        </xdr:cNvPicPr>
      </xdr:nvPicPr>
      <xdr:blipFill>
        <a:blip xmlns:r="http://schemas.openxmlformats.org/officeDocument/2006/relationships" r:embed="rId1"/>
        <a:stretch>
          <a:fillRect/>
        </a:stretch>
      </xdr:blipFill>
      <xdr:spPr>
        <a:xfrm>
          <a:off x="161927" y="133350"/>
          <a:ext cx="1009649" cy="38862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2.gov.bc.ca/assets/gov/education/administration/resource-management/k12funding/25-26/national_school_food_program_year_2_-_bc_school_district_allocations.pdf" TargetMode="External"/><Relationship Id="rId7" Type="http://schemas.openxmlformats.org/officeDocument/2006/relationships/drawing" Target="../drawings/drawing1.xml"/><Relationship Id="rId2" Type="http://schemas.openxmlformats.org/officeDocument/2006/relationships/hyperlink" Target="https://www2.gov.bc.ca/gov/content/education-training/k-12/administration/financial-management/k-12-funding-and-allocation/operating-grants/k12funding-25-26" TargetMode="External"/><Relationship Id="rId1" Type="http://schemas.openxmlformats.org/officeDocument/2006/relationships/hyperlink" Target="https://www2.gov.bc.ca/gov/content/education-training/k-12/administration/financial-management/k-12-funding-and-allocation/operating-grants/k12funding-25-26" TargetMode="External"/><Relationship Id="rId6" Type="http://schemas.openxmlformats.org/officeDocument/2006/relationships/printerSettings" Target="../printerSettings/printerSettings1.bin"/><Relationship Id="rId5" Type="http://schemas.openxmlformats.org/officeDocument/2006/relationships/hyperlink" Target="mailto:ECC.schoolfood@gov.bc.ca?subject=SDxx%20-%20Feeding%20Futures%20National%20School%20Food%20Program%20Year-End%20Financial%20Report" TargetMode="External"/><Relationship Id="rId4" Type="http://schemas.openxmlformats.org/officeDocument/2006/relationships/hyperlink" Target="mailto:ECC.schoolfood@gov.bc.ca?subject=SDxx%20-%20Feeding%20Futures%20National%20School%20Food%20Program%20Year-End%20Financial%20Report" TargetMode="External"/><Relationship Id="rId9"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hyperlink" Target="mailto:ECC.schoolfood@gov.bc.ca?subject=SDxx%20-%20Feeding%20Futures%20National%20School%20Food%20Program%20Year-End%20Financial%20Report" TargetMode="External"/><Relationship Id="rId2" Type="http://schemas.openxmlformats.org/officeDocument/2006/relationships/hyperlink" Target="https://www2.gov.bc.ca/assets/gov/farming-natural-resources-and-industry/agriculture-and-seafood/feedbc/k12/k-12_tracking_guide.pdf" TargetMode="External"/><Relationship Id="rId1" Type="http://schemas.openxmlformats.org/officeDocument/2006/relationships/hyperlink" Target="https://healthyschoolsbc.ca/bc-school-food-toolkit/"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www2.gov.bc.ca/assets/gov/farming-natural-resources-and-industry/agriculture-and-seafood/feedbc/k12/k-12_tracking_guide.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47"/>
  <sheetViews>
    <sheetView zoomScale="80" zoomScaleNormal="80" workbookViewId="0">
      <selection activeCell="C6" sqref="C6:D6"/>
    </sheetView>
  </sheetViews>
  <sheetFormatPr defaultColWidth="8.85546875" defaultRowHeight="15" x14ac:dyDescent="0.25"/>
  <cols>
    <col min="1" max="1" width="1.5703125" style="2" customWidth="1"/>
    <col min="2" max="2" width="60.5703125" style="2" customWidth="1"/>
    <col min="3" max="3" width="54.85546875" style="2" customWidth="1"/>
    <col min="4" max="4" width="53.85546875" style="2" customWidth="1"/>
    <col min="5" max="5" width="1.5703125" style="2" customWidth="1"/>
    <col min="6" max="23" width="8.85546875" style="2"/>
    <col min="24" max="38" width="8.5703125" style="2" customWidth="1"/>
    <col min="39" max="16384" width="8.85546875" style="2"/>
  </cols>
  <sheetData>
    <row r="1" spans="1:12" ht="14.1" customHeight="1" x14ac:dyDescent="0.25">
      <c r="A1" s="1"/>
      <c r="B1" s="217" t="s">
        <v>0</v>
      </c>
      <c r="C1" s="217"/>
      <c r="D1" s="217"/>
      <c r="E1" s="1"/>
    </row>
    <row r="2" spans="1:12" ht="14.45" customHeight="1" x14ac:dyDescent="0.25">
      <c r="A2" s="1"/>
      <c r="B2" s="217"/>
      <c r="C2" s="217"/>
      <c r="D2" s="217"/>
      <c r="E2" s="1"/>
    </row>
    <row r="3" spans="1:12" ht="21" customHeight="1" x14ac:dyDescent="0.25">
      <c r="A3" s="1"/>
      <c r="B3" s="217"/>
      <c r="C3" s="217"/>
      <c r="D3" s="217"/>
      <c r="E3" s="1"/>
    </row>
    <row r="4" spans="1:12" ht="14.45" customHeight="1" x14ac:dyDescent="0.25">
      <c r="A4" s="1"/>
      <c r="B4" s="226" t="s">
        <v>1</v>
      </c>
      <c r="C4" s="226"/>
      <c r="D4" s="226"/>
      <c r="E4" s="3"/>
      <c r="F4" s="4"/>
      <c r="G4" s="4"/>
      <c r="H4" s="4"/>
      <c r="I4" s="4"/>
      <c r="J4" s="4"/>
      <c r="K4" s="4"/>
      <c r="L4" s="4"/>
    </row>
    <row r="5" spans="1:12" ht="24.6" customHeight="1" x14ac:dyDescent="0.25">
      <c r="A5" s="1"/>
      <c r="B5" s="227"/>
      <c r="C5" s="227"/>
      <c r="D5" s="227"/>
      <c r="E5" s="3"/>
      <c r="F5" s="4"/>
      <c r="G5" s="4"/>
      <c r="H5" s="4"/>
      <c r="I5" s="4"/>
      <c r="J5" s="4"/>
      <c r="K5" s="4"/>
      <c r="L5" s="4"/>
    </row>
    <row r="6" spans="1:12" ht="39.950000000000003" customHeight="1" x14ac:dyDescent="0.25">
      <c r="A6" s="1"/>
      <c r="B6" s="5" t="s">
        <v>2</v>
      </c>
      <c r="C6" s="228"/>
      <c r="D6" s="229"/>
      <c r="E6" s="1"/>
    </row>
    <row r="7" spans="1:12" ht="39.950000000000003" customHeight="1" x14ac:dyDescent="0.25">
      <c r="A7" s="1"/>
      <c r="B7" s="6" t="s">
        <v>3</v>
      </c>
      <c r="C7" s="228"/>
      <c r="D7" s="229"/>
      <c r="E7" s="1"/>
    </row>
    <row r="8" spans="1:12" ht="39.950000000000003" customHeight="1" x14ac:dyDescent="0.25">
      <c r="A8" s="1"/>
      <c r="B8" s="6" t="s">
        <v>4</v>
      </c>
      <c r="C8" s="230"/>
      <c r="D8" s="231"/>
      <c r="E8" s="7"/>
    </row>
    <row r="9" spans="1:12" ht="39.950000000000003" customHeight="1" x14ac:dyDescent="0.25">
      <c r="A9" s="1"/>
      <c r="B9" s="8" t="s">
        <v>5</v>
      </c>
      <c r="C9" s="224"/>
      <c r="D9" s="225"/>
      <c r="E9" s="7"/>
    </row>
    <row r="10" spans="1:12" s="11" customFormat="1" ht="36" customHeight="1" x14ac:dyDescent="0.25">
      <c r="A10" s="9"/>
      <c r="B10" s="215" t="s">
        <v>801</v>
      </c>
      <c r="C10" s="215"/>
      <c r="D10" s="215"/>
      <c r="E10" s="3"/>
      <c r="F10" s="4"/>
      <c r="G10" s="4"/>
      <c r="H10" s="4"/>
      <c r="I10" s="10"/>
    </row>
    <row r="11" spans="1:12" ht="41.1" customHeight="1" x14ac:dyDescent="0.25">
      <c r="A11" s="1"/>
      <c r="B11" s="12" t="s">
        <v>6</v>
      </c>
      <c r="C11" s="216" t="str">
        <f>IF(ISERROR(VLOOKUP(Funding!A1,SD,2,FALSE)),"",VLOOKUP(Funding!A1,SD,2,FALSE))</f>
        <v/>
      </c>
      <c r="D11" s="216"/>
      <c r="E11" s="1"/>
    </row>
    <row r="12" spans="1:12" ht="10.5" customHeight="1" x14ac:dyDescent="0.25">
      <c r="A12" s="1"/>
      <c r="B12" s="13"/>
      <c r="C12" s="13"/>
      <c r="D12" s="13"/>
      <c r="E12" s="1"/>
    </row>
    <row r="13" spans="1:12" ht="14.1" customHeight="1" x14ac:dyDescent="0.25">
      <c r="A13" s="1"/>
      <c r="B13" s="217" t="s">
        <v>7</v>
      </c>
      <c r="C13" s="217"/>
      <c r="D13" s="217"/>
      <c r="E13" s="1"/>
    </row>
    <row r="14" spans="1:12" ht="14.45" customHeight="1" x14ac:dyDescent="0.25">
      <c r="A14" s="1"/>
      <c r="B14" s="217"/>
      <c r="C14" s="217"/>
      <c r="D14" s="217"/>
      <c r="E14" s="1"/>
    </row>
    <row r="15" spans="1:12" ht="21" customHeight="1" x14ac:dyDescent="0.25">
      <c r="A15" s="1"/>
      <c r="B15" s="217"/>
      <c r="C15" s="217"/>
      <c r="D15" s="217"/>
      <c r="E15" s="1"/>
    </row>
    <row r="16" spans="1:12" ht="33.6" customHeight="1" x14ac:dyDescent="0.25">
      <c r="A16" s="1"/>
      <c r="B16" s="218" t="s">
        <v>802</v>
      </c>
      <c r="C16" s="219"/>
      <c r="D16" s="219"/>
      <c r="E16" s="1"/>
    </row>
    <row r="17" spans="1:11" ht="38.450000000000003" customHeight="1" x14ac:dyDescent="0.25">
      <c r="A17" s="1"/>
      <c r="B17" s="220" t="s">
        <v>805</v>
      </c>
      <c r="C17" s="221"/>
      <c r="D17" s="221"/>
      <c r="E17" s="1"/>
    </row>
    <row r="18" spans="1:11" x14ac:dyDescent="0.25">
      <c r="A18" s="1"/>
      <c r="B18" s="222"/>
      <c r="C18" s="222"/>
      <c r="D18" s="222"/>
      <c r="E18" s="1"/>
    </row>
    <row r="19" spans="1:11" x14ac:dyDescent="0.25">
      <c r="A19" s="1"/>
      <c r="B19" s="223"/>
      <c r="C19" s="223"/>
      <c r="D19" s="223"/>
      <c r="E19" s="1"/>
    </row>
    <row r="20" spans="1:11" ht="14.45" customHeight="1" x14ac:dyDescent="0.25">
      <c r="A20" s="1"/>
      <c r="B20" s="213" t="s">
        <v>8</v>
      </c>
      <c r="C20" s="214"/>
      <c r="D20" s="214"/>
      <c r="E20" s="1"/>
    </row>
    <row r="21" spans="1:11" ht="15.75" x14ac:dyDescent="0.25">
      <c r="A21" s="1"/>
      <c r="B21" s="203" t="s">
        <v>9</v>
      </c>
      <c r="C21" s="203"/>
      <c r="D21" s="203"/>
      <c r="E21" s="14"/>
      <c r="F21" s="15"/>
      <c r="G21" s="15"/>
      <c r="H21" s="15"/>
      <c r="I21" s="15"/>
      <c r="J21" s="15"/>
      <c r="K21" s="15"/>
    </row>
    <row r="22" spans="1:11" ht="15.75" x14ac:dyDescent="0.25">
      <c r="A22" s="1"/>
      <c r="B22" s="204" t="s">
        <v>10</v>
      </c>
      <c r="C22" s="205"/>
      <c r="D22" s="205"/>
      <c r="E22" s="16"/>
      <c r="F22" s="17"/>
    </row>
    <row r="23" spans="1:11" ht="48" customHeight="1" x14ac:dyDescent="0.25">
      <c r="A23" s="1"/>
      <c r="B23" s="206" t="s">
        <v>11</v>
      </c>
      <c r="C23" s="207"/>
      <c r="D23" s="208"/>
      <c r="E23" s="16"/>
      <c r="F23" s="17"/>
    </row>
    <row r="24" spans="1:11" ht="33.6" customHeight="1" x14ac:dyDescent="0.25">
      <c r="A24" s="1"/>
      <c r="B24" s="211" t="s">
        <v>12</v>
      </c>
      <c r="C24" s="212"/>
      <c r="D24" s="212"/>
      <c r="E24" s="16"/>
      <c r="F24" s="17"/>
    </row>
    <row r="25" spans="1:11" ht="15.75" x14ac:dyDescent="0.25">
      <c r="A25" s="1"/>
      <c r="B25" s="209" t="s">
        <v>13</v>
      </c>
      <c r="C25" s="209"/>
      <c r="D25" s="209"/>
      <c r="E25" s="16"/>
      <c r="F25" s="17"/>
    </row>
    <row r="26" spans="1:11" ht="34.5" customHeight="1" x14ac:dyDescent="0.25">
      <c r="A26" s="1"/>
      <c r="B26" s="210" t="s">
        <v>14</v>
      </c>
      <c r="C26" s="203"/>
      <c r="D26" s="203"/>
      <c r="E26" s="16"/>
      <c r="F26" s="17"/>
    </row>
    <row r="27" spans="1:11" ht="42.6" customHeight="1" x14ac:dyDescent="0.25">
      <c r="A27" s="1"/>
      <c r="B27" s="197" t="s">
        <v>798</v>
      </c>
      <c r="C27" s="198"/>
      <c r="D27" s="198"/>
      <c r="E27" s="16"/>
      <c r="F27" s="17"/>
    </row>
    <row r="28" spans="1:11" x14ac:dyDescent="0.25">
      <c r="A28" s="1"/>
      <c r="B28" s="18"/>
      <c r="C28" s="18"/>
      <c r="D28" s="18"/>
      <c r="E28" s="16"/>
      <c r="F28" s="17"/>
    </row>
    <row r="29" spans="1:11" ht="15.75" x14ac:dyDescent="0.25">
      <c r="A29" s="1"/>
      <c r="B29" s="19" t="s">
        <v>15</v>
      </c>
      <c r="C29" s="20"/>
      <c r="D29" s="20"/>
      <c r="E29" s="16"/>
      <c r="F29" s="17"/>
    </row>
    <row r="30" spans="1:11" x14ac:dyDescent="0.25">
      <c r="A30" s="1"/>
      <c r="B30" s="199" t="s">
        <v>16</v>
      </c>
      <c r="C30" s="199"/>
      <c r="D30" s="199"/>
      <c r="E30" s="1"/>
    </row>
    <row r="31" spans="1:11" ht="23.1" customHeight="1" x14ac:dyDescent="0.25">
      <c r="A31" s="1"/>
      <c r="B31" s="200" t="s">
        <v>17</v>
      </c>
      <c r="C31" s="200"/>
      <c r="D31" s="200"/>
      <c r="E31" s="1"/>
    </row>
    <row r="32" spans="1:11" ht="15.75" x14ac:dyDescent="0.25">
      <c r="A32" s="1"/>
      <c r="B32" s="201" t="s">
        <v>18</v>
      </c>
      <c r="C32" s="201"/>
      <c r="D32" s="201"/>
      <c r="E32" s="1"/>
    </row>
    <row r="33" spans="1:5" x14ac:dyDescent="0.25">
      <c r="A33" s="1"/>
      <c r="B33" s="202"/>
      <c r="C33" s="202"/>
      <c r="D33" s="202"/>
      <c r="E33" s="1"/>
    </row>
    <row r="34" spans="1:5" x14ac:dyDescent="0.25">
      <c r="A34" s="1"/>
      <c r="B34" s="20"/>
      <c r="C34" s="20"/>
      <c r="D34" s="20"/>
      <c r="E34" s="1"/>
    </row>
    <row r="35" spans="1:5" x14ac:dyDescent="0.25">
      <c r="A35" s="1"/>
      <c r="B35" s="20"/>
      <c r="C35" s="20"/>
      <c r="D35" s="20"/>
      <c r="E35" s="1"/>
    </row>
    <row r="36" spans="1:5" x14ac:dyDescent="0.25">
      <c r="A36" s="1"/>
      <c r="B36" s="20"/>
      <c r="C36" s="20"/>
      <c r="D36" s="20"/>
      <c r="E36" s="1"/>
    </row>
    <row r="37" spans="1:5" x14ac:dyDescent="0.25">
      <c r="A37" s="1"/>
      <c r="B37" s="20"/>
      <c r="C37" s="20"/>
      <c r="D37" s="20"/>
      <c r="E37" s="1"/>
    </row>
    <row r="38" spans="1:5" x14ac:dyDescent="0.25">
      <c r="A38" s="1"/>
      <c r="B38" s="20"/>
      <c r="C38" s="20"/>
      <c r="D38" s="20"/>
      <c r="E38" s="1"/>
    </row>
    <row r="39" spans="1:5" x14ac:dyDescent="0.25">
      <c r="A39" s="1"/>
      <c r="B39" s="20"/>
      <c r="C39" s="20"/>
      <c r="D39" s="20"/>
      <c r="E39" s="1"/>
    </row>
    <row r="40" spans="1:5" x14ac:dyDescent="0.25">
      <c r="A40" s="1"/>
      <c r="B40" s="20"/>
      <c r="C40" s="20"/>
      <c r="D40" s="20"/>
      <c r="E40" s="1"/>
    </row>
    <row r="41" spans="1:5" x14ac:dyDescent="0.25">
      <c r="A41" s="1"/>
      <c r="B41" s="20"/>
      <c r="C41" s="20"/>
      <c r="D41" s="20"/>
      <c r="E41" s="1"/>
    </row>
    <row r="42" spans="1:5" x14ac:dyDescent="0.25">
      <c r="A42" s="1"/>
      <c r="B42" s="20"/>
      <c r="C42" s="20"/>
      <c r="D42" s="20"/>
      <c r="E42" s="1"/>
    </row>
    <row r="43" spans="1:5" x14ac:dyDescent="0.25">
      <c r="A43" s="1"/>
      <c r="B43" s="196" t="s">
        <v>19</v>
      </c>
      <c r="C43" s="196"/>
      <c r="D43" s="196"/>
      <c r="E43" s="1"/>
    </row>
    <row r="44" spans="1:5" ht="10.5" customHeight="1" x14ac:dyDescent="0.25">
      <c r="A44" s="1"/>
      <c r="B44" s="20"/>
      <c r="C44" s="20"/>
      <c r="D44" s="20"/>
      <c r="E44" s="1"/>
    </row>
    <row r="45" spans="1:5" x14ac:dyDescent="0.25">
      <c r="A45" s="1"/>
      <c r="B45" s="20"/>
      <c r="C45" s="20"/>
      <c r="D45" s="20"/>
      <c r="E45" s="1"/>
    </row>
    <row r="46" spans="1:5" x14ac:dyDescent="0.25">
      <c r="A46" s="1"/>
      <c r="B46" s="20"/>
      <c r="C46" s="20"/>
      <c r="D46" s="20"/>
      <c r="E46" s="1"/>
    </row>
    <row r="47" spans="1:5" ht="8.4499999999999993" customHeight="1" x14ac:dyDescent="0.25">
      <c r="A47" s="1"/>
      <c r="B47" s="1"/>
      <c r="C47" s="1"/>
      <c r="D47" s="1"/>
      <c r="E47" s="1"/>
    </row>
  </sheetData>
  <sheetProtection algorithmName="SHA-512" hashValue="yOmNlDfbqbrjEEFN7CYGTsRYBUL3o3UrYA8S16JRtXCrp4esEXzWSPg4aLkeJHpzlAi9K/qP4bz4EPD9lDHFuQ==" saltValue="07000zNQ4+39BmDChK8g3A==" spinCount="100000" sheet="1" objects="1" scenarios="1"/>
  <mergeCells count="26">
    <mergeCell ref="C9:D9"/>
    <mergeCell ref="B1:D3"/>
    <mergeCell ref="B4:D5"/>
    <mergeCell ref="C6:D6"/>
    <mergeCell ref="C7:D7"/>
    <mergeCell ref="C8:D8"/>
    <mergeCell ref="B20:D20"/>
    <mergeCell ref="B10:D10"/>
    <mergeCell ref="C11:D11"/>
    <mergeCell ref="B13:D15"/>
    <mergeCell ref="B16:D16"/>
    <mergeCell ref="B17:D17"/>
    <mergeCell ref="B18:D18"/>
    <mergeCell ref="B19:D19"/>
    <mergeCell ref="B21:D21"/>
    <mergeCell ref="B22:D22"/>
    <mergeCell ref="B23:D23"/>
    <mergeCell ref="B25:D25"/>
    <mergeCell ref="B26:D26"/>
    <mergeCell ref="B24:D24"/>
    <mergeCell ref="B43:D43"/>
    <mergeCell ref="B27:D27"/>
    <mergeCell ref="B30:D30"/>
    <mergeCell ref="B31:D31"/>
    <mergeCell ref="B32:D32"/>
    <mergeCell ref="B33:D33"/>
  </mergeCells>
  <hyperlinks>
    <hyperlink ref="B30:D30" r:id="rId1" display="• 2025-26 Operating Grants" xr:uid="{D6782476-E93E-47F4-B7BF-0DEB01648103}"/>
    <hyperlink ref="B31:D31" r:id="rId2" display="• Summary of Grants to Date, 2025-26" xr:uid="{0F3D4DB5-79D3-4B37-8E39-21971773EE78}"/>
    <hyperlink ref="B43:D43" r:id="rId3" display="• National School Food Program Funding, 2025-26" xr:uid="{D07A5799-FBBF-4E93-9606-24C5ECA3C5FD}"/>
    <hyperlink ref="B10:D10" r:id="rId4" display="Completed template must be submitted to ECC.schoolfood@gov.bc.ca by July 31, 2025" xr:uid="{438BDDCC-80A6-4B41-A272-387F6FAC6E86}"/>
    <hyperlink ref="B16:D16" r:id="rId5" display="mailto:ECC.schoolfood@gov.bc.ca?subject=SDxx%20-%20Feeding%20Futures%20National%20School%20Food%20Program%20Year-End%20Financial%20Report" xr:uid="{1685BF49-421B-4DD2-975E-B9893208F3AE}"/>
  </hyperlinks>
  <printOptions horizontalCentered="1" verticalCentered="1"/>
  <pageMargins left="0.11811023622047245" right="0.11811023622047245" top="0.11811023622047245" bottom="0.11811023622047245" header="0.31496062992125984" footer="0.31496062992125984"/>
  <pageSetup scale="61" orientation="portrait" horizontalDpi="1200" verticalDpi="1200" r:id="rId6"/>
  <drawing r:id="rId7"/>
  <legacyDrawing r:id="rId8"/>
  <mc:AlternateContent xmlns:mc="http://schemas.openxmlformats.org/markup-compatibility/2006">
    <mc:Choice Requires="x14">
      <controls>
        <mc:AlternateContent xmlns:mc="http://schemas.openxmlformats.org/markup-compatibility/2006">
          <mc:Choice Requires="x14">
            <control shapeId="1026" r:id="rId9" name="Drop Down 2">
              <controlPr defaultSize="0" print="0" autoLine="0" autoPict="0">
                <anchor moveWithCells="1">
                  <from>
                    <xdr:col>1</xdr:col>
                    <xdr:colOff>4143375</xdr:colOff>
                    <xdr:row>9</xdr:row>
                    <xdr:rowOff>457200</xdr:rowOff>
                  </from>
                  <to>
                    <xdr:col>3</xdr:col>
                    <xdr:colOff>1333500</xdr:colOff>
                    <xdr:row>11</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4A7D6-E059-432D-B7CD-87B6E11F1B6D}">
  <dimension ref="B1:K224"/>
  <sheetViews>
    <sheetView showGridLines="0" tabSelected="1" topLeftCell="A34" zoomScale="80" zoomScaleNormal="80" workbookViewId="0">
      <selection activeCell="F15" sqref="F15:I15"/>
    </sheetView>
  </sheetViews>
  <sheetFormatPr defaultColWidth="8.85546875" defaultRowHeight="15" x14ac:dyDescent="0.25"/>
  <cols>
    <col min="1" max="2" width="4.42578125" style="130" customWidth="1"/>
    <col min="3" max="3" width="58.140625" style="2" customWidth="1"/>
    <col min="4" max="4" width="42.85546875" style="2" customWidth="1"/>
    <col min="5" max="5" width="37.140625" style="2" customWidth="1"/>
    <col min="6" max="6" width="34.5703125" style="2" customWidth="1"/>
    <col min="7" max="7" width="33.85546875" style="2" customWidth="1"/>
    <col min="8" max="8" width="27" style="130" customWidth="1"/>
    <col min="9" max="9" width="2.5703125" style="130" customWidth="1"/>
    <col min="10" max="10" width="8.85546875" style="130" customWidth="1"/>
    <col min="11" max="11" width="14.5703125" style="130" customWidth="1"/>
    <col min="12" max="16384" width="8.85546875" style="130"/>
  </cols>
  <sheetData>
    <row r="1" spans="2:11" ht="14.45" customHeight="1" x14ac:dyDescent="0.25">
      <c r="B1" s="275" t="s">
        <v>20</v>
      </c>
      <c r="C1" s="276"/>
      <c r="D1" s="276"/>
      <c r="E1" s="276"/>
      <c r="F1" s="276"/>
      <c r="G1" s="276"/>
      <c r="H1" s="276"/>
      <c r="I1" s="277"/>
    </row>
    <row r="2" spans="2:11" ht="14.45" customHeight="1" x14ac:dyDescent="0.25">
      <c r="B2" s="278"/>
      <c r="C2" s="217"/>
      <c r="D2" s="217"/>
      <c r="E2" s="217"/>
      <c r="F2" s="217"/>
      <c r="G2" s="217"/>
      <c r="H2" s="217"/>
      <c r="I2" s="279"/>
    </row>
    <row r="3" spans="2:11" ht="21.6" customHeight="1" x14ac:dyDescent="0.25">
      <c r="B3" s="278"/>
      <c r="C3" s="217"/>
      <c r="D3" s="217"/>
      <c r="E3" s="217"/>
      <c r="F3" s="217"/>
      <c r="G3" s="217"/>
      <c r="H3" s="217"/>
      <c r="I3" s="279"/>
    </row>
    <row r="4" spans="2:11" ht="39.950000000000003" customHeight="1" x14ac:dyDescent="0.25">
      <c r="B4" s="280" t="s">
        <v>21</v>
      </c>
      <c r="C4" s="281"/>
      <c r="D4" s="281"/>
      <c r="E4" s="281"/>
      <c r="F4" s="281"/>
      <c r="G4" s="281"/>
      <c r="H4" s="281"/>
      <c r="I4" s="282"/>
    </row>
    <row r="5" spans="2:11" ht="39.6" customHeight="1" x14ac:dyDescent="0.25">
      <c r="B5" s="287" t="s">
        <v>22</v>
      </c>
      <c r="C5" s="287"/>
      <c r="D5" s="283" t="str">
        <f>'Contact Info &amp; Instructions'!C11</f>
        <v/>
      </c>
      <c r="E5" s="283"/>
      <c r="F5" s="283"/>
      <c r="G5" s="283"/>
      <c r="H5" s="283"/>
      <c r="I5" s="283"/>
    </row>
    <row r="6" spans="2:11" ht="20.45" customHeight="1" x14ac:dyDescent="0.25">
      <c r="B6" s="296"/>
      <c r="C6" s="296"/>
      <c r="D6" s="296"/>
      <c r="E6" s="296"/>
      <c r="F6" s="296"/>
      <c r="G6" s="296"/>
      <c r="H6" s="296"/>
      <c r="I6" s="296"/>
    </row>
    <row r="7" spans="2:11" ht="39.6" customHeight="1" x14ac:dyDescent="0.25">
      <c r="B7" s="286" t="s">
        <v>23</v>
      </c>
      <c r="C7" s="286"/>
      <c r="D7" s="286"/>
      <c r="E7" s="286"/>
      <c r="F7" s="284">
        <f>IF(Funding!A1=1,0,VLOOKUP(Funding!A1,Funding,6,FALSE))</f>
        <v>0</v>
      </c>
      <c r="G7" s="284"/>
      <c r="H7" s="284"/>
      <c r="I7" s="284"/>
    </row>
    <row r="8" spans="2:11" ht="39.6" customHeight="1" x14ac:dyDescent="0.25">
      <c r="B8" s="286" t="s">
        <v>24</v>
      </c>
      <c r="C8" s="286"/>
      <c r="D8" s="286"/>
      <c r="E8" s="286"/>
      <c r="F8" s="284">
        <f>IF(Funding!A1=1,0,VLOOKUP(Funding!A1,Funding,5,FALSE))</f>
        <v>0</v>
      </c>
      <c r="G8" s="284"/>
      <c r="H8" s="284"/>
      <c r="I8" s="284"/>
    </row>
    <row r="9" spans="2:11" ht="39.6" customHeight="1" x14ac:dyDescent="0.25">
      <c r="B9" s="302" t="s">
        <v>25</v>
      </c>
      <c r="C9" s="302"/>
      <c r="D9" s="302"/>
      <c r="E9" s="302"/>
      <c r="F9" s="288">
        <f>IF(Funding!A1=1,0,VLOOKUP(Funding!A1,Funding,15,FALSE))</f>
        <v>0</v>
      </c>
      <c r="G9" s="288"/>
      <c r="H9" s="288"/>
      <c r="I9" s="288"/>
    </row>
    <row r="10" spans="2:11" ht="39.6" hidden="1" customHeight="1" x14ac:dyDescent="0.25">
      <c r="B10" s="302" t="s">
        <v>26</v>
      </c>
      <c r="C10" s="302"/>
      <c r="D10" s="302"/>
      <c r="E10" s="302"/>
      <c r="F10" s="288">
        <f>IF(Funding!A1=1,0,VLOOKUP(Funding!A1,Funding,14,FALSE))</f>
        <v>0</v>
      </c>
      <c r="G10" s="288"/>
      <c r="H10" s="288"/>
      <c r="I10" s="288"/>
    </row>
    <row r="11" spans="2:11" ht="39.6" customHeight="1" x14ac:dyDescent="0.25">
      <c r="B11" s="305" t="s">
        <v>27</v>
      </c>
      <c r="C11" s="306"/>
      <c r="D11" s="306"/>
      <c r="E11" s="307"/>
      <c r="F11" s="284">
        <f>IF(Funding!A1=1,0,VLOOKUP(Funding!A1,Funding,14,FALSE))</f>
        <v>0</v>
      </c>
      <c r="G11" s="284"/>
      <c r="H11" s="284"/>
      <c r="I11" s="284"/>
    </row>
    <row r="12" spans="2:11" ht="39.6" customHeight="1" x14ac:dyDescent="0.25">
      <c r="B12" s="294" t="s">
        <v>28</v>
      </c>
      <c r="C12" s="295"/>
      <c r="D12" s="295"/>
      <c r="E12" s="295"/>
      <c r="F12" s="289">
        <f>SUM(F7:I10)</f>
        <v>0</v>
      </c>
      <c r="G12" s="289"/>
      <c r="H12" s="289"/>
      <c r="I12" s="289"/>
    </row>
    <row r="13" spans="2:11" ht="39.950000000000003" customHeight="1" x14ac:dyDescent="0.3">
      <c r="B13" s="290" t="s">
        <v>29</v>
      </c>
      <c r="C13" s="290"/>
      <c r="D13" s="290"/>
      <c r="E13" s="290"/>
      <c r="F13" s="290"/>
      <c r="G13" s="290"/>
      <c r="H13" s="290"/>
      <c r="I13" s="290"/>
    </row>
    <row r="14" spans="2:11" ht="39.6" customHeight="1" x14ac:dyDescent="0.25">
      <c r="B14" s="286" t="s">
        <v>30</v>
      </c>
      <c r="C14" s="286"/>
      <c r="D14" s="286"/>
      <c r="E14" s="286"/>
      <c r="F14" s="291"/>
      <c r="G14" s="292"/>
      <c r="H14" s="292"/>
      <c r="I14" s="293"/>
      <c r="J14" s="146" t="str">
        <f>IF(F14=(F23+D62+F95+F123),"","ERROR")</f>
        <v/>
      </c>
      <c r="K14" s="146" t="str">
        <f>IF(J14="ERROR",F14-(F23+D62+F95+F123),"")</f>
        <v/>
      </c>
    </row>
    <row r="15" spans="2:11" ht="39.6" customHeight="1" x14ac:dyDescent="0.25">
      <c r="B15" s="302" t="s">
        <v>31</v>
      </c>
      <c r="C15" s="302"/>
      <c r="D15" s="302"/>
      <c r="E15" s="302"/>
      <c r="F15" s="291"/>
      <c r="G15" s="292"/>
      <c r="H15" s="292"/>
      <c r="I15" s="293"/>
      <c r="J15" s="146" t="str">
        <f>IF(F15=(F41+D77+F108+F135),"","ERROR")</f>
        <v/>
      </c>
      <c r="K15" s="146" t="str">
        <f>IF(J15="ERROR",F15-(F24+D63+F96+F124),"")</f>
        <v/>
      </c>
    </row>
    <row r="16" spans="2:11" ht="39.6" customHeight="1" x14ac:dyDescent="0.25">
      <c r="B16" s="300" t="s">
        <v>32</v>
      </c>
      <c r="C16" s="301"/>
      <c r="D16" s="301"/>
      <c r="E16" s="301"/>
      <c r="F16" s="284">
        <f>SUM(F7:I8)-F14</f>
        <v>0</v>
      </c>
      <c r="G16" s="284"/>
      <c r="H16" s="284"/>
      <c r="I16" s="284"/>
    </row>
    <row r="17" spans="2:9" ht="39.6" customHeight="1" x14ac:dyDescent="0.25">
      <c r="B17" s="300" t="s">
        <v>33</v>
      </c>
      <c r="C17" s="301"/>
      <c r="D17" s="301"/>
      <c r="E17" s="301"/>
      <c r="F17" s="284">
        <f>SUM(F9:I10)-F15</f>
        <v>0</v>
      </c>
      <c r="G17" s="284"/>
      <c r="H17" s="284"/>
      <c r="I17" s="284"/>
    </row>
    <row r="18" spans="2:9" ht="39.6" customHeight="1" x14ac:dyDescent="0.25">
      <c r="B18" s="294" t="s">
        <v>34</v>
      </c>
      <c r="C18" s="295"/>
      <c r="D18" s="295"/>
      <c r="E18" s="295"/>
      <c r="F18" s="289">
        <f>SUM(F16:I17)</f>
        <v>0</v>
      </c>
      <c r="G18" s="289"/>
      <c r="H18" s="289"/>
      <c r="I18" s="289"/>
    </row>
    <row r="19" spans="2:9" x14ac:dyDescent="0.25">
      <c r="B19" s="297"/>
      <c r="C19" s="298"/>
      <c r="D19" s="298"/>
      <c r="E19" s="298"/>
      <c r="F19" s="298"/>
      <c r="G19" s="298"/>
      <c r="H19" s="298"/>
      <c r="I19" s="299"/>
    </row>
    <row r="20" spans="2:9" ht="30" customHeight="1" x14ac:dyDescent="0.25">
      <c r="B20" s="272" t="s">
        <v>35</v>
      </c>
      <c r="C20" s="273"/>
      <c r="D20" s="273"/>
      <c r="E20" s="273"/>
      <c r="F20" s="273"/>
      <c r="G20" s="273"/>
      <c r="H20" s="273"/>
      <c r="I20" s="274"/>
    </row>
    <row r="21" spans="2:9" ht="27" customHeight="1" x14ac:dyDescent="0.25">
      <c r="B21" s="251" t="s">
        <v>36</v>
      </c>
      <c r="C21" s="252"/>
      <c r="D21" s="252"/>
      <c r="E21" s="252"/>
      <c r="F21" s="252"/>
      <c r="G21" s="252"/>
      <c r="H21" s="252"/>
      <c r="I21" s="253"/>
    </row>
    <row r="22" spans="2:9" x14ac:dyDescent="0.25">
      <c r="B22" s="28"/>
      <c r="C22" s="29"/>
      <c r="D22" s="29"/>
      <c r="E22" s="29"/>
      <c r="F22" s="29"/>
      <c r="G22" s="29"/>
      <c r="H22" s="147"/>
      <c r="I22" s="148"/>
    </row>
    <row r="23" spans="2:9" ht="21.95" customHeight="1" x14ac:dyDescent="0.25">
      <c r="B23" s="149"/>
      <c r="C23" s="30" t="s">
        <v>37</v>
      </c>
      <c r="D23" s="31"/>
      <c r="E23" s="29"/>
      <c r="F23" s="73">
        <f>SUM(F26:F37)</f>
        <v>0</v>
      </c>
      <c r="G23" s="29"/>
      <c r="H23" s="147"/>
      <c r="I23" s="148"/>
    </row>
    <row r="24" spans="2:9" x14ac:dyDescent="0.25">
      <c r="B24" s="149"/>
      <c r="C24" s="31"/>
      <c r="D24" s="31"/>
      <c r="E24" s="31"/>
      <c r="F24" s="31"/>
      <c r="G24" s="31"/>
      <c r="H24" s="147"/>
      <c r="I24" s="148"/>
    </row>
    <row r="25" spans="2:9" ht="15.75" x14ac:dyDescent="0.25">
      <c r="B25" s="149"/>
      <c r="C25" s="30"/>
      <c r="D25" s="26" t="s">
        <v>38</v>
      </c>
      <c r="E25" s="26" t="s">
        <v>39</v>
      </c>
      <c r="F25" s="26" t="s">
        <v>40</v>
      </c>
      <c r="G25" s="75" t="s">
        <v>41</v>
      </c>
      <c r="H25" s="26" t="s">
        <v>42</v>
      </c>
      <c r="I25" s="148"/>
    </row>
    <row r="26" spans="2:9" ht="15.75" x14ac:dyDescent="0.25">
      <c r="B26" s="149"/>
      <c r="C26" s="32" t="s">
        <v>43</v>
      </c>
      <c r="D26" s="83"/>
      <c r="E26" s="175"/>
      <c r="F26" s="176"/>
      <c r="G26" s="176"/>
      <c r="H26" s="82" t="str">
        <f>IFERROR(G26/F26,"")</f>
        <v/>
      </c>
      <c r="I26" s="148"/>
    </row>
    <row r="27" spans="2:9" ht="15.6" customHeight="1" x14ac:dyDescent="0.25">
      <c r="B27" s="149"/>
      <c r="C27" s="233" t="s">
        <v>44</v>
      </c>
      <c r="D27" s="83"/>
      <c r="E27" s="175"/>
      <c r="F27" s="176"/>
      <c r="G27" s="176"/>
      <c r="H27" s="82" t="str">
        <f t="shared" ref="H27:H37" si="0">IFERROR(G27/F27,"")</f>
        <v/>
      </c>
      <c r="I27" s="148"/>
    </row>
    <row r="28" spans="2:9" ht="15.75" x14ac:dyDescent="0.25">
      <c r="B28" s="149"/>
      <c r="C28" s="233"/>
      <c r="D28" s="83"/>
      <c r="E28" s="175"/>
      <c r="F28" s="176"/>
      <c r="G28" s="176"/>
      <c r="H28" s="82" t="str">
        <f t="shared" si="0"/>
        <v/>
      </c>
      <c r="I28" s="148"/>
    </row>
    <row r="29" spans="2:9" ht="15.75" x14ac:dyDescent="0.25">
      <c r="B29" s="149"/>
      <c r="C29" s="233"/>
      <c r="D29" s="83"/>
      <c r="E29" s="175"/>
      <c r="F29" s="176"/>
      <c r="G29" s="176"/>
      <c r="H29" s="82" t="str">
        <f t="shared" si="0"/>
        <v/>
      </c>
      <c r="I29" s="148"/>
    </row>
    <row r="30" spans="2:9" ht="15.75" x14ac:dyDescent="0.25">
      <c r="B30" s="149"/>
      <c r="C30" s="233"/>
      <c r="D30" s="83"/>
      <c r="E30" s="175"/>
      <c r="F30" s="176"/>
      <c r="G30" s="176"/>
      <c r="H30" s="82"/>
      <c r="I30" s="148"/>
    </row>
    <row r="31" spans="2:9" ht="15.6" customHeight="1" x14ac:dyDescent="0.25">
      <c r="B31" s="149"/>
      <c r="C31" s="232" t="s">
        <v>45</v>
      </c>
      <c r="D31" s="83"/>
      <c r="E31" s="175"/>
      <c r="F31" s="176"/>
      <c r="G31" s="176"/>
      <c r="H31" s="82" t="str">
        <f t="shared" si="0"/>
        <v/>
      </c>
      <c r="I31" s="148"/>
    </row>
    <row r="32" spans="2:9" ht="15.6" customHeight="1" x14ac:dyDescent="0.25">
      <c r="B32" s="149"/>
      <c r="C32" s="232"/>
      <c r="D32" s="83"/>
      <c r="E32" s="175"/>
      <c r="F32" s="176"/>
      <c r="G32" s="176"/>
      <c r="H32" s="82"/>
      <c r="I32" s="148"/>
    </row>
    <row r="33" spans="2:9" ht="15.6" customHeight="1" x14ac:dyDescent="0.25">
      <c r="B33" s="149"/>
      <c r="C33" s="232"/>
      <c r="D33" s="83"/>
      <c r="E33" s="175"/>
      <c r="F33" s="176"/>
      <c r="G33" s="176"/>
      <c r="H33" s="82"/>
      <c r="I33" s="148"/>
    </row>
    <row r="34" spans="2:9" ht="15.6" customHeight="1" x14ac:dyDescent="0.25">
      <c r="B34" s="149"/>
      <c r="C34" s="232"/>
      <c r="D34" s="83"/>
      <c r="E34" s="175"/>
      <c r="F34" s="176"/>
      <c r="G34" s="176"/>
      <c r="H34" s="82"/>
      <c r="I34" s="148"/>
    </row>
    <row r="35" spans="2:9" ht="15.6" customHeight="1" x14ac:dyDescent="0.25">
      <c r="B35" s="149"/>
      <c r="C35" s="232"/>
      <c r="D35" s="83"/>
      <c r="E35" s="175"/>
      <c r="F35" s="176"/>
      <c r="G35" s="176"/>
      <c r="H35" s="82"/>
      <c r="I35" s="148"/>
    </row>
    <row r="36" spans="2:9" ht="15.75" x14ac:dyDescent="0.25">
      <c r="B36" s="149"/>
      <c r="C36" s="232"/>
      <c r="D36" s="83"/>
      <c r="E36" s="175"/>
      <c r="F36" s="176"/>
      <c r="G36" s="176"/>
      <c r="H36" s="82" t="str">
        <f t="shared" si="0"/>
        <v/>
      </c>
      <c r="I36" s="148"/>
    </row>
    <row r="37" spans="2:9" ht="15.75" x14ac:dyDescent="0.25">
      <c r="B37" s="149"/>
      <c r="C37" s="232"/>
      <c r="D37" s="83"/>
      <c r="E37" s="175"/>
      <c r="F37" s="176"/>
      <c r="G37" s="176"/>
      <c r="H37" s="82" t="str">
        <f t="shared" si="0"/>
        <v/>
      </c>
      <c r="I37" s="148"/>
    </row>
    <row r="38" spans="2:9" x14ac:dyDescent="0.25">
      <c r="B38" s="149"/>
      <c r="C38" s="31"/>
      <c r="D38" s="31"/>
      <c r="E38" s="31"/>
      <c r="F38" s="31"/>
      <c r="G38" s="31"/>
      <c r="H38" s="147"/>
      <c r="I38" s="148"/>
    </row>
    <row r="39" spans="2:9" ht="27.75" customHeight="1" x14ac:dyDescent="0.25">
      <c r="B39" s="256" t="s">
        <v>46</v>
      </c>
      <c r="C39" s="257"/>
      <c r="D39" s="257"/>
      <c r="E39" s="257"/>
      <c r="F39" s="257"/>
      <c r="G39" s="257"/>
      <c r="H39" s="257"/>
      <c r="I39" s="258"/>
    </row>
    <row r="40" spans="2:9" x14ac:dyDescent="0.25">
      <c r="B40" s="150"/>
      <c r="C40" s="33"/>
      <c r="D40" s="33"/>
      <c r="E40" s="33"/>
      <c r="F40" s="33"/>
      <c r="G40" s="33"/>
      <c r="H40" s="151"/>
      <c r="I40" s="152"/>
    </row>
    <row r="41" spans="2:9" ht="21.95" customHeight="1" x14ac:dyDescent="0.25">
      <c r="B41" s="150"/>
      <c r="C41" s="34" t="s">
        <v>47</v>
      </c>
      <c r="D41" s="33"/>
      <c r="E41" s="35"/>
      <c r="F41" s="73">
        <f>SUM(F44:F55)</f>
        <v>0</v>
      </c>
      <c r="G41" s="35"/>
      <c r="H41" s="151"/>
      <c r="I41" s="152"/>
    </row>
    <row r="42" spans="2:9" x14ac:dyDescent="0.25">
      <c r="B42" s="150"/>
      <c r="C42" s="33"/>
      <c r="D42" s="33"/>
      <c r="E42" s="33"/>
      <c r="F42" s="33"/>
      <c r="G42" s="33"/>
      <c r="H42" s="151"/>
      <c r="I42" s="152"/>
    </row>
    <row r="43" spans="2:9" ht="15.75" x14ac:dyDescent="0.25">
      <c r="B43" s="150"/>
      <c r="C43" s="34"/>
      <c r="D43" s="27" t="s">
        <v>38</v>
      </c>
      <c r="E43" s="27" t="s">
        <v>39</v>
      </c>
      <c r="F43" s="27" t="s">
        <v>40</v>
      </c>
      <c r="G43" s="76" t="s">
        <v>41</v>
      </c>
      <c r="H43" s="27" t="s">
        <v>42</v>
      </c>
      <c r="I43" s="152"/>
    </row>
    <row r="44" spans="2:9" ht="15.75" x14ac:dyDescent="0.25">
      <c r="B44" s="150"/>
      <c r="C44" s="36" t="s">
        <v>43</v>
      </c>
      <c r="D44" s="83"/>
      <c r="E44" s="175"/>
      <c r="F44" s="176"/>
      <c r="G44" s="176"/>
      <c r="H44" s="82" t="str">
        <f>IFERROR(G44/F44,"")</f>
        <v/>
      </c>
      <c r="I44" s="152"/>
    </row>
    <row r="45" spans="2:9" ht="18.600000000000001" customHeight="1" x14ac:dyDescent="0.25">
      <c r="B45" s="150"/>
      <c r="C45" s="234" t="s">
        <v>44</v>
      </c>
      <c r="D45" s="83"/>
      <c r="E45" s="175"/>
      <c r="F45" s="176"/>
      <c r="G45" s="176"/>
      <c r="H45" s="82" t="str">
        <f t="shared" ref="H45:H55" si="1">IFERROR(G45/F45,"")</f>
        <v/>
      </c>
      <c r="I45" s="152"/>
    </row>
    <row r="46" spans="2:9" ht="15.75" x14ac:dyDescent="0.25">
      <c r="B46" s="150"/>
      <c r="C46" s="234"/>
      <c r="D46" s="83"/>
      <c r="E46" s="175"/>
      <c r="F46" s="176"/>
      <c r="G46" s="176"/>
      <c r="H46" s="82" t="str">
        <f t="shared" si="1"/>
        <v/>
      </c>
      <c r="I46" s="152"/>
    </row>
    <row r="47" spans="2:9" ht="15.75" x14ac:dyDescent="0.25">
      <c r="B47" s="150"/>
      <c r="C47" s="234"/>
      <c r="D47" s="83"/>
      <c r="E47" s="175"/>
      <c r="F47" s="176"/>
      <c r="G47" s="176"/>
      <c r="H47" s="82" t="str">
        <f t="shared" si="1"/>
        <v/>
      </c>
      <c r="I47" s="152"/>
    </row>
    <row r="48" spans="2:9" ht="15.75" x14ac:dyDescent="0.25">
      <c r="B48" s="150"/>
      <c r="C48" s="234"/>
      <c r="D48" s="83"/>
      <c r="E48" s="175"/>
      <c r="F48" s="176"/>
      <c r="G48" s="176"/>
      <c r="H48" s="82" t="str">
        <f t="shared" si="1"/>
        <v/>
      </c>
      <c r="I48" s="152"/>
    </row>
    <row r="49" spans="2:9" ht="18.75" customHeight="1" x14ac:dyDescent="0.25">
      <c r="B49" s="150"/>
      <c r="C49" s="303" t="s">
        <v>48</v>
      </c>
      <c r="D49" s="83"/>
      <c r="E49" s="175"/>
      <c r="F49" s="176"/>
      <c r="G49" s="176"/>
      <c r="H49" s="82" t="str">
        <f t="shared" si="1"/>
        <v/>
      </c>
      <c r="I49" s="152"/>
    </row>
    <row r="50" spans="2:9" ht="15.75" x14ac:dyDescent="0.25">
      <c r="B50" s="150"/>
      <c r="C50" s="303"/>
      <c r="D50" s="83"/>
      <c r="E50" s="175"/>
      <c r="F50" s="176"/>
      <c r="G50" s="176"/>
      <c r="H50" s="82" t="str">
        <f t="shared" si="1"/>
        <v/>
      </c>
      <c r="I50" s="152"/>
    </row>
    <row r="51" spans="2:9" ht="15.75" x14ac:dyDescent="0.25">
      <c r="B51" s="150"/>
      <c r="C51" s="303"/>
      <c r="D51" s="83"/>
      <c r="E51" s="175"/>
      <c r="F51" s="176"/>
      <c r="G51" s="176"/>
      <c r="H51" s="82"/>
      <c r="I51" s="152"/>
    </row>
    <row r="52" spans="2:9" ht="15.75" x14ac:dyDescent="0.25">
      <c r="B52" s="150"/>
      <c r="C52" s="303"/>
      <c r="D52" s="83"/>
      <c r="E52" s="175"/>
      <c r="F52" s="176"/>
      <c r="G52" s="176"/>
      <c r="H52" s="82"/>
      <c r="I52" s="152"/>
    </row>
    <row r="53" spans="2:9" ht="15.75" x14ac:dyDescent="0.25">
      <c r="B53" s="150"/>
      <c r="C53" s="303"/>
      <c r="D53" s="83"/>
      <c r="E53" s="175"/>
      <c r="F53" s="176"/>
      <c r="G53" s="176"/>
      <c r="H53" s="82"/>
      <c r="I53" s="152"/>
    </row>
    <row r="54" spans="2:9" ht="15.75" x14ac:dyDescent="0.25">
      <c r="B54" s="150"/>
      <c r="C54" s="303"/>
      <c r="D54" s="83"/>
      <c r="E54" s="175"/>
      <c r="F54" s="176"/>
      <c r="G54" s="176"/>
      <c r="H54" s="82"/>
      <c r="I54" s="152"/>
    </row>
    <row r="55" spans="2:9" ht="15.75" x14ac:dyDescent="0.25">
      <c r="B55" s="150"/>
      <c r="C55" s="303"/>
      <c r="D55" s="83"/>
      <c r="E55" s="175"/>
      <c r="F55" s="176"/>
      <c r="G55" s="176"/>
      <c r="H55" s="82" t="str">
        <f t="shared" si="1"/>
        <v/>
      </c>
      <c r="I55" s="152"/>
    </row>
    <row r="56" spans="2:9" x14ac:dyDescent="0.25">
      <c r="B56" s="150"/>
      <c r="C56" s="33"/>
      <c r="D56" s="33"/>
      <c r="E56" s="33"/>
      <c r="F56" s="33"/>
      <c r="G56" s="33"/>
      <c r="H56" s="151"/>
      <c r="I56" s="152"/>
    </row>
    <row r="57" spans="2:9" ht="33.75" customHeight="1" x14ac:dyDescent="0.25">
      <c r="B57" s="272" t="s">
        <v>807</v>
      </c>
      <c r="C57" s="273"/>
      <c r="D57" s="273"/>
      <c r="E57" s="273"/>
      <c r="F57" s="273"/>
      <c r="G57" s="273"/>
      <c r="H57" s="273"/>
      <c r="I57" s="274"/>
    </row>
    <row r="58" spans="2:9" ht="26.25" customHeight="1" x14ac:dyDescent="0.25">
      <c r="B58" s="251" t="s">
        <v>36</v>
      </c>
      <c r="C58" s="252"/>
      <c r="D58" s="252"/>
      <c r="E58" s="252"/>
      <c r="F58" s="252"/>
      <c r="G58" s="252"/>
      <c r="H58" s="252"/>
      <c r="I58" s="253"/>
    </row>
    <row r="59" spans="2:9" ht="9.9499999999999993" customHeight="1" x14ac:dyDescent="0.25">
      <c r="B59" s="37"/>
      <c r="C59" s="38"/>
      <c r="D59" s="38"/>
      <c r="E59" s="38"/>
      <c r="F59" s="38"/>
      <c r="G59" s="38"/>
      <c r="H59" s="38"/>
      <c r="I59" s="39"/>
    </row>
    <row r="60" spans="2:9" ht="120.6" customHeight="1" x14ac:dyDescent="0.25">
      <c r="B60" s="149"/>
      <c r="C60" s="285" t="s">
        <v>49</v>
      </c>
      <c r="D60" s="285"/>
      <c r="E60" s="285"/>
      <c r="F60" s="285"/>
      <c r="G60" s="285"/>
      <c r="H60" s="285"/>
      <c r="I60" s="148"/>
    </row>
    <row r="61" spans="2:9" ht="11.45" customHeight="1" x14ac:dyDescent="0.25">
      <c r="B61" s="149"/>
      <c r="C61" s="38"/>
      <c r="D61" s="29"/>
      <c r="E61" s="29"/>
      <c r="F61" s="29"/>
      <c r="G61" s="29"/>
      <c r="H61" s="147"/>
      <c r="I61" s="148"/>
    </row>
    <row r="62" spans="2:9" ht="33" customHeight="1" x14ac:dyDescent="0.25">
      <c r="B62" s="149"/>
      <c r="C62" s="40" t="s">
        <v>50</v>
      </c>
      <c r="D62" s="184">
        <f>SUM(D65,D70:D73)</f>
        <v>0</v>
      </c>
      <c r="E62" s="74">
        <f>SUM(E65,E70:E73)</f>
        <v>0</v>
      </c>
      <c r="F62" s="29"/>
      <c r="G62" s="29"/>
      <c r="H62" s="147"/>
      <c r="I62" s="148"/>
    </row>
    <row r="63" spans="2:9" ht="17.100000000000001" customHeight="1" x14ac:dyDescent="0.25">
      <c r="B63" s="149"/>
      <c r="C63" s="40"/>
      <c r="D63" s="29"/>
      <c r="E63" s="29"/>
      <c r="F63" s="29"/>
      <c r="G63" s="29"/>
      <c r="H63" s="147"/>
      <c r="I63" s="148"/>
    </row>
    <row r="64" spans="2:9" ht="29.25" customHeight="1" x14ac:dyDescent="0.25">
      <c r="B64" s="149"/>
      <c r="C64" s="41"/>
      <c r="D64" s="26" t="s">
        <v>51</v>
      </c>
      <c r="E64" s="26" t="s">
        <v>52</v>
      </c>
      <c r="F64" s="29"/>
      <c r="G64" s="29"/>
      <c r="H64" s="147"/>
      <c r="I64" s="148"/>
    </row>
    <row r="65" spans="2:9" ht="21.95" customHeight="1" x14ac:dyDescent="0.25">
      <c r="B65" s="149"/>
      <c r="C65" s="42" t="s">
        <v>53</v>
      </c>
      <c r="D65" s="177"/>
      <c r="E65" s="178"/>
      <c r="F65" s="311" t="s">
        <v>54</v>
      </c>
      <c r="G65" s="311"/>
      <c r="H65" s="311"/>
      <c r="I65" s="148"/>
    </row>
    <row r="66" spans="2:9" ht="30.6" customHeight="1" x14ac:dyDescent="0.25">
      <c r="B66" s="149"/>
      <c r="C66" s="43"/>
      <c r="D66" s="43"/>
      <c r="E66" s="43"/>
      <c r="F66" s="311"/>
      <c r="G66" s="311"/>
      <c r="H66" s="311"/>
      <c r="I66" s="148"/>
    </row>
    <row r="67" spans="2:9" ht="37.5" customHeight="1" x14ac:dyDescent="0.25">
      <c r="B67" s="149"/>
      <c r="C67" s="77" t="s">
        <v>55</v>
      </c>
      <c r="D67" s="44"/>
      <c r="E67" s="44"/>
      <c r="F67" s="188"/>
      <c r="G67" s="188"/>
      <c r="H67" s="188"/>
      <c r="I67" s="148"/>
    </row>
    <row r="68" spans="2:9" ht="11.1" customHeight="1" x14ac:dyDescent="0.25">
      <c r="B68" s="149"/>
      <c r="C68" s="45"/>
      <c r="D68" s="29"/>
      <c r="E68" s="29"/>
      <c r="F68" s="29"/>
      <c r="G68" s="29"/>
      <c r="H68" s="147"/>
      <c r="I68" s="148"/>
    </row>
    <row r="69" spans="2:9" ht="15.75" x14ac:dyDescent="0.25">
      <c r="B69" s="149"/>
      <c r="C69" s="29"/>
      <c r="D69" s="26" t="s">
        <v>51</v>
      </c>
      <c r="E69" s="26" t="s">
        <v>52</v>
      </c>
      <c r="F69" s="29"/>
      <c r="G69" s="29"/>
      <c r="H69" s="147"/>
      <c r="I69" s="148"/>
    </row>
    <row r="70" spans="2:9" ht="21.95" customHeight="1" x14ac:dyDescent="0.25">
      <c r="B70" s="149"/>
      <c r="C70" s="78" t="s">
        <v>56</v>
      </c>
      <c r="D70" s="177"/>
      <c r="E70" s="178"/>
      <c r="F70" s="29"/>
      <c r="G70" s="29"/>
      <c r="H70" s="147"/>
      <c r="I70" s="148"/>
    </row>
    <row r="71" spans="2:9" ht="21.95" customHeight="1" x14ac:dyDescent="0.25">
      <c r="B71" s="149"/>
      <c r="C71" s="78" t="s">
        <v>57</v>
      </c>
      <c r="D71" s="177"/>
      <c r="E71" s="178"/>
      <c r="F71" s="29"/>
      <c r="G71" s="29"/>
      <c r="H71" s="147"/>
      <c r="I71" s="148"/>
    </row>
    <row r="72" spans="2:9" ht="21.95" customHeight="1" x14ac:dyDescent="0.25">
      <c r="B72" s="149"/>
      <c r="C72" s="78" t="s">
        <v>58</v>
      </c>
      <c r="D72" s="177"/>
      <c r="E72" s="178"/>
      <c r="F72" s="29"/>
      <c r="G72" s="29"/>
      <c r="H72" s="147"/>
      <c r="I72" s="148"/>
    </row>
    <row r="73" spans="2:9" ht="21.95" customHeight="1" x14ac:dyDescent="0.25">
      <c r="B73" s="149"/>
      <c r="C73" s="78" t="s">
        <v>59</v>
      </c>
      <c r="D73" s="177"/>
      <c r="E73" s="178"/>
      <c r="F73" s="29"/>
      <c r="G73" s="29"/>
      <c r="H73" s="147"/>
      <c r="I73" s="148"/>
    </row>
    <row r="74" spans="2:9" s="159" customFormat="1" ht="15.75" x14ac:dyDescent="0.25">
      <c r="B74" s="156"/>
      <c r="C74" s="304"/>
      <c r="D74" s="304"/>
      <c r="E74" s="304"/>
      <c r="F74" s="304"/>
      <c r="G74" s="304"/>
      <c r="H74" s="157"/>
      <c r="I74" s="158"/>
    </row>
    <row r="75" spans="2:9" ht="24.75" customHeight="1" x14ac:dyDescent="0.25">
      <c r="B75" s="256" t="s">
        <v>60</v>
      </c>
      <c r="C75" s="257"/>
      <c r="D75" s="257"/>
      <c r="E75" s="257"/>
      <c r="F75" s="257"/>
      <c r="G75" s="257"/>
      <c r="H75" s="257"/>
      <c r="I75" s="258"/>
    </row>
    <row r="76" spans="2:9" x14ac:dyDescent="0.25">
      <c r="B76" s="46"/>
      <c r="C76" s="35"/>
      <c r="D76" s="35"/>
      <c r="E76" s="35"/>
      <c r="F76" s="35"/>
      <c r="G76" s="35"/>
      <c r="H76" s="35"/>
      <c r="I76" s="47"/>
    </row>
    <row r="77" spans="2:9" ht="33" customHeight="1" x14ac:dyDescent="0.25">
      <c r="B77" s="150"/>
      <c r="C77" s="48" t="s">
        <v>61</v>
      </c>
      <c r="D77" s="184">
        <f>SUM(D83:D86)</f>
        <v>0</v>
      </c>
      <c r="E77" s="74">
        <f>SUM(E83:E86)</f>
        <v>0</v>
      </c>
      <c r="F77" s="35"/>
      <c r="G77" s="35"/>
      <c r="H77" s="151"/>
      <c r="I77" s="152"/>
    </row>
    <row r="78" spans="2:9" x14ac:dyDescent="0.25">
      <c r="B78" s="150"/>
      <c r="C78" s="35"/>
      <c r="D78" s="35"/>
      <c r="E78" s="35"/>
      <c r="F78" s="35"/>
      <c r="G78" s="35"/>
      <c r="H78" s="151"/>
      <c r="I78" s="152"/>
    </row>
    <row r="79" spans="2:9" x14ac:dyDescent="0.25">
      <c r="B79" s="150"/>
      <c r="C79" s="35"/>
      <c r="D79" s="35"/>
      <c r="E79" s="35"/>
      <c r="F79" s="35"/>
      <c r="G79" s="35"/>
      <c r="H79" s="151"/>
      <c r="I79" s="152"/>
    </row>
    <row r="80" spans="2:9" ht="15.75" x14ac:dyDescent="0.25">
      <c r="B80" s="150"/>
      <c r="C80" s="49" t="s">
        <v>62</v>
      </c>
      <c r="D80" s="35"/>
      <c r="E80" s="35"/>
      <c r="F80" s="35"/>
      <c r="G80" s="35"/>
      <c r="H80" s="151"/>
      <c r="I80" s="152"/>
    </row>
    <row r="81" spans="2:9" x14ac:dyDescent="0.25">
      <c r="B81" s="150"/>
      <c r="C81" s="35"/>
      <c r="D81" s="35"/>
      <c r="E81" s="35"/>
      <c r="F81" s="35"/>
      <c r="G81" s="35"/>
      <c r="H81" s="151"/>
      <c r="I81" s="152"/>
    </row>
    <row r="82" spans="2:9" ht="15.75" x14ac:dyDescent="0.25">
      <c r="B82" s="150"/>
      <c r="C82" s="35"/>
      <c r="D82" s="27" t="s">
        <v>51</v>
      </c>
      <c r="E82" s="27" t="s">
        <v>52</v>
      </c>
      <c r="F82" s="35"/>
      <c r="G82" s="35"/>
      <c r="H82" s="151"/>
      <c r="I82" s="152"/>
    </row>
    <row r="83" spans="2:9" ht="21.95" customHeight="1" x14ac:dyDescent="0.25">
      <c r="B83" s="150"/>
      <c r="C83" s="79" t="s">
        <v>56</v>
      </c>
      <c r="D83" s="177"/>
      <c r="E83" s="178"/>
      <c r="F83" s="35"/>
      <c r="G83" s="35"/>
      <c r="H83" s="151"/>
      <c r="I83" s="152"/>
    </row>
    <row r="84" spans="2:9" ht="21.95" customHeight="1" x14ac:dyDescent="0.25">
      <c r="B84" s="150"/>
      <c r="C84" s="79" t="s">
        <v>57</v>
      </c>
      <c r="D84" s="177"/>
      <c r="E84" s="178"/>
      <c r="F84" s="35"/>
      <c r="G84" s="35"/>
      <c r="H84" s="151"/>
      <c r="I84" s="152"/>
    </row>
    <row r="85" spans="2:9" ht="21.95" customHeight="1" x14ac:dyDescent="0.25">
      <c r="B85" s="150"/>
      <c r="C85" s="79" t="s">
        <v>58</v>
      </c>
      <c r="D85" s="177"/>
      <c r="E85" s="178"/>
      <c r="F85" s="35"/>
      <c r="G85" s="35"/>
      <c r="H85" s="151"/>
      <c r="I85" s="152"/>
    </row>
    <row r="86" spans="2:9" ht="21.95" customHeight="1" x14ac:dyDescent="0.25">
      <c r="B86" s="150"/>
      <c r="C86" s="79" t="s">
        <v>59</v>
      </c>
      <c r="D86" s="177"/>
      <c r="E86" s="178"/>
      <c r="F86" s="35"/>
      <c r="G86" s="35"/>
      <c r="H86" s="151"/>
      <c r="I86" s="152"/>
    </row>
    <row r="87" spans="2:9" x14ac:dyDescent="0.25">
      <c r="B87" s="150"/>
      <c r="C87" s="35"/>
      <c r="D87" s="35"/>
      <c r="E87" s="35"/>
      <c r="F87" s="35"/>
      <c r="G87" s="35"/>
      <c r="H87" s="151"/>
      <c r="I87" s="152"/>
    </row>
    <row r="88" spans="2:9" x14ac:dyDescent="0.25">
      <c r="B88" s="153"/>
      <c r="C88" s="50"/>
      <c r="D88" s="50"/>
      <c r="E88" s="50"/>
      <c r="F88" s="50"/>
      <c r="G88" s="50"/>
      <c r="H88" s="154"/>
      <c r="I88" s="155"/>
    </row>
    <row r="89" spans="2:9" ht="15.6" customHeight="1" x14ac:dyDescent="0.25">
      <c r="B89" s="267"/>
      <c r="C89" s="268"/>
      <c r="D89" s="268"/>
      <c r="E89" s="268"/>
      <c r="F89" s="268"/>
      <c r="G89" s="268"/>
      <c r="H89" s="268"/>
      <c r="I89" s="269"/>
    </row>
    <row r="90" spans="2:9" ht="27.6" customHeight="1" x14ac:dyDescent="0.25">
      <c r="B90" s="272" t="s">
        <v>63</v>
      </c>
      <c r="C90" s="273"/>
      <c r="D90" s="273"/>
      <c r="E90" s="273"/>
      <c r="F90" s="273"/>
      <c r="G90" s="273"/>
      <c r="H90" s="273"/>
      <c r="I90" s="274"/>
    </row>
    <row r="91" spans="2:9" ht="26.25" customHeight="1" x14ac:dyDescent="0.25">
      <c r="B91" s="251" t="s">
        <v>36</v>
      </c>
      <c r="C91" s="252"/>
      <c r="D91" s="252"/>
      <c r="E91" s="252"/>
      <c r="F91" s="252"/>
      <c r="G91" s="252"/>
      <c r="H91" s="252"/>
      <c r="I91" s="253"/>
    </row>
    <row r="92" spans="2:9" x14ac:dyDescent="0.25">
      <c r="B92" s="149"/>
      <c r="C92" s="29"/>
      <c r="D92" s="29"/>
      <c r="E92" s="29"/>
      <c r="F92" s="29"/>
      <c r="G92" s="29"/>
      <c r="H92" s="147"/>
      <c r="I92" s="148"/>
    </row>
    <row r="93" spans="2:9" ht="15.75" x14ac:dyDescent="0.25">
      <c r="B93" s="149"/>
      <c r="C93" s="51" t="s">
        <v>64</v>
      </c>
      <c r="D93" s="29"/>
      <c r="E93" s="29"/>
      <c r="F93" s="29"/>
      <c r="G93" s="29"/>
      <c r="H93" s="147"/>
      <c r="I93" s="148"/>
    </row>
    <row r="94" spans="2:9" x14ac:dyDescent="0.25">
      <c r="B94" s="149"/>
      <c r="C94" s="29"/>
      <c r="D94" s="29"/>
      <c r="E94" s="29"/>
      <c r="F94" s="29"/>
      <c r="G94" s="29"/>
      <c r="H94" s="147"/>
      <c r="I94" s="148"/>
    </row>
    <row r="95" spans="2:9" ht="33" customHeight="1" x14ac:dyDescent="0.25">
      <c r="B95" s="149"/>
      <c r="C95" s="52" t="s">
        <v>65</v>
      </c>
      <c r="D95" s="31"/>
      <c r="E95" s="29"/>
      <c r="F95" s="184">
        <f>SUM(F98:F101)</f>
        <v>0</v>
      </c>
      <c r="G95" s="29"/>
      <c r="H95" s="147"/>
      <c r="I95" s="148"/>
    </row>
    <row r="96" spans="2:9" x14ac:dyDescent="0.25">
      <c r="B96" s="149"/>
      <c r="C96" s="31"/>
      <c r="D96" s="31"/>
      <c r="E96" s="31"/>
      <c r="F96" s="31"/>
      <c r="G96" s="31"/>
      <c r="H96" s="147"/>
      <c r="I96" s="148"/>
    </row>
    <row r="97" spans="2:9" ht="15.75" x14ac:dyDescent="0.25">
      <c r="B97" s="149"/>
      <c r="C97" s="30"/>
      <c r="D97" s="239" t="s">
        <v>66</v>
      </c>
      <c r="E97" s="239"/>
      <c r="F97" s="26" t="s">
        <v>40</v>
      </c>
      <c r="G97" s="26"/>
      <c r="H97" s="26"/>
      <c r="I97" s="148"/>
    </row>
    <row r="98" spans="2:9" ht="33" customHeight="1" x14ac:dyDescent="0.25">
      <c r="B98" s="149"/>
      <c r="C98" s="238" t="s">
        <v>67</v>
      </c>
      <c r="D98" s="236"/>
      <c r="E98" s="237"/>
      <c r="F98" s="177"/>
      <c r="G98" s="160"/>
      <c r="H98" s="53"/>
      <c r="I98" s="148"/>
    </row>
    <row r="99" spans="2:9" ht="33" customHeight="1" x14ac:dyDescent="0.25">
      <c r="B99" s="149"/>
      <c r="C99" s="238"/>
      <c r="D99" s="236"/>
      <c r="E99" s="237"/>
      <c r="F99" s="177"/>
      <c r="G99" s="160"/>
      <c r="H99" s="53"/>
      <c r="I99" s="148"/>
    </row>
    <row r="100" spans="2:9" ht="33" customHeight="1" x14ac:dyDescent="0.25">
      <c r="B100" s="149"/>
      <c r="C100" s="238"/>
      <c r="D100" s="236"/>
      <c r="E100" s="237"/>
      <c r="F100" s="177"/>
      <c r="G100" s="160"/>
      <c r="H100" s="53"/>
      <c r="I100" s="148"/>
    </row>
    <row r="101" spans="2:9" ht="33" customHeight="1" x14ac:dyDescent="0.25">
      <c r="B101" s="149"/>
      <c r="C101" s="238"/>
      <c r="D101" s="236"/>
      <c r="E101" s="237"/>
      <c r="F101" s="177"/>
      <c r="G101" s="160"/>
      <c r="H101" s="53"/>
      <c r="I101" s="148"/>
    </row>
    <row r="102" spans="2:9" ht="21.75" customHeight="1" x14ac:dyDescent="0.25">
      <c r="B102" s="149"/>
      <c r="C102" s="22"/>
      <c r="D102" s="161"/>
      <c r="E102" s="161"/>
      <c r="F102" s="160"/>
      <c r="G102" s="160"/>
      <c r="H102" s="53"/>
      <c r="I102" s="148"/>
    </row>
    <row r="103" spans="2:9" ht="32.25" customHeight="1" x14ac:dyDescent="0.25">
      <c r="B103" s="308" t="s">
        <v>60</v>
      </c>
      <c r="C103" s="309"/>
      <c r="D103" s="309"/>
      <c r="E103" s="309"/>
      <c r="F103" s="309"/>
      <c r="G103" s="309"/>
      <c r="H103" s="309"/>
      <c r="I103" s="310"/>
    </row>
    <row r="104" spans="2:9" x14ac:dyDescent="0.25">
      <c r="B104" s="150"/>
      <c r="C104" s="33"/>
      <c r="D104" s="33"/>
      <c r="E104" s="33"/>
      <c r="F104" s="33"/>
      <c r="G104" s="33"/>
      <c r="H104" s="151"/>
      <c r="I104" s="152"/>
    </row>
    <row r="105" spans="2:9" ht="15.75" x14ac:dyDescent="0.25">
      <c r="B105" s="150"/>
      <c r="C105" s="54" t="s">
        <v>68</v>
      </c>
      <c r="D105" s="33"/>
      <c r="E105" s="33"/>
      <c r="F105" s="33"/>
      <c r="G105" s="33"/>
      <c r="H105" s="151"/>
      <c r="I105" s="152"/>
    </row>
    <row r="106" spans="2:9" ht="15.75" x14ac:dyDescent="0.25">
      <c r="B106" s="150"/>
      <c r="C106" s="54" t="s">
        <v>69</v>
      </c>
      <c r="D106" s="35"/>
      <c r="E106" s="35"/>
      <c r="F106" s="35"/>
      <c r="G106" s="35"/>
      <c r="H106" s="151"/>
      <c r="I106" s="152"/>
    </row>
    <row r="107" spans="2:9" x14ac:dyDescent="0.25">
      <c r="B107" s="150"/>
      <c r="C107" s="195"/>
      <c r="D107" s="35"/>
      <c r="E107" s="35"/>
      <c r="F107" s="35"/>
      <c r="G107" s="35"/>
      <c r="H107" s="151"/>
      <c r="I107" s="152"/>
    </row>
    <row r="108" spans="2:9" ht="33" customHeight="1" x14ac:dyDescent="0.25">
      <c r="B108" s="150"/>
      <c r="C108" s="55" t="s">
        <v>70</v>
      </c>
      <c r="D108" s="33"/>
      <c r="E108" s="35"/>
      <c r="F108" s="184">
        <f>SUM(F111:F114)</f>
        <v>0</v>
      </c>
      <c r="G108" s="35"/>
      <c r="H108" s="151"/>
      <c r="I108" s="152"/>
    </row>
    <row r="109" spans="2:9" x14ac:dyDescent="0.25">
      <c r="B109" s="150"/>
      <c r="C109" s="33"/>
      <c r="D109" s="33"/>
      <c r="E109" s="33"/>
      <c r="F109" s="33"/>
      <c r="G109" s="33"/>
      <c r="H109" s="151"/>
      <c r="I109" s="152"/>
    </row>
    <row r="110" spans="2:9" ht="15.75" x14ac:dyDescent="0.25">
      <c r="B110" s="150"/>
      <c r="C110" s="34"/>
      <c r="D110" s="262" t="s">
        <v>71</v>
      </c>
      <c r="E110" s="262"/>
      <c r="F110" s="27" t="s">
        <v>40</v>
      </c>
      <c r="G110" s="27"/>
      <c r="H110" s="27"/>
      <c r="I110" s="152"/>
    </row>
    <row r="111" spans="2:9" ht="33" customHeight="1" x14ac:dyDescent="0.25">
      <c r="B111" s="150"/>
      <c r="C111" s="235" t="s">
        <v>72</v>
      </c>
      <c r="D111" s="236"/>
      <c r="E111" s="237"/>
      <c r="F111" s="177"/>
      <c r="G111" s="162"/>
      <c r="H111" s="56"/>
      <c r="I111" s="152"/>
    </row>
    <row r="112" spans="2:9" ht="33" customHeight="1" x14ac:dyDescent="0.25">
      <c r="B112" s="150"/>
      <c r="C112" s="235"/>
      <c r="D112" s="236"/>
      <c r="E112" s="237"/>
      <c r="F112" s="177"/>
      <c r="G112" s="162"/>
      <c r="H112" s="56"/>
      <c r="I112" s="152"/>
    </row>
    <row r="113" spans="2:9" ht="33" customHeight="1" x14ac:dyDescent="0.25">
      <c r="B113" s="150"/>
      <c r="C113" s="235"/>
      <c r="D113" s="236"/>
      <c r="E113" s="237"/>
      <c r="F113" s="177"/>
      <c r="G113" s="162"/>
      <c r="H113" s="56"/>
      <c r="I113" s="152"/>
    </row>
    <row r="114" spans="2:9" ht="33" customHeight="1" x14ac:dyDescent="0.25">
      <c r="B114" s="150"/>
      <c r="C114" s="235"/>
      <c r="D114" s="236"/>
      <c r="E114" s="237"/>
      <c r="F114" s="177"/>
      <c r="G114" s="162"/>
      <c r="H114" s="56"/>
      <c r="I114" s="152"/>
    </row>
    <row r="115" spans="2:9" x14ac:dyDescent="0.25">
      <c r="B115" s="153"/>
      <c r="C115" s="154"/>
      <c r="D115" s="154"/>
      <c r="E115" s="154"/>
      <c r="F115" s="154"/>
      <c r="G115" s="154"/>
      <c r="H115" s="154"/>
      <c r="I115" s="155"/>
    </row>
    <row r="116" spans="2:9" x14ac:dyDescent="0.25">
      <c r="B116" s="267"/>
      <c r="C116" s="268"/>
      <c r="D116" s="268"/>
      <c r="E116" s="268"/>
      <c r="F116" s="268"/>
      <c r="G116" s="268"/>
      <c r="H116" s="268"/>
      <c r="I116" s="269"/>
    </row>
    <row r="117" spans="2:9" ht="27.75" customHeight="1" x14ac:dyDescent="0.25">
      <c r="B117" s="272" t="s">
        <v>799</v>
      </c>
      <c r="C117" s="273"/>
      <c r="D117" s="273"/>
      <c r="E117" s="273"/>
      <c r="F117" s="273"/>
      <c r="G117" s="273"/>
      <c r="H117" s="273"/>
      <c r="I117" s="274"/>
    </row>
    <row r="118" spans="2:9" ht="27.6" customHeight="1" x14ac:dyDescent="0.25">
      <c r="B118" s="251" t="s">
        <v>36</v>
      </c>
      <c r="C118" s="252"/>
      <c r="D118" s="252"/>
      <c r="E118" s="252"/>
      <c r="F118" s="252"/>
      <c r="G118" s="252"/>
      <c r="H118" s="252"/>
      <c r="I118" s="253"/>
    </row>
    <row r="119" spans="2:9" x14ac:dyDescent="0.25">
      <c r="B119" s="149"/>
      <c r="C119" s="29"/>
      <c r="D119" s="29"/>
      <c r="E119" s="29"/>
      <c r="F119" s="29"/>
      <c r="G119" s="29"/>
      <c r="H119" s="147"/>
      <c r="I119" s="148"/>
    </row>
    <row r="120" spans="2:9" x14ac:dyDescent="0.25">
      <c r="B120" s="149"/>
      <c r="C120" s="29" t="s">
        <v>73</v>
      </c>
      <c r="D120" s="29"/>
      <c r="E120" s="29"/>
      <c r="F120" s="29"/>
      <c r="G120" s="29"/>
      <c r="H120" s="147"/>
      <c r="I120" s="148"/>
    </row>
    <row r="121" spans="2:9" x14ac:dyDescent="0.25">
      <c r="B121" s="149"/>
      <c r="C121" s="29" t="s">
        <v>74</v>
      </c>
      <c r="D121" s="29"/>
      <c r="E121" s="29"/>
      <c r="F121" s="29"/>
      <c r="G121" s="29"/>
      <c r="H121" s="147"/>
      <c r="I121" s="148"/>
    </row>
    <row r="122" spans="2:9" x14ac:dyDescent="0.25">
      <c r="B122" s="149"/>
      <c r="C122" s="29"/>
      <c r="D122" s="29"/>
      <c r="E122" s="29"/>
      <c r="F122" s="29"/>
      <c r="G122" s="29"/>
      <c r="H122" s="147"/>
      <c r="I122" s="148"/>
    </row>
    <row r="123" spans="2:9" ht="33" customHeight="1" x14ac:dyDescent="0.25">
      <c r="B123" s="149"/>
      <c r="C123" s="52" t="s">
        <v>75</v>
      </c>
      <c r="D123" s="31"/>
      <c r="E123" s="29"/>
      <c r="F123" s="184">
        <f>SUM(F126:F129)</f>
        <v>0</v>
      </c>
      <c r="G123" s="29"/>
      <c r="H123" s="147"/>
      <c r="I123" s="148"/>
    </row>
    <row r="124" spans="2:9" x14ac:dyDescent="0.25">
      <c r="B124" s="149"/>
      <c r="C124" s="31"/>
      <c r="D124" s="31"/>
      <c r="E124" s="31"/>
      <c r="F124" s="31"/>
      <c r="G124" s="31"/>
      <c r="H124" s="147"/>
      <c r="I124" s="148"/>
    </row>
    <row r="125" spans="2:9" ht="15.75" x14ac:dyDescent="0.25">
      <c r="B125" s="149"/>
      <c r="C125" s="30"/>
      <c r="D125" s="239" t="s">
        <v>76</v>
      </c>
      <c r="E125" s="239"/>
      <c r="F125" s="26" t="s">
        <v>40</v>
      </c>
      <c r="G125" s="26"/>
      <c r="H125" s="26"/>
      <c r="I125" s="148"/>
    </row>
    <row r="126" spans="2:9" ht="33" customHeight="1" x14ac:dyDescent="0.25">
      <c r="B126" s="149"/>
      <c r="C126" s="254" t="s">
        <v>77</v>
      </c>
      <c r="D126" s="236"/>
      <c r="E126" s="237"/>
      <c r="F126" s="177"/>
      <c r="G126" s="160"/>
      <c r="H126" s="53"/>
      <c r="I126" s="148"/>
    </row>
    <row r="127" spans="2:9" ht="33" customHeight="1" x14ac:dyDescent="0.25">
      <c r="B127" s="149"/>
      <c r="C127" s="254"/>
      <c r="D127" s="236"/>
      <c r="E127" s="237"/>
      <c r="F127" s="177"/>
      <c r="G127" s="160"/>
      <c r="H127" s="53"/>
      <c r="I127" s="148"/>
    </row>
    <row r="128" spans="2:9" ht="33" customHeight="1" x14ac:dyDescent="0.25">
      <c r="B128" s="149"/>
      <c r="C128" s="254"/>
      <c r="D128" s="236"/>
      <c r="E128" s="237"/>
      <c r="F128" s="177"/>
      <c r="G128" s="160"/>
      <c r="H128" s="53"/>
      <c r="I128" s="148"/>
    </row>
    <row r="129" spans="2:9" ht="33" customHeight="1" x14ac:dyDescent="0.25">
      <c r="B129" s="149"/>
      <c r="C129" s="254"/>
      <c r="D129" s="236"/>
      <c r="E129" s="237"/>
      <c r="F129" s="177"/>
      <c r="G129" s="160"/>
      <c r="H129" s="53"/>
      <c r="I129" s="148"/>
    </row>
    <row r="130" spans="2:9" ht="18.75" x14ac:dyDescent="0.25">
      <c r="B130" s="163"/>
      <c r="C130" s="255"/>
      <c r="D130" s="57"/>
      <c r="E130" s="57"/>
      <c r="F130" s="164"/>
      <c r="G130" s="164"/>
      <c r="H130" s="57"/>
      <c r="I130" s="165"/>
    </row>
    <row r="131" spans="2:9" ht="29.1" customHeight="1" x14ac:dyDescent="0.25">
      <c r="B131" s="256" t="s">
        <v>60</v>
      </c>
      <c r="C131" s="257"/>
      <c r="D131" s="257"/>
      <c r="E131" s="257"/>
      <c r="F131" s="257"/>
      <c r="G131" s="257"/>
      <c r="H131" s="257"/>
      <c r="I131" s="258"/>
    </row>
    <row r="132" spans="2:9" x14ac:dyDescent="0.25">
      <c r="B132" s="150"/>
      <c r="C132" s="33"/>
      <c r="D132" s="33"/>
      <c r="E132" s="33"/>
      <c r="F132" s="33"/>
      <c r="G132" s="33"/>
      <c r="H132" s="151"/>
      <c r="I132" s="152"/>
    </row>
    <row r="133" spans="2:9" x14ac:dyDescent="0.25">
      <c r="B133" s="150"/>
      <c r="C133" s="35" t="s">
        <v>78</v>
      </c>
      <c r="D133" s="33"/>
      <c r="E133" s="33"/>
      <c r="F133" s="33"/>
      <c r="G133" s="33"/>
      <c r="H133" s="151"/>
      <c r="I133" s="152"/>
    </row>
    <row r="134" spans="2:9" x14ac:dyDescent="0.25">
      <c r="B134" s="150"/>
      <c r="C134" s="35"/>
      <c r="D134" s="35"/>
      <c r="E134" s="35"/>
      <c r="F134" s="35"/>
      <c r="G134" s="35"/>
      <c r="H134" s="151"/>
      <c r="I134" s="152"/>
    </row>
    <row r="135" spans="2:9" ht="33" customHeight="1" x14ac:dyDescent="0.25">
      <c r="B135" s="150"/>
      <c r="C135" s="55" t="s">
        <v>79</v>
      </c>
      <c r="D135" s="33"/>
      <c r="E135" s="35"/>
      <c r="F135" s="184">
        <f>SUM(F138:F141)</f>
        <v>0</v>
      </c>
      <c r="G135" s="35"/>
      <c r="H135" s="151"/>
      <c r="I135" s="152"/>
    </row>
    <row r="136" spans="2:9" x14ac:dyDescent="0.25">
      <c r="B136" s="150"/>
      <c r="C136" s="33"/>
      <c r="D136" s="33"/>
      <c r="E136" s="33"/>
      <c r="F136" s="33"/>
      <c r="G136" s="33"/>
      <c r="H136" s="151"/>
      <c r="I136" s="152"/>
    </row>
    <row r="137" spans="2:9" ht="15.75" x14ac:dyDescent="0.25">
      <c r="B137" s="150"/>
      <c r="C137" s="34"/>
      <c r="D137" s="262" t="s">
        <v>76</v>
      </c>
      <c r="E137" s="262"/>
      <c r="F137" s="27" t="s">
        <v>40</v>
      </c>
      <c r="G137" s="27"/>
      <c r="H137" s="27"/>
      <c r="I137" s="152"/>
    </row>
    <row r="138" spans="2:9" ht="33" customHeight="1" x14ac:dyDescent="0.25">
      <c r="B138" s="150"/>
      <c r="C138" s="235" t="s">
        <v>80</v>
      </c>
      <c r="D138" s="236"/>
      <c r="E138" s="237"/>
      <c r="F138" s="177"/>
      <c r="G138" s="162"/>
      <c r="H138" s="56"/>
      <c r="I138" s="152"/>
    </row>
    <row r="139" spans="2:9" ht="33" customHeight="1" x14ac:dyDescent="0.25">
      <c r="B139" s="150"/>
      <c r="C139" s="235"/>
      <c r="D139" s="236"/>
      <c r="E139" s="237"/>
      <c r="F139" s="177"/>
      <c r="G139" s="162"/>
      <c r="H139" s="56"/>
      <c r="I139" s="152"/>
    </row>
    <row r="140" spans="2:9" ht="33" customHeight="1" x14ac:dyDescent="0.25">
      <c r="B140" s="150"/>
      <c r="C140" s="235"/>
      <c r="D140" s="236"/>
      <c r="E140" s="237"/>
      <c r="F140" s="177"/>
      <c r="G140" s="162"/>
      <c r="H140" s="56"/>
      <c r="I140" s="152"/>
    </row>
    <row r="141" spans="2:9" ht="33" customHeight="1" x14ac:dyDescent="0.25">
      <c r="B141" s="150"/>
      <c r="C141" s="235"/>
      <c r="D141" s="236"/>
      <c r="E141" s="237"/>
      <c r="F141" s="177"/>
      <c r="G141" s="162"/>
      <c r="H141" s="56"/>
      <c r="I141" s="152"/>
    </row>
    <row r="142" spans="2:9" ht="13.5" customHeight="1" x14ac:dyDescent="0.25">
      <c r="B142" s="153"/>
      <c r="C142" s="154"/>
      <c r="D142" s="154"/>
      <c r="E142" s="154"/>
      <c r="F142" s="154"/>
      <c r="G142" s="154"/>
      <c r="H142" s="154"/>
      <c r="I142" s="155"/>
    </row>
    <row r="143" spans="2:9" x14ac:dyDescent="0.25">
      <c r="B143" s="267"/>
      <c r="C143" s="268"/>
      <c r="D143" s="268"/>
      <c r="E143" s="268"/>
      <c r="F143" s="268"/>
      <c r="G143" s="268"/>
      <c r="H143" s="268"/>
      <c r="I143" s="269"/>
    </row>
    <row r="144" spans="2:9" ht="21" customHeight="1" x14ac:dyDescent="0.25">
      <c r="B144" s="248" t="s">
        <v>81</v>
      </c>
      <c r="C144" s="249"/>
      <c r="D144" s="249"/>
      <c r="E144" s="249"/>
      <c r="F144" s="249"/>
      <c r="G144" s="249"/>
      <c r="H144" s="249"/>
      <c r="I144" s="250"/>
    </row>
    <row r="145" spans="2:9" ht="15.75" x14ac:dyDescent="0.25">
      <c r="B145" s="166"/>
      <c r="C145" s="58"/>
      <c r="D145" s="58"/>
      <c r="E145" s="58"/>
      <c r="F145" s="58"/>
      <c r="G145" s="59"/>
      <c r="H145" s="167"/>
      <c r="I145" s="168"/>
    </row>
    <row r="146" spans="2:9" ht="15.75" x14ac:dyDescent="0.25">
      <c r="B146" s="166"/>
      <c r="C146" s="58"/>
      <c r="D146" s="60"/>
      <c r="E146" s="60"/>
      <c r="F146" s="60"/>
      <c r="G146" s="60"/>
      <c r="H146" s="167"/>
      <c r="I146" s="168"/>
    </row>
    <row r="147" spans="2:9" ht="15.6" customHeight="1" x14ac:dyDescent="0.25">
      <c r="B147" s="166"/>
      <c r="C147" s="266" t="s">
        <v>82</v>
      </c>
      <c r="D147" s="61" t="s">
        <v>83</v>
      </c>
      <c r="E147" s="265" t="s">
        <v>84</v>
      </c>
      <c r="F147" s="265"/>
      <c r="G147" s="23" t="s">
        <v>85</v>
      </c>
      <c r="H147" s="167"/>
      <c r="I147" s="168"/>
    </row>
    <row r="148" spans="2:9" ht="33" customHeight="1" x14ac:dyDescent="0.25">
      <c r="B148" s="166"/>
      <c r="C148" s="266"/>
      <c r="D148" s="83"/>
      <c r="E148" s="236"/>
      <c r="F148" s="237"/>
      <c r="G148" s="177"/>
      <c r="H148" s="167"/>
      <c r="I148" s="168"/>
    </row>
    <row r="149" spans="2:9" ht="33" customHeight="1" x14ac:dyDescent="0.25">
      <c r="B149" s="166"/>
      <c r="C149" s="266"/>
      <c r="D149" s="83"/>
      <c r="E149" s="236"/>
      <c r="F149" s="237"/>
      <c r="G149" s="177"/>
      <c r="H149" s="167"/>
      <c r="I149" s="168"/>
    </row>
    <row r="150" spans="2:9" ht="33" customHeight="1" x14ac:dyDescent="0.25">
      <c r="B150" s="166"/>
      <c r="C150" s="266"/>
      <c r="D150" s="83"/>
      <c r="E150" s="236"/>
      <c r="F150" s="237"/>
      <c r="G150" s="177"/>
      <c r="H150" s="167"/>
      <c r="I150" s="168"/>
    </row>
    <row r="151" spans="2:9" ht="33" customHeight="1" x14ac:dyDescent="0.25">
      <c r="B151" s="166"/>
      <c r="C151" s="58"/>
      <c r="D151" s="83"/>
      <c r="E151" s="236"/>
      <c r="F151" s="237"/>
      <c r="G151" s="177"/>
      <c r="H151" s="167"/>
      <c r="I151" s="168"/>
    </row>
    <row r="152" spans="2:9" ht="33" customHeight="1" x14ac:dyDescent="0.25">
      <c r="B152" s="166"/>
      <c r="C152" s="58"/>
      <c r="D152" s="83"/>
      <c r="E152" s="236"/>
      <c r="F152" s="237"/>
      <c r="G152" s="177"/>
      <c r="H152" s="167"/>
      <c r="I152" s="168"/>
    </row>
    <row r="153" spans="2:9" ht="33" customHeight="1" x14ac:dyDescent="0.25">
      <c r="B153" s="166"/>
      <c r="C153" s="58"/>
      <c r="D153" s="83"/>
      <c r="E153" s="236"/>
      <c r="F153" s="237"/>
      <c r="G153" s="177"/>
      <c r="H153" s="167"/>
      <c r="I153" s="168"/>
    </row>
    <row r="154" spans="2:9" ht="31.5" customHeight="1" x14ac:dyDescent="0.25">
      <c r="B154" s="169"/>
      <c r="C154" s="62"/>
      <c r="D154" s="62"/>
      <c r="E154" s="62"/>
      <c r="F154" s="62"/>
      <c r="G154" s="62"/>
      <c r="H154" s="170"/>
      <c r="I154" s="171"/>
    </row>
    <row r="155" spans="2:9" x14ac:dyDescent="0.25">
      <c r="B155" s="267"/>
      <c r="C155" s="268"/>
      <c r="D155" s="268"/>
      <c r="E155" s="268"/>
      <c r="F155" s="268"/>
      <c r="G155" s="268"/>
      <c r="H155" s="268"/>
      <c r="I155" s="269"/>
    </row>
    <row r="156" spans="2:9" ht="21" customHeight="1" x14ac:dyDescent="0.25">
      <c r="B156" s="248" t="s">
        <v>86</v>
      </c>
      <c r="C156" s="249"/>
      <c r="D156" s="249"/>
      <c r="E156" s="249"/>
      <c r="F156" s="249"/>
      <c r="G156" s="249"/>
      <c r="H156" s="249"/>
      <c r="I156" s="250"/>
    </row>
    <row r="157" spans="2:9" ht="18" customHeight="1" x14ac:dyDescent="0.25">
      <c r="B157" s="166" t="s">
        <v>87</v>
      </c>
      <c r="C157" s="63"/>
      <c r="D157" s="64"/>
      <c r="E157" s="65"/>
      <c r="F157" s="66"/>
      <c r="G157" s="66"/>
      <c r="H157" s="167"/>
      <c r="I157" s="168"/>
    </row>
    <row r="158" spans="2:9" ht="18" customHeight="1" x14ac:dyDescent="0.25">
      <c r="B158" s="166"/>
      <c r="C158" s="63"/>
      <c r="D158" s="64"/>
      <c r="E158" s="65"/>
      <c r="F158" s="66"/>
      <c r="G158" s="66"/>
      <c r="H158" s="167"/>
      <c r="I158" s="168"/>
    </row>
    <row r="159" spans="2:9" ht="33" customHeight="1" x14ac:dyDescent="0.25">
      <c r="B159" s="166"/>
      <c r="C159" s="58" t="s">
        <v>88</v>
      </c>
      <c r="D159" s="270"/>
      <c r="E159" s="271"/>
      <c r="F159" s="66"/>
      <c r="G159" s="66"/>
      <c r="H159" s="167"/>
      <c r="I159" s="168"/>
    </row>
    <row r="160" spans="2:9" ht="15.75" x14ac:dyDescent="0.25">
      <c r="B160" s="166"/>
      <c r="C160" s="63"/>
      <c r="D160" s="64"/>
      <c r="E160" s="65"/>
      <c r="F160" s="66"/>
      <c r="G160" s="66"/>
      <c r="H160" s="167"/>
      <c r="I160" s="168"/>
    </row>
    <row r="161" spans="2:9" x14ac:dyDescent="0.25">
      <c r="B161" s="166"/>
      <c r="C161" s="59"/>
      <c r="D161" s="59"/>
      <c r="E161" s="59"/>
      <c r="F161" s="59"/>
      <c r="G161" s="59"/>
      <c r="H161" s="167"/>
      <c r="I161" s="168"/>
    </row>
    <row r="162" spans="2:9" ht="33" customHeight="1" x14ac:dyDescent="0.25">
      <c r="B162" s="166"/>
      <c r="C162" s="58" t="s">
        <v>89</v>
      </c>
      <c r="D162" s="180"/>
      <c r="E162" s="25" t="str">
        <f>IFERROR(D162/$D$159,"")</f>
        <v/>
      </c>
      <c r="F162" s="24"/>
      <c r="G162" s="59"/>
      <c r="H162" s="167"/>
      <c r="I162" s="168"/>
    </row>
    <row r="163" spans="2:9" ht="33" customHeight="1" x14ac:dyDescent="0.25">
      <c r="B163" s="166"/>
      <c r="C163" s="58"/>
      <c r="D163" s="58"/>
      <c r="E163" s="58"/>
      <c r="F163" s="58"/>
      <c r="G163" s="59"/>
      <c r="H163" s="167"/>
      <c r="I163" s="168"/>
    </row>
    <row r="164" spans="2:9" ht="31.5" x14ac:dyDescent="0.25">
      <c r="B164" s="166"/>
      <c r="C164" s="58" t="s">
        <v>90</v>
      </c>
      <c r="D164" s="179"/>
      <c r="E164" s="24"/>
      <c r="F164" s="67"/>
      <c r="G164" s="67"/>
      <c r="H164" s="167"/>
      <c r="I164" s="168"/>
    </row>
    <row r="165" spans="2:9" x14ac:dyDescent="0.25">
      <c r="B165" s="166"/>
      <c r="C165" s="59"/>
      <c r="D165" s="59"/>
      <c r="E165" s="59"/>
      <c r="F165" s="59"/>
      <c r="G165" s="59"/>
      <c r="H165" s="167"/>
      <c r="I165" s="168"/>
    </row>
    <row r="166" spans="2:9" ht="33" customHeight="1" x14ac:dyDescent="0.25">
      <c r="B166" s="166"/>
      <c r="C166" s="58" t="s">
        <v>91</v>
      </c>
      <c r="D166" s="180"/>
      <c r="E166" s="25" t="str">
        <f>IFERROR(D166/$D$159,"")</f>
        <v/>
      </c>
      <c r="F166" s="24"/>
      <c r="G166" s="59"/>
      <c r="H166" s="167"/>
      <c r="I166" s="168"/>
    </row>
    <row r="167" spans="2:9" ht="33" customHeight="1" x14ac:dyDescent="0.25">
      <c r="B167" s="166"/>
      <c r="C167" s="59"/>
      <c r="D167" s="59"/>
      <c r="E167" s="59"/>
      <c r="F167" s="59"/>
      <c r="G167" s="59"/>
      <c r="H167" s="167"/>
      <c r="I167" s="168"/>
    </row>
    <row r="168" spans="2:9" ht="31.5" x14ac:dyDescent="0.25">
      <c r="B168" s="166"/>
      <c r="C168" s="58" t="s">
        <v>92</v>
      </c>
      <c r="D168" s="179"/>
      <c r="E168" s="24"/>
      <c r="F168" s="67"/>
      <c r="G168" s="67"/>
      <c r="H168" s="167"/>
      <c r="I168" s="168"/>
    </row>
    <row r="169" spans="2:9" x14ac:dyDescent="0.25">
      <c r="B169" s="166"/>
      <c r="C169" s="59"/>
      <c r="D169" s="59"/>
      <c r="E169" s="59"/>
      <c r="F169" s="59"/>
      <c r="G169" s="59"/>
      <c r="H169" s="167"/>
      <c r="I169" s="168"/>
    </row>
    <row r="170" spans="2:9" ht="33" customHeight="1" x14ac:dyDescent="0.25">
      <c r="B170" s="166"/>
      <c r="C170" s="58" t="s">
        <v>93</v>
      </c>
      <c r="D170" s="180"/>
      <c r="E170" s="25" t="str">
        <f>IFERROR(D170/$D$159,"")</f>
        <v/>
      </c>
      <c r="F170" s="24"/>
      <c r="G170" s="59"/>
      <c r="H170" s="167"/>
      <c r="I170" s="168"/>
    </row>
    <row r="171" spans="2:9" ht="33" customHeight="1" x14ac:dyDescent="0.25">
      <c r="B171" s="166"/>
      <c r="C171" s="67"/>
      <c r="D171" s="67"/>
      <c r="E171" s="67"/>
      <c r="F171" s="67"/>
      <c r="G171" s="67"/>
      <c r="H171" s="167"/>
      <c r="I171" s="168"/>
    </row>
    <row r="172" spans="2:9" ht="31.5" x14ac:dyDescent="0.25">
      <c r="B172" s="166"/>
      <c r="C172" s="58" t="s">
        <v>94</v>
      </c>
      <c r="D172" s="179"/>
      <c r="E172" s="24"/>
      <c r="F172" s="67"/>
      <c r="G172" s="67"/>
      <c r="H172" s="167"/>
      <c r="I172" s="168"/>
    </row>
    <row r="173" spans="2:9" ht="15.75" x14ac:dyDescent="0.25">
      <c r="B173" s="166"/>
      <c r="C173" s="58"/>
      <c r="D173" s="58"/>
      <c r="E173" s="58"/>
      <c r="F173" s="58"/>
      <c r="G173" s="59"/>
      <c r="H173" s="167"/>
      <c r="I173" s="168"/>
    </row>
    <row r="174" spans="2:9" ht="15.75" x14ac:dyDescent="0.25">
      <c r="B174" s="166"/>
      <c r="C174" s="68" t="s">
        <v>95</v>
      </c>
      <c r="D174" s="59"/>
      <c r="E174" s="59"/>
      <c r="F174" s="59"/>
      <c r="G174" s="59"/>
      <c r="H174" s="167"/>
      <c r="I174" s="168"/>
    </row>
    <row r="175" spans="2:9" ht="66" customHeight="1" x14ac:dyDescent="0.25">
      <c r="B175" s="166"/>
      <c r="C175" s="259"/>
      <c r="D175" s="260"/>
      <c r="E175" s="260"/>
      <c r="F175" s="260"/>
      <c r="G175" s="261"/>
      <c r="H175" s="167"/>
      <c r="I175" s="168"/>
    </row>
    <row r="176" spans="2:9" ht="15.75" x14ac:dyDescent="0.25">
      <c r="B176" s="166"/>
      <c r="C176" s="58"/>
      <c r="D176" s="58"/>
      <c r="E176" s="58"/>
      <c r="F176" s="58"/>
      <c r="G176" s="59"/>
      <c r="H176" s="167"/>
      <c r="I176" s="168"/>
    </row>
    <row r="177" spans="2:9" ht="15.75" x14ac:dyDescent="0.25">
      <c r="B177" s="166"/>
      <c r="C177" s="68" t="s">
        <v>96</v>
      </c>
      <c r="D177" s="59"/>
      <c r="E177" s="59"/>
      <c r="F177" s="59"/>
      <c r="G177" s="59"/>
      <c r="H177" s="167"/>
      <c r="I177" s="168"/>
    </row>
    <row r="178" spans="2:9" ht="66" customHeight="1" x14ac:dyDescent="0.25">
      <c r="B178" s="166"/>
      <c r="C178" s="259"/>
      <c r="D178" s="260"/>
      <c r="E178" s="260"/>
      <c r="F178" s="260"/>
      <c r="G178" s="261"/>
      <c r="H178" s="167"/>
      <c r="I178" s="168"/>
    </row>
    <row r="179" spans="2:9" ht="15.75" x14ac:dyDescent="0.25">
      <c r="B179" s="166"/>
      <c r="C179" s="58"/>
      <c r="D179" s="58"/>
      <c r="E179" s="58"/>
      <c r="F179" s="58"/>
      <c r="G179" s="59"/>
      <c r="H179" s="167"/>
      <c r="I179" s="168"/>
    </row>
    <row r="180" spans="2:9" ht="15.75" x14ac:dyDescent="0.25">
      <c r="B180" s="166"/>
      <c r="C180" s="68" t="s">
        <v>97</v>
      </c>
      <c r="D180" s="59"/>
      <c r="E180" s="59"/>
      <c r="F180" s="59"/>
      <c r="G180" s="59"/>
      <c r="H180" s="167"/>
      <c r="I180" s="168"/>
    </row>
    <row r="181" spans="2:9" ht="66" customHeight="1" x14ac:dyDescent="0.25">
      <c r="B181" s="166"/>
      <c r="C181" s="243"/>
      <c r="D181" s="244"/>
      <c r="E181" s="244"/>
      <c r="F181" s="244"/>
      <c r="G181" s="245"/>
      <c r="H181" s="167"/>
      <c r="I181" s="168"/>
    </row>
    <row r="182" spans="2:9" x14ac:dyDescent="0.25">
      <c r="B182" s="166"/>
      <c r="C182" s="59"/>
      <c r="D182" s="59"/>
      <c r="E182" s="59"/>
      <c r="F182" s="59"/>
      <c r="G182" s="59"/>
      <c r="H182" s="167"/>
      <c r="I182" s="168"/>
    </row>
    <row r="183" spans="2:9" ht="33" customHeight="1" x14ac:dyDescent="0.25">
      <c r="B183" s="166"/>
      <c r="C183" s="69" t="s">
        <v>806</v>
      </c>
      <c r="D183" s="59"/>
      <c r="E183" s="81"/>
      <c r="F183" s="59"/>
      <c r="G183" s="59"/>
      <c r="H183" s="59"/>
      <c r="I183" s="70"/>
    </row>
    <row r="184" spans="2:9" x14ac:dyDescent="0.25">
      <c r="B184" s="166"/>
      <c r="C184" s="59"/>
      <c r="D184" s="59"/>
      <c r="E184" s="59"/>
      <c r="F184" s="59"/>
      <c r="G184" s="59"/>
      <c r="H184" s="167"/>
      <c r="I184" s="168"/>
    </row>
    <row r="185" spans="2:9" ht="59.1" customHeight="1" x14ac:dyDescent="0.25">
      <c r="B185" s="166"/>
      <c r="C185" s="263" t="s">
        <v>98</v>
      </c>
      <c r="D185" s="263"/>
      <c r="E185" s="263"/>
      <c r="F185" s="263"/>
      <c r="G185" s="263"/>
      <c r="H185" s="167"/>
      <c r="I185" s="168"/>
    </row>
    <row r="186" spans="2:9" ht="18.75" customHeight="1" x14ac:dyDescent="0.25">
      <c r="B186" s="166"/>
      <c r="C186" s="264" t="s">
        <v>99</v>
      </c>
      <c r="D186" s="264"/>
      <c r="E186" s="264"/>
      <c r="F186" s="264"/>
      <c r="G186" s="264"/>
      <c r="H186" s="167"/>
      <c r="I186" s="168"/>
    </row>
    <row r="187" spans="2:9" ht="66" customHeight="1" x14ac:dyDescent="0.25">
      <c r="B187" s="166"/>
      <c r="C187" s="243"/>
      <c r="D187" s="244"/>
      <c r="E187" s="244"/>
      <c r="F187" s="244"/>
      <c r="G187" s="245"/>
      <c r="H187" s="167"/>
      <c r="I187" s="168"/>
    </row>
    <row r="188" spans="2:9" x14ac:dyDescent="0.25">
      <c r="B188" s="169"/>
      <c r="C188" s="71"/>
      <c r="D188" s="71"/>
      <c r="E188" s="71"/>
      <c r="F188" s="71"/>
      <c r="G188" s="71"/>
      <c r="H188" s="170"/>
      <c r="I188" s="171"/>
    </row>
    <row r="189" spans="2:9" x14ac:dyDescent="0.25">
      <c r="B189" s="267"/>
      <c r="C189" s="268"/>
      <c r="D189" s="268"/>
      <c r="E189" s="268"/>
      <c r="F189" s="268"/>
      <c r="G189" s="268"/>
      <c r="H189" s="268"/>
      <c r="I189" s="269"/>
    </row>
    <row r="190" spans="2:9" ht="21" customHeight="1" x14ac:dyDescent="0.25">
      <c r="B190" s="248" t="s">
        <v>100</v>
      </c>
      <c r="C190" s="249"/>
      <c r="D190" s="249"/>
      <c r="E190" s="249"/>
      <c r="F190" s="249"/>
      <c r="G190" s="249"/>
      <c r="H190" s="249"/>
      <c r="I190" s="250"/>
    </row>
    <row r="191" spans="2:9" x14ac:dyDescent="0.25">
      <c r="B191" s="166"/>
      <c r="C191" s="167"/>
      <c r="D191" s="167"/>
      <c r="E191" s="167"/>
      <c r="F191" s="167"/>
      <c r="G191" s="167"/>
      <c r="H191" s="167"/>
      <c r="I191" s="168"/>
    </row>
    <row r="192" spans="2:9" ht="18.600000000000001" customHeight="1" x14ac:dyDescent="0.25">
      <c r="B192" s="166"/>
      <c r="C192" s="72" t="s">
        <v>101</v>
      </c>
      <c r="D192" s="167"/>
      <c r="E192" s="167"/>
      <c r="F192" s="167"/>
      <c r="G192" s="167"/>
      <c r="H192" s="167"/>
      <c r="I192" s="168"/>
    </row>
    <row r="193" spans="2:9" x14ac:dyDescent="0.25">
      <c r="B193" s="166"/>
      <c r="C193" s="167"/>
      <c r="D193" s="167"/>
      <c r="E193" s="167"/>
      <c r="F193" s="167"/>
      <c r="G193" s="167"/>
      <c r="H193" s="167"/>
      <c r="I193" s="168"/>
    </row>
    <row r="194" spans="2:9" ht="14.45" customHeight="1" x14ac:dyDescent="0.25">
      <c r="B194" s="166"/>
      <c r="C194" s="247" t="s">
        <v>797</v>
      </c>
      <c r="D194" s="240"/>
      <c r="E194" s="240"/>
      <c r="F194" s="240"/>
      <c r="G194" s="241"/>
      <c r="H194" s="167"/>
      <c r="I194" s="168"/>
    </row>
    <row r="195" spans="2:9" ht="14.45" customHeight="1" x14ac:dyDescent="0.25">
      <c r="B195" s="166"/>
      <c r="C195" s="240"/>
      <c r="D195" s="240"/>
      <c r="E195" s="240"/>
      <c r="F195" s="240"/>
      <c r="G195" s="246"/>
      <c r="H195" s="167"/>
      <c r="I195" s="168"/>
    </row>
    <row r="196" spans="2:9" ht="14.45" customHeight="1" x14ac:dyDescent="0.25">
      <c r="B196" s="166"/>
      <c r="C196" s="240"/>
      <c r="D196" s="240"/>
      <c r="E196" s="240"/>
      <c r="F196" s="240"/>
      <c r="G196" s="242"/>
      <c r="H196" s="167"/>
      <c r="I196" s="168"/>
    </row>
    <row r="197" spans="2:9" ht="26.25" customHeight="1" x14ac:dyDescent="0.25">
      <c r="B197" s="166"/>
      <c r="C197" s="240"/>
      <c r="D197" s="240"/>
      <c r="E197" s="240"/>
      <c r="F197" s="240"/>
      <c r="G197" s="167"/>
      <c r="H197" s="167"/>
      <c r="I197" s="168"/>
    </row>
    <row r="198" spans="2:9" ht="14.45" customHeight="1" x14ac:dyDescent="0.25">
      <c r="B198" s="166"/>
      <c r="C198" s="172"/>
      <c r="D198" s="172"/>
      <c r="E198" s="172"/>
      <c r="F198" s="167"/>
      <c r="G198" s="167"/>
      <c r="H198" s="167"/>
      <c r="I198" s="168"/>
    </row>
    <row r="199" spans="2:9" ht="14.45" customHeight="1" x14ac:dyDescent="0.25">
      <c r="B199" s="166"/>
      <c r="C199" s="173" t="s">
        <v>102</v>
      </c>
      <c r="D199" s="172"/>
      <c r="E199" s="172"/>
      <c r="F199" s="167"/>
      <c r="G199" s="167"/>
      <c r="H199" s="167"/>
      <c r="I199" s="168"/>
    </row>
    <row r="200" spans="2:9" ht="14.45" customHeight="1" x14ac:dyDescent="0.25">
      <c r="B200" s="166"/>
      <c r="C200" s="173" t="s">
        <v>103</v>
      </c>
      <c r="D200" s="172"/>
      <c r="E200" s="172"/>
      <c r="F200" s="167"/>
      <c r="G200" s="167"/>
      <c r="H200" s="167"/>
      <c r="I200" s="168"/>
    </row>
    <row r="201" spans="2:9" ht="62.1" customHeight="1" x14ac:dyDescent="0.25">
      <c r="B201" s="166"/>
      <c r="C201" s="243"/>
      <c r="D201" s="244"/>
      <c r="E201" s="244"/>
      <c r="F201" s="244"/>
      <c r="G201" s="245"/>
      <c r="H201" s="167"/>
      <c r="I201" s="168"/>
    </row>
    <row r="202" spans="2:9" ht="14.45" customHeight="1" x14ac:dyDescent="0.25">
      <c r="B202" s="166"/>
      <c r="C202" s="172"/>
      <c r="D202" s="172"/>
      <c r="E202" s="172"/>
      <c r="F202" s="167"/>
      <c r="G202" s="167"/>
      <c r="H202" s="167"/>
      <c r="I202" s="168"/>
    </row>
    <row r="203" spans="2:9" ht="14.45" customHeight="1" x14ac:dyDescent="0.25">
      <c r="B203" s="166"/>
      <c r="C203" s="173" t="s">
        <v>104</v>
      </c>
      <c r="D203" s="172"/>
      <c r="E203" s="172"/>
      <c r="F203" s="167"/>
      <c r="G203" s="167"/>
      <c r="H203" s="167"/>
      <c r="I203" s="168"/>
    </row>
    <row r="204" spans="2:9" ht="66" customHeight="1" x14ac:dyDescent="0.25">
      <c r="B204" s="166"/>
      <c r="C204" s="243"/>
      <c r="D204" s="244"/>
      <c r="E204" s="244"/>
      <c r="F204" s="244"/>
      <c r="G204" s="245"/>
      <c r="H204" s="167"/>
      <c r="I204" s="168"/>
    </row>
    <row r="205" spans="2:9" ht="14.45" customHeight="1" x14ac:dyDescent="0.25">
      <c r="B205" s="166"/>
      <c r="C205" s="173"/>
      <c r="D205" s="172"/>
      <c r="E205" s="172"/>
      <c r="F205" s="167"/>
      <c r="G205" s="167"/>
      <c r="H205" s="167"/>
      <c r="I205" s="168"/>
    </row>
    <row r="206" spans="2:9" ht="40.5" customHeight="1" x14ac:dyDescent="0.25">
      <c r="B206" s="166"/>
      <c r="C206" s="173" t="s">
        <v>105</v>
      </c>
      <c r="D206" s="172"/>
      <c r="E206" s="172"/>
      <c r="F206" s="167"/>
      <c r="G206" s="80"/>
      <c r="H206" s="167"/>
      <c r="I206" s="168"/>
    </row>
    <row r="207" spans="2:9" ht="14.45" customHeight="1" x14ac:dyDescent="0.25">
      <c r="B207" s="166"/>
      <c r="C207" s="173"/>
      <c r="D207" s="172"/>
      <c r="E207" s="172"/>
      <c r="F207" s="167"/>
      <c r="G207" s="167"/>
      <c r="H207" s="167"/>
      <c r="I207" s="168"/>
    </row>
    <row r="208" spans="2:9" ht="15.75" x14ac:dyDescent="0.25">
      <c r="B208" s="166"/>
      <c r="C208" s="173" t="s">
        <v>106</v>
      </c>
      <c r="D208" s="172"/>
      <c r="E208" s="172"/>
      <c r="F208" s="167"/>
      <c r="G208" s="167"/>
      <c r="H208" s="167"/>
      <c r="I208" s="168"/>
    </row>
    <row r="209" spans="2:9" ht="66" customHeight="1" x14ac:dyDescent="0.25">
      <c r="B209" s="166"/>
      <c r="C209" s="243"/>
      <c r="D209" s="244"/>
      <c r="E209" s="244"/>
      <c r="F209" s="244"/>
      <c r="G209" s="245"/>
      <c r="H209" s="167"/>
      <c r="I209" s="168"/>
    </row>
    <row r="210" spans="2:9" ht="15.75" x14ac:dyDescent="0.25">
      <c r="B210" s="166"/>
      <c r="C210" s="173"/>
      <c r="D210" s="172"/>
      <c r="E210" s="172"/>
      <c r="F210" s="167"/>
      <c r="G210" s="167"/>
      <c r="H210" s="167"/>
      <c r="I210" s="168"/>
    </row>
    <row r="211" spans="2:9" ht="36.6" customHeight="1" x14ac:dyDescent="0.25">
      <c r="B211" s="166"/>
      <c r="C211" s="173" t="s">
        <v>107</v>
      </c>
      <c r="D211" s="172"/>
      <c r="E211" s="172"/>
      <c r="F211" s="167"/>
      <c r="G211" s="80"/>
      <c r="H211" s="167"/>
      <c r="I211" s="168"/>
    </row>
    <row r="212" spans="2:9" ht="15.75" x14ac:dyDescent="0.25">
      <c r="B212" s="166"/>
      <c r="C212" s="173"/>
      <c r="D212" s="172"/>
      <c r="E212" s="172"/>
      <c r="F212" s="167"/>
      <c r="G212" s="167"/>
      <c r="H212" s="167"/>
      <c r="I212" s="168"/>
    </row>
    <row r="213" spans="2:9" ht="15.75" x14ac:dyDescent="0.25">
      <c r="B213" s="166"/>
      <c r="C213" s="173" t="s">
        <v>108</v>
      </c>
      <c r="D213" s="172"/>
      <c r="E213" s="172"/>
      <c r="F213" s="172"/>
      <c r="G213" s="172"/>
      <c r="H213" s="172"/>
      <c r="I213" s="174"/>
    </row>
    <row r="214" spans="2:9" ht="66" customHeight="1" x14ac:dyDescent="0.25">
      <c r="B214" s="166"/>
      <c r="C214" s="243"/>
      <c r="D214" s="244"/>
      <c r="E214" s="244"/>
      <c r="F214" s="244"/>
      <c r="G214" s="245"/>
      <c r="H214" s="172"/>
      <c r="I214" s="174"/>
    </row>
    <row r="215" spans="2:9" ht="15.75" x14ac:dyDescent="0.25">
      <c r="B215" s="166"/>
      <c r="C215" s="172"/>
      <c r="D215" s="172"/>
      <c r="E215" s="172"/>
      <c r="F215" s="172"/>
      <c r="G215" s="172"/>
      <c r="H215" s="172"/>
      <c r="I215" s="174"/>
    </row>
    <row r="216" spans="2:9" ht="18.75" x14ac:dyDescent="0.25">
      <c r="B216" s="166"/>
      <c r="C216" s="72" t="s">
        <v>109</v>
      </c>
      <c r="D216" s="172"/>
      <c r="E216" s="172"/>
      <c r="F216" s="172"/>
      <c r="G216" s="172"/>
      <c r="H216" s="172"/>
      <c r="I216" s="174"/>
    </row>
    <row r="217" spans="2:9" ht="15.75" x14ac:dyDescent="0.25">
      <c r="B217" s="166"/>
      <c r="C217" s="172"/>
      <c r="D217" s="172"/>
      <c r="E217" s="172"/>
      <c r="F217" s="172"/>
      <c r="G217" s="172"/>
      <c r="H217" s="172"/>
      <c r="I217" s="174"/>
    </row>
    <row r="218" spans="2:9" ht="15.6" customHeight="1" x14ac:dyDescent="0.25">
      <c r="B218" s="166"/>
      <c r="C218" s="240" t="s">
        <v>110</v>
      </c>
      <c r="D218" s="240"/>
      <c r="E218" s="240"/>
      <c r="F218" s="241"/>
      <c r="G218" s="172"/>
      <c r="H218" s="172"/>
      <c r="I218" s="174"/>
    </row>
    <row r="219" spans="2:9" ht="23.1" customHeight="1" x14ac:dyDescent="0.25">
      <c r="B219" s="166"/>
      <c r="C219" s="172"/>
      <c r="D219" s="172"/>
      <c r="E219" s="172"/>
      <c r="F219" s="242"/>
      <c r="G219" s="172"/>
      <c r="H219" s="172"/>
      <c r="I219" s="174"/>
    </row>
    <row r="220" spans="2:9" ht="15.75" x14ac:dyDescent="0.25">
      <c r="B220" s="166"/>
      <c r="C220" s="172"/>
      <c r="D220" s="172"/>
      <c r="E220" s="172"/>
      <c r="F220" s="172"/>
      <c r="G220" s="172"/>
      <c r="H220" s="172"/>
      <c r="I220" s="174"/>
    </row>
    <row r="221" spans="2:9" ht="15.75" x14ac:dyDescent="0.25">
      <c r="B221" s="166"/>
      <c r="C221" s="173" t="s">
        <v>111</v>
      </c>
      <c r="D221" s="172"/>
      <c r="E221" s="172"/>
      <c r="F221" s="172"/>
      <c r="G221" s="172"/>
      <c r="H221" s="172"/>
      <c r="I221" s="174"/>
    </row>
    <row r="222" spans="2:9" ht="66" customHeight="1" x14ac:dyDescent="0.25">
      <c r="B222" s="166"/>
      <c r="C222" s="243"/>
      <c r="D222" s="244"/>
      <c r="E222" s="244"/>
      <c r="F222" s="244"/>
      <c r="G222" s="245"/>
      <c r="H222" s="172"/>
      <c r="I222" s="174"/>
    </row>
    <row r="223" spans="2:9" ht="15.75" x14ac:dyDescent="0.25">
      <c r="B223" s="166"/>
      <c r="C223" s="173"/>
      <c r="D223" s="172"/>
      <c r="E223" s="172"/>
      <c r="F223" s="172"/>
      <c r="G223" s="172"/>
      <c r="H223" s="172"/>
      <c r="I223" s="174"/>
    </row>
    <row r="224" spans="2:9" x14ac:dyDescent="0.25">
      <c r="B224" s="169"/>
      <c r="C224" s="170"/>
      <c r="D224" s="170"/>
      <c r="E224" s="170"/>
      <c r="F224" s="170"/>
      <c r="G224" s="170"/>
      <c r="H224" s="170"/>
      <c r="I224" s="171"/>
    </row>
  </sheetData>
  <sheetProtection algorithmName="SHA-512" hashValue="+sakNMpAImErAfPWW8aLBmvJ/W61DGzgHk2el02mJjw4aksqgUaR9SfYYPY8lYNQFPplR/6Q79PFyE0k5MFBOQ==" saltValue="1yrA7fn7ivM6aehsTpEwaQ==" spinCount="100000" sheet="1" objects="1" scenarios="1"/>
  <mergeCells count="104">
    <mergeCell ref="B116:I116"/>
    <mergeCell ref="F18:I18"/>
    <mergeCell ref="B6:I6"/>
    <mergeCell ref="B19:I19"/>
    <mergeCell ref="F15:I15"/>
    <mergeCell ref="F17:I17"/>
    <mergeCell ref="B16:E16"/>
    <mergeCell ref="F16:I16"/>
    <mergeCell ref="B17:E17"/>
    <mergeCell ref="B15:E15"/>
    <mergeCell ref="B14:E14"/>
    <mergeCell ref="B12:E12"/>
    <mergeCell ref="B9:E9"/>
    <mergeCell ref="B8:E8"/>
    <mergeCell ref="C49:C55"/>
    <mergeCell ref="B10:E10"/>
    <mergeCell ref="F10:I10"/>
    <mergeCell ref="C74:G74"/>
    <mergeCell ref="B11:E11"/>
    <mergeCell ref="F11:I11"/>
    <mergeCell ref="B90:I90"/>
    <mergeCell ref="B103:I103"/>
    <mergeCell ref="F65:H66"/>
    <mergeCell ref="D110:E110"/>
    <mergeCell ref="B117:I117"/>
    <mergeCell ref="B144:I144"/>
    <mergeCell ref="B1:I3"/>
    <mergeCell ref="B4:I4"/>
    <mergeCell ref="D5:I5"/>
    <mergeCell ref="F7:I7"/>
    <mergeCell ref="F8:I8"/>
    <mergeCell ref="B189:I189"/>
    <mergeCell ref="B75:I75"/>
    <mergeCell ref="B21:I21"/>
    <mergeCell ref="B20:I20"/>
    <mergeCell ref="B89:I89"/>
    <mergeCell ref="B58:I58"/>
    <mergeCell ref="B57:I57"/>
    <mergeCell ref="C60:H60"/>
    <mergeCell ref="B39:I39"/>
    <mergeCell ref="B7:E7"/>
    <mergeCell ref="B5:C5"/>
    <mergeCell ref="F9:I9"/>
    <mergeCell ref="F12:I12"/>
    <mergeCell ref="B13:I13"/>
    <mergeCell ref="F14:I14"/>
    <mergeCell ref="B18:E18"/>
    <mergeCell ref="D139:E139"/>
    <mergeCell ref="C175:G175"/>
    <mergeCell ref="C178:G178"/>
    <mergeCell ref="C181:G181"/>
    <mergeCell ref="C187:G187"/>
    <mergeCell ref="D137:E137"/>
    <mergeCell ref="C138:C141"/>
    <mergeCell ref="D138:E138"/>
    <mergeCell ref="C185:G185"/>
    <mergeCell ref="C186:G186"/>
    <mergeCell ref="D141:E141"/>
    <mergeCell ref="B156:I156"/>
    <mergeCell ref="E147:F147"/>
    <mergeCell ref="C147:C150"/>
    <mergeCell ref="E153:F153"/>
    <mergeCell ref="B143:I143"/>
    <mergeCell ref="B155:I155"/>
    <mergeCell ref="D159:E159"/>
    <mergeCell ref="D140:E140"/>
    <mergeCell ref="C218:E218"/>
    <mergeCell ref="F218:F219"/>
    <mergeCell ref="C222:G222"/>
    <mergeCell ref="G194:G196"/>
    <mergeCell ref="C194:F197"/>
    <mergeCell ref="B190:I190"/>
    <mergeCell ref="B91:I91"/>
    <mergeCell ref="C201:G201"/>
    <mergeCell ref="C204:G204"/>
    <mergeCell ref="C209:G209"/>
    <mergeCell ref="C214:G214"/>
    <mergeCell ref="D125:E125"/>
    <mergeCell ref="C126:C130"/>
    <mergeCell ref="D126:E126"/>
    <mergeCell ref="D127:E127"/>
    <mergeCell ref="D128:E128"/>
    <mergeCell ref="E148:F148"/>
    <mergeCell ref="E149:F149"/>
    <mergeCell ref="E150:F150"/>
    <mergeCell ref="E151:F151"/>
    <mergeCell ref="E152:F152"/>
    <mergeCell ref="D129:E129"/>
    <mergeCell ref="B131:I131"/>
    <mergeCell ref="B118:I118"/>
    <mergeCell ref="C31:C37"/>
    <mergeCell ref="C27:C30"/>
    <mergeCell ref="C45:C48"/>
    <mergeCell ref="C111:C114"/>
    <mergeCell ref="D111:E111"/>
    <mergeCell ref="D112:E112"/>
    <mergeCell ref="D113:E113"/>
    <mergeCell ref="D114:E114"/>
    <mergeCell ref="C98:C101"/>
    <mergeCell ref="D97:E97"/>
    <mergeCell ref="D98:E98"/>
    <mergeCell ref="D99:E99"/>
    <mergeCell ref="D101:E101"/>
    <mergeCell ref="D100:E100"/>
  </mergeCells>
  <conditionalFormatting sqref="C171:G171">
    <cfRule type="cellIs" dxfId="42" priority="1" operator="equal">
      <formula>"REQUIRED, please enter information"</formula>
    </cfRule>
  </conditionalFormatting>
  <conditionalFormatting sqref="D65 G148:G153">
    <cfRule type="cellIs" dxfId="41" priority="10" operator="equal">
      <formula>"Go to 'Contact Information' tab"</formula>
    </cfRule>
    <cfRule type="containsText" dxfId="40" priority="11" operator="containsText" text="ERROR">
      <formula>NOT(ISERROR(SEARCH("ERROR",D65)))</formula>
    </cfRule>
  </conditionalFormatting>
  <conditionalFormatting sqref="D111:D114">
    <cfRule type="containsText" dxfId="39" priority="45" operator="containsText" text="ERROR">
      <formula>NOT(ISERROR(SEARCH("ERROR",D111)))</formula>
    </cfRule>
  </conditionalFormatting>
  <conditionalFormatting sqref="D126:D129">
    <cfRule type="containsText" dxfId="38" priority="44" operator="containsText" text="ERROR">
      <formula>NOT(ISERROR(SEARCH("ERROR",D126)))</formula>
    </cfRule>
  </conditionalFormatting>
  <conditionalFormatting sqref="D138:D141">
    <cfRule type="containsText" dxfId="37" priority="28" operator="containsText" text="ERROR">
      <formula>NOT(ISERROR(SEARCH("ERROR",D138)))</formula>
    </cfRule>
  </conditionalFormatting>
  <conditionalFormatting sqref="D170">
    <cfRule type="cellIs" dxfId="36" priority="87" operator="equal">
      <formula>"Go to 'Contact Information' tab"</formula>
    </cfRule>
  </conditionalFormatting>
  <conditionalFormatting sqref="D172">
    <cfRule type="cellIs" dxfId="35" priority="5" operator="equal">
      <formula>"Go to 'Contact Information' tab"</formula>
    </cfRule>
  </conditionalFormatting>
  <conditionalFormatting sqref="D38:E38 D157:E158">
    <cfRule type="containsText" dxfId="34" priority="91" operator="containsText" text="ERROR">
      <formula>NOT(ISERROR(SEARCH("ERROR",D38)))</formula>
    </cfRule>
  </conditionalFormatting>
  <conditionalFormatting sqref="D44:E56">
    <cfRule type="containsText" dxfId="33" priority="65" operator="containsText" text="ERROR">
      <formula>NOT(ISERROR(SEARCH("ERROR",D44)))</formula>
    </cfRule>
  </conditionalFormatting>
  <conditionalFormatting sqref="D70:E73">
    <cfRule type="cellIs" dxfId="32" priority="12" operator="equal">
      <formula>"Go to 'Contact Information' tab"</formula>
    </cfRule>
    <cfRule type="containsText" dxfId="31" priority="13" operator="containsText" text="ERROR">
      <formula>NOT(ISERROR(SEARCH("ERROR",D70)))</formula>
    </cfRule>
  </conditionalFormatting>
  <conditionalFormatting sqref="D83:E86">
    <cfRule type="cellIs" dxfId="30" priority="14" operator="equal">
      <formula>"Go to 'Contact Information' tab"</formula>
    </cfRule>
    <cfRule type="containsText" dxfId="29" priority="15" operator="containsText" text="ERROR">
      <formula>NOT(ISERROR(SEARCH("ERROR",D83)))</formula>
    </cfRule>
  </conditionalFormatting>
  <conditionalFormatting sqref="D160:E160">
    <cfRule type="containsText" dxfId="28" priority="96" operator="containsText" text="ERROR">
      <formula>NOT(ISERROR(SEARCH("ERROR",D160)))</formula>
    </cfRule>
  </conditionalFormatting>
  <conditionalFormatting sqref="D166:E167">
    <cfRule type="containsText" dxfId="27" priority="85" operator="containsText" text="ERROR">
      <formula>NOT(ISERROR(SEARCH("ERROR",D166)))</formula>
    </cfRule>
  </conditionalFormatting>
  <conditionalFormatting sqref="D170:E170">
    <cfRule type="containsText" dxfId="26" priority="84" operator="containsText" text="ERROR">
      <formula>NOT(ISERROR(SEARCH("ERROR",D170)))</formula>
    </cfRule>
  </conditionalFormatting>
  <conditionalFormatting sqref="D172:E172">
    <cfRule type="containsText" dxfId="25" priority="2" operator="containsText" text="ERROR">
      <formula>NOT(ISERROR(SEARCH("ERROR",D172)))</formula>
    </cfRule>
  </conditionalFormatting>
  <conditionalFormatting sqref="D26:G37 D98:D102 D159:D170">
    <cfRule type="containsText" dxfId="24" priority="56" operator="containsText" text="ERROR">
      <formula>NOT(ISERROR(SEARCH("ERROR",D26)))</formula>
    </cfRule>
  </conditionalFormatting>
  <conditionalFormatting sqref="E44:E56">
    <cfRule type="cellIs" dxfId="23" priority="64" operator="equal">
      <formula>"Go to 'Contact Information' tab"</formula>
    </cfRule>
  </conditionalFormatting>
  <conditionalFormatting sqref="E157:E158 D162:D164">
    <cfRule type="cellIs" dxfId="22" priority="89" operator="equal">
      <formula>"Go to 'Contact Information' tab"</formula>
    </cfRule>
  </conditionalFormatting>
  <conditionalFormatting sqref="E160">
    <cfRule type="cellIs" dxfId="21" priority="97" operator="equal">
      <formula>"Go to 'Contact Information' tab"</formula>
    </cfRule>
  </conditionalFormatting>
  <conditionalFormatting sqref="E162:E164">
    <cfRule type="containsText" dxfId="20" priority="27" operator="containsText" text="ERROR">
      <formula>NOT(ISERROR(SEARCH("ERROR",E162)))</formula>
    </cfRule>
  </conditionalFormatting>
  <conditionalFormatting sqref="E164">
    <cfRule type="cellIs" dxfId="19" priority="83" operator="equal">
      <formula>"REQUIRED, please enter information"</formula>
    </cfRule>
  </conditionalFormatting>
  <conditionalFormatting sqref="E168">
    <cfRule type="containsText" dxfId="18" priority="6" operator="containsText" text="ERROR">
      <formula>NOT(ISERROR(SEARCH("ERROR",E168)))</formula>
    </cfRule>
    <cfRule type="cellIs" dxfId="17" priority="8" operator="equal">
      <formula>"REQUIRED, please enter information"</formula>
    </cfRule>
  </conditionalFormatting>
  <conditionalFormatting sqref="E172:F172">
    <cfRule type="cellIs" dxfId="16" priority="3" operator="equal">
      <formula>"REQUIRED, please enter information"</formula>
    </cfRule>
  </conditionalFormatting>
  <conditionalFormatting sqref="F162:F164">
    <cfRule type="cellIs" dxfId="15" priority="82" operator="equal">
      <formula>"REQUIRED, please enter information"</formula>
    </cfRule>
  </conditionalFormatting>
  <conditionalFormatting sqref="F166:F168">
    <cfRule type="cellIs" dxfId="14" priority="7" operator="equal">
      <formula>"REQUIRED, please enter information"</formula>
    </cfRule>
  </conditionalFormatting>
  <conditionalFormatting sqref="F170">
    <cfRule type="cellIs" dxfId="13" priority="80" operator="equal">
      <formula>"REQUIRED, please enter information"</formula>
    </cfRule>
  </conditionalFormatting>
  <conditionalFormatting sqref="F26:G37 E26:E38 D166:D168">
    <cfRule type="cellIs" dxfId="12" priority="9" operator="equal">
      <formula>"Go to 'Contact Information' tab"</formula>
    </cfRule>
  </conditionalFormatting>
  <conditionalFormatting sqref="F44:G55">
    <cfRule type="cellIs" dxfId="11" priority="62" operator="equal">
      <formula>"Go to 'Contact Information' tab"</formula>
    </cfRule>
    <cfRule type="containsText" dxfId="10" priority="63" operator="containsText" text="ERROR">
      <formula>NOT(ISERROR(SEARCH("ERROR",F44)))</formula>
    </cfRule>
  </conditionalFormatting>
  <conditionalFormatting sqref="F98:G102">
    <cfRule type="containsText" dxfId="9" priority="17" operator="containsText" text="ERROR">
      <formula>NOT(ISERROR(SEARCH("ERROR",F98)))</formula>
    </cfRule>
    <cfRule type="cellIs" dxfId="8" priority="16" operator="equal">
      <formula>"Go to 'Contact Information' tab"</formula>
    </cfRule>
  </conditionalFormatting>
  <conditionalFormatting sqref="F111:G114">
    <cfRule type="cellIs" dxfId="7" priority="18" operator="equal">
      <formula>"Go to 'Contact Information' tab"</formula>
    </cfRule>
    <cfRule type="containsText" dxfId="6" priority="19" operator="containsText" text="ERROR">
      <formula>NOT(ISERROR(SEARCH("ERROR",F111)))</formula>
    </cfRule>
  </conditionalFormatting>
  <conditionalFormatting sqref="F126:G130">
    <cfRule type="containsText" dxfId="5" priority="21" operator="containsText" text="ERROR">
      <formula>NOT(ISERROR(SEARCH("ERROR",F126)))</formula>
    </cfRule>
    <cfRule type="cellIs" dxfId="4" priority="20" operator="equal">
      <formula>"Go to 'Contact Information' tab"</formula>
    </cfRule>
  </conditionalFormatting>
  <conditionalFormatting sqref="F138:G141">
    <cfRule type="cellIs" dxfId="3" priority="38" operator="equal">
      <formula>"Go to 'Contact Information' tab"</formula>
    </cfRule>
    <cfRule type="containsText" dxfId="2" priority="39" operator="containsText" text="ERROR">
      <formula>NOT(ISERROR(SEARCH("ERROR",F138)))</formula>
    </cfRule>
  </conditionalFormatting>
  <conditionalFormatting sqref="J14:K14">
    <cfRule type="expression" dxfId="1" priority="25">
      <formula>$J$14="ERROR"</formula>
    </cfRule>
  </conditionalFormatting>
  <conditionalFormatting sqref="J15:K15">
    <cfRule type="expression" dxfId="0" priority="24">
      <formula>$J$15="ERROR"</formula>
    </cfRule>
  </conditionalFormatting>
  <dataValidations count="7">
    <dataValidation type="decimal" allowBlank="1" showInputMessage="1" showErrorMessage="1" sqref="E62:E63 E77" xr:uid="{BC497023-99A9-4B16-9F2D-1B65ECDB5E56}">
      <formula1>0</formula1>
      <formula2>1000000</formula2>
    </dataValidation>
    <dataValidation showInputMessage="1" showErrorMessage="1" sqref="E66" xr:uid="{4698B9B9-7B99-4B78-AA99-7D741EBF83D9}"/>
    <dataValidation type="decimal" showInputMessage="1" showErrorMessage="1" error="Please enter a numeric value." sqref="D164 D168 D172" xr:uid="{76D7F582-C939-4244-90ED-F0AC8DA7229E}">
      <formula1>0</formula1>
      <formula2>1</formula2>
    </dataValidation>
    <dataValidation type="decimal" allowBlank="1" showInputMessage="1" showErrorMessage="1" sqref="E65" xr:uid="{DE15C4F8-81F6-468C-BAF3-58C21F6329C3}">
      <formula1>0</formula1>
      <formula2>1</formula2>
    </dataValidation>
    <dataValidation type="decimal" operator="greaterThanOrEqual" allowBlank="1" showInputMessage="1" showErrorMessage="1" sqref="E70:E73 E83:E86" xr:uid="{C9F058E6-862C-460E-BB47-7147556A1219}">
      <formula1>0</formula1>
    </dataValidation>
    <dataValidation type="whole" operator="greaterThanOrEqual" allowBlank="1" showInputMessage="1" showErrorMessage="1" sqref="D162:D164 F41 D65 E168 D176:E176 D179:E179 D70:D73 D83:D86 D145:E145 F14:F16 E132:E133 F23 F135 E40 F141 E56 E157:E158 E38 F138:F139 F95 F98:F99 F101:F102 E104:E105 F108 F111:F112 F114 F123 F126:F127 F130 E172:E173 E164 E160:E161 D166:D168 D170:D173" xr:uid="{A285FFBC-D507-4C79-A9D0-72BAD3A09081}">
      <formula1>0</formula1>
    </dataValidation>
    <dataValidation type="list" allowBlank="1" showInputMessage="1" showErrorMessage="1" sqref="E183 G194:G196 F218" xr:uid="{504B0B3A-82EC-4C1B-9CBE-48AADD2B441D}">
      <formula1>"Yes,No"</formula1>
    </dataValidation>
  </dataValidations>
  <hyperlinks>
    <hyperlink ref="C186:G186" r:id="rId1" display="Note: The BC School Food Toolkit is a resource designed to support schools in creating and maintaining healthy school food environments. " xr:uid="{E8E1959B-AA4A-45AD-B826-9BADFAE22928}"/>
    <hyperlink ref="C49:C55" r:id="rId2" display="*For Optional B.C. Food Spend reporting, see Feed BC's Guide to Tracking B.C. Food Purchases for instructions" xr:uid="{1CE77D0A-45A9-4EF4-97FC-E71B07FCE431}"/>
    <hyperlink ref="B4:I4" r:id="rId3" display="Completed template must be submitted to ECC.schoolfood@gov.bc.ca by July 31, 2025." xr:uid="{B872F617-5CC4-4612-B626-E1C448D942C1}"/>
    <hyperlink ref="C31:C37" r:id="rId4" display="* For Optional B.C. Food Spend reporting, see Feed BC's Guide to Tracking B.C. Food Purchases for instructions" xr:uid="{DEE23E68-32DC-4791-B15D-C68B8FDB2A8B}"/>
  </hyperlinks>
  <printOptions horizontalCentered="1"/>
  <pageMargins left="0.11811023622047245" right="0.11811023622047245" top="0.11811023622047245" bottom="0.23622047244094491" header="0.31496062992125984" footer="0.11811023622047245"/>
  <pageSetup scale="43" fitToHeight="10" orientation="portrait" horizontalDpi="1200" verticalDpi="1200" r:id="rId5"/>
  <headerFooter>
    <oddFooter>&amp;CPage &amp;P of &amp;N</oddFooter>
  </headerFooter>
  <rowBreaks count="2" manualBreakCount="2">
    <brk id="115" max="8" man="1"/>
    <brk id="154" max="8" man="1"/>
  </rowBreaks>
  <drawing r:id="rId6"/>
  <extLst>
    <ext xmlns:x14="http://schemas.microsoft.com/office/spreadsheetml/2009/9/main" uri="{CCE6A557-97BC-4b89-ADB6-D9C93CAAB3DF}">
      <x14:dataValidations xmlns:xm="http://schemas.microsoft.com/office/excel/2006/main" count="2">
        <x14:dataValidation type="list" allowBlank="1" showInputMessage="1" xr:uid="{1258EEBE-9682-4B58-A3A2-9B685A3D64BE}">
          <x14:formula1>
            <xm:f>Data!$G$3:$G$9</xm:f>
          </x14:formula1>
          <xm:sqref>E44:E55 E26:E37</xm:sqref>
        </x14:dataValidation>
        <x14:dataValidation type="list" allowBlank="1" showInputMessage="1" xr:uid="{EE100E82-C3ED-4B37-8335-909A8F832E1A}">
          <x14:formula1>
            <xm:f>Data!$H$3:$H$316</xm:f>
          </x14:formula1>
          <xm:sqref>D44:D55 D26:D37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C2674-8F1A-499C-8708-0AE0C3C4BE45}">
  <sheetPr>
    <pageSetUpPr fitToPage="1"/>
  </sheetPr>
  <dimension ref="A1:B232"/>
  <sheetViews>
    <sheetView zoomScaleNormal="100" workbookViewId="0">
      <pane xSplit="1" ySplit="2" topLeftCell="B3" activePane="bottomRight" state="frozen"/>
      <selection pane="topRight" activeCell="B1" sqref="B1"/>
      <selection pane="bottomLeft" activeCell="A3" sqref="A3"/>
      <selection pane="bottomRight" activeCell="B6" sqref="B6"/>
    </sheetView>
  </sheetViews>
  <sheetFormatPr defaultColWidth="8.85546875" defaultRowHeight="15" x14ac:dyDescent="0.25"/>
  <cols>
    <col min="1" max="1" width="4" style="159" bestFit="1" customWidth="1"/>
    <col min="2" max="2" width="91.85546875" style="159" customWidth="1"/>
    <col min="3" max="16384" width="8.85546875" style="159"/>
  </cols>
  <sheetData>
    <row r="1" spans="1:2" ht="78" customHeight="1" x14ac:dyDescent="0.25">
      <c r="B1" s="181" t="s">
        <v>800</v>
      </c>
    </row>
    <row r="2" spans="1:2" ht="20.45" customHeight="1" x14ac:dyDescent="0.25">
      <c r="B2" s="182" t="s">
        <v>112</v>
      </c>
    </row>
    <row r="3" spans="1:2" x14ac:dyDescent="0.25">
      <c r="A3" s="187">
        <v>1</v>
      </c>
      <c r="B3" s="183"/>
    </row>
    <row r="4" spans="1:2" x14ac:dyDescent="0.25">
      <c r="A4" s="187">
        <v>2</v>
      </c>
      <c r="B4" s="183"/>
    </row>
    <row r="5" spans="1:2" x14ac:dyDescent="0.25">
      <c r="A5" s="187">
        <v>3</v>
      </c>
      <c r="B5" s="183"/>
    </row>
    <row r="6" spans="1:2" x14ac:dyDescent="0.25">
      <c r="A6" s="187">
        <v>4</v>
      </c>
      <c r="B6" s="183"/>
    </row>
    <row r="7" spans="1:2" x14ac:dyDescent="0.25">
      <c r="A7" s="187">
        <v>5</v>
      </c>
      <c r="B7" s="183"/>
    </row>
    <row r="8" spans="1:2" x14ac:dyDescent="0.25">
      <c r="A8" s="187">
        <v>6</v>
      </c>
      <c r="B8" s="183"/>
    </row>
    <row r="9" spans="1:2" x14ac:dyDescent="0.25">
      <c r="A9" s="187">
        <v>7</v>
      </c>
      <c r="B9" s="183"/>
    </row>
    <row r="10" spans="1:2" x14ac:dyDescent="0.25">
      <c r="A10" s="187">
        <v>8</v>
      </c>
      <c r="B10" s="183"/>
    </row>
    <row r="11" spans="1:2" x14ac:dyDescent="0.25">
      <c r="A11" s="187">
        <v>9</v>
      </c>
      <c r="B11" s="183"/>
    </row>
    <row r="12" spans="1:2" x14ac:dyDescent="0.25">
      <c r="A12" s="187">
        <v>10</v>
      </c>
      <c r="B12" s="183"/>
    </row>
    <row r="13" spans="1:2" x14ac:dyDescent="0.25">
      <c r="A13" s="187">
        <v>11</v>
      </c>
      <c r="B13" s="183"/>
    </row>
    <row r="14" spans="1:2" x14ac:dyDescent="0.25">
      <c r="A14" s="187">
        <v>12</v>
      </c>
      <c r="B14" s="183"/>
    </row>
    <row r="15" spans="1:2" x14ac:dyDescent="0.25">
      <c r="A15" s="187">
        <v>13</v>
      </c>
      <c r="B15" s="183"/>
    </row>
    <row r="16" spans="1:2" x14ac:dyDescent="0.25">
      <c r="A16" s="187">
        <v>14</v>
      </c>
      <c r="B16" s="183"/>
    </row>
    <row r="17" spans="1:2" x14ac:dyDescent="0.25">
      <c r="A17" s="187">
        <v>15</v>
      </c>
      <c r="B17" s="183"/>
    </row>
    <row r="18" spans="1:2" x14ac:dyDescent="0.25">
      <c r="A18" s="187">
        <v>16</v>
      </c>
      <c r="B18" s="183"/>
    </row>
    <row r="19" spans="1:2" x14ac:dyDescent="0.25">
      <c r="A19" s="187">
        <v>17</v>
      </c>
      <c r="B19" s="183"/>
    </row>
    <row r="20" spans="1:2" x14ac:dyDescent="0.25">
      <c r="A20" s="187">
        <v>18</v>
      </c>
      <c r="B20" s="183"/>
    </row>
    <row r="21" spans="1:2" x14ac:dyDescent="0.25">
      <c r="A21" s="187">
        <v>19</v>
      </c>
      <c r="B21" s="183"/>
    </row>
    <row r="22" spans="1:2" x14ac:dyDescent="0.25">
      <c r="A22" s="187">
        <v>20</v>
      </c>
      <c r="B22" s="183"/>
    </row>
    <row r="23" spans="1:2" x14ac:dyDescent="0.25">
      <c r="A23" s="187">
        <v>21</v>
      </c>
      <c r="B23" s="183"/>
    </row>
    <row r="24" spans="1:2" x14ac:dyDescent="0.25">
      <c r="A24" s="187">
        <v>22</v>
      </c>
      <c r="B24" s="183"/>
    </row>
    <row r="25" spans="1:2" x14ac:dyDescent="0.25">
      <c r="A25" s="187">
        <v>23</v>
      </c>
      <c r="B25" s="183"/>
    </row>
    <row r="26" spans="1:2" x14ac:dyDescent="0.25">
      <c r="A26" s="187">
        <v>24</v>
      </c>
      <c r="B26" s="183"/>
    </row>
    <row r="27" spans="1:2" x14ac:dyDescent="0.25">
      <c r="A27" s="187">
        <v>25</v>
      </c>
      <c r="B27" s="183"/>
    </row>
    <row r="28" spans="1:2" x14ac:dyDescent="0.25">
      <c r="A28" s="187">
        <v>26</v>
      </c>
      <c r="B28" s="183"/>
    </row>
    <row r="29" spans="1:2" x14ac:dyDescent="0.25">
      <c r="A29" s="187">
        <v>27</v>
      </c>
      <c r="B29" s="183"/>
    </row>
    <row r="30" spans="1:2" x14ac:dyDescent="0.25">
      <c r="A30" s="187">
        <v>28</v>
      </c>
      <c r="B30" s="183"/>
    </row>
    <row r="31" spans="1:2" x14ac:dyDescent="0.25">
      <c r="A31" s="187">
        <v>29</v>
      </c>
      <c r="B31" s="183"/>
    </row>
    <row r="32" spans="1:2" x14ac:dyDescent="0.25">
      <c r="A32" s="187">
        <v>30</v>
      </c>
      <c r="B32" s="183"/>
    </row>
    <row r="33" spans="1:2" x14ac:dyDescent="0.25">
      <c r="A33" s="187">
        <v>31</v>
      </c>
      <c r="B33" s="183"/>
    </row>
    <row r="34" spans="1:2" x14ac:dyDescent="0.25">
      <c r="A34" s="187">
        <v>32</v>
      </c>
      <c r="B34" s="183"/>
    </row>
    <row r="35" spans="1:2" x14ac:dyDescent="0.25">
      <c r="A35" s="187">
        <v>33</v>
      </c>
      <c r="B35" s="183"/>
    </row>
    <row r="36" spans="1:2" x14ac:dyDescent="0.25">
      <c r="A36" s="187">
        <v>34</v>
      </c>
      <c r="B36" s="183"/>
    </row>
    <row r="37" spans="1:2" x14ac:dyDescent="0.25">
      <c r="A37" s="187">
        <v>35</v>
      </c>
      <c r="B37" s="183"/>
    </row>
    <row r="38" spans="1:2" x14ac:dyDescent="0.25">
      <c r="A38" s="187">
        <v>36</v>
      </c>
      <c r="B38" s="183"/>
    </row>
    <row r="39" spans="1:2" x14ac:dyDescent="0.25">
      <c r="A39" s="187">
        <v>37</v>
      </c>
      <c r="B39" s="183"/>
    </row>
    <row r="40" spans="1:2" x14ac:dyDescent="0.25">
      <c r="A40" s="187">
        <v>38</v>
      </c>
      <c r="B40" s="183"/>
    </row>
    <row r="41" spans="1:2" x14ac:dyDescent="0.25">
      <c r="A41" s="187">
        <v>39</v>
      </c>
      <c r="B41" s="183"/>
    </row>
    <row r="42" spans="1:2" x14ac:dyDescent="0.25">
      <c r="A42" s="187">
        <v>40</v>
      </c>
      <c r="B42" s="183"/>
    </row>
    <row r="43" spans="1:2" x14ac:dyDescent="0.25">
      <c r="A43" s="187">
        <v>41</v>
      </c>
      <c r="B43" s="183"/>
    </row>
    <row r="44" spans="1:2" x14ac:dyDescent="0.25">
      <c r="A44" s="187">
        <v>42</v>
      </c>
      <c r="B44" s="183"/>
    </row>
    <row r="45" spans="1:2" x14ac:dyDescent="0.25">
      <c r="A45" s="187">
        <v>43</v>
      </c>
      <c r="B45" s="183"/>
    </row>
    <row r="46" spans="1:2" x14ac:dyDescent="0.25">
      <c r="A46" s="187">
        <v>44</v>
      </c>
      <c r="B46" s="183"/>
    </row>
    <row r="47" spans="1:2" x14ac:dyDescent="0.25">
      <c r="A47" s="187">
        <v>45</v>
      </c>
      <c r="B47" s="183"/>
    </row>
    <row r="48" spans="1:2" x14ac:dyDescent="0.25">
      <c r="A48" s="187">
        <v>46</v>
      </c>
      <c r="B48" s="183"/>
    </row>
    <row r="49" spans="1:2" x14ac:dyDescent="0.25">
      <c r="A49" s="187">
        <v>47</v>
      </c>
      <c r="B49" s="183"/>
    </row>
    <row r="50" spans="1:2" x14ac:dyDescent="0.25">
      <c r="A50" s="187">
        <v>48</v>
      </c>
      <c r="B50" s="183"/>
    </row>
    <row r="51" spans="1:2" x14ac:dyDescent="0.25">
      <c r="A51" s="187">
        <v>49</v>
      </c>
      <c r="B51" s="183"/>
    </row>
    <row r="52" spans="1:2" x14ac:dyDescent="0.25">
      <c r="A52" s="187">
        <v>50</v>
      </c>
      <c r="B52" s="183"/>
    </row>
    <row r="53" spans="1:2" x14ac:dyDescent="0.25">
      <c r="A53" s="187">
        <v>51</v>
      </c>
      <c r="B53" s="183"/>
    </row>
    <row r="54" spans="1:2" x14ac:dyDescent="0.25">
      <c r="A54" s="187">
        <v>52</v>
      </c>
      <c r="B54" s="183"/>
    </row>
    <row r="55" spans="1:2" x14ac:dyDescent="0.25">
      <c r="A55" s="187">
        <v>53</v>
      </c>
      <c r="B55" s="183"/>
    </row>
    <row r="56" spans="1:2" x14ac:dyDescent="0.25">
      <c r="A56" s="187">
        <v>54</v>
      </c>
      <c r="B56" s="183"/>
    </row>
    <row r="57" spans="1:2" x14ac:dyDescent="0.25">
      <c r="A57" s="187">
        <v>55</v>
      </c>
      <c r="B57" s="183"/>
    </row>
    <row r="58" spans="1:2" x14ac:dyDescent="0.25">
      <c r="A58" s="187">
        <v>56</v>
      </c>
      <c r="B58" s="183"/>
    </row>
    <row r="59" spans="1:2" x14ac:dyDescent="0.25">
      <c r="A59" s="187">
        <v>57</v>
      </c>
      <c r="B59" s="183"/>
    </row>
    <row r="60" spans="1:2" x14ac:dyDescent="0.25">
      <c r="A60" s="187">
        <v>58</v>
      </c>
      <c r="B60" s="183"/>
    </row>
    <row r="61" spans="1:2" x14ac:dyDescent="0.25">
      <c r="A61" s="187">
        <v>59</v>
      </c>
      <c r="B61" s="183"/>
    </row>
    <row r="62" spans="1:2" x14ac:dyDescent="0.25">
      <c r="A62" s="187">
        <v>60</v>
      </c>
      <c r="B62" s="183"/>
    </row>
    <row r="63" spans="1:2" x14ac:dyDescent="0.25">
      <c r="A63" s="187">
        <v>61</v>
      </c>
      <c r="B63" s="183"/>
    </row>
    <row r="64" spans="1:2" x14ac:dyDescent="0.25">
      <c r="A64" s="187">
        <v>62</v>
      </c>
      <c r="B64" s="183"/>
    </row>
    <row r="65" spans="1:2" x14ac:dyDescent="0.25">
      <c r="A65" s="187">
        <v>63</v>
      </c>
      <c r="B65" s="183"/>
    </row>
    <row r="66" spans="1:2" x14ac:dyDescent="0.25">
      <c r="A66" s="187">
        <v>64</v>
      </c>
      <c r="B66" s="183"/>
    </row>
    <row r="67" spans="1:2" x14ac:dyDescent="0.25">
      <c r="A67" s="187">
        <v>65</v>
      </c>
      <c r="B67" s="183"/>
    </row>
    <row r="68" spans="1:2" x14ac:dyDescent="0.25">
      <c r="A68" s="187">
        <v>66</v>
      </c>
      <c r="B68" s="183"/>
    </row>
    <row r="69" spans="1:2" x14ac:dyDescent="0.25">
      <c r="A69" s="187">
        <v>67</v>
      </c>
      <c r="B69" s="183"/>
    </row>
    <row r="70" spans="1:2" x14ac:dyDescent="0.25">
      <c r="A70" s="187">
        <v>68</v>
      </c>
      <c r="B70" s="183"/>
    </row>
    <row r="71" spans="1:2" x14ac:dyDescent="0.25">
      <c r="A71" s="187">
        <v>69</v>
      </c>
      <c r="B71" s="183"/>
    </row>
    <row r="72" spans="1:2" x14ac:dyDescent="0.25">
      <c r="A72" s="187">
        <v>70</v>
      </c>
      <c r="B72" s="183"/>
    </row>
    <row r="73" spans="1:2" x14ac:dyDescent="0.25">
      <c r="A73" s="187">
        <v>71</v>
      </c>
      <c r="B73" s="183"/>
    </row>
    <row r="74" spans="1:2" x14ac:dyDescent="0.25">
      <c r="A74" s="187">
        <v>72</v>
      </c>
      <c r="B74" s="183"/>
    </row>
    <row r="75" spans="1:2" x14ac:dyDescent="0.25">
      <c r="A75" s="187">
        <v>73</v>
      </c>
      <c r="B75" s="183"/>
    </row>
    <row r="76" spans="1:2" x14ac:dyDescent="0.25">
      <c r="A76" s="187">
        <v>74</v>
      </c>
      <c r="B76" s="183"/>
    </row>
    <row r="77" spans="1:2" x14ac:dyDescent="0.25">
      <c r="A77" s="187">
        <v>75</v>
      </c>
      <c r="B77" s="183"/>
    </row>
    <row r="78" spans="1:2" x14ac:dyDescent="0.25">
      <c r="A78" s="187">
        <v>76</v>
      </c>
      <c r="B78" s="183"/>
    </row>
    <row r="79" spans="1:2" x14ac:dyDescent="0.25">
      <c r="A79" s="187">
        <v>77</v>
      </c>
      <c r="B79" s="183"/>
    </row>
    <row r="80" spans="1:2" x14ac:dyDescent="0.25">
      <c r="A80" s="187">
        <v>78</v>
      </c>
      <c r="B80" s="183"/>
    </row>
    <row r="81" spans="1:2" x14ac:dyDescent="0.25">
      <c r="A81" s="187">
        <v>79</v>
      </c>
      <c r="B81" s="183"/>
    </row>
    <row r="82" spans="1:2" x14ac:dyDescent="0.25">
      <c r="A82" s="187">
        <v>80</v>
      </c>
      <c r="B82" s="183"/>
    </row>
    <row r="83" spans="1:2" x14ac:dyDescent="0.25">
      <c r="A83" s="187">
        <v>81</v>
      </c>
      <c r="B83" s="183"/>
    </row>
    <row r="84" spans="1:2" x14ac:dyDescent="0.25">
      <c r="A84" s="187">
        <v>82</v>
      </c>
      <c r="B84" s="183"/>
    </row>
    <row r="85" spans="1:2" x14ac:dyDescent="0.25">
      <c r="A85" s="187">
        <v>83</v>
      </c>
      <c r="B85" s="183"/>
    </row>
    <row r="86" spans="1:2" x14ac:dyDescent="0.25">
      <c r="A86" s="187">
        <v>84</v>
      </c>
      <c r="B86" s="183"/>
    </row>
    <row r="87" spans="1:2" x14ac:dyDescent="0.25">
      <c r="A87" s="187">
        <v>85</v>
      </c>
      <c r="B87" s="183"/>
    </row>
    <row r="88" spans="1:2" x14ac:dyDescent="0.25">
      <c r="A88" s="187">
        <v>86</v>
      </c>
      <c r="B88" s="183"/>
    </row>
    <row r="89" spans="1:2" x14ac:dyDescent="0.25">
      <c r="A89" s="187">
        <v>87</v>
      </c>
      <c r="B89" s="183"/>
    </row>
    <row r="90" spans="1:2" x14ac:dyDescent="0.25">
      <c r="A90" s="187">
        <v>88</v>
      </c>
      <c r="B90" s="183"/>
    </row>
    <row r="91" spans="1:2" x14ac:dyDescent="0.25">
      <c r="A91" s="187">
        <v>89</v>
      </c>
      <c r="B91" s="183"/>
    </row>
    <row r="92" spans="1:2" x14ac:dyDescent="0.25">
      <c r="A92" s="187">
        <v>90</v>
      </c>
      <c r="B92" s="183"/>
    </row>
    <row r="93" spans="1:2" x14ac:dyDescent="0.25">
      <c r="A93" s="187">
        <v>91</v>
      </c>
      <c r="B93" s="183"/>
    </row>
    <row r="94" spans="1:2" x14ac:dyDescent="0.25">
      <c r="A94" s="187">
        <v>92</v>
      </c>
      <c r="B94" s="183"/>
    </row>
    <row r="95" spans="1:2" x14ac:dyDescent="0.25">
      <c r="A95" s="187">
        <v>93</v>
      </c>
      <c r="B95" s="183"/>
    </row>
    <row r="96" spans="1:2" x14ac:dyDescent="0.25">
      <c r="A96" s="187">
        <v>94</v>
      </c>
      <c r="B96" s="183"/>
    </row>
    <row r="97" spans="1:2" x14ac:dyDescent="0.25">
      <c r="A97" s="187">
        <v>95</v>
      </c>
      <c r="B97" s="183"/>
    </row>
    <row r="98" spans="1:2" x14ac:dyDescent="0.25">
      <c r="A98" s="187">
        <v>96</v>
      </c>
      <c r="B98" s="183"/>
    </row>
    <row r="99" spans="1:2" x14ac:dyDescent="0.25">
      <c r="A99" s="187">
        <v>97</v>
      </c>
      <c r="B99" s="183"/>
    </row>
    <row r="100" spans="1:2" x14ac:dyDescent="0.25">
      <c r="A100" s="187">
        <v>98</v>
      </c>
      <c r="B100" s="183"/>
    </row>
    <row r="101" spans="1:2" x14ac:dyDescent="0.25">
      <c r="A101" s="187">
        <v>99</v>
      </c>
      <c r="B101" s="183"/>
    </row>
    <row r="102" spans="1:2" x14ac:dyDescent="0.25">
      <c r="A102" s="187">
        <v>100</v>
      </c>
      <c r="B102" s="183"/>
    </row>
    <row r="103" spans="1:2" x14ac:dyDescent="0.25">
      <c r="A103" s="187">
        <v>101</v>
      </c>
      <c r="B103" s="183"/>
    </row>
    <row r="104" spans="1:2" x14ac:dyDescent="0.25">
      <c r="A104" s="187">
        <v>102</v>
      </c>
      <c r="B104" s="183"/>
    </row>
    <row r="105" spans="1:2" x14ac:dyDescent="0.25">
      <c r="A105" s="187">
        <v>103</v>
      </c>
      <c r="B105" s="183"/>
    </row>
    <row r="106" spans="1:2" x14ac:dyDescent="0.25">
      <c r="A106" s="187">
        <v>104</v>
      </c>
      <c r="B106" s="183"/>
    </row>
    <row r="107" spans="1:2" x14ac:dyDescent="0.25">
      <c r="A107" s="187">
        <v>105</v>
      </c>
      <c r="B107" s="183"/>
    </row>
    <row r="108" spans="1:2" x14ac:dyDescent="0.25">
      <c r="A108" s="187">
        <v>106</v>
      </c>
      <c r="B108" s="183"/>
    </row>
    <row r="109" spans="1:2" x14ac:dyDescent="0.25">
      <c r="A109" s="187">
        <v>107</v>
      </c>
      <c r="B109" s="183"/>
    </row>
    <row r="110" spans="1:2" x14ac:dyDescent="0.25">
      <c r="A110" s="187">
        <v>108</v>
      </c>
      <c r="B110" s="183"/>
    </row>
    <row r="111" spans="1:2" x14ac:dyDescent="0.25">
      <c r="A111" s="187">
        <v>109</v>
      </c>
      <c r="B111" s="183"/>
    </row>
    <row r="112" spans="1:2" x14ac:dyDescent="0.25">
      <c r="A112" s="187">
        <v>110</v>
      </c>
      <c r="B112" s="183"/>
    </row>
    <row r="113" spans="1:2" x14ac:dyDescent="0.25">
      <c r="A113" s="187">
        <v>111</v>
      </c>
      <c r="B113" s="183"/>
    </row>
    <row r="114" spans="1:2" x14ac:dyDescent="0.25">
      <c r="A114" s="187">
        <v>112</v>
      </c>
      <c r="B114" s="183"/>
    </row>
    <row r="115" spans="1:2" x14ac:dyDescent="0.25">
      <c r="A115" s="187">
        <v>113</v>
      </c>
      <c r="B115" s="183"/>
    </row>
    <row r="116" spans="1:2" x14ac:dyDescent="0.25">
      <c r="A116" s="187">
        <v>114</v>
      </c>
      <c r="B116" s="183"/>
    </row>
    <row r="117" spans="1:2" x14ac:dyDescent="0.25">
      <c r="A117" s="187">
        <v>115</v>
      </c>
      <c r="B117" s="183"/>
    </row>
    <row r="118" spans="1:2" x14ac:dyDescent="0.25">
      <c r="A118" s="187">
        <v>116</v>
      </c>
      <c r="B118" s="183"/>
    </row>
    <row r="119" spans="1:2" x14ac:dyDescent="0.25">
      <c r="A119" s="187">
        <v>117</v>
      </c>
      <c r="B119" s="183"/>
    </row>
    <row r="120" spans="1:2" x14ac:dyDescent="0.25">
      <c r="A120" s="187">
        <v>118</v>
      </c>
      <c r="B120" s="183"/>
    </row>
    <row r="121" spans="1:2" x14ac:dyDescent="0.25">
      <c r="A121" s="187">
        <v>119</v>
      </c>
      <c r="B121" s="183"/>
    </row>
    <row r="122" spans="1:2" x14ac:dyDescent="0.25">
      <c r="A122" s="187">
        <v>120</v>
      </c>
      <c r="B122" s="183"/>
    </row>
    <row r="123" spans="1:2" x14ac:dyDescent="0.25">
      <c r="A123" s="187">
        <v>121</v>
      </c>
      <c r="B123" s="183"/>
    </row>
    <row r="124" spans="1:2" x14ac:dyDescent="0.25">
      <c r="A124" s="187">
        <v>122</v>
      </c>
      <c r="B124" s="183"/>
    </row>
    <row r="125" spans="1:2" x14ac:dyDescent="0.25">
      <c r="A125" s="187">
        <v>123</v>
      </c>
      <c r="B125" s="183"/>
    </row>
    <row r="126" spans="1:2" x14ac:dyDescent="0.25">
      <c r="A126" s="187">
        <v>124</v>
      </c>
      <c r="B126" s="183"/>
    </row>
    <row r="127" spans="1:2" x14ac:dyDescent="0.25">
      <c r="A127" s="187">
        <v>125</v>
      </c>
      <c r="B127" s="183"/>
    </row>
    <row r="128" spans="1:2" x14ac:dyDescent="0.25">
      <c r="A128" s="187">
        <v>126</v>
      </c>
      <c r="B128" s="183"/>
    </row>
    <row r="129" spans="1:2" x14ac:dyDescent="0.25">
      <c r="A129" s="187">
        <v>127</v>
      </c>
      <c r="B129" s="183"/>
    </row>
    <row r="130" spans="1:2" x14ac:dyDescent="0.25">
      <c r="A130" s="187">
        <v>128</v>
      </c>
      <c r="B130" s="183"/>
    </row>
    <row r="131" spans="1:2" x14ac:dyDescent="0.25">
      <c r="A131" s="187">
        <v>129</v>
      </c>
      <c r="B131" s="183"/>
    </row>
    <row r="132" spans="1:2" x14ac:dyDescent="0.25">
      <c r="A132" s="187">
        <v>130</v>
      </c>
      <c r="B132" s="183"/>
    </row>
    <row r="133" spans="1:2" x14ac:dyDescent="0.25">
      <c r="A133" s="187">
        <v>131</v>
      </c>
      <c r="B133" s="183"/>
    </row>
    <row r="134" spans="1:2" x14ac:dyDescent="0.25">
      <c r="A134" s="187">
        <v>132</v>
      </c>
      <c r="B134" s="183"/>
    </row>
    <row r="135" spans="1:2" x14ac:dyDescent="0.25">
      <c r="A135" s="187">
        <v>133</v>
      </c>
      <c r="B135" s="183"/>
    </row>
    <row r="136" spans="1:2" x14ac:dyDescent="0.25">
      <c r="A136" s="187">
        <v>134</v>
      </c>
      <c r="B136" s="183"/>
    </row>
    <row r="137" spans="1:2" x14ac:dyDescent="0.25">
      <c r="A137" s="187">
        <v>135</v>
      </c>
      <c r="B137" s="183"/>
    </row>
    <row r="138" spans="1:2" x14ac:dyDescent="0.25">
      <c r="A138" s="187">
        <v>136</v>
      </c>
      <c r="B138" s="183"/>
    </row>
    <row r="139" spans="1:2" x14ac:dyDescent="0.25">
      <c r="A139" s="187">
        <v>137</v>
      </c>
      <c r="B139" s="183"/>
    </row>
    <row r="140" spans="1:2" x14ac:dyDescent="0.25">
      <c r="A140" s="187">
        <v>138</v>
      </c>
      <c r="B140" s="183"/>
    </row>
    <row r="141" spans="1:2" x14ac:dyDescent="0.25">
      <c r="A141" s="187">
        <v>139</v>
      </c>
      <c r="B141" s="183"/>
    </row>
    <row r="142" spans="1:2" x14ac:dyDescent="0.25">
      <c r="A142" s="187">
        <v>140</v>
      </c>
      <c r="B142" s="183"/>
    </row>
    <row r="143" spans="1:2" x14ac:dyDescent="0.25">
      <c r="A143" s="187">
        <v>141</v>
      </c>
      <c r="B143" s="183"/>
    </row>
    <row r="144" spans="1:2" x14ac:dyDescent="0.25">
      <c r="A144" s="187">
        <v>142</v>
      </c>
      <c r="B144" s="183"/>
    </row>
    <row r="145" spans="1:2" x14ac:dyDescent="0.25">
      <c r="A145" s="187">
        <v>143</v>
      </c>
      <c r="B145" s="183"/>
    </row>
    <row r="146" spans="1:2" x14ac:dyDescent="0.25">
      <c r="A146" s="187">
        <v>144</v>
      </c>
      <c r="B146" s="183"/>
    </row>
    <row r="147" spans="1:2" x14ac:dyDescent="0.25">
      <c r="A147" s="187">
        <v>145</v>
      </c>
      <c r="B147" s="183"/>
    </row>
    <row r="148" spans="1:2" x14ac:dyDescent="0.25">
      <c r="A148" s="187">
        <v>146</v>
      </c>
      <c r="B148" s="183"/>
    </row>
    <row r="149" spans="1:2" x14ac:dyDescent="0.25">
      <c r="A149" s="187">
        <v>147</v>
      </c>
      <c r="B149" s="183"/>
    </row>
    <row r="150" spans="1:2" x14ac:dyDescent="0.25">
      <c r="A150" s="187">
        <v>148</v>
      </c>
      <c r="B150" s="183"/>
    </row>
    <row r="151" spans="1:2" x14ac:dyDescent="0.25">
      <c r="A151" s="187">
        <v>149</v>
      </c>
      <c r="B151" s="183"/>
    </row>
    <row r="152" spans="1:2" x14ac:dyDescent="0.25">
      <c r="A152" s="187">
        <v>150</v>
      </c>
      <c r="B152" s="183"/>
    </row>
    <row r="153" spans="1:2" x14ac:dyDescent="0.25">
      <c r="A153" s="187">
        <v>151</v>
      </c>
      <c r="B153" s="183"/>
    </row>
    <row r="154" spans="1:2" x14ac:dyDescent="0.25">
      <c r="A154" s="187">
        <v>152</v>
      </c>
      <c r="B154" s="183"/>
    </row>
    <row r="155" spans="1:2" x14ac:dyDescent="0.25">
      <c r="A155" s="187">
        <v>153</v>
      </c>
      <c r="B155" s="183"/>
    </row>
    <row r="156" spans="1:2" x14ac:dyDescent="0.25">
      <c r="A156" s="187">
        <v>154</v>
      </c>
      <c r="B156" s="183"/>
    </row>
    <row r="157" spans="1:2" x14ac:dyDescent="0.25">
      <c r="A157" s="187">
        <v>155</v>
      </c>
      <c r="B157" s="183"/>
    </row>
    <row r="158" spans="1:2" x14ac:dyDescent="0.25">
      <c r="A158" s="187">
        <v>156</v>
      </c>
      <c r="B158" s="183"/>
    </row>
    <row r="159" spans="1:2" x14ac:dyDescent="0.25">
      <c r="A159" s="187">
        <v>157</v>
      </c>
      <c r="B159" s="183"/>
    </row>
    <row r="160" spans="1:2" x14ac:dyDescent="0.25">
      <c r="A160" s="187">
        <v>158</v>
      </c>
      <c r="B160" s="183"/>
    </row>
    <row r="161" spans="1:2" x14ac:dyDescent="0.25">
      <c r="A161" s="187">
        <v>159</v>
      </c>
      <c r="B161" s="183"/>
    </row>
    <row r="162" spans="1:2" x14ac:dyDescent="0.25">
      <c r="A162" s="187">
        <v>160</v>
      </c>
      <c r="B162" s="183"/>
    </row>
    <row r="163" spans="1:2" x14ac:dyDescent="0.25">
      <c r="A163" s="187">
        <v>161</v>
      </c>
      <c r="B163" s="183"/>
    </row>
    <row r="164" spans="1:2" x14ac:dyDescent="0.25">
      <c r="A164" s="187">
        <v>162</v>
      </c>
      <c r="B164" s="183"/>
    </row>
    <row r="165" spans="1:2" x14ac:dyDescent="0.25">
      <c r="A165" s="187">
        <v>163</v>
      </c>
      <c r="B165" s="183"/>
    </row>
    <row r="166" spans="1:2" x14ac:dyDescent="0.25">
      <c r="A166" s="187">
        <v>164</v>
      </c>
      <c r="B166" s="183"/>
    </row>
    <row r="167" spans="1:2" x14ac:dyDescent="0.25">
      <c r="A167" s="187">
        <v>165</v>
      </c>
      <c r="B167" s="183"/>
    </row>
    <row r="168" spans="1:2" x14ac:dyDescent="0.25">
      <c r="A168" s="187">
        <v>166</v>
      </c>
      <c r="B168" s="183"/>
    </row>
    <row r="169" spans="1:2" x14ac:dyDescent="0.25">
      <c r="A169" s="187">
        <v>167</v>
      </c>
      <c r="B169" s="183"/>
    </row>
    <row r="170" spans="1:2" x14ac:dyDescent="0.25">
      <c r="A170" s="187">
        <v>168</v>
      </c>
      <c r="B170" s="183"/>
    </row>
    <row r="171" spans="1:2" x14ac:dyDescent="0.25">
      <c r="A171" s="187">
        <v>169</v>
      </c>
      <c r="B171" s="183"/>
    </row>
    <row r="172" spans="1:2" x14ac:dyDescent="0.25">
      <c r="A172" s="187">
        <v>170</v>
      </c>
      <c r="B172" s="183"/>
    </row>
    <row r="173" spans="1:2" x14ac:dyDescent="0.25">
      <c r="A173" s="187">
        <v>171</v>
      </c>
      <c r="B173" s="183"/>
    </row>
    <row r="174" spans="1:2" x14ac:dyDescent="0.25">
      <c r="A174" s="187">
        <v>172</v>
      </c>
      <c r="B174" s="183"/>
    </row>
    <row r="175" spans="1:2" x14ac:dyDescent="0.25">
      <c r="A175" s="187">
        <v>173</v>
      </c>
      <c r="B175" s="183"/>
    </row>
    <row r="176" spans="1:2" x14ac:dyDescent="0.25">
      <c r="A176" s="187">
        <v>174</v>
      </c>
      <c r="B176" s="183"/>
    </row>
    <row r="177" spans="1:2" x14ac:dyDescent="0.25">
      <c r="A177" s="187">
        <v>175</v>
      </c>
      <c r="B177" s="183"/>
    </row>
    <row r="178" spans="1:2" x14ac:dyDescent="0.25">
      <c r="A178" s="187">
        <v>176</v>
      </c>
      <c r="B178" s="183"/>
    </row>
    <row r="179" spans="1:2" x14ac:dyDescent="0.25">
      <c r="A179" s="187">
        <v>177</v>
      </c>
      <c r="B179" s="183"/>
    </row>
    <row r="180" spans="1:2" x14ac:dyDescent="0.25">
      <c r="A180" s="187">
        <v>178</v>
      </c>
      <c r="B180" s="183"/>
    </row>
    <row r="181" spans="1:2" x14ac:dyDescent="0.25">
      <c r="A181" s="187">
        <v>179</v>
      </c>
      <c r="B181" s="183"/>
    </row>
    <row r="182" spans="1:2" x14ac:dyDescent="0.25">
      <c r="A182" s="187">
        <v>180</v>
      </c>
      <c r="B182" s="183"/>
    </row>
    <row r="183" spans="1:2" x14ac:dyDescent="0.25">
      <c r="A183" s="187">
        <v>181</v>
      </c>
      <c r="B183" s="183"/>
    </row>
    <row r="184" spans="1:2" x14ac:dyDescent="0.25">
      <c r="A184" s="187">
        <v>182</v>
      </c>
      <c r="B184" s="183"/>
    </row>
    <row r="185" spans="1:2" x14ac:dyDescent="0.25">
      <c r="A185" s="187">
        <v>183</v>
      </c>
      <c r="B185" s="183"/>
    </row>
    <row r="186" spans="1:2" x14ac:dyDescent="0.25">
      <c r="A186" s="187">
        <v>184</v>
      </c>
      <c r="B186" s="183"/>
    </row>
    <row r="187" spans="1:2" x14ac:dyDescent="0.25">
      <c r="A187" s="187">
        <v>185</v>
      </c>
      <c r="B187" s="183"/>
    </row>
    <row r="188" spans="1:2" x14ac:dyDescent="0.25">
      <c r="A188" s="187">
        <v>186</v>
      </c>
      <c r="B188" s="183"/>
    </row>
    <row r="189" spans="1:2" x14ac:dyDescent="0.25">
      <c r="A189" s="187">
        <v>187</v>
      </c>
      <c r="B189" s="183"/>
    </row>
    <row r="190" spans="1:2" x14ac:dyDescent="0.25">
      <c r="A190" s="187">
        <v>188</v>
      </c>
      <c r="B190" s="183"/>
    </row>
    <row r="191" spans="1:2" x14ac:dyDescent="0.25">
      <c r="A191" s="187">
        <v>189</v>
      </c>
      <c r="B191" s="183"/>
    </row>
    <row r="192" spans="1:2" x14ac:dyDescent="0.25">
      <c r="A192" s="187">
        <v>190</v>
      </c>
      <c r="B192" s="183"/>
    </row>
    <row r="193" spans="1:2" x14ac:dyDescent="0.25">
      <c r="A193" s="187">
        <v>191</v>
      </c>
      <c r="B193" s="183"/>
    </row>
    <row r="194" spans="1:2" x14ac:dyDescent="0.25">
      <c r="A194" s="187">
        <v>192</v>
      </c>
      <c r="B194" s="183"/>
    </row>
    <row r="195" spans="1:2" x14ac:dyDescent="0.25">
      <c r="A195" s="187">
        <v>193</v>
      </c>
      <c r="B195" s="183"/>
    </row>
    <row r="196" spans="1:2" x14ac:dyDescent="0.25">
      <c r="A196" s="187">
        <v>194</v>
      </c>
      <c r="B196" s="183"/>
    </row>
    <row r="197" spans="1:2" x14ac:dyDescent="0.25">
      <c r="A197" s="187">
        <v>195</v>
      </c>
      <c r="B197" s="183"/>
    </row>
    <row r="198" spans="1:2" x14ac:dyDescent="0.25">
      <c r="A198" s="187">
        <v>196</v>
      </c>
      <c r="B198" s="183"/>
    </row>
    <row r="199" spans="1:2" x14ac:dyDescent="0.25">
      <c r="A199" s="187">
        <v>197</v>
      </c>
      <c r="B199" s="183"/>
    </row>
    <row r="200" spans="1:2" x14ac:dyDescent="0.25">
      <c r="A200" s="187">
        <v>198</v>
      </c>
      <c r="B200" s="183"/>
    </row>
    <row r="201" spans="1:2" x14ac:dyDescent="0.25">
      <c r="A201" s="187">
        <v>199</v>
      </c>
      <c r="B201" s="183"/>
    </row>
    <row r="202" spans="1:2" x14ac:dyDescent="0.25">
      <c r="A202" s="187">
        <v>200</v>
      </c>
      <c r="B202" s="183"/>
    </row>
    <row r="203" spans="1:2" x14ac:dyDescent="0.25">
      <c r="A203" s="187">
        <v>201</v>
      </c>
      <c r="B203" s="183"/>
    </row>
    <row r="204" spans="1:2" x14ac:dyDescent="0.25">
      <c r="A204" s="187">
        <v>202</v>
      </c>
      <c r="B204" s="183"/>
    </row>
    <row r="205" spans="1:2" x14ac:dyDescent="0.25">
      <c r="A205" s="187">
        <v>203</v>
      </c>
      <c r="B205" s="183"/>
    </row>
    <row r="206" spans="1:2" x14ac:dyDescent="0.25">
      <c r="A206" s="187">
        <v>204</v>
      </c>
      <c r="B206" s="183"/>
    </row>
    <row r="207" spans="1:2" x14ac:dyDescent="0.25">
      <c r="A207" s="187">
        <v>205</v>
      </c>
      <c r="B207" s="183"/>
    </row>
    <row r="208" spans="1:2" x14ac:dyDescent="0.25">
      <c r="A208" s="187">
        <v>206</v>
      </c>
      <c r="B208" s="183"/>
    </row>
    <row r="209" spans="1:2" x14ac:dyDescent="0.25">
      <c r="A209" s="187">
        <v>207</v>
      </c>
      <c r="B209" s="183"/>
    </row>
    <row r="210" spans="1:2" x14ac:dyDescent="0.25">
      <c r="A210" s="187">
        <v>208</v>
      </c>
      <c r="B210" s="183"/>
    </row>
    <row r="211" spans="1:2" x14ac:dyDescent="0.25">
      <c r="A211" s="187">
        <v>209</v>
      </c>
      <c r="B211" s="183"/>
    </row>
    <row r="212" spans="1:2" x14ac:dyDescent="0.25">
      <c r="A212" s="187">
        <v>210</v>
      </c>
      <c r="B212" s="183"/>
    </row>
    <row r="213" spans="1:2" x14ac:dyDescent="0.25">
      <c r="A213" s="187">
        <v>211</v>
      </c>
      <c r="B213" s="183"/>
    </row>
    <row r="214" spans="1:2" x14ac:dyDescent="0.25">
      <c r="A214" s="187">
        <v>212</v>
      </c>
      <c r="B214" s="183"/>
    </row>
    <row r="215" spans="1:2" x14ac:dyDescent="0.25">
      <c r="A215" s="187">
        <v>213</v>
      </c>
      <c r="B215" s="183"/>
    </row>
    <row r="216" spans="1:2" x14ac:dyDescent="0.25">
      <c r="A216" s="187">
        <v>214</v>
      </c>
      <c r="B216" s="183"/>
    </row>
    <row r="217" spans="1:2" x14ac:dyDescent="0.25">
      <c r="A217" s="187">
        <v>215</v>
      </c>
      <c r="B217" s="183"/>
    </row>
    <row r="218" spans="1:2" x14ac:dyDescent="0.25">
      <c r="A218" s="187">
        <v>216</v>
      </c>
      <c r="B218" s="183"/>
    </row>
    <row r="219" spans="1:2" x14ac:dyDescent="0.25">
      <c r="A219" s="187">
        <v>217</v>
      </c>
      <c r="B219" s="183"/>
    </row>
    <row r="220" spans="1:2" x14ac:dyDescent="0.25">
      <c r="A220" s="187">
        <v>218</v>
      </c>
      <c r="B220" s="183"/>
    </row>
    <row r="221" spans="1:2" x14ac:dyDescent="0.25">
      <c r="A221" s="187">
        <v>219</v>
      </c>
      <c r="B221" s="183"/>
    </row>
    <row r="222" spans="1:2" x14ac:dyDescent="0.25">
      <c r="A222" s="187">
        <v>220</v>
      </c>
      <c r="B222" s="183"/>
    </row>
    <row r="223" spans="1:2" x14ac:dyDescent="0.25">
      <c r="A223" s="187">
        <v>221</v>
      </c>
      <c r="B223" s="183"/>
    </row>
    <row r="224" spans="1:2" x14ac:dyDescent="0.25">
      <c r="A224" s="187">
        <v>222</v>
      </c>
      <c r="B224" s="183"/>
    </row>
    <row r="225" spans="1:2" x14ac:dyDescent="0.25">
      <c r="A225" s="187">
        <v>223</v>
      </c>
      <c r="B225" s="183"/>
    </row>
    <row r="226" spans="1:2" x14ac:dyDescent="0.25">
      <c r="A226" s="187">
        <v>224</v>
      </c>
      <c r="B226" s="183"/>
    </row>
    <row r="227" spans="1:2" x14ac:dyDescent="0.25">
      <c r="A227" s="187">
        <v>225</v>
      </c>
      <c r="B227" s="183"/>
    </row>
    <row r="228" spans="1:2" x14ac:dyDescent="0.25">
      <c r="A228" s="187">
        <v>226</v>
      </c>
      <c r="B228" s="183"/>
    </row>
    <row r="229" spans="1:2" x14ac:dyDescent="0.25">
      <c r="A229" s="187">
        <v>227</v>
      </c>
      <c r="B229" s="183"/>
    </row>
    <row r="230" spans="1:2" x14ac:dyDescent="0.25">
      <c r="A230" s="187">
        <v>228</v>
      </c>
      <c r="B230" s="183"/>
    </row>
    <row r="231" spans="1:2" x14ac:dyDescent="0.25">
      <c r="A231" s="187">
        <v>229</v>
      </c>
      <c r="B231" s="183"/>
    </row>
    <row r="232" spans="1:2" x14ac:dyDescent="0.25">
      <c r="A232" s="187">
        <v>230</v>
      </c>
      <c r="B232" s="183"/>
    </row>
  </sheetData>
  <sheetProtection algorithmName="SHA-512" hashValue="W+zvrSRYFIArUzz6VLC+7Oj0Tls66HdiH+Lst2XD8MepJRB9eg3jwwyIAJHBAjI54cOuPyRuBIEzmUOnECPt9w==" saltValue="A2LHJIQxwRfBZFqLTt0drg==" spinCount="100000" sheet="1" objects="1" scenarios="1"/>
  <dataValidations count="1">
    <dataValidation type="whole" operator="greaterThanOrEqual" allowBlank="1" showInputMessage="1" showErrorMessage="1" sqref="E2" xr:uid="{479EEE16-20EE-47D8-9AA0-EA3B1C36FDDD}">
      <formula1>0</formula1>
    </dataValidation>
  </dataValidations>
  <printOptions horizontalCentered="1"/>
  <pageMargins left="0.11811023622047245" right="0.11811023622047245" top="0.11811023622047245" bottom="0.23622047244094491" header="0.31496062992125984" footer="0.11811023622047245"/>
  <pageSetup fitToHeight="10" orientation="portrait" horizontalDpi="1200" verticalDpi="1200" r:id="rId1"/>
  <headerFooter>
    <oddFooter>&amp;CPage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9E20A-3C32-4AB2-9B7F-104158845110}">
  <sheetPr>
    <tabColor rgb="FFFF0000"/>
    <pageSetUpPr fitToPage="1"/>
  </sheetPr>
  <dimension ref="A1:H406"/>
  <sheetViews>
    <sheetView topLeftCell="B1" zoomScaleNormal="100" workbookViewId="0">
      <pane ySplit="2" topLeftCell="A3" activePane="bottomLeft" state="frozen"/>
      <selection activeCell="D8" sqref="D8:E8"/>
      <selection pane="bottomLeft" activeCell="G29" sqref="G29"/>
    </sheetView>
  </sheetViews>
  <sheetFormatPr defaultColWidth="8.85546875" defaultRowHeight="15" x14ac:dyDescent="0.25"/>
  <cols>
    <col min="1" max="1" width="13.140625" style="129" customWidth="1"/>
    <col min="2" max="2" width="55.140625" style="130" bestFit="1" customWidth="1"/>
    <col min="3" max="3" width="43.5703125" style="130" customWidth="1"/>
    <col min="4" max="4" width="67.140625" style="130" customWidth="1"/>
    <col min="5" max="5" width="36.42578125" style="130" customWidth="1"/>
    <col min="6" max="6" width="34.42578125" style="143" bestFit="1" customWidth="1"/>
    <col min="7" max="7" width="35" style="130" customWidth="1"/>
    <col min="8" max="16384" width="8.85546875" style="130"/>
  </cols>
  <sheetData>
    <row r="1" spans="1:8" x14ac:dyDescent="0.25">
      <c r="F1" s="131" t="s">
        <v>22</v>
      </c>
    </row>
    <row r="2" spans="1:8" ht="18" customHeight="1" x14ac:dyDescent="0.25">
      <c r="A2" s="132" t="s">
        <v>113</v>
      </c>
      <c r="B2" s="133" t="s">
        <v>114</v>
      </c>
      <c r="C2" s="133" t="s">
        <v>115</v>
      </c>
      <c r="D2" s="133" t="s">
        <v>116</v>
      </c>
      <c r="E2" s="133" t="s">
        <v>117</v>
      </c>
      <c r="F2" s="134" t="str">
        <f>'Contact Info &amp; Instructions'!C11</f>
        <v/>
      </c>
      <c r="G2" s="133" t="s">
        <v>118</v>
      </c>
      <c r="H2" s="133" t="s">
        <v>119</v>
      </c>
    </row>
    <row r="3" spans="1:8" x14ac:dyDescent="0.25">
      <c r="A3" s="135" t="s">
        <v>120</v>
      </c>
      <c r="B3" s="136" t="s">
        <v>121</v>
      </c>
      <c r="C3" s="137" t="s">
        <v>122</v>
      </c>
      <c r="D3" s="138"/>
      <c r="E3" s="138"/>
      <c r="F3" s="139">
        <f>'Contact Info &amp; Instructions'!C6</f>
        <v>0</v>
      </c>
      <c r="G3" s="138" t="s">
        <v>123</v>
      </c>
      <c r="H3" s="130" t="s">
        <v>124</v>
      </c>
    </row>
    <row r="4" spans="1:8" x14ac:dyDescent="0.25">
      <c r="A4" s="186" t="s">
        <v>120</v>
      </c>
      <c r="B4" s="130" t="s">
        <v>121</v>
      </c>
      <c r="C4" s="185" t="s">
        <v>125</v>
      </c>
      <c r="D4" s="138"/>
      <c r="E4" s="138"/>
      <c r="F4" s="139">
        <f>'Contact Info &amp; Instructions'!C7</f>
        <v>0</v>
      </c>
      <c r="G4" s="138" t="s">
        <v>126</v>
      </c>
      <c r="H4" s="130" t="s">
        <v>127</v>
      </c>
    </row>
    <row r="5" spans="1:8" x14ac:dyDescent="0.25">
      <c r="A5" s="186" t="s">
        <v>120</v>
      </c>
      <c r="B5" s="130" t="s">
        <v>121</v>
      </c>
      <c r="C5" s="137" t="s">
        <v>128</v>
      </c>
      <c r="D5" s="138"/>
      <c r="E5" s="138"/>
      <c r="F5" s="139">
        <f>'Contact Info &amp; Instructions'!C8</f>
        <v>0</v>
      </c>
      <c r="G5" s="138" t="s">
        <v>129</v>
      </c>
      <c r="H5" s="130" t="s">
        <v>130</v>
      </c>
    </row>
    <row r="6" spans="1:8" x14ac:dyDescent="0.25">
      <c r="A6" s="186" t="s">
        <v>120</v>
      </c>
      <c r="B6" s="130" t="s">
        <v>121</v>
      </c>
      <c r="C6" s="137" t="s">
        <v>131</v>
      </c>
      <c r="D6" s="138"/>
      <c r="E6" s="138"/>
      <c r="F6" s="140">
        <f>'Contact Info &amp; Instructions'!C9</f>
        <v>0</v>
      </c>
      <c r="G6" s="138" t="s">
        <v>132</v>
      </c>
      <c r="H6" s="130" t="s">
        <v>133</v>
      </c>
    </row>
    <row r="7" spans="1:8" x14ac:dyDescent="0.25">
      <c r="A7" s="186" t="s">
        <v>120</v>
      </c>
      <c r="B7" s="137" t="s">
        <v>134</v>
      </c>
      <c r="C7" s="138" t="s">
        <v>135</v>
      </c>
      <c r="E7" s="138"/>
      <c r="F7" s="141">
        <f>'2025-26 FF &amp; NSFP Year End'!F7</f>
        <v>0</v>
      </c>
      <c r="G7" s="138" t="s">
        <v>136</v>
      </c>
      <c r="H7" s="130" t="s">
        <v>137</v>
      </c>
    </row>
    <row r="8" spans="1:8" x14ac:dyDescent="0.25">
      <c r="A8" s="186" t="s">
        <v>120</v>
      </c>
      <c r="B8" s="137" t="s">
        <v>134</v>
      </c>
      <c r="C8" s="138" t="s">
        <v>138</v>
      </c>
      <c r="E8" s="138"/>
      <c r="F8" s="141">
        <f>'2025-26 FF &amp; NSFP Year End'!F8</f>
        <v>0</v>
      </c>
      <c r="G8" s="138" t="s">
        <v>139</v>
      </c>
      <c r="H8" s="130" t="s">
        <v>140</v>
      </c>
    </row>
    <row r="9" spans="1:8" x14ac:dyDescent="0.25">
      <c r="A9" s="186" t="s">
        <v>120</v>
      </c>
      <c r="B9" s="137" t="s">
        <v>134</v>
      </c>
      <c r="C9" s="138" t="s">
        <v>141</v>
      </c>
      <c r="E9" s="138"/>
      <c r="F9" s="141">
        <f>'2025-26 FF &amp; NSFP Year End'!F9</f>
        <v>0</v>
      </c>
      <c r="G9" s="138" t="s">
        <v>804</v>
      </c>
      <c r="H9" s="130" t="s">
        <v>142</v>
      </c>
    </row>
    <row r="10" spans="1:8" x14ac:dyDescent="0.25">
      <c r="A10" s="186" t="s">
        <v>120</v>
      </c>
      <c r="B10" s="137" t="s">
        <v>134</v>
      </c>
      <c r="C10" s="138" t="s">
        <v>143</v>
      </c>
      <c r="E10" s="138"/>
      <c r="F10" s="141">
        <f>'2025-26 FF &amp; NSFP Year End'!F10</f>
        <v>0</v>
      </c>
      <c r="H10" s="130" t="s">
        <v>144</v>
      </c>
    </row>
    <row r="11" spans="1:8" x14ac:dyDescent="0.25">
      <c r="A11" s="186" t="s">
        <v>120</v>
      </c>
      <c r="B11" s="137" t="s">
        <v>134</v>
      </c>
      <c r="C11" s="137" t="s">
        <v>145</v>
      </c>
      <c r="E11" s="138"/>
      <c r="F11" s="141">
        <f>'2025-26 FF &amp; NSFP Year End'!F12</f>
        <v>0</v>
      </c>
      <c r="H11" s="130" t="s">
        <v>146</v>
      </c>
    </row>
    <row r="12" spans="1:8" x14ac:dyDescent="0.25">
      <c r="A12" s="186" t="s">
        <v>120</v>
      </c>
      <c r="B12" s="137" t="s">
        <v>147</v>
      </c>
      <c r="C12" s="138" t="s">
        <v>148</v>
      </c>
      <c r="E12" s="138"/>
      <c r="F12" s="141">
        <f>'2025-26 FF &amp; NSFP Year End'!F14</f>
        <v>0</v>
      </c>
      <c r="H12" s="130" t="s">
        <v>149</v>
      </c>
    </row>
    <row r="13" spans="1:8" x14ac:dyDescent="0.25">
      <c r="A13" s="186" t="s">
        <v>120</v>
      </c>
      <c r="B13" s="137" t="s">
        <v>147</v>
      </c>
      <c r="C13" s="138" t="s">
        <v>150</v>
      </c>
      <c r="E13" s="138"/>
      <c r="F13" s="141">
        <f>'2025-26 FF &amp; NSFP Year End'!F15</f>
        <v>0</v>
      </c>
      <c r="H13" s="130" t="s">
        <v>151</v>
      </c>
    </row>
    <row r="14" spans="1:8" x14ac:dyDescent="0.25">
      <c r="A14" s="186" t="s">
        <v>120</v>
      </c>
      <c r="B14" s="137" t="s">
        <v>152</v>
      </c>
      <c r="C14" s="138" t="s">
        <v>153</v>
      </c>
      <c r="E14" s="138"/>
      <c r="F14" s="141">
        <f>'2025-26 FF &amp; NSFP Year End'!F16</f>
        <v>0</v>
      </c>
      <c r="H14" s="130" t="s">
        <v>154</v>
      </c>
    </row>
    <row r="15" spans="1:8" x14ac:dyDescent="0.25">
      <c r="A15" s="186" t="s">
        <v>120</v>
      </c>
      <c r="B15" s="137" t="s">
        <v>152</v>
      </c>
      <c r="C15" s="138" t="s">
        <v>155</v>
      </c>
      <c r="E15" s="138"/>
      <c r="F15" s="141">
        <f>'2025-26 FF &amp; NSFP Year End'!F17</f>
        <v>0</v>
      </c>
      <c r="H15" s="130" t="s">
        <v>156</v>
      </c>
    </row>
    <row r="16" spans="1:8" x14ac:dyDescent="0.25">
      <c r="A16" s="186" t="s">
        <v>120</v>
      </c>
      <c r="B16" s="137" t="s">
        <v>152</v>
      </c>
      <c r="C16" s="137" t="s">
        <v>157</v>
      </c>
      <c r="E16" s="138"/>
      <c r="F16" s="141">
        <f>'2025-26 FF &amp; NSFP Year End'!F18</f>
        <v>0</v>
      </c>
      <c r="H16" s="130" t="s">
        <v>158</v>
      </c>
    </row>
    <row r="17" spans="1:8" x14ac:dyDescent="0.25">
      <c r="A17" s="186" t="s">
        <v>120</v>
      </c>
      <c r="B17" s="137" t="s">
        <v>159</v>
      </c>
      <c r="C17" s="137" t="s">
        <v>36</v>
      </c>
      <c r="D17" s="136" t="s">
        <v>160</v>
      </c>
      <c r="E17" s="138"/>
      <c r="F17" s="141">
        <f>'2025-26 FF &amp; NSFP Year End'!F23</f>
        <v>0</v>
      </c>
      <c r="H17" s="130" t="s">
        <v>161</v>
      </c>
    </row>
    <row r="18" spans="1:8" x14ac:dyDescent="0.25">
      <c r="A18" s="186" t="s">
        <v>120</v>
      </c>
      <c r="B18" s="138" t="s">
        <v>159</v>
      </c>
      <c r="C18" s="138" t="s">
        <v>36</v>
      </c>
      <c r="D18" s="137" t="s">
        <v>162</v>
      </c>
      <c r="E18" s="137" t="s">
        <v>163</v>
      </c>
      <c r="F18" s="141">
        <f>'2025-26 FF &amp; NSFP Year End'!D26</f>
        <v>0</v>
      </c>
      <c r="H18" s="130" t="s">
        <v>164</v>
      </c>
    </row>
    <row r="19" spans="1:8" x14ac:dyDescent="0.25">
      <c r="A19" s="186" t="s">
        <v>120</v>
      </c>
      <c r="B19" s="138" t="s">
        <v>159</v>
      </c>
      <c r="C19" s="138" t="s">
        <v>36</v>
      </c>
      <c r="D19" s="138" t="s">
        <v>162</v>
      </c>
      <c r="E19" s="138" t="s">
        <v>165</v>
      </c>
      <c r="F19" s="141">
        <f>'2025-26 FF &amp; NSFP Year End'!E26</f>
        <v>0</v>
      </c>
      <c r="H19" s="130" t="s">
        <v>166</v>
      </c>
    </row>
    <row r="20" spans="1:8" x14ac:dyDescent="0.25">
      <c r="A20" s="186" t="s">
        <v>120</v>
      </c>
      <c r="B20" s="138" t="s">
        <v>159</v>
      </c>
      <c r="C20" s="138" t="s">
        <v>36</v>
      </c>
      <c r="D20" s="138" t="s">
        <v>162</v>
      </c>
      <c r="E20" s="138" t="s">
        <v>167</v>
      </c>
      <c r="F20" s="141">
        <f>'2025-26 FF &amp; NSFP Year End'!F26</f>
        <v>0</v>
      </c>
      <c r="H20" s="130" t="s">
        <v>168</v>
      </c>
    </row>
    <row r="21" spans="1:8" x14ac:dyDescent="0.25">
      <c r="A21" s="186" t="s">
        <v>120</v>
      </c>
      <c r="B21" s="138" t="s">
        <v>159</v>
      </c>
      <c r="C21" s="138" t="s">
        <v>36</v>
      </c>
      <c r="D21" s="138" t="s">
        <v>162</v>
      </c>
      <c r="E21" s="138" t="s">
        <v>169</v>
      </c>
      <c r="F21" s="141">
        <f>'2025-26 FF &amp; NSFP Year End'!G26</f>
        <v>0</v>
      </c>
      <c r="H21" s="130" t="s">
        <v>170</v>
      </c>
    </row>
    <row r="22" spans="1:8" x14ac:dyDescent="0.25">
      <c r="A22" s="186" t="s">
        <v>120</v>
      </c>
      <c r="B22" s="138" t="s">
        <v>159</v>
      </c>
      <c r="C22" s="138" t="s">
        <v>36</v>
      </c>
      <c r="D22" s="138" t="s">
        <v>162</v>
      </c>
      <c r="E22" s="138" t="s">
        <v>171</v>
      </c>
      <c r="F22" s="189" t="str">
        <f>'2025-26 FF &amp; NSFP Year End'!H26</f>
        <v/>
      </c>
      <c r="H22" s="130" t="s">
        <v>172</v>
      </c>
    </row>
    <row r="23" spans="1:8" x14ac:dyDescent="0.25">
      <c r="A23" s="186" t="s">
        <v>120</v>
      </c>
      <c r="B23" s="138" t="s">
        <v>159</v>
      </c>
      <c r="C23" s="138" t="s">
        <v>36</v>
      </c>
      <c r="D23" s="138" t="s">
        <v>162</v>
      </c>
      <c r="E23" s="137" t="s">
        <v>173</v>
      </c>
      <c r="F23" s="141">
        <f>'2025-26 FF &amp; NSFP Year End'!D27</f>
        <v>0</v>
      </c>
      <c r="H23" s="130" t="s">
        <v>174</v>
      </c>
    </row>
    <row r="24" spans="1:8" x14ac:dyDescent="0.25">
      <c r="A24" s="186" t="s">
        <v>120</v>
      </c>
      <c r="B24" s="138" t="s">
        <v>159</v>
      </c>
      <c r="C24" s="138" t="s">
        <v>36</v>
      </c>
      <c r="D24" s="138" t="s">
        <v>162</v>
      </c>
      <c r="E24" s="138" t="s">
        <v>175</v>
      </c>
      <c r="F24" s="141">
        <f>'2025-26 FF &amp; NSFP Year End'!E27</f>
        <v>0</v>
      </c>
      <c r="H24" s="130" t="s">
        <v>176</v>
      </c>
    </row>
    <row r="25" spans="1:8" x14ac:dyDescent="0.25">
      <c r="A25" s="186" t="s">
        <v>120</v>
      </c>
      <c r="B25" s="138" t="s">
        <v>159</v>
      </c>
      <c r="C25" s="138" t="s">
        <v>36</v>
      </c>
      <c r="D25" s="138" t="s">
        <v>162</v>
      </c>
      <c r="E25" s="138" t="s">
        <v>177</v>
      </c>
      <c r="F25" s="141">
        <f>'2025-26 FF &amp; NSFP Year End'!F27</f>
        <v>0</v>
      </c>
      <c r="H25" s="130" t="s">
        <v>178</v>
      </c>
    </row>
    <row r="26" spans="1:8" x14ac:dyDescent="0.25">
      <c r="A26" s="186" t="s">
        <v>120</v>
      </c>
      <c r="B26" s="138" t="s">
        <v>159</v>
      </c>
      <c r="C26" s="138" t="s">
        <v>36</v>
      </c>
      <c r="D26" s="138" t="s">
        <v>162</v>
      </c>
      <c r="E26" s="138" t="s">
        <v>179</v>
      </c>
      <c r="F26" s="141">
        <f>'2025-26 FF &amp; NSFP Year End'!G27</f>
        <v>0</v>
      </c>
      <c r="H26" s="130" t="s">
        <v>180</v>
      </c>
    </row>
    <row r="27" spans="1:8" x14ac:dyDescent="0.25">
      <c r="A27" s="186" t="s">
        <v>120</v>
      </c>
      <c r="B27" s="138" t="s">
        <v>159</v>
      </c>
      <c r="C27" s="138" t="s">
        <v>36</v>
      </c>
      <c r="D27" s="138" t="s">
        <v>162</v>
      </c>
      <c r="E27" s="138" t="s">
        <v>181</v>
      </c>
      <c r="F27" s="189" t="str">
        <f>'2025-26 FF &amp; NSFP Year End'!H27</f>
        <v/>
      </c>
      <c r="H27" s="130" t="s">
        <v>182</v>
      </c>
    </row>
    <row r="28" spans="1:8" x14ac:dyDescent="0.25">
      <c r="A28" s="186" t="s">
        <v>120</v>
      </c>
      <c r="B28" s="138" t="s">
        <v>159</v>
      </c>
      <c r="C28" s="138" t="s">
        <v>36</v>
      </c>
      <c r="D28" s="138" t="s">
        <v>162</v>
      </c>
      <c r="E28" s="137" t="s">
        <v>183</v>
      </c>
      <c r="F28" s="141">
        <f>'2025-26 FF &amp; NSFP Year End'!D28</f>
        <v>0</v>
      </c>
      <c r="H28" s="130" t="s">
        <v>184</v>
      </c>
    </row>
    <row r="29" spans="1:8" x14ac:dyDescent="0.25">
      <c r="A29" s="186" t="s">
        <v>120</v>
      </c>
      <c r="B29" s="138" t="s">
        <v>159</v>
      </c>
      <c r="C29" s="138" t="s">
        <v>36</v>
      </c>
      <c r="D29" s="138" t="s">
        <v>162</v>
      </c>
      <c r="E29" s="138" t="s">
        <v>185</v>
      </c>
      <c r="F29" s="141">
        <f>'2025-26 FF &amp; NSFP Year End'!E28</f>
        <v>0</v>
      </c>
      <c r="H29" s="130" t="s">
        <v>186</v>
      </c>
    </row>
    <row r="30" spans="1:8" x14ac:dyDescent="0.25">
      <c r="A30" s="186" t="s">
        <v>120</v>
      </c>
      <c r="B30" s="138" t="s">
        <v>159</v>
      </c>
      <c r="C30" s="138" t="s">
        <v>36</v>
      </c>
      <c r="D30" s="138" t="s">
        <v>162</v>
      </c>
      <c r="E30" s="138" t="s">
        <v>187</v>
      </c>
      <c r="F30" s="141">
        <f>'2025-26 FF &amp; NSFP Year End'!F28</f>
        <v>0</v>
      </c>
      <c r="H30" s="130" t="s">
        <v>188</v>
      </c>
    </row>
    <row r="31" spans="1:8" x14ac:dyDescent="0.25">
      <c r="A31" s="186" t="s">
        <v>120</v>
      </c>
      <c r="B31" s="138" t="s">
        <v>159</v>
      </c>
      <c r="C31" s="138" t="s">
        <v>36</v>
      </c>
      <c r="D31" s="138" t="s">
        <v>162</v>
      </c>
      <c r="E31" s="138" t="s">
        <v>189</v>
      </c>
      <c r="F31" s="141">
        <f>'2025-26 FF &amp; NSFP Year End'!G28</f>
        <v>0</v>
      </c>
      <c r="H31" s="130" t="s">
        <v>190</v>
      </c>
    </row>
    <row r="32" spans="1:8" x14ac:dyDescent="0.25">
      <c r="A32" s="186" t="s">
        <v>120</v>
      </c>
      <c r="B32" s="138" t="s">
        <v>159</v>
      </c>
      <c r="C32" s="138" t="s">
        <v>36</v>
      </c>
      <c r="D32" s="138" t="s">
        <v>162</v>
      </c>
      <c r="E32" s="138" t="s">
        <v>191</v>
      </c>
      <c r="F32" s="189" t="str">
        <f>'2025-26 FF &amp; NSFP Year End'!H28</f>
        <v/>
      </c>
      <c r="H32" s="130" t="s">
        <v>192</v>
      </c>
    </row>
    <row r="33" spans="1:8" x14ac:dyDescent="0.25">
      <c r="A33" s="186" t="s">
        <v>120</v>
      </c>
      <c r="B33" s="138" t="s">
        <v>159</v>
      </c>
      <c r="C33" s="138" t="s">
        <v>36</v>
      </c>
      <c r="D33" s="138" t="s">
        <v>162</v>
      </c>
      <c r="E33" s="137" t="s">
        <v>193</v>
      </c>
      <c r="F33" s="141">
        <f>'2025-26 FF &amp; NSFP Year End'!D29</f>
        <v>0</v>
      </c>
      <c r="H33" s="130" t="s">
        <v>194</v>
      </c>
    </row>
    <row r="34" spans="1:8" x14ac:dyDescent="0.25">
      <c r="A34" s="186" t="s">
        <v>120</v>
      </c>
      <c r="B34" s="138" t="s">
        <v>159</v>
      </c>
      <c r="C34" s="138" t="s">
        <v>36</v>
      </c>
      <c r="D34" s="138" t="s">
        <v>162</v>
      </c>
      <c r="E34" s="138" t="s">
        <v>195</v>
      </c>
      <c r="F34" s="141">
        <f>'2025-26 FF &amp; NSFP Year End'!E29</f>
        <v>0</v>
      </c>
      <c r="H34" s="130" t="s">
        <v>196</v>
      </c>
    </row>
    <row r="35" spans="1:8" x14ac:dyDescent="0.25">
      <c r="A35" s="186" t="s">
        <v>120</v>
      </c>
      <c r="B35" s="138" t="s">
        <v>159</v>
      </c>
      <c r="C35" s="138" t="s">
        <v>36</v>
      </c>
      <c r="D35" s="138" t="s">
        <v>162</v>
      </c>
      <c r="E35" s="138" t="s">
        <v>197</v>
      </c>
      <c r="F35" s="141">
        <f>'2025-26 FF &amp; NSFP Year End'!F29</f>
        <v>0</v>
      </c>
      <c r="H35" s="130" t="s">
        <v>198</v>
      </c>
    </row>
    <row r="36" spans="1:8" x14ac:dyDescent="0.25">
      <c r="A36" s="186" t="s">
        <v>120</v>
      </c>
      <c r="B36" s="138" t="s">
        <v>159</v>
      </c>
      <c r="C36" s="138" t="s">
        <v>36</v>
      </c>
      <c r="D36" s="138" t="s">
        <v>162</v>
      </c>
      <c r="E36" s="138" t="s">
        <v>199</v>
      </c>
      <c r="F36" s="141">
        <f>'2025-26 FF &amp; NSFP Year End'!G29</f>
        <v>0</v>
      </c>
      <c r="H36" s="130" t="s">
        <v>200</v>
      </c>
    </row>
    <row r="37" spans="1:8" x14ac:dyDescent="0.25">
      <c r="A37" s="186" t="s">
        <v>120</v>
      </c>
      <c r="B37" s="138" t="s">
        <v>159</v>
      </c>
      <c r="C37" s="138" t="s">
        <v>36</v>
      </c>
      <c r="D37" s="138" t="s">
        <v>162</v>
      </c>
      <c r="E37" s="138" t="s">
        <v>201</v>
      </c>
      <c r="F37" s="189" t="str">
        <f>'2025-26 FF &amp; NSFP Year End'!H29</f>
        <v/>
      </c>
      <c r="H37" s="130" t="s">
        <v>202</v>
      </c>
    </row>
    <row r="38" spans="1:8" x14ac:dyDescent="0.25">
      <c r="A38" s="186" t="s">
        <v>120</v>
      </c>
      <c r="B38" s="138" t="s">
        <v>159</v>
      </c>
      <c r="C38" s="138" t="s">
        <v>36</v>
      </c>
      <c r="D38" s="138" t="s">
        <v>162</v>
      </c>
      <c r="E38" s="137" t="s">
        <v>203</v>
      </c>
      <c r="F38" s="141" t="e">
        <f>'2025-26 FF &amp; NSFP Year End'!#REF!</f>
        <v>#REF!</v>
      </c>
      <c r="H38" s="130" t="s">
        <v>204</v>
      </c>
    </row>
    <row r="39" spans="1:8" x14ac:dyDescent="0.25">
      <c r="A39" s="186" t="s">
        <v>120</v>
      </c>
      <c r="B39" s="138" t="s">
        <v>159</v>
      </c>
      <c r="C39" s="138" t="s">
        <v>36</v>
      </c>
      <c r="D39" s="138" t="s">
        <v>162</v>
      </c>
      <c r="E39" s="138" t="s">
        <v>205</v>
      </c>
      <c r="F39" s="141" t="e">
        <f>'2025-26 FF &amp; NSFP Year End'!#REF!</f>
        <v>#REF!</v>
      </c>
      <c r="H39" s="130" t="s">
        <v>206</v>
      </c>
    </row>
    <row r="40" spans="1:8" x14ac:dyDescent="0.25">
      <c r="A40" s="186" t="s">
        <v>120</v>
      </c>
      <c r="B40" s="138" t="s">
        <v>159</v>
      </c>
      <c r="C40" s="138" t="s">
        <v>36</v>
      </c>
      <c r="D40" s="138" t="s">
        <v>162</v>
      </c>
      <c r="E40" s="138" t="s">
        <v>207</v>
      </c>
      <c r="F40" s="141" t="e">
        <f>'2025-26 FF &amp; NSFP Year End'!#REF!</f>
        <v>#REF!</v>
      </c>
      <c r="H40" s="130" t="s">
        <v>208</v>
      </c>
    </row>
    <row r="41" spans="1:8" x14ac:dyDescent="0.25">
      <c r="A41" s="186" t="s">
        <v>120</v>
      </c>
      <c r="B41" s="138" t="s">
        <v>159</v>
      </c>
      <c r="C41" s="138" t="s">
        <v>36</v>
      </c>
      <c r="D41" s="138" t="s">
        <v>162</v>
      </c>
      <c r="E41" s="138" t="s">
        <v>209</v>
      </c>
      <c r="F41" s="141" t="e">
        <f>'2025-26 FF &amp; NSFP Year End'!#REF!</f>
        <v>#REF!</v>
      </c>
      <c r="H41" s="130" t="s">
        <v>210</v>
      </c>
    </row>
    <row r="42" spans="1:8" x14ac:dyDescent="0.25">
      <c r="A42" s="186" t="s">
        <v>120</v>
      </c>
      <c r="B42" s="138" t="s">
        <v>159</v>
      </c>
      <c r="C42" s="138" t="s">
        <v>36</v>
      </c>
      <c r="D42" s="138" t="s">
        <v>162</v>
      </c>
      <c r="E42" s="138" t="s">
        <v>211</v>
      </c>
      <c r="F42" s="189" t="e">
        <f>'2025-26 FF &amp; NSFP Year End'!#REF!</f>
        <v>#REF!</v>
      </c>
      <c r="H42" s="130" t="s">
        <v>212</v>
      </c>
    </row>
    <row r="43" spans="1:8" x14ac:dyDescent="0.25">
      <c r="A43" s="186" t="s">
        <v>120</v>
      </c>
      <c r="B43" s="138" t="s">
        <v>159</v>
      </c>
      <c r="C43" s="138" t="s">
        <v>36</v>
      </c>
      <c r="D43" s="138" t="s">
        <v>162</v>
      </c>
      <c r="E43" s="137" t="s">
        <v>213</v>
      </c>
      <c r="F43" s="141">
        <f>'2025-26 FF &amp; NSFP Year End'!D31</f>
        <v>0</v>
      </c>
      <c r="H43" s="130" t="s">
        <v>214</v>
      </c>
    </row>
    <row r="44" spans="1:8" x14ac:dyDescent="0.25">
      <c r="A44" s="186" t="s">
        <v>120</v>
      </c>
      <c r="B44" s="138" t="s">
        <v>159</v>
      </c>
      <c r="C44" s="138" t="s">
        <v>36</v>
      </c>
      <c r="D44" s="138" t="s">
        <v>162</v>
      </c>
      <c r="E44" s="138" t="s">
        <v>215</v>
      </c>
      <c r="F44" s="141">
        <f>'2025-26 FF &amp; NSFP Year End'!E31</f>
        <v>0</v>
      </c>
      <c r="H44" s="130" t="s">
        <v>216</v>
      </c>
    </row>
    <row r="45" spans="1:8" x14ac:dyDescent="0.25">
      <c r="A45" s="186" t="s">
        <v>120</v>
      </c>
      <c r="B45" s="138" t="s">
        <v>159</v>
      </c>
      <c r="C45" s="138" t="s">
        <v>36</v>
      </c>
      <c r="D45" s="138" t="s">
        <v>162</v>
      </c>
      <c r="E45" s="138" t="s">
        <v>217</v>
      </c>
      <c r="F45" s="141">
        <f>'2025-26 FF &amp; NSFP Year End'!F31</f>
        <v>0</v>
      </c>
      <c r="H45" s="130" t="s">
        <v>218</v>
      </c>
    </row>
    <row r="46" spans="1:8" x14ac:dyDescent="0.25">
      <c r="A46" s="186" t="s">
        <v>120</v>
      </c>
      <c r="B46" s="138" t="s">
        <v>159</v>
      </c>
      <c r="C46" s="138" t="s">
        <v>36</v>
      </c>
      <c r="D46" s="138" t="s">
        <v>162</v>
      </c>
      <c r="E46" s="138" t="s">
        <v>219</v>
      </c>
      <c r="F46" s="141">
        <f>'2025-26 FF &amp; NSFP Year End'!G31</f>
        <v>0</v>
      </c>
      <c r="H46" s="130" t="s">
        <v>220</v>
      </c>
    </row>
    <row r="47" spans="1:8" x14ac:dyDescent="0.25">
      <c r="A47" s="186" t="s">
        <v>120</v>
      </c>
      <c r="B47" s="138" t="s">
        <v>159</v>
      </c>
      <c r="C47" s="138" t="s">
        <v>36</v>
      </c>
      <c r="D47" s="138" t="s">
        <v>162</v>
      </c>
      <c r="E47" s="138" t="s">
        <v>221</v>
      </c>
      <c r="F47" s="189" t="str">
        <f>'2025-26 FF &amp; NSFP Year End'!H31</f>
        <v/>
      </c>
      <c r="H47" s="130" t="s">
        <v>222</v>
      </c>
    </row>
    <row r="48" spans="1:8" x14ac:dyDescent="0.25">
      <c r="A48" s="186" t="s">
        <v>120</v>
      </c>
      <c r="B48" s="138" t="s">
        <v>159</v>
      </c>
      <c r="C48" s="138" t="s">
        <v>36</v>
      </c>
      <c r="D48" s="138" t="s">
        <v>162</v>
      </c>
      <c r="E48" s="137" t="s">
        <v>223</v>
      </c>
      <c r="F48" s="141">
        <f>'2025-26 FF &amp; NSFP Year End'!D36</f>
        <v>0</v>
      </c>
      <c r="H48" s="130" t="s">
        <v>224</v>
      </c>
    </row>
    <row r="49" spans="1:8" x14ac:dyDescent="0.25">
      <c r="A49" s="186" t="s">
        <v>120</v>
      </c>
      <c r="B49" s="138" t="s">
        <v>159</v>
      </c>
      <c r="C49" s="138" t="s">
        <v>36</v>
      </c>
      <c r="D49" s="138" t="s">
        <v>162</v>
      </c>
      <c r="E49" s="138" t="s">
        <v>225</v>
      </c>
      <c r="F49" s="141">
        <f>'2025-26 FF &amp; NSFP Year End'!E36</f>
        <v>0</v>
      </c>
      <c r="H49" s="130" t="s">
        <v>226</v>
      </c>
    </row>
    <row r="50" spans="1:8" x14ac:dyDescent="0.25">
      <c r="A50" s="186" t="s">
        <v>120</v>
      </c>
      <c r="B50" s="138" t="s">
        <v>159</v>
      </c>
      <c r="C50" s="138" t="s">
        <v>36</v>
      </c>
      <c r="D50" s="138" t="s">
        <v>162</v>
      </c>
      <c r="E50" s="138" t="s">
        <v>227</v>
      </c>
      <c r="F50" s="141">
        <f>'2025-26 FF &amp; NSFP Year End'!F36</f>
        <v>0</v>
      </c>
      <c r="H50" s="130" t="s">
        <v>228</v>
      </c>
    </row>
    <row r="51" spans="1:8" x14ac:dyDescent="0.25">
      <c r="A51" s="186" t="s">
        <v>120</v>
      </c>
      <c r="B51" s="138" t="s">
        <v>159</v>
      </c>
      <c r="C51" s="138" t="s">
        <v>36</v>
      </c>
      <c r="D51" s="138" t="s">
        <v>162</v>
      </c>
      <c r="E51" s="138" t="s">
        <v>229</v>
      </c>
      <c r="F51" s="141">
        <f>'2025-26 FF &amp; NSFP Year End'!G36</f>
        <v>0</v>
      </c>
      <c r="H51" s="130" t="s">
        <v>230</v>
      </c>
    </row>
    <row r="52" spans="1:8" x14ac:dyDescent="0.25">
      <c r="A52" s="186" t="s">
        <v>120</v>
      </c>
      <c r="B52" s="138" t="s">
        <v>159</v>
      </c>
      <c r="C52" s="138" t="s">
        <v>36</v>
      </c>
      <c r="D52" s="138" t="s">
        <v>162</v>
      </c>
      <c r="E52" s="138" t="s">
        <v>231</v>
      </c>
      <c r="F52" s="189" t="str">
        <f>'2025-26 FF &amp; NSFP Year End'!H36</f>
        <v/>
      </c>
      <c r="H52" s="130" t="s">
        <v>232</v>
      </c>
    </row>
    <row r="53" spans="1:8" x14ac:dyDescent="0.25">
      <c r="A53" s="186" t="s">
        <v>120</v>
      </c>
      <c r="B53" s="138" t="s">
        <v>159</v>
      </c>
      <c r="C53" s="138" t="s">
        <v>36</v>
      </c>
      <c r="D53" s="138" t="s">
        <v>162</v>
      </c>
      <c r="E53" s="137" t="s">
        <v>233</v>
      </c>
      <c r="F53" s="141">
        <f>'2025-26 FF &amp; NSFP Year End'!D37</f>
        <v>0</v>
      </c>
      <c r="H53" s="130" t="s">
        <v>234</v>
      </c>
    </row>
    <row r="54" spans="1:8" x14ac:dyDescent="0.25">
      <c r="A54" s="186" t="s">
        <v>120</v>
      </c>
      <c r="B54" s="138" t="s">
        <v>159</v>
      </c>
      <c r="C54" s="138" t="s">
        <v>36</v>
      </c>
      <c r="D54" s="138" t="s">
        <v>162</v>
      </c>
      <c r="E54" s="138" t="s">
        <v>235</v>
      </c>
      <c r="F54" s="141">
        <f>'2025-26 FF &amp; NSFP Year End'!E37</f>
        <v>0</v>
      </c>
      <c r="H54" s="130" t="s">
        <v>236</v>
      </c>
    </row>
    <row r="55" spans="1:8" x14ac:dyDescent="0.25">
      <c r="A55" s="186" t="s">
        <v>120</v>
      </c>
      <c r="B55" s="138" t="s">
        <v>159</v>
      </c>
      <c r="C55" s="138" t="s">
        <v>36</v>
      </c>
      <c r="D55" s="138" t="s">
        <v>162</v>
      </c>
      <c r="E55" s="138" t="s">
        <v>237</v>
      </c>
      <c r="F55" s="141">
        <f>'2025-26 FF &amp; NSFP Year End'!F37</f>
        <v>0</v>
      </c>
      <c r="H55" s="130" t="s">
        <v>238</v>
      </c>
    </row>
    <row r="56" spans="1:8" x14ac:dyDescent="0.25">
      <c r="A56" s="186" t="s">
        <v>120</v>
      </c>
      <c r="B56" s="138" t="s">
        <v>159</v>
      </c>
      <c r="C56" s="138" t="s">
        <v>36</v>
      </c>
      <c r="D56" s="138" t="s">
        <v>162</v>
      </c>
      <c r="E56" s="138" t="s">
        <v>239</v>
      </c>
      <c r="F56" s="141">
        <f>'2025-26 FF &amp; NSFP Year End'!G37</f>
        <v>0</v>
      </c>
      <c r="H56" s="130" t="s">
        <v>240</v>
      </c>
    </row>
    <row r="57" spans="1:8" x14ac:dyDescent="0.25">
      <c r="A57" s="186" t="s">
        <v>120</v>
      </c>
      <c r="B57" s="138" t="s">
        <v>159</v>
      </c>
      <c r="C57" s="138" t="s">
        <v>36</v>
      </c>
      <c r="D57" s="138" t="s">
        <v>162</v>
      </c>
      <c r="E57" s="138" t="s">
        <v>241</v>
      </c>
      <c r="F57" s="189" t="str">
        <f>'2025-26 FF &amp; NSFP Year End'!H37</f>
        <v/>
      </c>
      <c r="H57" s="130" t="s">
        <v>242</v>
      </c>
    </row>
    <row r="58" spans="1:8" x14ac:dyDescent="0.25">
      <c r="A58" s="186" t="s">
        <v>120</v>
      </c>
      <c r="B58" s="138" t="s">
        <v>159</v>
      </c>
      <c r="C58" s="138" t="s">
        <v>36</v>
      </c>
      <c r="D58" s="137" t="s">
        <v>243</v>
      </c>
      <c r="E58" s="137" t="s">
        <v>244</v>
      </c>
      <c r="F58" s="141" t="e">
        <f>'2025-26 FF &amp; NSFP Year End'!#REF!</f>
        <v>#REF!</v>
      </c>
      <c r="H58" s="130" t="s">
        <v>245</v>
      </c>
    </row>
    <row r="59" spans="1:8" x14ac:dyDescent="0.25">
      <c r="A59" s="186" t="s">
        <v>120</v>
      </c>
      <c r="B59" s="138" t="s">
        <v>159</v>
      </c>
      <c r="C59" s="138" t="s">
        <v>36</v>
      </c>
      <c r="D59" s="138" t="s">
        <v>243</v>
      </c>
      <c r="E59" s="138" t="s">
        <v>246</v>
      </c>
      <c r="F59" s="141" t="e">
        <f>'2025-26 FF &amp; NSFP Year End'!#REF!</f>
        <v>#REF!</v>
      </c>
      <c r="H59" s="130" t="s">
        <v>247</v>
      </c>
    </row>
    <row r="60" spans="1:8" x14ac:dyDescent="0.25">
      <c r="A60" s="186" t="s">
        <v>120</v>
      </c>
      <c r="B60" s="138" t="s">
        <v>159</v>
      </c>
      <c r="C60" s="138" t="s">
        <v>36</v>
      </c>
      <c r="D60" s="138" t="s">
        <v>243</v>
      </c>
      <c r="E60" s="138" t="s">
        <v>167</v>
      </c>
      <c r="F60" s="141" t="e">
        <f>'2025-26 FF &amp; NSFP Year End'!#REF!</f>
        <v>#REF!</v>
      </c>
      <c r="H60" s="130" t="s">
        <v>248</v>
      </c>
    </row>
    <row r="61" spans="1:8" x14ac:dyDescent="0.25">
      <c r="A61" s="186" t="s">
        <v>120</v>
      </c>
      <c r="B61" s="138" t="s">
        <v>159</v>
      </c>
      <c r="C61" s="138" t="s">
        <v>36</v>
      </c>
      <c r="D61" s="138" t="s">
        <v>243</v>
      </c>
      <c r="E61" s="138" t="s">
        <v>169</v>
      </c>
      <c r="F61" s="141" t="e">
        <f>'2025-26 FF &amp; NSFP Year End'!#REF!</f>
        <v>#REF!</v>
      </c>
      <c r="H61" s="130" t="s">
        <v>249</v>
      </c>
    </row>
    <row r="62" spans="1:8" x14ac:dyDescent="0.25">
      <c r="A62" s="186" t="s">
        <v>120</v>
      </c>
      <c r="B62" s="138" t="s">
        <v>159</v>
      </c>
      <c r="C62" s="138" t="s">
        <v>36</v>
      </c>
      <c r="D62" s="138" t="s">
        <v>243</v>
      </c>
      <c r="E62" s="138" t="s">
        <v>171</v>
      </c>
      <c r="F62" s="189" t="e">
        <f>'2025-26 FF &amp; NSFP Year End'!#REF!</f>
        <v>#REF!</v>
      </c>
      <c r="H62" s="130" t="s">
        <v>250</v>
      </c>
    </row>
    <row r="63" spans="1:8" x14ac:dyDescent="0.25">
      <c r="A63" s="186" t="s">
        <v>120</v>
      </c>
      <c r="B63" s="138" t="s">
        <v>159</v>
      </c>
      <c r="C63" s="138" t="s">
        <v>36</v>
      </c>
      <c r="D63" s="138" t="s">
        <v>243</v>
      </c>
      <c r="E63" s="137" t="s">
        <v>251</v>
      </c>
      <c r="F63" s="141" t="e">
        <f>'2025-26 FF &amp; NSFP Year End'!#REF!</f>
        <v>#REF!</v>
      </c>
      <c r="H63" s="130" t="s">
        <v>252</v>
      </c>
    </row>
    <row r="64" spans="1:8" x14ac:dyDescent="0.25">
      <c r="A64" s="186" t="s">
        <v>120</v>
      </c>
      <c r="B64" s="138" t="s">
        <v>159</v>
      </c>
      <c r="C64" s="138" t="s">
        <v>36</v>
      </c>
      <c r="D64" s="138" t="s">
        <v>243</v>
      </c>
      <c r="E64" s="138" t="s">
        <v>253</v>
      </c>
      <c r="F64" s="141" t="e">
        <f>'2025-26 FF &amp; NSFP Year End'!#REF!</f>
        <v>#REF!</v>
      </c>
      <c r="H64" s="130" t="s">
        <v>254</v>
      </c>
    </row>
    <row r="65" spans="1:8" x14ac:dyDescent="0.25">
      <c r="A65" s="186" t="s">
        <v>120</v>
      </c>
      <c r="B65" s="138" t="s">
        <v>159</v>
      </c>
      <c r="C65" s="138" t="s">
        <v>36</v>
      </c>
      <c r="D65" s="138" t="s">
        <v>243</v>
      </c>
      <c r="E65" s="138" t="s">
        <v>177</v>
      </c>
      <c r="F65" s="141" t="e">
        <f>'2025-26 FF &amp; NSFP Year End'!#REF!</f>
        <v>#REF!</v>
      </c>
      <c r="H65" s="130" t="s">
        <v>255</v>
      </c>
    </row>
    <row r="66" spans="1:8" x14ac:dyDescent="0.25">
      <c r="A66" s="186" t="s">
        <v>120</v>
      </c>
      <c r="B66" s="138" t="s">
        <v>159</v>
      </c>
      <c r="C66" s="138" t="s">
        <v>36</v>
      </c>
      <c r="D66" s="138" t="s">
        <v>243</v>
      </c>
      <c r="E66" s="138" t="s">
        <v>179</v>
      </c>
      <c r="F66" s="141" t="e">
        <f>'2025-26 FF &amp; NSFP Year End'!#REF!</f>
        <v>#REF!</v>
      </c>
      <c r="H66" s="130" t="s">
        <v>256</v>
      </c>
    </row>
    <row r="67" spans="1:8" x14ac:dyDescent="0.25">
      <c r="A67" s="186" t="s">
        <v>120</v>
      </c>
      <c r="B67" s="138" t="s">
        <v>159</v>
      </c>
      <c r="C67" s="138" t="s">
        <v>36</v>
      </c>
      <c r="D67" s="138" t="s">
        <v>243</v>
      </c>
      <c r="E67" s="138" t="s">
        <v>181</v>
      </c>
      <c r="F67" s="189" t="e">
        <f>'2025-26 FF &amp; NSFP Year End'!#REF!</f>
        <v>#REF!</v>
      </c>
      <c r="H67" s="130" t="s">
        <v>257</v>
      </c>
    </row>
    <row r="68" spans="1:8" x14ac:dyDescent="0.25">
      <c r="A68" s="186" t="s">
        <v>120</v>
      </c>
      <c r="B68" s="138" t="s">
        <v>159</v>
      </c>
      <c r="C68" s="138" t="s">
        <v>36</v>
      </c>
      <c r="D68" s="138" t="s">
        <v>243</v>
      </c>
      <c r="E68" s="137" t="s">
        <v>258</v>
      </c>
      <c r="F68" s="141" t="e">
        <f>'2025-26 FF &amp; NSFP Year End'!#REF!</f>
        <v>#REF!</v>
      </c>
      <c r="H68" s="130" t="s">
        <v>259</v>
      </c>
    </row>
    <row r="69" spans="1:8" x14ac:dyDescent="0.25">
      <c r="A69" s="186" t="s">
        <v>120</v>
      </c>
      <c r="B69" s="138" t="s">
        <v>159</v>
      </c>
      <c r="C69" s="138" t="s">
        <v>36</v>
      </c>
      <c r="D69" s="138" t="s">
        <v>243</v>
      </c>
      <c r="E69" s="138" t="s">
        <v>260</v>
      </c>
      <c r="F69" s="141" t="e">
        <f>'2025-26 FF &amp; NSFP Year End'!#REF!</f>
        <v>#REF!</v>
      </c>
      <c r="H69" s="130" t="s">
        <v>261</v>
      </c>
    </row>
    <row r="70" spans="1:8" x14ac:dyDescent="0.25">
      <c r="A70" s="186" t="s">
        <v>120</v>
      </c>
      <c r="B70" s="138" t="s">
        <v>159</v>
      </c>
      <c r="C70" s="138" t="s">
        <v>36</v>
      </c>
      <c r="D70" s="138" t="s">
        <v>243</v>
      </c>
      <c r="E70" s="138" t="s">
        <v>187</v>
      </c>
      <c r="F70" s="141" t="e">
        <f>'2025-26 FF &amp; NSFP Year End'!#REF!</f>
        <v>#REF!</v>
      </c>
      <c r="H70" s="130" t="s">
        <v>262</v>
      </c>
    </row>
    <row r="71" spans="1:8" x14ac:dyDescent="0.25">
      <c r="A71" s="186" t="s">
        <v>120</v>
      </c>
      <c r="B71" s="138" t="s">
        <v>159</v>
      </c>
      <c r="C71" s="138" t="s">
        <v>36</v>
      </c>
      <c r="D71" s="138" t="s">
        <v>243</v>
      </c>
      <c r="E71" s="138" t="s">
        <v>189</v>
      </c>
      <c r="F71" s="141" t="e">
        <f>'2025-26 FF &amp; NSFP Year End'!#REF!</f>
        <v>#REF!</v>
      </c>
      <c r="H71" s="130" t="s">
        <v>263</v>
      </c>
    </row>
    <row r="72" spans="1:8" x14ac:dyDescent="0.25">
      <c r="A72" s="186" t="s">
        <v>120</v>
      </c>
      <c r="B72" s="138" t="s">
        <v>159</v>
      </c>
      <c r="C72" s="138" t="s">
        <v>36</v>
      </c>
      <c r="D72" s="138" t="s">
        <v>243</v>
      </c>
      <c r="E72" s="138" t="s">
        <v>191</v>
      </c>
      <c r="F72" s="189" t="e">
        <f>'2025-26 FF &amp; NSFP Year End'!#REF!</f>
        <v>#REF!</v>
      </c>
      <c r="H72" s="130" t="s">
        <v>264</v>
      </c>
    </row>
    <row r="73" spans="1:8" x14ac:dyDescent="0.25">
      <c r="A73" s="186" t="s">
        <v>120</v>
      </c>
      <c r="B73" s="138" t="s">
        <v>159</v>
      </c>
      <c r="C73" s="138" t="s">
        <v>36</v>
      </c>
      <c r="D73" s="138" t="s">
        <v>243</v>
      </c>
      <c r="E73" s="137" t="s">
        <v>265</v>
      </c>
      <c r="F73" s="141" t="e">
        <f>'2025-26 FF &amp; NSFP Year End'!#REF!</f>
        <v>#REF!</v>
      </c>
      <c r="H73" s="130" t="s">
        <v>266</v>
      </c>
    </row>
    <row r="74" spans="1:8" x14ac:dyDescent="0.25">
      <c r="A74" s="186" t="s">
        <v>120</v>
      </c>
      <c r="B74" s="138" t="s">
        <v>159</v>
      </c>
      <c r="C74" s="138" t="s">
        <v>36</v>
      </c>
      <c r="D74" s="138" t="s">
        <v>243</v>
      </c>
      <c r="E74" s="138" t="s">
        <v>267</v>
      </c>
      <c r="F74" s="141" t="e">
        <f>'2025-26 FF &amp; NSFP Year End'!#REF!</f>
        <v>#REF!</v>
      </c>
      <c r="H74" s="130" t="s">
        <v>268</v>
      </c>
    </row>
    <row r="75" spans="1:8" x14ac:dyDescent="0.25">
      <c r="A75" s="186" t="s">
        <v>120</v>
      </c>
      <c r="B75" s="138" t="s">
        <v>159</v>
      </c>
      <c r="C75" s="138" t="s">
        <v>36</v>
      </c>
      <c r="D75" s="138" t="s">
        <v>243</v>
      </c>
      <c r="E75" s="138" t="s">
        <v>197</v>
      </c>
      <c r="F75" s="141" t="e">
        <f>'2025-26 FF &amp; NSFP Year End'!#REF!</f>
        <v>#REF!</v>
      </c>
      <c r="H75" s="130" t="s">
        <v>269</v>
      </c>
    </row>
    <row r="76" spans="1:8" x14ac:dyDescent="0.25">
      <c r="A76" s="186" t="s">
        <v>120</v>
      </c>
      <c r="B76" s="138" t="s">
        <v>159</v>
      </c>
      <c r="C76" s="138" t="s">
        <v>36</v>
      </c>
      <c r="D76" s="138" t="s">
        <v>243</v>
      </c>
      <c r="E76" s="138" t="s">
        <v>199</v>
      </c>
      <c r="F76" s="141" t="e">
        <f>'2025-26 FF &amp; NSFP Year End'!#REF!</f>
        <v>#REF!</v>
      </c>
      <c r="H76" s="130" t="s">
        <v>270</v>
      </c>
    </row>
    <row r="77" spans="1:8" x14ac:dyDescent="0.25">
      <c r="A77" s="186" t="s">
        <v>120</v>
      </c>
      <c r="B77" s="138" t="s">
        <v>159</v>
      </c>
      <c r="C77" s="138" t="s">
        <v>36</v>
      </c>
      <c r="D77" s="138" t="s">
        <v>243</v>
      </c>
      <c r="E77" s="138" t="s">
        <v>201</v>
      </c>
      <c r="F77" s="189" t="e">
        <f>'2025-26 FF &amp; NSFP Year End'!#REF!</f>
        <v>#REF!</v>
      </c>
      <c r="H77" s="130" t="s">
        <v>271</v>
      </c>
    </row>
    <row r="78" spans="1:8" x14ac:dyDescent="0.25">
      <c r="A78" s="186" t="s">
        <v>120</v>
      </c>
      <c r="B78" s="138" t="s">
        <v>159</v>
      </c>
      <c r="C78" s="138" t="s">
        <v>36</v>
      </c>
      <c r="D78" s="138" t="s">
        <v>243</v>
      </c>
      <c r="E78" s="137" t="s">
        <v>272</v>
      </c>
      <c r="F78" s="141" t="e">
        <f>'2025-26 FF &amp; NSFP Year End'!#REF!</f>
        <v>#REF!</v>
      </c>
      <c r="H78" s="130" t="s">
        <v>273</v>
      </c>
    </row>
    <row r="79" spans="1:8" x14ac:dyDescent="0.25">
      <c r="A79" s="186" t="s">
        <v>120</v>
      </c>
      <c r="B79" s="138" t="s">
        <v>159</v>
      </c>
      <c r="C79" s="138" t="s">
        <v>36</v>
      </c>
      <c r="D79" s="138" t="s">
        <v>243</v>
      </c>
      <c r="E79" s="138" t="s">
        <v>274</v>
      </c>
      <c r="F79" s="141" t="e">
        <f>'2025-26 FF &amp; NSFP Year End'!#REF!</f>
        <v>#REF!</v>
      </c>
      <c r="H79" s="130" t="s">
        <v>275</v>
      </c>
    </row>
    <row r="80" spans="1:8" x14ac:dyDescent="0.25">
      <c r="A80" s="186" t="s">
        <v>120</v>
      </c>
      <c r="B80" s="138" t="s">
        <v>159</v>
      </c>
      <c r="C80" s="138" t="s">
        <v>36</v>
      </c>
      <c r="D80" s="138" t="s">
        <v>243</v>
      </c>
      <c r="E80" s="138" t="s">
        <v>207</v>
      </c>
      <c r="F80" s="141" t="e">
        <f>'2025-26 FF &amp; NSFP Year End'!#REF!</f>
        <v>#REF!</v>
      </c>
      <c r="H80" s="130" t="s">
        <v>276</v>
      </c>
    </row>
    <row r="81" spans="1:8" x14ac:dyDescent="0.25">
      <c r="A81" s="186" t="s">
        <v>120</v>
      </c>
      <c r="B81" s="138" t="s">
        <v>159</v>
      </c>
      <c r="C81" s="138" t="s">
        <v>36</v>
      </c>
      <c r="D81" s="138" t="s">
        <v>243</v>
      </c>
      <c r="E81" s="138" t="s">
        <v>209</v>
      </c>
      <c r="F81" s="141" t="e">
        <f>'2025-26 FF &amp; NSFP Year End'!#REF!</f>
        <v>#REF!</v>
      </c>
      <c r="H81" s="130" t="s">
        <v>277</v>
      </c>
    </row>
    <row r="82" spans="1:8" x14ac:dyDescent="0.25">
      <c r="A82" s="186" t="s">
        <v>120</v>
      </c>
      <c r="B82" s="138" t="s">
        <v>159</v>
      </c>
      <c r="C82" s="138" t="s">
        <v>36</v>
      </c>
      <c r="D82" s="138" t="s">
        <v>243</v>
      </c>
      <c r="E82" s="138" t="s">
        <v>211</v>
      </c>
      <c r="F82" s="189" t="e">
        <f>'2025-26 FF &amp; NSFP Year End'!#REF!</f>
        <v>#REF!</v>
      </c>
      <c r="H82" s="130" t="s">
        <v>278</v>
      </c>
    </row>
    <row r="83" spans="1:8" x14ac:dyDescent="0.25">
      <c r="A83" s="186" t="s">
        <v>120</v>
      </c>
      <c r="B83" s="138" t="s">
        <v>159</v>
      </c>
      <c r="C83" s="138" t="s">
        <v>36</v>
      </c>
      <c r="D83" s="138" t="s">
        <v>243</v>
      </c>
      <c r="E83" s="137" t="s">
        <v>279</v>
      </c>
      <c r="F83" s="141" t="e">
        <f>'2025-26 FF &amp; NSFP Year End'!#REF!</f>
        <v>#REF!</v>
      </c>
      <c r="H83" s="130" t="s">
        <v>280</v>
      </c>
    </row>
    <row r="84" spans="1:8" x14ac:dyDescent="0.25">
      <c r="A84" s="186" t="s">
        <v>120</v>
      </c>
      <c r="B84" s="138" t="s">
        <v>159</v>
      </c>
      <c r="C84" s="138" t="s">
        <v>36</v>
      </c>
      <c r="D84" s="138" t="s">
        <v>243</v>
      </c>
      <c r="E84" s="138" t="s">
        <v>281</v>
      </c>
      <c r="F84" s="141" t="e">
        <f>'2025-26 FF &amp; NSFP Year End'!#REF!</f>
        <v>#REF!</v>
      </c>
      <c r="H84" s="130" t="s">
        <v>282</v>
      </c>
    </row>
    <row r="85" spans="1:8" x14ac:dyDescent="0.25">
      <c r="A85" s="186" t="s">
        <v>120</v>
      </c>
      <c r="B85" s="138" t="s">
        <v>159</v>
      </c>
      <c r="C85" s="138" t="s">
        <v>36</v>
      </c>
      <c r="D85" s="138" t="s">
        <v>243</v>
      </c>
      <c r="E85" s="138" t="s">
        <v>217</v>
      </c>
      <c r="F85" s="141" t="e">
        <f>'2025-26 FF &amp; NSFP Year End'!#REF!</f>
        <v>#REF!</v>
      </c>
      <c r="H85" s="130" t="s">
        <v>283</v>
      </c>
    </row>
    <row r="86" spans="1:8" x14ac:dyDescent="0.25">
      <c r="A86" s="186" t="s">
        <v>120</v>
      </c>
      <c r="B86" s="138" t="s">
        <v>159</v>
      </c>
      <c r="C86" s="138" t="s">
        <v>36</v>
      </c>
      <c r="D86" s="138" t="s">
        <v>243</v>
      </c>
      <c r="E86" s="138" t="s">
        <v>219</v>
      </c>
      <c r="F86" s="141" t="e">
        <f>'2025-26 FF &amp; NSFP Year End'!#REF!</f>
        <v>#REF!</v>
      </c>
      <c r="H86" s="130" t="s">
        <v>284</v>
      </c>
    </row>
    <row r="87" spans="1:8" x14ac:dyDescent="0.25">
      <c r="A87" s="186" t="s">
        <v>120</v>
      </c>
      <c r="B87" s="138" t="s">
        <v>159</v>
      </c>
      <c r="C87" s="138" t="s">
        <v>36</v>
      </c>
      <c r="D87" s="138" t="s">
        <v>243</v>
      </c>
      <c r="E87" s="138" t="s">
        <v>221</v>
      </c>
      <c r="F87" s="189" t="e">
        <f>'2025-26 FF &amp; NSFP Year End'!#REF!</f>
        <v>#REF!</v>
      </c>
      <c r="H87" s="130" t="s">
        <v>285</v>
      </c>
    </row>
    <row r="88" spans="1:8" x14ac:dyDescent="0.25">
      <c r="A88" s="186" t="s">
        <v>120</v>
      </c>
      <c r="B88" s="138" t="s">
        <v>159</v>
      </c>
      <c r="C88" s="138" t="s">
        <v>36</v>
      </c>
      <c r="D88" s="138" t="s">
        <v>243</v>
      </c>
      <c r="E88" s="137" t="s">
        <v>286</v>
      </c>
      <c r="F88" s="141" t="e">
        <f>'2025-26 FF &amp; NSFP Year End'!#REF!</f>
        <v>#REF!</v>
      </c>
      <c r="H88" s="130" t="s">
        <v>287</v>
      </c>
    </row>
    <row r="89" spans="1:8" x14ac:dyDescent="0.25">
      <c r="A89" s="186" t="s">
        <v>120</v>
      </c>
      <c r="B89" s="138" t="s">
        <v>159</v>
      </c>
      <c r="C89" s="138" t="s">
        <v>36</v>
      </c>
      <c r="D89" s="138" t="s">
        <v>243</v>
      </c>
      <c r="E89" s="138" t="s">
        <v>288</v>
      </c>
      <c r="F89" s="141" t="e">
        <f>'2025-26 FF &amp; NSFP Year End'!#REF!</f>
        <v>#REF!</v>
      </c>
      <c r="H89" s="130" t="s">
        <v>289</v>
      </c>
    </row>
    <row r="90" spans="1:8" x14ac:dyDescent="0.25">
      <c r="A90" s="186" t="s">
        <v>120</v>
      </c>
      <c r="B90" s="138" t="s">
        <v>159</v>
      </c>
      <c r="C90" s="138" t="s">
        <v>36</v>
      </c>
      <c r="D90" s="138" t="s">
        <v>243</v>
      </c>
      <c r="E90" s="138" t="s">
        <v>227</v>
      </c>
      <c r="F90" s="141" t="e">
        <f>'2025-26 FF &amp; NSFP Year End'!#REF!</f>
        <v>#REF!</v>
      </c>
      <c r="H90" s="130" t="s">
        <v>290</v>
      </c>
    </row>
    <row r="91" spans="1:8" x14ac:dyDescent="0.25">
      <c r="A91" s="186" t="s">
        <v>120</v>
      </c>
      <c r="B91" s="138" t="s">
        <v>159</v>
      </c>
      <c r="C91" s="138" t="s">
        <v>36</v>
      </c>
      <c r="D91" s="138" t="s">
        <v>243</v>
      </c>
      <c r="E91" s="138" t="s">
        <v>229</v>
      </c>
      <c r="F91" s="141" t="e">
        <f>'2025-26 FF &amp; NSFP Year End'!#REF!</f>
        <v>#REF!</v>
      </c>
      <c r="H91" s="130" t="s">
        <v>291</v>
      </c>
    </row>
    <row r="92" spans="1:8" x14ac:dyDescent="0.25">
      <c r="A92" s="186" t="s">
        <v>120</v>
      </c>
      <c r="B92" s="138" t="s">
        <v>159</v>
      </c>
      <c r="C92" s="138" t="s">
        <v>36</v>
      </c>
      <c r="D92" s="138" t="s">
        <v>243</v>
      </c>
      <c r="E92" s="138" t="s">
        <v>231</v>
      </c>
      <c r="F92" s="189" t="e">
        <f>'2025-26 FF &amp; NSFP Year End'!#REF!</f>
        <v>#REF!</v>
      </c>
      <c r="H92" s="130" t="s">
        <v>292</v>
      </c>
    </row>
    <row r="93" spans="1:8" x14ac:dyDescent="0.25">
      <c r="A93" s="186" t="s">
        <v>120</v>
      </c>
      <c r="B93" s="138" t="s">
        <v>159</v>
      </c>
      <c r="C93" s="138" t="s">
        <v>36</v>
      </c>
      <c r="D93" s="138" t="s">
        <v>243</v>
      </c>
      <c r="E93" s="137" t="s">
        <v>293</v>
      </c>
      <c r="F93" s="141" t="e">
        <f>'2025-26 FF &amp; NSFP Year End'!#REF!</f>
        <v>#REF!</v>
      </c>
      <c r="H93" s="130" t="s">
        <v>294</v>
      </c>
    </row>
    <row r="94" spans="1:8" x14ac:dyDescent="0.25">
      <c r="A94" s="186" t="s">
        <v>120</v>
      </c>
      <c r="B94" s="138" t="s">
        <v>159</v>
      </c>
      <c r="C94" s="138" t="s">
        <v>36</v>
      </c>
      <c r="D94" s="138" t="s">
        <v>243</v>
      </c>
      <c r="E94" s="138" t="s">
        <v>295</v>
      </c>
      <c r="F94" s="141" t="e">
        <f>'2025-26 FF &amp; NSFP Year End'!#REF!</f>
        <v>#REF!</v>
      </c>
      <c r="H94" s="130" t="s">
        <v>296</v>
      </c>
    </row>
    <row r="95" spans="1:8" x14ac:dyDescent="0.25">
      <c r="A95" s="186" t="s">
        <v>120</v>
      </c>
      <c r="B95" s="138" t="s">
        <v>159</v>
      </c>
      <c r="C95" s="138" t="s">
        <v>36</v>
      </c>
      <c r="D95" s="138" t="s">
        <v>243</v>
      </c>
      <c r="E95" s="138" t="s">
        <v>237</v>
      </c>
      <c r="F95" s="141" t="e">
        <f>'2025-26 FF &amp; NSFP Year End'!#REF!</f>
        <v>#REF!</v>
      </c>
      <c r="H95" s="130" t="s">
        <v>297</v>
      </c>
    </row>
    <row r="96" spans="1:8" x14ac:dyDescent="0.25">
      <c r="A96" s="186" t="s">
        <v>120</v>
      </c>
      <c r="B96" s="138" t="s">
        <v>159</v>
      </c>
      <c r="C96" s="138" t="s">
        <v>36</v>
      </c>
      <c r="D96" s="138" t="s">
        <v>243</v>
      </c>
      <c r="E96" s="138" t="s">
        <v>239</v>
      </c>
      <c r="F96" s="141" t="e">
        <f>'2025-26 FF &amp; NSFP Year End'!#REF!</f>
        <v>#REF!</v>
      </c>
      <c r="H96" s="130" t="s">
        <v>298</v>
      </c>
    </row>
    <row r="97" spans="1:8" x14ac:dyDescent="0.25">
      <c r="A97" s="186" t="s">
        <v>120</v>
      </c>
      <c r="B97" s="138" t="s">
        <v>159</v>
      </c>
      <c r="C97" s="138" t="s">
        <v>36</v>
      </c>
      <c r="D97" s="138" t="s">
        <v>243</v>
      </c>
      <c r="E97" s="138" t="s">
        <v>241</v>
      </c>
      <c r="F97" s="189" t="e">
        <f>'2025-26 FF &amp; NSFP Year End'!#REF!</f>
        <v>#REF!</v>
      </c>
      <c r="H97" s="130" t="s">
        <v>299</v>
      </c>
    </row>
    <row r="98" spans="1:8" x14ac:dyDescent="0.25">
      <c r="A98" s="186" t="s">
        <v>120</v>
      </c>
      <c r="B98" s="138" t="s">
        <v>159</v>
      </c>
      <c r="C98" s="136" t="s">
        <v>60</v>
      </c>
      <c r="D98" s="136" t="s">
        <v>300</v>
      </c>
      <c r="E98" s="138"/>
      <c r="F98" s="141">
        <f>'2025-26 FF &amp; NSFP Year End'!F41</f>
        <v>0</v>
      </c>
      <c r="H98" s="130" t="s">
        <v>301</v>
      </c>
    </row>
    <row r="99" spans="1:8" x14ac:dyDescent="0.25">
      <c r="A99" s="186" t="s">
        <v>120</v>
      </c>
      <c r="B99" s="138" t="s">
        <v>159</v>
      </c>
      <c r="C99" s="130" t="s">
        <v>60</v>
      </c>
      <c r="D99" s="137" t="s">
        <v>162</v>
      </c>
      <c r="E99" s="137" t="s">
        <v>163</v>
      </c>
      <c r="F99" s="141">
        <f>'2025-26 FF &amp; NSFP Year End'!D44</f>
        <v>0</v>
      </c>
      <c r="H99" s="130" t="s">
        <v>302</v>
      </c>
    </row>
    <row r="100" spans="1:8" x14ac:dyDescent="0.25">
      <c r="A100" s="186" t="s">
        <v>120</v>
      </c>
      <c r="B100" s="138" t="s">
        <v>159</v>
      </c>
      <c r="C100" s="130" t="s">
        <v>60</v>
      </c>
      <c r="D100" s="138" t="s">
        <v>162</v>
      </c>
      <c r="E100" s="138" t="s">
        <v>165</v>
      </c>
      <c r="F100" s="141">
        <f>'2025-26 FF &amp; NSFP Year End'!E44</f>
        <v>0</v>
      </c>
      <c r="H100" s="130" t="s">
        <v>303</v>
      </c>
    </row>
    <row r="101" spans="1:8" x14ac:dyDescent="0.25">
      <c r="A101" s="186" t="s">
        <v>120</v>
      </c>
      <c r="B101" s="138" t="s">
        <v>159</v>
      </c>
      <c r="C101" s="130" t="s">
        <v>60</v>
      </c>
      <c r="D101" s="138" t="s">
        <v>162</v>
      </c>
      <c r="E101" s="138" t="s">
        <v>167</v>
      </c>
      <c r="F101" s="141">
        <f>'2025-26 FF &amp; NSFP Year End'!F44</f>
        <v>0</v>
      </c>
      <c r="H101" s="130" t="s">
        <v>304</v>
      </c>
    </row>
    <row r="102" spans="1:8" x14ac:dyDescent="0.25">
      <c r="A102" s="186" t="s">
        <v>120</v>
      </c>
      <c r="B102" s="138" t="s">
        <v>159</v>
      </c>
      <c r="C102" s="130" t="s">
        <v>60</v>
      </c>
      <c r="D102" s="138" t="s">
        <v>162</v>
      </c>
      <c r="E102" s="138" t="s">
        <v>169</v>
      </c>
      <c r="F102" s="141">
        <f>'2025-26 FF &amp; NSFP Year End'!G44</f>
        <v>0</v>
      </c>
      <c r="H102" s="130" t="s">
        <v>305</v>
      </c>
    </row>
    <row r="103" spans="1:8" x14ac:dyDescent="0.25">
      <c r="A103" s="186" t="s">
        <v>120</v>
      </c>
      <c r="B103" s="138" t="s">
        <v>159</v>
      </c>
      <c r="C103" s="130" t="s">
        <v>60</v>
      </c>
      <c r="D103" s="138" t="s">
        <v>162</v>
      </c>
      <c r="E103" s="138" t="s">
        <v>171</v>
      </c>
      <c r="F103" s="189" t="str">
        <f>'2025-26 FF &amp; NSFP Year End'!H44</f>
        <v/>
      </c>
      <c r="H103" s="130" t="s">
        <v>306</v>
      </c>
    </row>
    <row r="104" spans="1:8" x14ac:dyDescent="0.25">
      <c r="A104" s="186" t="s">
        <v>120</v>
      </c>
      <c r="B104" s="138" t="s">
        <v>159</v>
      </c>
      <c r="C104" s="130" t="s">
        <v>60</v>
      </c>
      <c r="D104" s="138" t="s">
        <v>162</v>
      </c>
      <c r="E104" s="137" t="s">
        <v>173</v>
      </c>
      <c r="F104" s="141">
        <f>'2025-26 FF &amp; NSFP Year End'!D45</f>
        <v>0</v>
      </c>
      <c r="H104" s="130" t="s">
        <v>307</v>
      </c>
    </row>
    <row r="105" spans="1:8" x14ac:dyDescent="0.25">
      <c r="A105" s="186" t="s">
        <v>120</v>
      </c>
      <c r="B105" s="138" t="s">
        <v>159</v>
      </c>
      <c r="C105" s="130" t="s">
        <v>60</v>
      </c>
      <c r="D105" s="138" t="s">
        <v>162</v>
      </c>
      <c r="E105" s="138" t="s">
        <v>175</v>
      </c>
      <c r="F105" s="141">
        <f>'2025-26 FF &amp; NSFP Year End'!E45</f>
        <v>0</v>
      </c>
      <c r="H105" s="130" t="s">
        <v>308</v>
      </c>
    </row>
    <row r="106" spans="1:8" x14ac:dyDescent="0.25">
      <c r="A106" s="186" t="s">
        <v>120</v>
      </c>
      <c r="B106" s="138" t="s">
        <v>159</v>
      </c>
      <c r="C106" s="130" t="s">
        <v>60</v>
      </c>
      <c r="D106" s="138" t="s">
        <v>162</v>
      </c>
      <c r="E106" s="138" t="s">
        <v>177</v>
      </c>
      <c r="F106" s="141">
        <f>'2025-26 FF &amp; NSFP Year End'!F45</f>
        <v>0</v>
      </c>
      <c r="H106" s="130" t="s">
        <v>309</v>
      </c>
    </row>
    <row r="107" spans="1:8" x14ac:dyDescent="0.25">
      <c r="A107" s="186" t="s">
        <v>120</v>
      </c>
      <c r="B107" s="138" t="s">
        <v>159</v>
      </c>
      <c r="C107" s="130" t="s">
        <v>60</v>
      </c>
      <c r="D107" s="138" t="s">
        <v>162</v>
      </c>
      <c r="E107" s="138" t="s">
        <v>179</v>
      </c>
      <c r="F107" s="141">
        <f>'2025-26 FF &amp; NSFP Year End'!G45</f>
        <v>0</v>
      </c>
      <c r="H107" s="130" t="s">
        <v>310</v>
      </c>
    </row>
    <row r="108" spans="1:8" x14ac:dyDescent="0.25">
      <c r="A108" s="186" t="s">
        <v>120</v>
      </c>
      <c r="B108" s="138" t="s">
        <v>159</v>
      </c>
      <c r="C108" s="130" t="s">
        <v>60</v>
      </c>
      <c r="D108" s="138" t="s">
        <v>162</v>
      </c>
      <c r="E108" s="138" t="s">
        <v>181</v>
      </c>
      <c r="F108" s="189" t="str">
        <f>'2025-26 FF &amp; NSFP Year End'!H45</f>
        <v/>
      </c>
      <c r="H108" s="130" t="s">
        <v>311</v>
      </c>
    </row>
    <row r="109" spans="1:8" x14ac:dyDescent="0.25">
      <c r="A109" s="186" t="s">
        <v>120</v>
      </c>
      <c r="B109" s="138" t="s">
        <v>159</v>
      </c>
      <c r="C109" s="130" t="s">
        <v>60</v>
      </c>
      <c r="D109" s="138" t="s">
        <v>162</v>
      </c>
      <c r="E109" s="137" t="s">
        <v>183</v>
      </c>
      <c r="F109" s="141">
        <f>'2025-26 FF &amp; NSFP Year End'!D46</f>
        <v>0</v>
      </c>
      <c r="H109" s="130" t="s">
        <v>312</v>
      </c>
    </row>
    <row r="110" spans="1:8" x14ac:dyDescent="0.25">
      <c r="A110" s="186" t="s">
        <v>120</v>
      </c>
      <c r="B110" s="138" t="s">
        <v>159</v>
      </c>
      <c r="C110" s="130" t="s">
        <v>60</v>
      </c>
      <c r="D110" s="138" t="s">
        <v>162</v>
      </c>
      <c r="E110" s="138" t="s">
        <v>185</v>
      </c>
      <c r="F110" s="141">
        <f>'2025-26 FF &amp; NSFP Year End'!E46</f>
        <v>0</v>
      </c>
      <c r="H110" s="130" t="s">
        <v>313</v>
      </c>
    </row>
    <row r="111" spans="1:8" x14ac:dyDescent="0.25">
      <c r="A111" s="186" t="s">
        <v>120</v>
      </c>
      <c r="B111" s="138" t="s">
        <v>159</v>
      </c>
      <c r="C111" s="130" t="s">
        <v>60</v>
      </c>
      <c r="D111" s="138" t="s">
        <v>162</v>
      </c>
      <c r="E111" s="138" t="s">
        <v>187</v>
      </c>
      <c r="F111" s="141">
        <f>'2025-26 FF &amp; NSFP Year End'!F46</f>
        <v>0</v>
      </c>
      <c r="H111" s="130" t="s">
        <v>314</v>
      </c>
    </row>
    <row r="112" spans="1:8" x14ac:dyDescent="0.25">
      <c r="A112" s="186" t="s">
        <v>120</v>
      </c>
      <c r="B112" s="138" t="s">
        <v>159</v>
      </c>
      <c r="C112" s="130" t="s">
        <v>60</v>
      </c>
      <c r="D112" s="138" t="s">
        <v>162</v>
      </c>
      <c r="E112" s="138" t="s">
        <v>189</v>
      </c>
      <c r="F112" s="141">
        <f>'2025-26 FF &amp; NSFP Year End'!G46</f>
        <v>0</v>
      </c>
      <c r="H112" s="130" t="s">
        <v>315</v>
      </c>
    </row>
    <row r="113" spans="1:8" x14ac:dyDescent="0.25">
      <c r="A113" s="186" t="s">
        <v>120</v>
      </c>
      <c r="B113" s="138" t="s">
        <v>159</v>
      </c>
      <c r="C113" s="130" t="s">
        <v>60</v>
      </c>
      <c r="D113" s="138" t="s">
        <v>162</v>
      </c>
      <c r="E113" s="138" t="s">
        <v>191</v>
      </c>
      <c r="F113" s="189" t="str">
        <f>'2025-26 FF &amp; NSFP Year End'!H46</f>
        <v/>
      </c>
      <c r="H113" s="130" t="s">
        <v>316</v>
      </c>
    </row>
    <row r="114" spans="1:8" x14ac:dyDescent="0.25">
      <c r="A114" s="186" t="s">
        <v>120</v>
      </c>
      <c r="B114" s="138" t="s">
        <v>159</v>
      </c>
      <c r="C114" s="130" t="s">
        <v>60</v>
      </c>
      <c r="D114" s="138" t="s">
        <v>162</v>
      </c>
      <c r="E114" s="137" t="s">
        <v>193</v>
      </c>
      <c r="F114" s="141">
        <f>'2025-26 FF &amp; NSFP Year End'!D47</f>
        <v>0</v>
      </c>
      <c r="H114" s="130" t="s">
        <v>317</v>
      </c>
    </row>
    <row r="115" spans="1:8" x14ac:dyDescent="0.25">
      <c r="A115" s="186" t="s">
        <v>120</v>
      </c>
      <c r="B115" s="138" t="s">
        <v>159</v>
      </c>
      <c r="C115" s="130" t="s">
        <v>60</v>
      </c>
      <c r="D115" s="138" t="s">
        <v>162</v>
      </c>
      <c r="E115" s="138" t="s">
        <v>195</v>
      </c>
      <c r="F115" s="141">
        <f>'2025-26 FF &amp; NSFP Year End'!E47</f>
        <v>0</v>
      </c>
      <c r="H115" s="130" t="s">
        <v>318</v>
      </c>
    </row>
    <row r="116" spans="1:8" x14ac:dyDescent="0.25">
      <c r="A116" s="186" t="s">
        <v>120</v>
      </c>
      <c r="B116" s="138" t="s">
        <v>159</v>
      </c>
      <c r="C116" s="130" t="s">
        <v>60</v>
      </c>
      <c r="D116" s="138" t="s">
        <v>162</v>
      </c>
      <c r="E116" s="138" t="s">
        <v>197</v>
      </c>
      <c r="F116" s="141">
        <f>'2025-26 FF &amp; NSFP Year End'!F47</f>
        <v>0</v>
      </c>
      <c r="H116" s="130" t="s">
        <v>319</v>
      </c>
    </row>
    <row r="117" spans="1:8" x14ac:dyDescent="0.25">
      <c r="A117" s="186" t="s">
        <v>120</v>
      </c>
      <c r="B117" s="138" t="s">
        <v>159</v>
      </c>
      <c r="C117" s="130" t="s">
        <v>60</v>
      </c>
      <c r="D117" s="138" t="s">
        <v>162</v>
      </c>
      <c r="E117" s="138" t="s">
        <v>199</v>
      </c>
      <c r="F117" s="141">
        <f>'2025-26 FF &amp; NSFP Year End'!G47</f>
        <v>0</v>
      </c>
      <c r="H117" s="130" t="s">
        <v>320</v>
      </c>
    </row>
    <row r="118" spans="1:8" x14ac:dyDescent="0.25">
      <c r="A118" s="186" t="s">
        <v>120</v>
      </c>
      <c r="B118" s="138" t="s">
        <v>159</v>
      </c>
      <c r="C118" s="130" t="s">
        <v>60</v>
      </c>
      <c r="D118" s="138" t="s">
        <v>162</v>
      </c>
      <c r="E118" s="138" t="s">
        <v>201</v>
      </c>
      <c r="F118" s="189" t="str">
        <f>'2025-26 FF &amp; NSFP Year End'!H47</f>
        <v/>
      </c>
      <c r="H118" s="130" t="s">
        <v>321</v>
      </c>
    </row>
    <row r="119" spans="1:8" x14ac:dyDescent="0.25">
      <c r="A119" s="186" t="s">
        <v>120</v>
      </c>
      <c r="B119" s="138" t="s">
        <v>159</v>
      </c>
      <c r="C119" s="130" t="s">
        <v>60</v>
      </c>
      <c r="D119" s="138" t="s">
        <v>162</v>
      </c>
      <c r="E119" s="137" t="s">
        <v>203</v>
      </c>
      <c r="F119" s="141">
        <f>'2025-26 FF &amp; NSFP Year End'!D48</f>
        <v>0</v>
      </c>
      <c r="H119" s="130" t="s">
        <v>322</v>
      </c>
    </row>
    <row r="120" spans="1:8" x14ac:dyDescent="0.25">
      <c r="A120" s="186" t="s">
        <v>120</v>
      </c>
      <c r="B120" s="138" t="s">
        <v>159</v>
      </c>
      <c r="C120" s="130" t="s">
        <v>60</v>
      </c>
      <c r="D120" s="138" t="s">
        <v>162</v>
      </c>
      <c r="E120" s="138" t="s">
        <v>205</v>
      </c>
      <c r="F120" s="141">
        <f>'2025-26 FF &amp; NSFP Year End'!E48</f>
        <v>0</v>
      </c>
      <c r="H120" s="130" t="s">
        <v>323</v>
      </c>
    </row>
    <row r="121" spans="1:8" x14ac:dyDescent="0.25">
      <c r="A121" s="186" t="s">
        <v>120</v>
      </c>
      <c r="B121" s="138" t="s">
        <v>159</v>
      </c>
      <c r="C121" s="130" t="s">
        <v>60</v>
      </c>
      <c r="D121" s="138" t="s">
        <v>162</v>
      </c>
      <c r="E121" s="138" t="s">
        <v>207</v>
      </c>
      <c r="F121" s="141">
        <f>'2025-26 FF &amp; NSFP Year End'!F48</f>
        <v>0</v>
      </c>
      <c r="H121" s="130" t="s">
        <v>324</v>
      </c>
    </row>
    <row r="122" spans="1:8" x14ac:dyDescent="0.25">
      <c r="A122" s="186" t="s">
        <v>120</v>
      </c>
      <c r="B122" s="138" t="s">
        <v>159</v>
      </c>
      <c r="C122" s="130" t="s">
        <v>60</v>
      </c>
      <c r="D122" s="138" t="s">
        <v>162</v>
      </c>
      <c r="E122" s="138" t="s">
        <v>209</v>
      </c>
      <c r="F122" s="141">
        <f>'2025-26 FF &amp; NSFP Year End'!G48</f>
        <v>0</v>
      </c>
      <c r="H122" s="130" t="s">
        <v>325</v>
      </c>
    </row>
    <row r="123" spans="1:8" x14ac:dyDescent="0.25">
      <c r="A123" s="186" t="s">
        <v>120</v>
      </c>
      <c r="B123" s="138" t="s">
        <v>159</v>
      </c>
      <c r="C123" s="130" t="s">
        <v>60</v>
      </c>
      <c r="D123" s="138" t="s">
        <v>162</v>
      </c>
      <c r="E123" s="138" t="s">
        <v>211</v>
      </c>
      <c r="F123" s="189" t="str">
        <f>'2025-26 FF &amp; NSFP Year End'!H48</f>
        <v/>
      </c>
      <c r="H123" s="130" t="s">
        <v>326</v>
      </c>
    </row>
    <row r="124" spans="1:8" x14ac:dyDescent="0.25">
      <c r="A124" s="186" t="s">
        <v>120</v>
      </c>
      <c r="B124" s="138" t="s">
        <v>159</v>
      </c>
      <c r="C124" s="130" t="s">
        <v>60</v>
      </c>
      <c r="D124" s="138" t="s">
        <v>162</v>
      </c>
      <c r="E124" s="137" t="s">
        <v>213</v>
      </c>
      <c r="F124" s="141">
        <f>'2025-26 FF &amp; NSFP Year End'!D49</f>
        <v>0</v>
      </c>
      <c r="H124" s="130" t="s">
        <v>327</v>
      </c>
    </row>
    <row r="125" spans="1:8" x14ac:dyDescent="0.25">
      <c r="A125" s="186" t="s">
        <v>120</v>
      </c>
      <c r="B125" s="138" t="s">
        <v>159</v>
      </c>
      <c r="C125" s="130" t="s">
        <v>60</v>
      </c>
      <c r="D125" s="138" t="s">
        <v>162</v>
      </c>
      <c r="E125" s="138" t="s">
        <v>215</v>
      </c>
      <c r="F125" s="141">
        <f>'2025-26 FF &amp; NSFP Year End'!E49</f>
        <v>0</v>
      </c>
      <c r="H125" s="130" t="s">
        <v>328</v>
      </c>
    </row>
    <row r="126" spans="1:8" x14ac:dyDescent="0.25">
      <c r="A126" s="186" t="s">
        <v>120</v>
      </c>
      <c r="B126" s="138" t="s">
        <v>159</v>
      </c>
      <c r="C126" s="130" t="s">
        <v>60</v>
      </c>
      <c r="D126" s="138" t="s">
        <v>162</v>
      </c>
      <c r="E126" s="138" t="s">
        <v>217</v>
      </c>
      <c r="F126" s="141">
        <f>'2025-26 FF &amp; NSFP Year End'!F49</f>
        <v>0</v>
      </c>
      <c r="H126" s="130" t="s">
        <v>329</v>
      </c>
    </row>
    <row r="127" spans="1:8" x14ac:dyDescent="0.25">
      <c r="A127" s="186" t="s">
        <v>120</v>
      </c>
      <c r="B127" s="138" t="s">
        <v>159</v>
      </c>
      <c r="C127" s="130" t="s">
        <v>60</v>
      </c>
      <c r="D127" s="138" t="s">
        <v>162</v>
      </c>
      <c r="E127" s="138" t="s">
        <v>219</v>
      </c>
      <c r="F127" s="141">
        <f>'2025-26 FF &amp; NSFP Year End'!G49</f>
        <v>0</v>
      </c>
      <c r="H127" s="130" t="s">
        <v>330</v>
      </c>
    </row>
    <row r="128" spans="1:8" x14ac:dyDescent="0.25">
      <c r="A128" s="186" t="s">
        <v>120</v>
      </c>
      <c r="B128" s="138" t="s">
        <v>159</v>
      </c>
      <c r="C128" s="130" t="s">
        <v>60</v>
      </c>
      <c r="D128" s="138" t="s">
        <v>162</v>
      </c>
      <c r="E128" s="138" t="s">
        <v>221</v>
      </c>
      <c r="F128" s="189" t="str">
        <f>'2025-26 FF &amp; NSFP Year End'!H49</f>
        <v/>
      </c>
      <c r="H128" s="130" t="s">
        <v>331</v>
      </c>
    </row>
    <row r="129" spans="1:8" x14ac:dyDescent="0.25">
      <c r="A129" s="186" t="s">
        <v>120</v>
      </c>
      <c r="B129" s="138" t="s">
        <v>159</v>
      </c>
      <c r="C129" s="130" t="s">
        <v>60</v>
      </c>
      <c r="D129" s="138" t="s">
        <v>162</v>
      </c>
      <c r="E129" s="137" t="s">
        <v>223</v>
      </c>
      <c r="F129" s="141">
        <f>'2025-26 FF &amp; NSFP Year End'!D50</f>
        <v>0</v>
      </c>
      <c r="H129" s="130" t="s">
        <v>332</v>
      </c>
    </row>
    <row r="130" spans="1:8" x14ac:dyDescent="0.25">
      <c r="A130" s="186" t="s">
        <v>120</v>
      </c>
      <c r="B130" s="138" t="s">
        <v>159</v>
      </c>
      <c r="C130" s="130" t="s">
        <v>60</v>
      </c>
      <c r="D130" s="138" t="s">
        <v>162</v>
      </c>
      <c r="E130" s="138" t="s">
        <v>225</v>
      </c>
      <c r="F130" s="141">
        <f>'2025-26 FF &amp; NSFP Year End'!E50</f>
        <v>0</v>
      </c>
      <c r="H130" s="130" t="s">
        <v>333</v>
      </c>
    </row>
    <row r="131" spans="1:8" x14ac:dyDescent="0.25">
      <c r="A131" s="186" t="s">
        <v>120</v>
      </c>
      <c r="B131" s="138" t="s">
        <v>159</v>
      </c>
      <c r="C131" s="130" t="s">
        <v>60</v>
      </c>
      <c r="D131" s="138" t="s">
        <v>162</v>
      </c>
      <c r="E131" s="138" t="s">
        <v>227</v>
      </c>
      <c r="F131" s="141">
        <f>'2025-26 FF &amp; NSFP Year End'!F50</f>
        <v>0</v>
      </c>
      <c r="H131" s="130" t="s">
        <v>334</v>
      </c>
    </row>
    <row r="132" spans="1:8" x14ac:dyDescent="0.25">
      <c r="A132" s="186" t="s">
        <v>120</v>
      </c>
      <c r="B132" s="138" t="s">
        <v>159</v>
      </c>
      <c r="C132" s="130" t="s">
        <v>60</v>
      </c>
      <c r="D132" s="138" t="s">
        <v>162</v>
      </c>
      <c r="E132" s="138" t="s">
        <v>229</v>
      </c>
      <c r="F132" s="141">
        <f>'2025-26 FF &amp; NSFP Year End'!G50</f>
        <v>0</v>
      </c>
      <c r="H132" s="130" t="s">
        <v>335</v>
      </c>
    </row>
    <row r="133" spans="1:8" x14ac:dyDescent="0.25">
      <c r="A133" s="186" t="s">
        <v>120</v>
      </c>
      <c r="B133" s="138" t="s">
        <v>159</v>
      </c>
      <c r="C133" s="130" t="s">
        <v>60</v>
      </c>
      <c r="D133" s="138" t="s">
        <v>162</v>
      </c>
      <c r="E133" s="138" t="s">
        <v>231</v>
      </c>
      <c r="F133" s="189" t="str">
        <f>'2025-26 FF &amp; NSFP Year End'!H50</f>
        <v/>
      </c>
      <c r="H133" s="130" t="s">
        <v>336</v>
      </c>
    </row>
    <row r="134" spans="1:8" x14ac:dyDescent="0.25">
      <c r="A134" s="186" t="s">
        <v>120</v>
      </c>
      <c r="B134" s="138" t="s">
        <v>159</v>
      </c>
      <c r="C134" s="130" t="s">
        <v>60</v>
      </c>
      <c r="D134" s="138" t="s">
        <v>162</v>
      </c>
      <c r="E134" s="137" t="s">
        <v>233</v>
      </c>
      <c r="F134" s="141">
        <f>'2025-26 FF &amp; NSFP Year End'!D55</f>
        <v>0</v>
      </c>
      <c r="H134" s="130" t="s">
        <v>337</v>
      </c>
    </row>
    <row r="135" spans="1:8" x14ac:dyDescent="0.25">
      <c r="A135" s="186" t="s">
        <v>120</v>
      </c>
      <c r="B135" s="138" t="s">
        <v>159</v>
      </c>
      <c r="C135" s="130" t="s">
        <v>60</v>
      </c>
      <c r="D135" s="138" t="s">
        <v>162</v>
      </c>
      <c r="E135" s="138" t="s">
        <v>235</v>
      </c>
      <c r="F135" s="141">
        <f>'2025-26 FF &amp; NSFP Year End'!E55</f>
        <v>0</v>
      </c>
      <c r="H135" s="130" t="s">
        <v>338</v>
      </c>
    </row>
    <row r="136" spans="1:8" x14ac:dyDescent="0.25">
      <c r="A136" s="186" t="s">
        <v>120</v>
      </c>
      <c r="B136" s="138" t="s">
        <v>159</v>
      </c>
      <c r="C136" s="130" t="s">
        <v>60</v>
      </c>
      <c r="D136" s="138" t="s">
        <v>162</v>
      </c>
      <c r="E136" s="138" t="s">
        <v>237</v>
      </c>
      <c r="F136" s="141">
        <f>'2025-26 FF &amp; NSFP Year End'!F55</f>
        <v>0</v>
      </c>
      <c r="H136" s="130" t="s">
        <v>339</v>
      </c>
    </row>
    <row r="137" spans="1:8" x14ac:dyDescent="0.25">
      <c r="A137" s="186" t="s">
        <v>120</v>
      </c>
      <c r="B137" s="138" t="s">
        <v>159</v>
      </c>
      <c r="C137" s="130" t="s">
        <v>60</v>
      </c>
      <c r="D137" s="138" t="s">
        <v>162</v>
      </c>
      <c r="E137" s="138" t="s">
        <v>239</v>
      </c>
      <c r="F137" s="141">
        <f>'2025-26 FF &amp; NSFP Year End'!G55</f>
        <v>0</v>
      </c>
      <c r="H137" s="130" t="s">
        <v>340</v>
      </c>
    </row>
    <row r="138" spans="1:8" x14ac:dyDescent="0.25">
      <c r="A138" s="186" t="s">
        <v>120</v>
      </c>
      <c r="B138" s="138" t="s">
        <v>159</v>
      </c>
      <c r="C138" s="130" t="s">
        <v>60</v>
      </c>
      <c r="D138" s="138" t="s">
        <v>162</v>
      </c>
      <c r="E138" s="138" t="s">
        <v>241</v>
      </c>
      <c r="F138" s="189" t="str">
        <f>'2025-26 FF &amp; NSFP Year End'!H55</f>
        <v/>
      </c>
      <c r="H138" s="130" t="s">
        <v>341</v>
      </c>
    </row>
    <row r="139" spans="1:8" x14ac:dyDescent="0.25">
      <c r="A139" s="186" t="s">
        <v>120</v>
      </c>
      <c r="B139" s="138" t="s">
        <v>159</v>
      </c>
      <c r="C139" s="130" t="s">
        <v>60</v>
      </c>
      <c r="D139" s="137" t="s">
        <v>243</v>
      </c>
      <c r="E139" s="137" t="s">
        <v>244</v>
      </c>
      <c r="F139" s="141" t="e">
        <f>'2025-26 FF &amp; NSFP Year End'!#REF!</f>
        <v>#REF!</v>
      </c>
      <c r="H139" s="130" t="s">
        <v>342</v>
      </c>
    </row>
    <row r="140" spans="1:8" x14ac:dyDescent="0.25">
      <c r="A140" s="186" t="s">
        <v>120</v>
      </c>
      <c r="B140" s="138" t="s">
        <v>159</v>
      </c>
      <c r="C140" s="130" t="s">
        <v>60</v>
      </c>
      <c r="D140" s="138" t="s">
        <v>243</v>
      </c>
      <c r="E140" s="138" t="s">
        <v>246</v>
      </c>
      <c r="F140" s="141" t="e">
        <f>'2025-26 FF &amp; NSFP Year End'!#REF!</f>
        <v>#REF!</v>
      </c>
      <c r="H140" s="130" t="s">
        <v>343</v>
      </c>
    </row>
    <row r="141" spans="1:8" x14ac:dyDescent="0.25">
      <c r="A141" s="186" t="s">
        <v>120</v>
      </c>
      <c r="B141" s="138" t="s">
        <v>159</v>
      </c>
      <c r="C141" s="130" t="s">
        <v>60</v>
      </c>
      <c r="D141" s="138" t="s">
        <v>243</v>
      </c>
      <c r="E141" s="138" t="s">
        <v>167</v>
      </c>
      <c r="F141" s="141" t="e">
        <f>'2025-26 FF &amp; NSFP Year End'!#REF!</f>
        <v>#REF!</v>
      </c>
      <c r="H141" s="130" t="s">
        <v>344</v>
      </c>
    </row>
    <row r="142" spans="1:8" x14ac:dyDescent="0.25">
      <c r="A142" s="186" t="s">
        <v>120</v>
      </c>
      <c r="B142" s="138" t="s">
        <v>159</v>
      </c>
      <c r="C142" s="130" t="s">
        <v>60</v>
      </c>
      <c r="D142" s="138" t="s">
        <v>243</v>
      </c>
      <c r="E142" s="138" t="s">
        <v>169</v>
      </c>
      <c r="F142" s="141" t="e">
        <f>'2025-26 FF &amp; NSFP Year End'!#REF!</f>
        <v>#REF!</v>
      </c>
      <c r="H142" s="130" t="s">
        <v>345</v>
      </c>
    </row>
    <row r="143" spans="1:8" x14ac:dyDescent="0.25">
      <c r="A143" s="186" t="s">
        <v>120</v>
      </c>
      <c r="B143" s="138" t="s">
        <v>159</v>
      </c>
      <c r="C143" s="130" t="s">
        <v>60</v>
      </c>
      <c r="D143" s="138" t="s">
        <v>243</v>
      </c>
      <c r="E143" s="138" t="s">
        <v>171</v>
      </c>
      <c r="F143" s="189" t="e">
        <f>'2025-26 FF &amp; NSFP Year End'!#REF!</f>
        <v>#REF!</v>
      </c>
      <c r="H143" s="130" t="s">
        <v>346</v>
      </c>
    </row>
    <row r="144" spans="1:8" x14ac:dyDescent="0.25">
      <c r="A144" s="186" t="s">
        <v>120</v>
      </c>
      <c r="B144" s="138" t="s">
        <v>159</v>
      </c>
      <c r="C144" s="130" t="s">
        <v>60</v>
      </c>
      <c r="D144" s="138" t="s">
        <v>243</v>
      </c>
      <c r="E144" s="137" t="s">
        <v>251</v>
      </c>
      <c r="F144" s="141" t="e">
        <f>'2025-26 FF &amp; NSFP Year End'!#REF!</f>
        <v>#REF!</v>
      </c>
      <c r="H144" s="130" t="s">
        <v>347</v>
      </c>
    </row>
    <row r="145" spans="1:8" x14ac:dyDescent="0.25">
      <c r="A145" s="186" t="s">
        <v>120</v>
      </c>
      <c r="B145" s="138" t="s">
        <v>159</v>
      </c>
      <c r="C145" s="130" t="s">
        <v>60</v>
      </c>
      <c r="D145" s="138" t="s">
        <v>243</v>
      </c>
      <c r="E145" s="138" t="s">
        <v>253</v>
      </c>
      <c r="F145" s="141" t="e">
        <f>'2025-26 FF &amp; NSFP Year End'!#REF!</f>
        <v>#REF!</v>
      </c>
      <c r="H145" s="130" t="s">
        <v>348</v>
      </c>
    </row>
    <row r="146" spans="1:8" x14ac:dyDescent="0.25">
      <c r="A146" s="186" t="s">
        <v>120</v>
      </c>
      <c r="B146" s="138" t="s">
        <v>159</v>
      </c>
      <c r="C146" s="130" t="s">
        <v>60</v>
      </c>
      <c r="D146" s="138" t="s">
        <v>243</v>
      </c>
      <c r="E146" s="138" t="s">
        <v>177</v>
      </c>
      <c r="F146" s="141" t="e">
        <f>'2025-26 FF &amp; NSFP Year End'!#REF!</f>
        <v>#REF!</v>
      </c>
      <c r="H146" s="130" t="s">
        <v>349</v>
      </c>
    </row>
    <row r="147" spans="1:8" x14ac:dyDescent="0.25">
      <c r="A147" s="186" t="s">
        <v>120</v>
      </c>
      <c r="B147" s="138" t="s">
        <v>159</v>
      </c>
      <c r="C147" s="130" t="s">
        <v>60</v>
      </c>
      <c r="D147" s="138" t="s">
        <v>243</v>
      </c>
      <c r="E147" s="138" t="s">
        <v>179</v>
      </c>
      <c r="F147" s="141" t="e">
        <f>'2025-26 FF &amp; NSFP Year End'!#REF!</f>
        <v>#REF!</v>
      </c>
      <c r="H147" s="130" t="s">
        <v>350</v>
      </c>
    </row>
    <row r="148" spans="1:8" x14ac:dyDescent="0.25">
      <c r="A148" s="186" t="s">
        <v>120</v>
      </c>
      <c r="B148" s="138" t="s">
        <v>159</v>
      </c>
      <c r="C148" s="130" t="s">
        <v>60</v>
      </c>
      <c r="D148" s="138" t="s">
        <v>243</v>
      </c>
      <c r="E148" s="138" t="s">
        <v>181</v>
      </c>
      <c r="F148" s="189" t="e">
        <f>'2025-26 FF &amp; NSFP Year End'!#REF!</f>
        <v>#REF!</v>
      </c>
      <c r="H148" s="130" t="s">
        <v>351</v>
      </c>
    </row>
    <row r="149" spans="1:8" x14ac:dyDescent="0.25">
      <c r="A149" s="186" t="s">
        <v>120</v>
      </c>
      <c r="B149" s="138" t="s">
        <v>159</v>
      </c>
      <c r="C149" s="130" t="s">
        <v>60</v>
      </c>
      <c r="D149" s="138" t="s">
        <v>243</v>
      </c>
      <c r="E149" s="137" t="s">
        <v>258</v>
      </c>
      <c r="F149" s="141" t="e">
        <f>'2025-26 FF &amp; NSFP Year End'!#REF!</f>
        <v>#REF!</v>
      </c>
      <c r="H149" s="130" t="s">
        <v>352</v>
      </c>
    </row>
    <row r="150" spans="1:8" x14ac:dyDescent="0.25">
      <c r="A150" s="186" t="s">
        <v>120</v>
      </c>
      <c r="B150" s="138" t="s">
        <v>159</v>
      </c>
      <c r="C150" s="130" t="s">
        <v>60</v>
      </c>
      <c r="D150" s="138" t="s">
        <v>243</v>
      </c>
      <c r="E150" s="138" t="s">
        <v>260</v>
      </c>
      <c r="F150" s="141" t="e">
        <f>'2025-26 FF &amp; NSFP Year End'!#REF!</f>
        <v>#REF!</v>
      </c>
      <c r="H150" s="130" t="s">
        <v>353</v>
      </c>
    </row>
    <row r="151" spans="1:8" x14ac:dyDescent="0.25">
      <c r="A151" s="186" t="s">
        <v>120</v>
      </c>
      <c r="B151" s="138" t="s">
        <v>159</v>
      </c>
      <c r="C151" s="130" t="s">
        <v>60</v>
      </c>
      <c r="D151" s="138" t="s">
        <v>243</v>
      </c>
      <c r="E151" s="138" t="s">
        <v>187</v>
      </c>
      <c r="F151" s="141" t="e">
        <f>'2025-26 FF &amp; NSFP Year End'!#REF!</f>
        <v>#REF!</v>
      </c>
      <c r="H151" s="130" t="s">
        <v>354</v>
      </c>
    </row>
    <row r="152" spans="1:8" x14ac:dyDescent="0.25">
      <c r="A152" s="186" t="s">
        <v>120</v>
      </c>
      <c r="B152" s="138" t="s">
        <v>159</v>
      </c>
      <c r="C152" s="130" t="s">
        <v>60</v>
      </c>
      <c r="D152" s="138" t="s">
        <v>243</v>
      </c>
      <c r="E152" s="138" t="s">
        <v>189</v>
      </c>
      <c r="F152" s="141" t="e">
        <f>'2025-26 FF &amp; NSFP Year End'!#REF!</f>
        <v>#REF!</v>
      </c>
      <c r="H152" s="130" t="s">
        <v>355</v>
      </c>
    </row>
    <row r="153" spans="1:8" x14ac:dyDescent="0.25">
      <c r="A153" s="186" t="s">
        <v>120</v>
      </c>
      <c r="B153" s="138" t="s">
        <v>159</v>
      </c>
      <c r="C153" s="130" t="s">
        <v>60</v>
      </c>
      <c r="D153" s="138" t="s">
        <v>243</v>
      </c>
      <c r="E153" s="138" t="s">
        <v>191</v>
      </c>
      <c r="F153" s="189" t="e">
        <f>'2025-26 FF &amp; NSFP Year End'!#REF!</f>
        <v>#REF!</v>
      </c>
      <c r="H153" s="130" t="s">
        <v>356</v>
      </c>
    </row>
    <row r="154" spans="1:8" x14ac:dyDescent="0.25">
      <c r="A154" s="186" t="s">
        <v>120</v>
      </c>
      <c r="B154" s="138" t="s">
        <v>159</v>
      </c>
      <c r="C154" s="130" t="s">
        <v>60</v>
      </c>
      <c r="D154" s="138" t="s">
        <v>243</v>
      </c>
      <c r="E154" s="137" t="s">
        <v>265</v>
      </c>
      <c r="F154" s="141" t="e">
        <f>'2025-26 FF &amp; NSFP Year End'!#REF!</f>
        <v>#REF!</v>
      </c>
      <c r="H154" s="130" t="s">
        <v>357</v>
      </c>
    </row>
    <row r="155" spans="1:8" x14ac:dyDescent="0.25">
      <c r="A155" s="186" t="s">
        <v>120</v>
      </c>
      <c r="B155" s="138" t="s">
        <v>159</v>
      </c>
      <c r="C155" s="130" t="s">
        <v>60</v>
      </c>
      <c r="D155" s="138" t="s">
        <v>243</v>
      </c>
      <c r="E155" s="138" t="s">
        <v>267</v>
      </c>
      <c r="F155" s="141" t="e">
        <f>'2025-26 FF &amp; NSFP Year End'!#REF!</f>
        <v>#REF!</v>
      </c>
      <c r="H155" s="130" t="s">
        <v>358</v>
      </c>
    </row>
    <row r="156" spans="1:8" x14ac:dyDescent="0.25">
      <c r="A156" s="186" t="s">
        <v>120</v>
      </c>
      <c r="B156" s="138" t="s">
        <v>159</v>
      </c>
      <c r="C156" s="130" t="s">
        <v>60</v>
      </c>
      <c r="D156" s="138" t="s">
        <v>243</v>
      </c>
      <c r="E156" s="138" t="s">
        <v>197</v>
      </c>
      <c r="F156" s="141" t="e">
        <f>'2025-26 FF &amp; NSFP Year End'!#REF!</f>
        <v>#REF!</v>
      </c>
      <c r="H156" s="130" t="s">
        <v>359</v>
      </c>
    </row>
    <row r="157" spans="1:8" x14ac:dyDescent="0.25">
      <c r="A157" s="186" t="s">
        <v>120</v>
      </c>
      <c r="B157" s="138" t="s">
        <v>159</v>
      </c>
      <c r="C157" s="130" t="s">
        <v>60</v>
      </c>
      <c r="D157" s="138" t="s">
        <v>243</v>
      </c>
      <c r="E157" s="138" t="s">
        <v>199</v>
      </c>
      <c r="F157" s="141" t="e">
        <f>'2025-26 FF &amp; NSFP Year End'!#REF!</f>
        <v>#REF!</v>
      </c>
      <c r="H157" s="130" t="s">
        <v>360</v>
      </c>
    </row>
    <row r="158" spans="1:8" x14ac:dyDescent="0.25">
      <c r="A158" s="186" t="s">
        <v>120</v>
      </c>
      <c r="B158" s="138" t="s">
        <v>159</v>
      </c>
      <c r="C158" s="130" t="s">
        <v>60</v>
      </c>
      <c r="D158" s="138" t="s">
        <v>243</v>
      </c>
      <c r="E158" s="138" t="s">
        <v>201</v>
      </c>
      <c r="F158" s="189" t="e">
        <f>'2025-26 FF &amp; NSFP Year End'!#REF!</f>
        <v>#REF!</v>
      </c>
      <c r="H158" s="130" t="s">
        <v>361</v>
      </c>
    </row>
    <row r="159" spans="1:8" x14ac:dyDescent="0.25">
      <c r="A159" s="186" t="s">
        <v>120</v>
      </c>
      <c r="B159" s="138" t="s">
        <v>159</v>
      </c>
      <c r="C159" s="130" t="s">
        <v>60</v>
      </c>
      <c r="D159" s="138" t="s">
        <v>243</v>
      </c>
      <c r="E159" s="137" t="s">
        <v>272</v>
      </c>
      <c r="F159" s="141" t="e">
        <f>'2025-26 FF &amp; NSFP Year End'!#REF!</f>
        <v>#REF!</v>
      </c>
      <c r="H159" s="130" t="s">
        <v>362</v>
      </c>
    </row>
    <row r="160" spans="1:8" x14ac:dyDescent="0.25">
      <c r="A160" s="186" t="s">
        <v>120</v>
      </c>
      <c r="B160" s="138" t="s">
        <v>159</v>
      </c>
      <c r="C160" s="130" t="s">
        <v>60</v>
      </c>
      <c r="D160" s="138" t="s">
        <v>243</v>
      </c>
      <c r="E160" s="138" t="s">
        <v>274</v>
      </c>
      <c r="F160" s="141" t="e">
        <f>'2025-26 FF &amp; NSFP Year End'!#REF!</f>
        <v>#REF!</v>
      </c>
      <c r="H160" s="130" t="s">
        <v>363</v>
      </c>
    </row>
    <row r="161" spans="1:8" x14ac:dyDescent="0.25">
      <c r="A161" s="186" t="s">
        <v>120</v>
      </c>
      <c r="B161" s="138" t="s">
        <v>159</v>
      </c>
      <c r="C161" s="130" t="s">
        <v>60</v>
      </c>
      <c r="D161" s="138" t="s">
        <v>243</v>
      </c>
      <c r="E161" s="138" t="s">
        <v>207</v>
      </c>
      <c r="F161" s="141" t="e">
        <f>'2025-26 FF &amp; NSFP Year End'!#REF!</f>
        <v>#REF!</v>
      </c>
      <c r="H161" s="130" t="s">
        <v>364</v>
      </c>
    </row>
    <row r="162" spans="1:8" x14ac:dyDescent="0.25">
      <c r="A162" s="186" t="s">
        <v>120</v>
      </c>
      <c r="B162" s="138" t="s">
        <v>159</v>
      </c>
      <c r="C162" s="130" t="s">
        <v>60</v>
      </c>
      <c r="D162" s="138" t="s">
        <v>243</v>
      </c>
      <c r="E162" s="138" t="s">
        <v>209</v>
      </c>
      <c r="F162" s="141" t="e">
        <f>'2025-26 FF &amp; NSFP Year End'!#REF!</f>
        <v>#REF!</v>
      </c>
      <c r="H162" s="130" t="s">
        <v>365</v>
      </c>
    </row>
    <row r="163" spans="1:8" x14ac:dyDescent="0.25">
      <c r="A163" s="186" t="s">
        <v>120</v>
      </c>
      <c r="B163" s="138" t="s">
        <v>159</v>
      </c>
      <c r="C163" s="130" t="s">
        <v>60</v>
      </c>
      <c r="D163" s="138" t="s">
        <v>243</v>
      </c>
      <c r="E163" s="138" t="s">
        <v>211</v>
      </c>
      <c r="F163" s="189" t="e">
        <f>'2025-26 FF &amp; NSFP Year End'!#REF!</f>
        <v>#REF!</v>
      </c>
      <c r="H163" s="130" t="s">
        <v>366</v>
      </c>
    </row>
    <row r="164" spans="1:8" x14ac:dyDescent="0.25">
      <c r="A164" s="186" t="s">
        <v>120</v>
      </c>
      <c r="B164" s="138" t="s">
        <v>159</v>
      </c>
      <c r="C164" s="130" t="s">
        <v>60</v>
      </c>
      <c r="D164" s="138" t="s">
        <v>243</v>
      </c>
      <c r="E164" s="137" t="s">
        <v>279</v>
      </c>
      <c r="F164" s="141" t="e">
        <f>'2025-26 FF &amp; NSFP Year End'!#REF!</f>
        <v>#REF!</v>
      </c>
      <c r="H164" s="130" t="s">
        <v>367</v>
      </c>
    </row>
    <row r="165" spans="1:8" x14ac:dyDescent="0.25">
      <c r="A165" s="186" t="s">
        <v>120</v>
      </c>
      <c r="B165" s="138" t="s">
        <v>159</v>
      </c>
      <c r="C165" s="130" t="s">
        <v>60</v>
      </c>
      <c r="D165" s="138" t="s">
        <v>243</v>
      </c>
      <c r="E165" s="138" t="s">
        <v>281</v>
      </c>
      <c r="F165" s="141" t="e">
        <f>'2025-26 FF &amp; NSFP Year End'!#REF!</f>
        <v>#REF!</v>
      </c>
      <c r="H165" s="130" t="s">
        <v>368</v>
      </c>
    </row>
    <row r="166" spans="1:8" x14ac:dyDescent="0.25">
      <c r="A166" s="186" t="s">
        <v>120</v>
      </c>
      <c r="B166" s="138" t="s">
        <v>159</v>
      </c>
      <c r="C166" s="130" t="s">
        <v>60</v>
      </c>
      <c r="D166" s="138" t="s">
        <v>243</v>
      </c>
      <c r="E166" s="138" t="s">
        <v>217</v>
      </c>
      <c r="F166" s="141" t="e">
        <f>'2025-26 FF &amp; NSFP Year End'!#REF!</f>
        <v>#REF!</v>
      </c>
      <c r="H166" s="130" t="s">
        <v>369</v>
      </c>
    </row>
    <row r="167" spans="1:8" x14ac:dyDescent="0.25">
      <c r="A167" s="186" t="s">
        <v>120</v>
      </c>
      <c r="B167" s="138" t="s">
        <v>159</v>
      </c>
      <c r="C167" s="130" t="s">
        <v>60</v>
      </c>
      <c r="D167" s="138" t="s">
        <v>243</v>
      </c>
      <c r="E167" s="138" t="s">
        <v>219</v>
      </c>
      <c r="F167" s="141" t="e">
        <f>'2025-26 FF &amp; NSFP Year End'!#REF!</f>
        <v>#REF!</v>
      </c>
      <c r="H167" s="130" t="s">
        <v>370</v>
      </c>
    </row>
    <row r="168" spans="1:8" x14ac:dyDescent="0.25">
      <c r="A168" s="186" t="s">
        <v>120</v>
      </c>
      <c r="B168" s="138" t="s">
        <v>159</v>
      </c>
      <c r="C168" s="130" t="s">
        <v>60</v>
      </c>
      <c r="D168" s="138" t="s">
        <v>243</v>
      </c>
      <c r="E168" s="138" t="s">
        <v>221</v>
      </c>
      <c r="F168" s="189" t="e">
        <f>'2025-26 FF &amp; NSFP Year End'!#REF!</f>
        <v>#REF!</v>
      </c>
      <c r="H168" s="130" t="s">
        <v>371</v>
      </c>
    </row>
    <row r="169" spans="1:8" x14ac:dyDescent="0.25">
      <c r="A169" s="186" t="s">
        <v>120</v>
      </c>
      <c r="B169" s="138" t="s">
        <v>159</v>
      </c>
      <c r="C169" s="130" t="s">
        <v>60</v>
      </c>
      <c r="D169" s="138" t="s">
        <v>243</v>
      </c>
      <c r="E169" s="137" t="s">
        <v>286</v>
      </c>
      <c r="F169" s="141" t="e">
        <f>'2025-26 FF &amp; NSFP Year End'!#REF!</f>
        <v>#REF!</v>
      </c>
      <c r="H169" s="130" t="s">
        <v>372</v>
      </c>
    </row>
    <row r="170" spans="1:8" x14ac:dyDescent="0.25">
      <c r="A170" s="186" t="s">
        <v>120</v>
      </c>
      <c r="B170" s="138" t="s">
        <v>159</v>
      </c>
      <c r="C170" s="130" t="s">
        <v>60</v>
      </c>
      <c r="D170" s="138" t="s">
        <v>243</v>
      </c>
      <c r="E170" s="138" t="s">
        <v>288</v>
      </c>
      <c r="F170" s="141" t="e">
        <f>'2025-26 FF &amp; NSFP Year End'!#REF!</f>
        <v>#REF!</v>
      </c>
      <c r="H170" s="130" t="s">
        <v>373</v>
      </c>
    </row>
    <row r="171" spans="1:8" x14ac:dyDescent="0.25">
      <c r="A171" s="186" t="s">
        <v>120</v>
      </c>
      <c r="B171" s="138" t="s">
        <v>159</v>
      </c>
      <c r="C171" s="130" t="s">
        <v>60</v>
      </c>
      <c r="D171" s="138" t="s">
        <v>243</v>
      </c>
      <c r="E171" s="138" t="s">
        <v>227</v>
      </c>
      <c r="F171" s="141" t="e">
        <f>'2025-26 FF &amp; NSFP Year End'!#REF!</f>
        <v>#REF!</v>
      </c>
      <c r="H171" s="130" t="s">
        <v>374</v>
      </c>
    </row>
    <row r="172" spans="1:8" x14ac:dyDescent="0.25">
      <c r="A172" s="186" t="s">
        <v>120</v>
      </c>
      <c r="B172" s="138" t="s">
        <v>159</v>
      </c>
      <c r="C172" s="130" t="s">
        <v>60</v>
      </c>
      <c r="D172" s="138" t="s">
        <v>243</v>
      </c>
      <c r="E172" s="138" t="s">
        <v>229</v>
      </c>
      <c r="F172" s="141" t="e">
        <f>'2025-26 FF &amp; NSFP Year End'!#REF!</f>
        <v>#REF!</v>
      </c>
      <c r="H172" s="130" t="s">
        <v>375</v>
      </c>
    </row>
    <row r="173" spans="1:8" x14ac:dyDescent="0.25">
      <c r="A173" s="186" t="s">
        <v>120</v>
      </c>
      <c r="B173" s="138" t="s">
        <v>159</v>
      </c>
      <c r="C173" s="130" t="s">
        <v>60</v>
      </c>
      <c r="D173" s="138" t="s">
        <v>243</v>
      </c>
      <c r="E173" s="138" t="s">
        <v>231</v>
      </c>
      <c r="F173" s="189" t="e">
        <f>'2025-26 FF &amp; NSFP Year End'!#REF!</f>
        <v>#REF!</v>
      </c>
      <c r="H173" s="130" t="s">
        <v>376</v>
      </c>
    </row>
    <row r="174" spans="1:8" x14ac:dyDescent="0.25">
      <c r="A174" s="186" t="s">
        <v>120</v>
      </c>
      <c r="B174" s="138" t="s">
        <v>159</v>
      </c>
      <c r="C174" s="130" t="s">
        <v>60</v>
      </c>
      <c r="D174" s="138" t="s">
        <v>243</v>
      </c>
      <c r="E174" s="137" t="s">
        <v>293</v>
      </c>
      <c r="F174" s="141" t="e">
        <f>'2025-26 FF &amp; NSFP Year End'!#REF!</f>
        <v>#REF!</v>
      </c>
      <c r="H174" s="130" t="s">
        <v>377</v>
      </c>
    </row>
    <row r="175" spans="1:8" x14ac:dyDescent="0.25">
      <c r="A175" s="186" t="s">
        <v>120</v>
      </c>
      <c r="B175" s="138" t="s">
        <v>159</v>
      </c>
      <c r="C175" s="130" t="s">
        <v>60</v>
      </c>
      <c r="D175" s="138" t="s">
        <v>243</v>
      </c>
      <c r="E175" s="138" t="s">
        <v>295</v>
      </c>
      <c r="F175" s="141" t="e">
        <f>'2025-26 FF &amp; NSFP Year End'!#REF!</f>
        <v>#REF!</v>
      </c>
      <c r="H175" s="130" t="s">
        <v>378</v>
      </c>
    </row>
    <row r="176" spans="1:8" x14ac:dyDescent="0.25">
      <c r="A176" s="186" t="s">
        <v>120</v>
      </c>
      <c r="B176" s="138" t="s">
        <v>159</v>
      </c>
      <c r="C176" s="130" t="s">
        <v>60</v>
      </c>
      <c r="D176" s="138" t="s">
        <v>243</v>
      </c>
      <c r="E176" s="138" t="s">
        <v>237</v>
      </c>
      <c r="F176" s="141" t="e">
        <f>'2025-26 FF &amp; NSFP Year End'!#REF!</f>
        <v>#REF!</v>
      </c>
      <c r="H176" s="130" t="s">
        <v>379</v>
      </c>
    </row>
    <row r="177" spans="1:8" x14ac:dyDescent="0.25">
      <c r="A177" s="186" t="s">
        <v>120</v>
      </c>
      <c r="B177" s="138" t="s">
        <v>159</v>
      </c>
      <c r="C177" s="130" t="s">
        <v>60</v>
      </c>
      <c r="D177" s="138" t="s">
        <v>243</v>
      </c>
      <c r="E177" s="138" t="s">
        <v>239</v>
      </c>
      <c r="F177" s="141" t="e">
        <f>'2025-26 FF &amp; NSFP Year End'!#REF!</f>
        <v>#REF!</v>
      </c>
      <c r="H177" s="130" t="s">
        <v>380</v>
      </c>
    </row>
    <row r="178" spans="1:8" x14ac:dyDescent="0.25">
      <c r="A178" s="186" t="s">
        <v>120</v>
      </c>
      <c r="B178" s="138" t="s">
        <v>159</v>
      </c>
      <c r="C178" s="130" t="s">
        <v>60</v>
      </c>
      <c r="D178" s="138" t="s">
        <v>243</v>
      </c>
      <c r="E178" s="138" t="s">
        <v>241</v>
      </c>
      <c r="F178" s="189" t="e">
        <f>'2025-26 FF &amp; NSFP Year End'!#REF!</f>
        <v>#REF!</v>
      </c>
      <c r="H178" s="130" t="s">
        <v>381</v>
      </c>
    </row>
    <row r="179" spans="1:8" x14ac:dyDescent="0.25">
      <c r="A179" s="186" t="s">
        <v>120</v>
      </c>
      <c r="B179" s="137" t="s">
        <v>382</v>
      </c>
      <c r="C179" s="137" t="s">
        <v>36</v>
      </c>
      <c r="D179" s="136" t="s">
        <v>383</v>
      </c>
      <c r="F179" s="142">
        <f>'2025-26 FF &amp; NSFP Year End'!D62</f>
        <v>0</v>
      </c>
      <c r="H179" s="130" t="s">
        <v>384</v>
      </c>
    </row>
    <row r="180" spans="1:8" x14ac:dyDescent="0.25">
      <c r="A180" s="186" t="s">
        <v>120</v>
      </c>
      <c r="B180" s="138" t="s">
        <v>382</v>
      </c>
      <c r="C180" s="138" t="s">
        <v>36</v>
      </c>
      <c r="D180" s="136" t="s">
        <v>385</v>
      </c>
      <c r="F180" s="191">
        <f>'2025-26 FF &amp; NSFP Year End'!E62</f>
        <v>0</v>
      </c>
      <c r="H180" s="130" t="s">
        <v>386</v>
      </c>
    </row>
    <row r="181" spans="1:8" x14ac:dyDescent="0.25">
      <c r="A181" s="186" t="s">
        <v>120</v>
      </c>
      <c r="B181" s="138" t="s">
        <v>382</v>
      </c>
      <c r="C181" s="138" t="s">
        <v>36</v>
      </c>
      <c r="D181" s="130" t="s">
        <v>387</v>
      </c>
      <c r="E181" s="130" t="s">
        <v>388</v>
      </c>
      <c r="F181" s="142">
        <f>'2025-26 FF &amp; NSFP Year End'!D65</f>
        <v>0</v>
      </c>
      <c r="H181" s="130" t="s">
        <v>389</v>
      </c>
    </row>
    <row r="182" spans="1:8" x14ac:dyDescent="0.25">
      <c r="A182" s="186" t="s">
        <v>120</v>
      </c>
      <c r="B182" s="138" t="s">
        <v>382</v>
      </c>
      <c r="C182" s="138" t="s">
        <v>36</v>
      </c>
      <c r="D182" s="130" t="s">
        <v>387</v>
      </c>
      <c r="E182" s="130" t="s">
        <v>390</v>
      </c>
      <c r="F182" s="191">
        <f>'2025-26 FF &amp; NSFP Year End'!E65</f>
        <v>0</v>
      </c>
      <c r="H182" s="130" t="s">
        <v>391</v>
      </c>
    </row>
    <row r="183" spans="1:8" x14ac:dyDescent="0.25">
      <c r="A183" s="186" t="s">
        <v>120</v>
      </c>
      <c r="B183" s="138" t="s">
        <v>382</v>
      </c>
      <c r="C183" s="138" t="s">
        <v>36</v>
      </c>
      <c r="D183" s="130" t="s">
        <v>56</v>
      </c>
      <c r="E183" s="130" t="s">
        <v>388</v>
      </c>
      <c r="F183" s="142">
        <f>'2025-26 FF &amp; NSFP Year End'!D70</f>
        <v>0</v>
      </c>
      <c r="H183" s="130" t="s">
        <v>392</v>
      </c>
    </row>
    <row r="184" spans="1:8" x14ac:dyDescent="0.25">
      <c r="A184" s="186" t="s">
        <v>120</v>
      </c>
      <c r="B184" s="138" t="s">
        <v>382</v>
      </c>
      <c r="C184" s="138" t="s">
        <v>36</v>
      </c>
      <c r="D184" s="130" t="s">
        <v>56</v>
      </c>
      <c r="E184" s="130" t="s">
        <v>390</v>
      </c>
      <c r="F184" s="191">
        <f>'2025-26 FF &amp; NSFP Year End'!E70</f>
        <v>0</v>
      </c>
      <c r="H184" s="130" t="s">
        <v>393</v>
      </c>
    </row>
    <row r="185" spans="1:8" x14ac:dyDescent="0.25">
      <c r="A185" s="186" t="s">
        <v>120</v>
      </c>
      <c r="B185" s="138" t="s">
        <v>382</v>
      </c>
      <c r="C185" s="138" t="s">
        <v>36</v>
      </c>
      <c r="D185" s="130" t="s">
        <v>57</v>
      </c>
      <c r="E185" s="130" t="s">
        <v>388</v>
      </c>
      <c r="F185" s="142">
        <f>'2025-26 FF &amp; NSFP Year End'!D71</f>
        <v>0</v>
      </c>
      <c r="H185" s="130" t="s">
        <v>394</v>
      </c>
    </row>
    <row r="186" spans="1:8" x14ac:dyDescent="0.25">
      <c r="A186" s="186" t="s">
        <v>120</v>
      </c>
      <c r="B186" s="138" t="s">
        <v>382</v>
      </c>
      <c r="C186" s="138" t="s">
        <v>36</v>
      </c>
      <c r="D186" s="130" t="s">
        <v>57</v>
      </c>
      <c r="E186" s="130" t="s">
        <v>390</v>
      </c>
      <c r="F186" s="191">
        <f>'2025-26 FF &amp; NSFP Year End'!E71</f>
        <v>0</v>
      </c>
      <c r="H186" s="130" t="s">
        <v>395</v>
      </c>
    </row>
    <row r="187" spans="1:8" x14ac:dyDescent="0.25">
      <c r="A187" s="186" t="s">
        <v>120</v>
      </c>
      <c r="B187" s="138" t="s">
        <v>382</v>
      </c>
      <c r="C187" s="138" t="s">
        <v>36</v>
      </c>
      <c r="D187" s="130" t="s">
        <v>58</v>
      </c>
      <c r="E187" s="130" t="s">
        <v>388</v>
      </c>
      <c r="F187" s="142">
        <f>'2025-26 FF &amp; NSFP Year End'!D72</f>
        <v>0</v>
      </c>
      <c r="H187" s="130" t="s">
        <v>396</v>
      </c>
    </row>
    <row r="188" spans="1:8" x14ac:dyDescent="0.25">
      <c r="A188" s="186" t="s">
        <v>120</v>
      </c>
      <c r="B188" s="138" t="s">
        <v>382</v>
      </c>
      <c r="C188" s="138" t="s">
        <v>36</v>
      </c>
      <c r="D188" s="130" t="s">
        <v>58</v>
      </c>
      <c r="E188" s="130" t="s">
        <v>390</v>
      </c>
      <c r="F188" s="191">
        <f>'2025-26 FF &amp; NSFP Year End'!E72</f>
        <v>0</v>
      </c>
      <c r="H188" s="130" t="s">
        <v>397</v>
      </c>
    </row>
    <row r="189" spans="1:8" x14ac:dyDescent="0.25">
      <c r="A189" s="186" t="s">
        <v>120</v>
      </c>
      <c r="B189" s="138" t="s">
        <v>382</v>
      </c>
      <c r="C189" s="138" t="s">
        <v>36</v>
      </c>
      <c r="D189" s="130" t="s">
        <v>59</v>
      </c>
      <c r="E189" s="130" t="s">
        <v>388</v>
      </c>
      <c r="F189" s="142">
        <f>'2025-26 FF &amp; NSFP Year End'!D73</f>
        <v>0</v>
      </c>
      <c r="H189" s="130" t="s">
        <v>398</v>
      </c>
    </row>
    <row r="190" spans="1:8" x14ac:dyDescent="0.25">
      <c r="A190" s="186" t="s">
        <v>120</v>
      </c>
      <c r="B190" s="138" t="s">
        <v>382</v>
      </c>
      <c r="C190" s="138" t="s">
        <v>36</v>
      </c>
      <c r="D190" s="130" t="s">
        <v>59</v>
      </c>
      <c r="E190" s="130" t="s">
        <v>390</v>
      </c>
      <c r="F190" s="191">
        <f>'2025-26 FF &amp; NSFP Year End'!E73</f>
        <v>0</v>
      </c>
      <c r="H190" s="130" t="s">
        <v>399</v>
      </c>
    </row>
    <row r="191" spans="1:8" x14ac:dyDescent="0.25">
      <c r="A191" s="186" t="s">
        <v>120</v>
      </c>
      <c r="B191" s="138" t="s">
        <v>382</v>
      </c>
      <c r="C191" s="136" t="s">
        <v>60</v>
      </c>
      <c r="D191" s="136" t="s">
        <v>400</v>
      </c>
      <c r="F191" s="142">
        <f>'2025-26 FF &amp; NSFP Year End'!D77</f>
        <v>0</v>
      </c>
      <c r="H191" s="130" t="s">
        <v>401</v>
      </c>
    </row>
    <row r="192" spans="1:8" x14ac:dyDescent="0.25">
      <c r="A192" s="186" t="s">
        <v>120</v>
      </c>
      <c r="B192" s="138" t="s">
        <v>382</v>
      </c>
      <c r="C192" s="130" t="s">
        <v>60</v>
      </c>
      <c r="D192" s="136" t="s">
        <v>402</v>
      </c>
      <c r="F192" s="191">
        <f>'2025-26 FF &amp; NSFP Year End'!E77</f>
        <v>0</v>
      </c>
      <c r="H192" s="130" t="s">
        <v>403</v>
      </c>
    </row>
    <row r="193" spans="1:8" x14ac:dyDescent="0.25">
      <c r="A193" s="186" t="s">
        <v>120</v>
      </c>
      <c r="B193" s="138" t="s">
        <v>382</v>
      </c>
      <c r="C193" s="130" t="s">
        <v>60</v>
      </c>
      <c r="D193" s="130" t="s">
        <v>56</v>
      </c>
      <c r="E193" s="130" t="s">
        <v>388</v>
      </c>
      <c r="F193" s="142">
        <f>'2025-26 FF &amp; NSFP Year End'!D83</f>
        <v>0</v>
      </c>
      <c r="H193" s="130" t="s">
        <v>404</v>
      </c>
    </row>
    <row r="194" spans="1:8" x14ac:dyDescent="0.25">
      <c r="A194" s="186" t="s">
        <v>120</v>
      </c>
      <c r="B194" s="138" t="s">
        <v>382</v>
      </c>
      <c r="C194" s="130" t="s">
        <v>60</v>
      </c>
      <c r="D194" s="130" t="s">
        <v>56</v>
      </c>
      <c r="E194" s="130" t="s">
        <v>390</v>
      </c>
      <c r="F194" s="191">
        <f>'2025-26 FF &amp; NSFP Year End'!E83</f>
        <v>0</v>
      </c>
      <c r="H194" s="130" t="s">
        <v>405</v>
      </c>
    </row>
    <row r="195" spans="1:8" x14ac:dyDescent="0.25">
      <c r="A195" s="186" t="s">
        <v>120</v>
      </c>
      <c r="B195" s="138" t="s">
        <v>382</v>
      </c>
      <c r="C195" s="130" t="s">
        <v>60</v>
      </c>
      <c r="D195" s="130" t="s">
        <v>57</v>
      </c>
      <c r="E195" s="130" t="s">
        <v>388</v>
      </c>
      <c r="F195" s="142">
        <f>'2025-26 FF &amp; NSFP Year End'!D84</f>
        <v>0</v>
      </c>
      <c r="H195" s="130" t="s">
        <v>406</v>
      </c>
    </row>
    <row r="196" spans="1:8" x14ac:dyDescent="0.25">
      <c r="A196" s="186" t="s">
        <v>120</v>
      </c>
      <c r="B196" s="138" t="s">
        <v>382</v>
      </c>
      <c r="C196" s="130" t="s">
        <v>60</v>
      </c>
      <c r="D196" s="130" t="s">
        <v>57</v>
      </c>
      <c r="E196" s="130" t="s">
        <v>390</v>
      </c>
      <c r="F196" s="191">
        <f>'2025-26 FF &amp; NSFP Year End'!E84</f>
        <v>0</v>
      </c>
      <c r="H196" s="130" t="s">
        <v>407</v>
      </c>
    </row>
    <row r="197" spans="1:8" x14ac:dyDescent="0.25">
      <c r="A197" s="186" t="s">
        <v>120</v>
      </c>
      <c r="B197" s="138" t="s">
        <v>382</v>
      </c>
      <c r="C197" s="130" t="s">
        <v>60</v>
      </c>
      <c r="D197" s="130" t="s">
        <v>58</v>
      </c>
      <c r="E197" s="130" t="s">
        <v>388</v>
      </c>
      <c r="F197" s="142">
        <f>'2025-26 FF &amp; NSFP Year End'!D85</f>
        <v>0</v>
      </c>
      <c r="H197" s="130" t="s">
        <v>408</v>
      </c>
    </row>
    <row r="198" spans="1:8" x14ac:dyDescent="0.25">
      <c r="A198" s="186" t="s">
        <v>120</v>
      </c>
      <c r="B198" s="138" t="s">
        <v>382</v>
      </c>
      <c r="C198" s="130" t="s">
        <v>60</v>
      </c>
      <c r="D198" s="130" t="s">
        <v>58</v>
      </c>
      <c r="E198" s="130" t="s">
        <v>390</v>
      </c>
      <c r="F198" s="191">
        <f>'2025-26 FF &amp; NSFP Year End'!E85</f>
        <v>0</v>
      </c>
      <c r="H198" s="130" t="s">
        <v>409</v>
      </c>
    </row>
    <row r="199" spans="1:8" x14ac:dyDescent="0.25">
      <c r="A199" s="186" t="s">
        <v>120</v>
      </c>
      <c r="B199" s="138" t="s">
        <v>382</v>
      </c>
      <c r="C199" s="130" t="s">
        <v>60</v>
      </c>
      <c r="D199" s="130" t="s">
        <v>59</v>
      </c>
      <c r="E199" s="130" t="s">
        <v>388</v>
      </c>
      <c r="F199" s="142">
        <f>'2025-26 FF &amp; NSFP Year End'!D86</f>
        <v>0</v>
      </c>
      <c r="H199" s="130" t="s">
        <v>410</v>
      </c>
    </row>
    <row r="200" spans="1:8" x14ac:dyDescent="0.25">
      <c r="A200" s="186" t="s">
        <v>120</v>
      </c>
      <c r="B200" s="138" t="s">
        <v>382</v>
      </c>
      <c r="C200" s="130" t="s">
        <v>60</v>
      </c>
      <c r="D200" s="130" t="s">
        <v>59</v>
      </c>
      <c r="E200" s="130" t="s">
        <v>390</v>
      </c>
      <c r="F200" s="191">
        <f>'2025-26 FF &amp; NSFP Year End'!E86</f>
        <v>0</v>
      </c>
      <c r="H200" s="130" t="s">
        <v>411</v>
      </c>
    </row>
    <row r="201" spans="1:8" x14ac:dyDescent="0.25">
      <c r="A201" s="186" t="s">
        <v>120</v>
      </c>
      <c r="B201" s="137" t="s">
        <v>412</v>
      </c>
      <c r="C201" s="137" t="s">
        <v>36</v>
      </c>
      <c r="D201" s="136" t="s">
        <v>413</v>
      </c>
      <c r="E201" s="138"/>
      <c r="F201" s="142">
        <f>'2025-26 FF &amp; NSFP Year End'!F95</f>
        <v>0</v>
      </c>
      <c r="H201" s="130" t="s">
        <v>414</v>
      </c>
    </row>
    <row r="202" spans="1:8" x14ac:dyDescent="0.25">
      <c r="A202" s="186" t="s">
        <v>120</v>
      </c>
      <c r="B202" s="138" t="s">
        <v>412</v>
      </c>
      <c r="C202" s="138" t="s">
        <v>36</v>
      </c>
      <c r="D202" s="137" t="s">
        <v>415</v>
      </c>
      <c r="E202" s="137" t="s">
        <v>416</v>
      </c>
      <c r="F202" s="142">
        <f>'2025-26 FF &amp; NSFP Year End'!D98</f>
        <v>0</v>
      </c>
      <c r="H202" s="130" t="s">
        <v>417</v>
      </c>
    </row>
    <row r="203" spans="1:8" x14ac:dyDescent="0.25">
      <c r="A203" s="186" t="s">
        <v>120</v>
      </c>
      <c r="B203" s="138" t="s">
        <v>412</v>
      </c>
      <c r="C203" s="138" t="s">
        <v>36</v>
      </c>
      <c r="D203" s="138" t="s">
        <v>415</v>
      </c>
      <c r="E203" s="138" t="s">
        <v>167</v>
      </c>
      <c r="F203" s="142">
        <f>'2025-26 FF &amp; NSFP Year End'!F98</f>
        <v>0</v>
      </c>
      <c r="H203" s="130" t="s">
        <v>418</v>
      </c>
    </row>
    <row r="204" spans="1:8" x14ac:dyDescent="0.25">
      <c r="A204" s="186" t="s">
        <v>120</v>
      </c>
      <c r="B204" s="138" t="s">
        <v>412</v>
      </c>
      <c r="C204" s="138" t="s">
        <v>36</v>
      </c>
      <c r="D204" s="138" t="s">
        <v>415</v>
      </c>
      <c r="E204" s="137" t="s">
        <v>419</v>
      </c>
      <c r="F204" s="142">
        <f>'2025-26 FF &amp; NSFP Year End'!D99</f>
        <v>0</v>
      </c>
      <c r="H204" s="130" t="s">
        <v>420</v>
      </c>
    </row>
    <row r="205" spans="1:8" x14ac:dyDescent="0.25">
      <c r="A205" s="186" t="s">
        <v>120</v>
      </c>
      <c r="B205" s="138" t="s">
        <v>412</v>
      </c>
      <c r="C205" s="138" t="s">
        <v>36</v>
      </c>
      <c r="D205" s="138" t="s">
        <v>415</v>
      </c>
      <c r="E205" s="138" t="s">
        <v>177</v>
      </c>
      <c r="F205" s="142">
        <f>'2025-26 FF &amp; NSFP Year End'!F99</f>
        <v>0</v>
      </c>
      <c r="H205" s="130" t="s">
        <v>421</v>
      </c>
    </row>
    <row r="206" spans="1:8" x14ac:dyDescent="0.25">
      <c r="A206" s="186" t="s">
        <v>120</v>
      </c>
      <c r="B206" s="138" t="s">
        <v>412</v>
      </c>
      <c r="C206" s="138" t="s">
        <v>36</v>
      </c>
      <c r="D206" s="138" t="s">
        <v>415</v>
      </c>
      <c r="E206" s="137" t="s">
        <v>422</v>
      </c>
      <c r="F206" s="142">
        <f>'2025-26 FF &amp; NSFP Year End'!D100</f>
        <v>0</v>
      </c>
      <c r="H206" s="130" t="s">
        <v>423</v>
      </c>
    </row>
    <row r="207" spans="1:8" x14ac:dyDescent="0.25">
      <c r="A207" s="186" t="s">
        <v>120</v>
      </c>
      <c r="B207" s="138" t="s">
        <v>412</v>
      </c>
      <c r="C207" s="138" t="s">
        <v>36</v>
      </c>
      <c r="D207" s="138" t="s">
        <v>415</v>
      </c>
      <c r="E207" s="138" t="s">
        <v>187</v>
      </c>
      <c r="F207" s="142">
        <f>'2025-26 FF &amp; NSFP Year End'!F100</f>
        <v>0</v>
      </c>
      <c r="H207" s="130" t="s">
        <v>424</v>
      </c>
    </row>
    <row r="208" spans="1:8" x14ac:dyDescent="0.25">
      <c r="A208" s="186" t="s">
        <v>120</v>
      </c>
      <c r="B208" s="138" t="s">
        <v>412</v>
      </c>
      <c r="C208" s="138" t="s">
        <v>36</v>
      </c>
      <c r="D208" s="138" t="s">
        <v>415</v>
      </c>
      <c r="E208" s="137" t="s">
        <v>425</v>
      </c>
      <c r="F208" s="142">
        <f>'2025-26 FF &amp; NSFP Year End'!D101</f>
        <v>0</v>
      </c>
      <c r="H208" s="130" t="s">
        <v>426</v>
      </c>
    </row>
    <row r="209" spans="1:8" x14ac:dyDescent="0.25">
      <c r="A209" s="186" t="s">
        <v>120</v>
      </c>
      <c r="B209" s="138" t="s">
        <v>412</v>
      </c>
      <c r="C209" s="138" t="s">
        <v>36</v>
      </c>
      <c r="D209" s="138" t="s">
        <v>415</v>
      </c>
      <c r="E209" s="138" t="s">
        <v>197</v>
      </c>
      <c r="F209" s="142">
        <f>'2025-26 FF &amp; NSFP Year End'!F101</f>
        <v>0</v>
      </c>
      <c r="H209" s="130" t="s">
        <v>427</v>
      </c>
    </row>
    <row r="210" spans="1:8" x14ac:dyDescent="0.25">
      <c r="A210" s="186" t="s">
        <v>120</v>
      </c>
      <c r="B210" s="138" t="s">
        <v>412</v>
      </c>
      <c r="C210" s="136" t="s">
        <v>60</v>
      </c>
      <c r="D210" s="136" t="s">
        <v>428</v>
      </c>
      <c r="E210" s="138"/>
      <c r="F210" s="142">
        <f>'2025-26 FF &amp; NSFP Year End'!F108</f>
        <v>0</v>
      </c>
      <c r="H210" s="130" t="s">
        <v>429</v>
      </c>
    </row>
    <row r="211" spans="1:8" x14ac:dyDescent="0.25">
      <c r="A211" s="186" t="s">
        <v>120</v>
      </c>
      <c r="B211" s="138" t="s">
        <v>412</v>
      </c>
      <c r="C211" s="130" t="s">
        <v>60</v>
      </c>
      <c r="D211" s="137" t="s">
        <v>430</v>
      </c>
      <c r="E211" s="137" t="s">
        <v>431</v>
      </c>
      <c r="F211" s="142">
        <f>'2025-26 FF &amp; NSFP Year End'!D111</f>
        <v>0</v>
      </c>
      <c r="H211" s="130" t="s">
        <v>432</v>
      </c>
    </row>
    <row r="212" spans="1:8" x14ac:dyDescent="0.25">
      <c r="A212" s="186" t="s">
        <v>120</v>
      </c>
      <c r="B212" s="138" t="s">
        <v>412</v>
      </c>
      <c r="C212" s="130" t="s">
        <v>60</v>
      </c>
      <c r="D212" s="138" t="s">
        <v>430</v>
      </c>
      <c r="E212" s="138" t="s">
        <v>167</v>
      </c>
      <c r="F212" s="142">
        <f>'2025-26 FF &amp; NSFP Year End'!F111</f>
        <v>0</v>
      </c>
      <c r="H212" s="130" t="s">
        <v>433</v>
      </c>
    </row>
    <row r="213" spans="1:8" x14ac:dyDescent="0.25">
      <c r="A213" s="186" t="s">
        <v>120</v>
      </c>
      <c r="B213" s="138" t="s">
        <v>412</v>
      </c>
      <c r="C213" s="130" t="s">
        <v>60</v>
      </c>
      <c r="D213" s="138" t="s">
        <v>430</v>
      </c>
      <c r="E213" s="137" t="s">
        <v>434</v>
      </c>
      <c r="F213" s="142">
        <f>'2025-26 FF &amp; NSFP Year End'!D112</f>
        <v>0</v>
      </c>
      <c r="H213" s="130" t="s">
        <v>435</v>
      </c>
    </row>
    <row r="214" spans="1:8" x14ac:dyDescent="0.25">
      <c r="A214" s="186" t="s">
        <v>120</v>
      </c>
      <c r="B214" s="138" t="s">
        <v>412</v>
      </c>
      <c r="C214" s="130" t="s">
        <v>60</v>
      </c>
      <c r="D214" s="138" t="s">
        <v>430</v>
      </c>
      <c r="E214" s="138" t="s">
        <v>177</v>
      </c>
      <c r="F214" s="142">
        <f>'2025-26 FF &amp; NSFP Year End'!F112</f>
        <v>0</v>
      </c>
      <c r="H214" s="130" t="s">
        <v>436</v>
      </c>
    </row>
    <row r="215" spans="1:8" x14ac:dyDescent="0.25">
      <c r="A215" s="186" t="s">
        <v>120</v>
      </c>
      <c r="B215" s="138" t="s">
        <v>412</v>
      </c>
      <c r="C215" s="130" t="s">
        <v>60</v>
      </c>
      <c r="D215" s="138" t="s">
        <v>430</v>
      </c>
      <c r="E215" s="137" t="s">
        <v>437</v>
      </c>
      <c r="F215" s="142">
        <f>'2025-26 FF &amp; NSFP Year End'!D113</f>
        <v>0</v>
      </c>
      <c r="H215" s="130" t="s">
        <v>438</v>
      </c>
    </row>
    <row r="216" spans="1:8" x14ac:dyDescent="0.25">
      <c r="A216" s="186" t="s">
        <v>120</v>
      </c>
      <c r="B216" s="138" t="s">
        <v>412</v>
      </c>
      <c r="C216" s="130" t="s">
        <v>60</v>
      </c>
      <c r="D216" s="138" t="s">
        <v>430</v>
      </c>
      <c r="E216" s="138" t="s">
        <v>187</v>
      </c>
      <c r="F216" s="142">
        <f>'2025-26 FF &amp; NSFP Year End'!F113</f>
        <v>0</v>
      </c>
      <c r="H216" s="130" t="s">
        <v>439</v>
      </c>
    </row>
    <row r="217" spans="1:8" x14ac:dyDescent="0.25">
      <c r="A217" s="186" t="s">
        <v>120</v>
      </c>
      <c r="B217" s="138" t="s">
        <v>412</v>
      </c>
      <c r="C217" s="130" t="s">
        <v>60</v>
      </c>
      <c r="D217" s="138" t="s">
        <v>430</v>
      </c>
      <c r="E217" s="137" t="s">
        <v>440</v>
      </c>
      <c r="F217" s="142">
        <f>'2025-26 FF &amp; NSFP Year End'!D114</f>
        <v>0</v>
      </c>
      <c r="H217" s="130" t="s">
        <v>441</v>
      </c>
    </row>
    <row r="218" spans="1:8" x14ac:dyDescent="0.25">
      <c r="A218" s="186" t="s">
        <v>120</v>
      </c>
      <c r="B218" s="138" t="s">
        <v>412</v>
      </c>
      <c r="C218" s="130" t="s">
        <v>60</v>
      </c>
      <c r="D218" s="138" t="s">
        <v>430</v>
      </c>
      <c r="E218" s="138" t="s">
        <v>197</v>
      </c>
      <c r="F218" s="142">
        <f>'2025-26 FF &amp; NSFP Year End'!F114</f>
        <v>0</v>
      </c>
      <c r="H218" s="130" t="s">
        <v>442</v>
      </c>
    </row>
    <row r="219" spans="1:8" x14ac:dyDescent="0.25">
      <c r="A219" s="186" t="s">
        <v>120</v>
      </c>
      <c r="B219" s="137" t="s">
        <v>443</v>
      </c>
      <c r="C219" s="137" t="s">
        <v>36</v>
      </c>
      <c r="D219" s="136" t="s">
        <v>444</v>
      </c>
      <c r="E219" s="138"/>
      <c r="F219" s="142">
        <f>'2025-26 FF &amp; NSFP Year End'!F123</f>
        <v>0</v>
      </c>
      <c r="H219" s="130" t="s">
        <v>445</v>
      </c>
    </row>
    <row r="220" spans="1:8" x14ac:dyDescent="0.25">
      <c r="A220" s="186" t="s">
        <v>120</v>
      </c>
      <c r="B220" s="138" t="s">
        <v>443</v>
      </c>
      <c r="C220" s="138" t="s">
        <v>36</v>
      </c>
      <c r="D220" s="137" t="s">
        <v>446</v>
      </c>
      <c r="E220" s="137" t="s">
        <v>447</v>
      </c>
      <c r="F220" s="142">
        <f>'2025-26 FF &amp; NSFP Year End'!D126</f>
        <v>0</v>
      </c>
      <c r="H220" s="130" t="s">
        <v>448</v>
      </c>
    </row>
    <row r="221" spans="1:8" x14ac:dyDescent="0.25">
      <c r="A221" s="186" t="s">
        <v>120</v>
      </c>
      <c r="B221" s="138" t="s">
        <v>443</v>
      </c>
      <c r="C221" s="138" t="s">
        <v>36</v>
      </c>
      <c r="D221" s="138" t="s">
        <v>446</v>
      </c>
      <c r="E221" s="138" t="s">
        <v>167</v>
      </c>
      <c r="F221" s="142">
        <f>'2025-26 FF &amp; NSFP Year End'!F126</f>
        <v>0</v>
      </c>
      <c r="H221" s="130" t="s">
        <v>449</v>
      </c>
    </row>
    <row r="222" spans="1:8" x14ac:dyDescent="0.25">
      <c r="A222" s="186" t="s">
        <v>120</v>
      </c>
      <c r="B222" s="138" t="s">
        <v>443</v>
      </c>
      <c r="C222" s="138" t="s">
        <v>36</v>
      </c>
      <c r="D222" s="138" t="s">
        <v>446</v>
      </c>
      <c r="E222" s="137" t="s">
        <v>450</v>
      </c>
      <c r="F222" s="142">
        <f>'2025-26 FF &amp; NSFP Year End'!D127</f>
        <v>0</v>
      </c>
      <c r="H222" s="130" t="s">
        <v>451</v>
      </c>
    </row>
    <row r="223" spans="1:8" x14ac:dyDescent="0.25">
      <c r="A223" s="186" t="s">
        <v>120</v>
      </c>
      <c r="B223" s="138" t="s">
        <v>443</v>
      </c>
      <c r="C223" s="138" t="s">
        <v>36</v>
      </c>
      <c r="D223" s="138" t="s">
        <v>446</v>
      </c>
      <c r="E223" s="138" t="s">
        <v>177</v>
      </c>
      <c r="F223" s="142">
        <f>'2025-26 FF &amp; NSFP Year End'!F127</f>
        <v>0</v>
      </c>
      <c r="H223" s="130" t="s">
        <v>452</v>
      </c>
    </row>
    <row r="224" spans="1:8" x14ac:dyDescent="0.25">
      <c r="A224" s="186" t="s">
        <v>120</v>
      </c>
      <c r="B224" s="138" t="s">
        <v>443</v>
      </c>
      <c r="C224" s="138" t="s">
        <v>36</v>
      </c>
      <c r="D224" s="138" t="s">
        <v>446</v>
      </c>
      <c r="E224" s="137" t="s">
        <v>453</v>
      </c>
      <c r="F224" s="142">
        <f>'2025-26 FF &amp; NSFP Year End'!D128</f>
        <v>0</v>
      </c>
      <c r="H224" s="130" t="s">
        <v>454</v>
      </c>
    </row>
    <row r="225" spans="1:8" x14ac:dyDescent="0.25">
      <c r="A225" s="186" t="s">
        <v>120</v>
      </c>
      <c r="B225" s="138" t="s">
        <v>443</v>
      </c>
      <c r="C225" s="138" t="s">
        <v>36</v>
      </c>
      <c r="D225" s="138" t="s">
        <v>446</v>
      </c>
      <c r="E225" s="138" t="s">
        <v>187</v>
      </c>
      <c r="F225" s="142">
        <f>'2025-26 FF &amp; NSFP Year End'!F128</f>
        <v>0</v>
      </c>
      <c r="H225" s="130" t="s">
        <v>455</v>
      </c>
    </row>
    <row r="226" spans="1:8" x14ac:dyDescent="0.25">
      <c r="A226" s="186" t="s">
        <v>120</v>
      </c>
      <c r="B226" s="138" t="s">
        <v>443</v>
      </c>
      <c r="C226" s="138" t="s">
        <v>36</v>
      </c>
      <c r="D226" s="138" t="s">
        <v>446</v>
      </c>
      <c r="E226" s="137" t="s">
        <v>456</v>
      </c>
      <c r="F226" s="142">
        <f>'2025-26 FF &amp; NSFP Year End'!D129</f>
        <v>0</v>
      </c>
      <c r="H226" s="130" t="s">
        <v>457</v>
      </c>
    </row>
    <row r="227" spans="1:8" x14ac:dyDescent="0.25">
      <c r="A227" s="186" t="s">
        <v>120</v>
      </c>
      <c r="B227" s="138" t="s">
        <v>443</v>
      </c>
      <c r="C227" s="138" t="s">
        <v>36</v>
      </c>
      <c r="D227" s="138" t="s">
        <v>446</v>
      </c>
      <c r="E227" s="138" t="s">
        <v>197</v>
      </c>
      <c r="F227" s="142">
        <f>'2025-26 FF &amp; NSFP Year End'!F129</f>
        <v>0</v>
      </c>
      <c r="H227" s="130" t="s">
        <v>458</v>
      </c>
    </row>
    <row r="228" spans="1:8" x14ac:dyDescent="0.25">
      <c r="A228" s="186" t="s">
        <v>120</v>
      </c>
      <c r="B228" s="138" t="s">
        <v>443</v>
      </c>
      <c r="C228" s="136" t="s">
        <v>60</v>
      </c>
      <c r="D228" s="136" t="s">
        <v>459</v>
      </c>
      <c r="E228" s="138"/>
      <c r="F228" s="142">
        <f>'2025-26 FF &amp; NSFP Year End'!F135</f>
        <v>0</v>
      </c>
      <c r="H228" s="130" t="s">
        <v>460</v>
      </c>
    </row>
    <row r="229" spans="1:8" x14ac:dyDescent="0.25">
      <c r="A229" s="186" t="s">
        <v>120</v>
      </c>
      <c r="B229" s="138" t="s">
        <v>443</v>
      </c>
      <c r="C229" s="130" t="s">
        <v>60</v>
      </c>
      <c r="D229" s="137" t="s">
        <v>446</v>
      </c>
      <c r="E229" s="137" t="s">
        <v>447</v>
      </c>
      <c r="F229" s="142">
        <f>'2025-26 FF &amp; NSFP Year End'!D138</f>
        <v>0</v>
      </c>
      <c r="H229" s="130" t="s">
        <v>461</v>
      </c>
    </row>
    <row r="230" spans="1:8" x14ac:dyDescent="0.25">
      <c r="A230" s="186" t="s">
        <v>120</v>
      </c>
      <c r="B230" s="138" t="s">
        <v>443</v>
      </c>
      <c r="C230" s="130" t="s">
        <v>60</v>
      </c>
      <c r="D230" s="138" t="s">
        <v>446</v>
      </c>
      <c r="E230" s="138" t="s">
        <v>167</v>
      </c>
      <c r="F230" s="142">
        <f>'2025-26 FF &amp; NSFP Year End'!F138</f>
        <v>0</v>
      </c>
      <c r="H230" s="130" t="s">
        <v>462</v>
      </c>
    </row>
    <row r="231" spans="1:8" x14ac:dyDescent="0.25">
      <c r="A231" s="186" t="s">
        <v>120</v>
      </c>
      <c r="B231" s="138" t="s">
        <v>443</v>
      </c>
      <c r="C231" s="130" t="s">
        <v>60</v>
      </c>
      <c r="D231" s="138" t="s">
        <v>446</v>
      </c>
      <c r="E231" s="137" t="s">
        <v>450</v>
      </c>
      <c r="F231" s="142">
        <f>'2025-26 FF &amp; NSFP Year End'!D139</f>
        <v>0</v>
      </c>
      <c r="H231" s="130" t="s">
        <v>463</v>
      </c>
    </row>
    <row r="232" spans="1:8" x14ac:dyDescent="0.25">
      <c r="A232" s="186" t="s">
        <v>120</v>
      </c>
      <c r="B232" s="138" t="s">
        <v>443</v>
      </c>
      <c r="C232" s="130" t="s">
        <v>60</v>
      </c>
      <c r="D232" s="138" t="s">
        <v>446</v>
      </c>
      <c r="E232" s="138" t="s">
        <v>177</v>
      </c>
      <c r="F232" s="142">
        <f>'2025-26 FF &amp; NSFP Year End'!F139</f>
        <v>0</v>
      </c>
      <c r="H232" s="130" t="s">
        <v>464</v>
      </c>
    </row>
    <row r="233" spans="1:8" x14ac:dyDescent="0.25">
      <c r="A233" s="186" t="s">
        <v>120</v>
      </c>
      <c r="B233" s="138" t="s">
        <v>443</v>
      </c>
      <c r="C233" s="130" t="s">
        <v>60</v>
      </c>
      <c r="D233" s="138" t="s">
        <v>446</v>
      </c>
      <c r="E233" s="137" t="s">
        <v>453</v>
      </c>
      <c r="F233" s="142">
        <f>'2025-26 FF &amp; NSFP Year End'!D140</f>
        <v>0</v>
      </c>
      <c r="H233" s="130" t="s">
        <v>465</v>
      </c>
    </row>
    <row r="234" spans="1:8" x14ac:dyDescent="0.25">
      <c r="A234" s="186" t="s">
        <v>120</v>
      </c>
      <c r="B234" s="138" t="s">
        <v>443</v>
      </c>
      <c r="C234" s="130" t="s">
        <v>60</v>
      </c>
      <c r="D234" s="138" t="s">
        <v>446</v>
      </c>
      <c r="E234" s="138" t="s">
        <v>187</v>
      </c>
      <c r="F234" s="142">
        <f>'2025-26 FF &amp; NSFP Year End'!F140</f>
        <v>0</v>
      </c>
      <c r="H234" s="130" t="s">
        <v>466</v>
      </c>
    </row>
    <row r="235" spans="1:8" x14ac:dyDescent="0.25">
      <c r="A235" s="186" t="s">
        <v>120</v>
      </c>
      <c r="B235" s="138" t="s">
        <v>443</v>
      </c>
      <c r="C235" s="130" t="s">
        <v>60</v>
      </c>
      <c r="D235" s="138" t="s">
        <v>446</v>
      </c>
      <c r="E235" s="137" t="s">
        <v>456</v>
      </c>
      <c r="F235" s="142">
        <f>'2025-26 FF &amp; NSFP Year End'!D141</f>
        <v>0</v>
      </c>
      <c r="H235" s="130" t="s">
        <v>467</v>
      </c>
    </row>
    <row r="236" spans="1:8" x14ac:dyDescent="0.25">
      <c r="A236" s="186" t="s">
        <v>120</v>
      </c>
      <c r="B236" s="138" t="s">
        <v>443</v>
      </c>
      <c r="C236" s="130" t="s">
        <v>60</v>
      </c>
      <c r="D236" s="138" t="s">
        <v>446</v>
      </c>
      <c r="E236" s="138" t="s">
        <v>197</v>
      </c>
      <c r="F236" s="142">
        <f>'2025-26 FF &amp; NSFP Year End'!F141</f>
        <v>0</v>
      </c>
      <c r="H236" s="130" t="s">
        <v>468</v>
      </c>
    </row>
    <row r="237" spans="1:8" x14ac:dyDescent="0.25">
      <c r="A237" s="186" t="s">
        <v>120</v>
      </c>
      <c r="B237" s="137" t="s">
        <v>469</v>
      </c>
      <c r="C237" s="136" t="s">
        <v>470</v>
      </c>
      <c r="D237" s="136" t="s">
        <v>471</v>
      </c>
      <c r="F237" s="142">
        <f>'2025-26 FF &amp; NSFP Year End'!D148</f>
        <v>0</v>
      </c>
      <c r="H237" s="130" t="s">
        <v>472</v>
      </c>
    </row>
    <row r="238" spans="1:8" x14ac:dyDescent="0.25">
      <c r="A238" s="186" t="s">
        <v>120</v>
      </c>
      <c r="B238" s="138" t="s">
        <v>469</v>
      </c>
      <c r="C238" s="130" t="s">
        <v>470</v>
      </c>
      <c r="D238" s="130" t="s">
        <v>473</v>
      </c>
      <c r="F238" s="142">
        <f>'2025-26 FF &amp; NSFP Year End'!E148</f>
        <v>0</v>
      </c>
      <c r="H238" s="130" t="s">
        <v>474</v>
      </c>
    </row>
    <row r="239" spans="1:8" x14ac:dyDescent="0.25">
      <c r="A239" s="186" t="s">
        <v>120</v>
      </c>
      <c r="B239" s="138" t="s">
        <v>469</v>
      </c>
      <c r="C239" s="130" t="s">
        <v>470</v>
      </c>
      <c r="D239" s="130" t="s">
        <v>475</v>
      </c>
      <c r="F239" s="142">
        <f>'2025-26 FF &amp; NSFP Year End'!G148</f>
        <v>0</v>
      </c>
      <c r="H239" s="130" t="s">
        <v>476</v>
      </c>
    </row>
    <row r="240" spans="1:8" x14ac:dyDescent="0.25">
      <c r="A240" s="186" t="s">
        <v>120</v>
      </c>
      <c r="B240" s="138" t="s">
        <v>469</v>
      </c>
      <c r="C240" s="130" t="s">
        <v>470</v>
      </c>
      <c r="D240" s="136" t="s">
        <v>477</v>
      </c>
      <c r="F240" s="142">
        <f>'2025-26 FF &amp; NSFP Year End'!D149</f>
        <v>0</v>
      </c>
      <c r="H240" s="130" t="s">
        <v>478</v>
      </c>
    </row>
    <row r="241" spans="1:8" x14ac:dyDescent="0.25">
      <c r="A241" s="186" t="s">
        <v>120</v>
      </c>
      <c r="B241" s="138" t="s">
        <v>469</v>
      </c>
      <c r="C241" s="130" t="s">
        <v>470</v>
      </c>
      <c r="D241" s="130" t="s">
        <v>479</v>
      </c>
      <c r="F241" s="142">
        <f>'2025-26 FF &amp; NSFP Year End'!E149</f>
        <v>0</v>
      </c>
      <c r="H241" s="130" t="s">
        <v>480</v>
      </c>
    </row>
    <row r="242" spans="1:8" x14ac:dyDescent="0.25">
      <c r="A242" s="186" t="s">
        <v>120</v>
      </c>
      <c r="B242" s="138" t="s">
        <v>469</v>
      </c>
      <c r="C242" s="130" t="s">
        <v>470</v>
      </c>
      <c r="D242" s="130" t="s">
        <v>481</v>
      </c>
      <c r="F242" s="142">
        <f>'2025-26 FF &amp; NSFP Year End'!G149</f>
        <v>0</v>
      </c>
      <c r="H242" s="130" t="s">
        <v>482</v>
      </c>
    </row>
    <row r="243" spans="1:8" x14ac:dyDescent="0.25">
      <c r="A243" s="186" t="s">
        <v>120</v>
      </c>
      <c r="B243" s="138" t="s">
        <v>469</v>
      </c>
      <c r="C243" s="130" t="s">
        <v>470</v>
      </c>
      <c r="D243" s="136" t="s">
        <v>483</v>
      </c>
      <c r="F243" s="142">
        <f>'2025-26 FF &amp; NSFP Year End'!D150</f>
        <v>0</v>
      </c>
      <c r="H243" s="130" t="s">
        <v>484</v>
      </c>
    </row>
    <row r="244" spans="1:8" x14ac:dyDescent="0.25">
      <c r="A244" s="186" t="s">
        <v>120</v>
      </c>
      <c r="B244" s="138" t="s">
        <v>469</v>
      </c>
      <c r="C244" s="130" t="s">
        <v>470</v>
      </c>
      <c r="D244" s="130" t="s">
        <v>485</v>
      </c>
      <c r="F244" s="142">
        <f>'2025-26 FF &amp; NSFP Year End'!E150</f>
        <v>0</v>
      </c>
      <c r="H244" s="130" t="s">
        <v>486</v>
      </c>
    </row>
    <row r="245" spans="1:8" x14ac:dyDescent="0.25">
      <c r="A245" s="186" t="s">
        <v>120</v>
      </c>
      <c r="B245" s="138" t="s">
        <v>469</v>
      </c>
      <c r="C245" s="130" t="s">
        <v>470</v>
      </c>
      <c r="D245" s="130" t="s">
        <v>487</v>
      </c>
      <c r="F245" s="142">
        <f>'2025-26 FF &amp; NSFP Year End'!G150</f>
        <v>0</v>
      </c>
      <c r="H245" s="130" t="s">
        <v>488</v>
      </c>
    </row>
    <row r="246" spans="1:8" x14ac:dyDescent="0.25">
      <c r="A246" s="186" t="s">
        <v>120</v>
      </c>
      <c r="B246" s="138" t="s">
        <v>469</v>
      </c>
      <c r="C246" s="130" t="s">
        <v>470</v>
      </c>
      <c r="D246" s="136" t="s">
        <v>489</v>
      </c>
      <c r="F246" s="142">
        <f>'2025-26 FF &amp; NSFP Year End'!D151</f>
        <v>0</v>
      </c>
      <c r="H246" s="130" t="s">
        <v>490</v>
      </c>
    </row>
    <row r="247" spans="1:8" x14ac:dyDescent="0.25">
      <c r="A247" s="186" t="s">
        <v>120</v>
      </c>
      <c r="B247" s="138" t="s">
        <v>469</v>
      </c>
      <c r="C247" s="130" t="s">
        <v>470</v>
      </c>
      <c r="D247" s="130" t="s">
        <v>491</v>
      </c>
      <c r="F247" s="142">
        <f>'2025-26 FF &amp; NSFP Year End'!E151</f>
        <v>0</v>
      </c>
      <c r="H247" s="130" t="s">
        <v>492</v>
      </c>
    </row>
    <row r="248" spans="1:8" x14ac:dyDescent="0.25">
      <c r="A248" s="186" t="s">
        <v>120</v>
      </c>
      <c r="B248" s="138" t="s">
        <v>469</v>
      </c>
      <c r="C248" s="130" t="s">
        <v>470</v>
      </c>
      <c r="D248" s="130" t="s">
        <v>493</v>
      </c>
      <c r="F248" s="142">
        <f>'2025-26 FF &amp; NSFP Year End'!G151</f>
        <v>0</v>
      </c>
      <c r="H248" s="130" t="s">
        <v>494</v>
      </c>
    </row>
    <row r="249" spans="1:8" x14ac:dyDescent="0.25">
      <c r="A249" s="186" t="s">
        <v>120</v>
      </c>
      <c r="B249" s="138" t="s">
        <v>469</v>
      </c>
      <c r="C249" s="130" t="s">
        <v>470</v>
      </c>
      <c r="D249" s="136" t="s">
        <v>495</v>
      </c>
      <c r="F249" s="142">
        <f>'2025-26 FF &amp; NSFP Year End'!D152</f>
        <v>0</v>
      </c>
      <c r="H249" s="130" t="s">
        <v>496</v>
      </c>
    </row>
    <row r="250" spans="1:8" x14ac:dyDescent="0.25">
      <c r="A250" s="186" t="s">
        <v>120</v>
      </c>
      <c r="B250" s="138" t="s">
        <v>469</v>
      </c>
      <c r="C250" s="130" t="s">
        <v>470</v>
      </c>
      <c r="D250" s="130" t="s">
        <v>497</v>
      </c>
      <c r="F250" s="142">
        <f>'2025-26 FF &amp; NSFP Year End'!E152</f>
        <v>0</v>
      </c>
      <c r="H250" s="130" t="s">
        <v>498</v>
      </c>
    </row>
    <row r="251" spans="1:8" x14ac:dyDescent="0.25">
      <c r="A251" s="186" t="s">
        <v>120</v>
      </c>
      <c r="B251" s="138" t="s">
        <v>469</v>
      </c>
      <c r="C251" s="130" t="s">
        <v>470</v>
      </c>
      <c r="D251" s="130" t="s">
        <v>499</v>
      </c>
      <c r="F251" s="142">
        <f>'2025-26 FF &amp; NSFP Year End'!G152</f>
        <v>0</v>
      </c>
      <c r="H251" s="130" t="s">
        <v>500</v>
      </c>
    </row>
    <row r="252" spans="1:8" x14ac:dyDescent="0.25">
      <c r="A252" s="186" t="s">
        <v>120</v>
      </c>
      <c r="B252" s="138" t="s">
        <v>469</v>
      </c>
      <c r="C252" s="130" t="s">
        <v>470</v>
      </c>
      <c r="D252" s="136" t="s">
        <v>501</v>
      </c>
      <c r="F252" s="142">
        <f>'2025-26 FF &amp; NSFP Year End'!D153</f>
        <v>0</v>
      </c>
      <c r="H252" s="130" t="s">
        <v>502</v>
      </c>
    </row>
    <row r="253" spans="1:8" x14ac:dyDescent="0.25">
      <c r="A253" s="186" t="s">
        <v>120</v>
      </c>
      <c r="B253" s="138" t="s">
        <v>469</v>
      </c>
      <c r="C253" s="130" t="s">
        <v>470</v>
      </c>
      <c r="D253" s="130" t="s">
        <v>503</v>
      </c>
      <c r="F253" s="142">
        <f>'2025-26 FF &amp; NSFP Year End'!E153</f>
        <v>0</v>
      </c>
      <c r="H253" s="130" t="s">
        <v>504</v>
      </c>
    </row>
    <row r="254" spans="1:8" x14ac:dyDescent="0.25">
      <c r="A254" s="186" t="s">
        <v>120</v>
      </c>
      <c r="B254" s="138" t="s">
        <v>469</v>
      </c>
      <c r="C254" s="130" t="s">
        <v>470</v>
      </c>
      <c r="D254" s="130" t="s">
        <v>505</v>
      </c>
      <c r="F254" s="142">
        <f>'2025-26 FF &amp; NSFP Year End'!G153</f>
        <v>0</v>
      </c>
      <c r="H254" s="130" t="s">
        <v>506</v>
      </c>
    </row>
    <row r="255" spans="1:8" x14ac:dyDescent="0.25">
      <c r="A255" s="186" t="s">
        <v>120</v>
      </c>
      <c r="B255" s="137" t="s">
        <v>507</v>
      </c>
      <c r="C255" s="136" t="s">
        <v>508</v>
      </c>
      <c r="F255" s="142">
        <f>'2025-26 FF &amp; NSFP Year End'!D159</f>
        <v>0</v>
      </c>
      <c r="H255" s="130" t="s">
        <v>509</v>
      </c>
    </row>
    <row r="256" spans="1:8" x14ac:dyDescent="0.25">
      <c r="A256" s="186" t="s">
        <v>120</v>
      </c>
      <c r="B256" s="138" t="s">
        <v>507</v>
      </c>
      <c r="C256" s="130" t="s">
        <v>510</v>
      </c>
      <c r="F256" s="142">
        <f>'2025-26 FF &amp; NSFP Year End'!D164</f>
        <v>0</v>
      </c>
      <c r="H256" s="130" t="s">
        <v>511</v>
      </c>
    </row>
    <row r="257" spans="1:8" x14ac:dyDescent="0.25">
      <c r="A257" s="186" t="s">
        <v>120</v>
      </c>
      <c r="B257" s="138" t="s">
        <v>507</v>
      </c>
      <c r="C257" s="130" t="s">
        <v>89</v>
      </c>
      <c r="D257" s="130" t="s">
        <v>512</v>
      </c>
      <c r="F257" s="142">
        <f>'2025-26 FF &amp; NSFP Year End'!D162</f>
        <v>0</v>
      </c>
      <c r="H257" s="130" t="s">
        <v>513</v>
      </c>
    </row>
    <row r="258" spans="1:8" x14ac:dyDescent="0.25">
      <c r="A258" s="186" t="s">
        <v>120</v>
      </c>
      <c r="B258" s="138" t="s">
        <v>507</v>
      </c>
      <c r="C258" s="130" t="s">
        <v>89</v>
      </c>
      <c r="D258" s="130" t="s">
        <v>514</v>
      </c>
      <c r="F258" s="190" t="str">
        <f>'2025-26 FF &amp; NSFP Year End'!E162</f>
        <v/>
      </c>
      <c r="H258" s="130" t="s">
        <v>515</v>
      </c>
    </row>
    <row r="259" spans="1:8" x14ac:dyDescent="0.25">
      <c r="A259" s="186" t="s">
        <v>120</v>
      </c>
      <c r="B259" s="138" t="s">
        <v>507</v>
      </c>
      <c r="C259" s="130" t="s">
        <v>91</v>
      </c>
      <c r="D259" s="130" t="s">
        <v>512</v>
      </c>
      <c r="F259" s="142">
        <f>'2025-26 FF &amp; NSFP Year End'!D166</f>
        <v>0</v>
      </c>
      <c r="H259" s="130" t="s">
        <v>516</v>
      </c>
    </row>
    <row r="260" spans="1:8" x14ac:dyDescent="0.25">
      <c r="A260" s="186" t="s">
        <v>120</v>
      </c>
      <c r="B260" s="138" t="s">
        <v>507</v>
      </c>
      <c r="C260" s="130" t="s">
        <v>91</v>
      </c>
      <c r="D260" s="130" t="s">
        <v>514</v>
      </c>
      <c r="F260" s="190" t="str">
        <f>'2025-26 FF &amp; NSFP Year End'!E166</f>
        <v/>
      </c>
      <c r="H260" s="130" t="s">
        <v>517</v>
      </c>
    </row>
    <row r="261" spans="1:8" x14ac:dyDescent="0.25">
      <c r="A261" s="186" t="s">
        <v>120</v>
      </c>
      <c r="B261" s="138" t="s">
        <v>507</v>
      </c>
      <c r="C261" s="130" t="s">
        <v>93</v>
      </c>
      <c r="D261" s="130" t="s">
        <v>512</v>
      </c>
      <c r="F261" s="142">
        <f>'2025-26 FF &amp; NSFP Year End'!D170</f>
        <v>0</v>
      </c>
      <c r="H261" s="130" t="s">
        <v>518</v>
      </c>
    </row>
    <row r="262" spans="1:8" x14ac:dyDescent="0.25">
      <c r="A262" s="186" t="s">
        <v>120</v>
      </c>
      <c r="B262" s="138" t="s">
        <v>507</v>
      </c>
      <c r="C262" s="130" t="s">
        <v>93</v>
      </c>
      <c r="D262" s="130" t="s">
        <v>514</v>
      </c>
      <c r="F262" s="190" t="str">
        <f>'2025-26 FF &amp; NSFP Year End'!E170</f>
        <v/>
      </c>
      <c r="H262" s="130" t="s">
        <v>519</v>
      </c>
    </row>
    <row r="263" spans="1:8" x14ac:dyDescent="0.25">
      <c r="A263" s="186" t="s">
        <v>120</v>
      </c>
      <c r="B263" s="138" t="s">
        <v>507</v>
      </c>
      <c r="C263" s="130" t="s">
        <v>520</v>
      </c>
      <c r="F263" s="142">
        <f>'2025-26 FF &amp; NSFP Year End'!C175</f>
        <v>0</v>
      </c>
      <c r="H263" s="130" t="s">
        <v>521</v>
      </c>
    </row>
    <row r="264" spans="1:8" x14ac:dyDescent="0.25">
      <c r="A264" s="186" t="s">
        <v>120</v>
      </c>
      <c r="B264" s="138" t="s">
        <v>507</v>
      </c>
      <c r="C264" s="130" t="s">
        <v>522</v>
      </c>
      <c r="F264" s="142">
        <f>'2025-26 FF &amp; NSFP Year End'!C178</f>
        <v>0</v>
      </c>
      <c r="H264" s="130" t="s">
        <v>523</v>
      </c>
    </row>
    <row r="265" spans="1:8" x14ac:dyDescent="0.25">
      <c r="A265" s="186" t="s">
        <v>120</v>
      </c>
      <c r="B265" s="138" t="s">
        <v>507</v>
      </c>
      <c r="C265" s="130" t="s">
        <v>524</v>
      </c>
      <c r="F265" s="142">
        <f>'2025-26 FF &amp; NSFP Year End'!C181</f>
        <v>0</v>
      </c>
      <c r="H265" s="130" t="s">
        <v>525</v>
      </c>
    </row>
    <row r="266" spans="1:8" x14ac:dyDescent="0.25">
      <c r="A266" s="186" t="s">
        <v>120</v>
      </c>
      <c r="B266" s="138" t="s">
        <v>507</v>
      </c>
      <c r="C266" s="130" t="s">
        <v>526</v>
      </c>
      <c r="F266" s="142">
        <f>'2025-26 FF &amp; NSFP Year End'!E183</f>
        <v>0</v>
      </c>
      <c r="H266" s="130" t="s">
        <v>527</v>
      </c>
    </row>
    <row r="267" spans="1:8" x14ac:dyDescent="0.25">
      <c r="A267" s="186" t="s">
        <v>120</v>
      </c>
      <c r="B267" s="138" t="s">
        <v>507</v>
      </c>
      <c r="C267" s="130" t="s">
        <v>528</v>
      </c>
      <c r="F267" s="142">
        <f>'2025-26 FF &amp; NSFP Year End'!C187</f>
        <v>0</v>
      </c>
      <c r="H267" s="130" t="s">
        <v>529</v>
      </c>
    </row>
    <row r="268" spans="1:8" x14ac:dyDescent="0.25">
      <c r="A268" s="186" t="s">
        <v>120</v>
      </c>
      <c r="B268" s="137" t="s">
        <v>530</v>
      </c>
      <c r="C268" s="136" t="s">
        <v>101</v>
      </c>
      <c r="D268" s="130" t="s">
        <v>531</v>
      </c>
      <c r="F268" s="142">
        <f>'2025-26 FF &amp; NSFP Year End'!G194</f>
        <v>0</v>
      </c>
      <c r="H268" s="130" t="s">
        <v>532</v>
      </c>
    </row>
    <row r="269" spans="1:8" x14ac:dyDescent="0.25">
      <c r="A269" s="186" t="s">
        <v>120</v>
      </c>
      <c r="B269" s="138" t="s">
        <v>530</v>
      </c>
      <c r="C269" s="130" t="s">
        <v>101</v>
      </c>
      <c r="D269" s="130" t="s">
        <v>533</v>
      </c>
      <c r="F269" s="142">
        <f>'2025-26 FF &amp; NSFP Year End'!C201</f>
        <v>0</v>
      </c>
      <c r="H269" s="130" t="s">
        <v>534</v>
      </c>
    </row>
    <row r="270" spans="1:8" x14ac:dyDescent="0.25">
      <c r="A270" s="186" t="s">
        <v>120</v>
      </c>
      <c r="B270" s="138" t="s">
        <v>530</v>
      </c>
      <c r="C270" s="130" t="s">
        <v>101</v>
      </c>
      <c r="D270" s="130" t="s">
        <v>535</v>
      </c>
      <c r="F270" s="142">
        <f>'2025-26 FF &amp; NSFP Year End'!C204</f>
        <v>0</v>
      </c>
      <c r="H270" s="130" t="s">
        <v>536</v>
      </c>
    </row>
    <row r="271" spans="1:8" x14ac:dyDescent="0.25">
      <c r="A271" s="186" t="s">
        <v>120</v>
      </c>
      <c r="B271" s="138" t="s">
        <v>530</v>
      </c>
      <c r="C271" s="130" t="s">
        <v>101</v>
      </c>
      <c r="D271" s="130" t="s">
        <v>537</v>
      </c>
      <c r="F271" s="142">
        <f>'2025-26 FF &amp; NSFP Year End'!G206</f>
        <v>0</v>
      </c>
      <c r="H271" s="130" t="s">
        <v>538</v>
      </c>
    </row>
    <row r="272" spans="1:8" x14ac:dyDescent="0.25">
      <c r="A272" s="186" t="s">
        <v>120</v>
      </c>
      <c r="B272" s="138" t="s">
        <v>530</v>
      </c>
      <c r="C272" s="130" t="s">
        <v>101</v>
      </c>
      <c r="D272" s="130" t="s">
        <v>539</v>
      </c>
      <c r="F272" s="142">
        <f>'2025-26 FF &amp; NSFP Year End'!C209</f>
        <v>0</v>
      </c>
      <c r="H272" s="130" t="s">
        <v>540</v>
      </c>
    </row>
    <row r="273" spans="1:8" x14ac:dyDescent="0.25">
      <c r="A273" s="186" t="s">
        <v>120</v>
      </c>
      <c r="B273" s="138" t="s">
        <v>530</v>
      </c>
      <c r="C273" s="130" t="s">
        <v>101</v>
      </c>
      <c r="D273" s="130" t="s">
        <v>541</v>
      </c>
      <c r="F273" s="142">
        <f>'2025-26 FF &amp; NSFP Year End'!G211</f>
        <v>0</v>
      </c>
      <c r="H273" s="130" t="s">
        <v>542</v>
      </c>
    </row>
    <row r="274" spans="1:8" x14ac:dyDescent="0.25">
      <c r="A274" s="186" t="s">
        <v>120</v>
      </c>
      <c r="B274" s="138" t="s">
        <v>530</v>
      </c>
      <c r="C274" s="130" t="s">
        <v>101</v>
      </c>
      <c r="D274" s="130" t="s">
        <v>543</v>
      </c>
      <c r="F274" s="142">
        <f>'2025-26 FF &amp; NSFP Year End'!C214</f>
        <v>0</v>
      </c>
      <c r="H274" s="130" t="s">
        <v>544</v>
      </c>
    </row>
    <row r="275" spans="1:8" x14ac:dyDescent="0.25">
      <c r="A275" s="186" t="s">
        <v>120</v>
      </c>
      <c r="B275" s="138" t="s">
        <v>530</v>
      </c>
      <c r="C275" s="136" t="s">
        <v>109</v>
      </c>
      <c r="D275" s="130" t="s">
        <v>545</v>
      </c>
      <c r="F275" s="142">
        <f>'2025-26 FF &amp; NSFP Year End'!F218</f>
        <v>0</v>
      </c>
      <c r="H275" s="130" t="s">
        <v>546</v>
      </c>
    </row>
    <row r="276" spans="1:8" x14ac:dyDescent="0.25">
      <c r="A276" s="186" t="s">
        <v>120</v>
      </c>
      <c r="B276" s="138" t="s">
        <v>530</v>
      </c>
      <c r="C276" s="130" t="s">
        <v>109</v>
      </c>
      <c r="D276" s="130" t="s">
        <v>111</v>
      </c>
      <c r="F276" s="142">
        <f>'2025-26 FF &amp; NSFP Year End'!C222</f>
        <v>0</v>
      </c>
      <c r="H276" s="130" t="s">
        <v>547</v>
      </c>
    </row>
    <row r="277" spans="1:8" x14ac:dyDescent="0.25">
      <c r="A277" s="135" t="s">
        <v>548</v>
      </c>
      <c r="B277" s="136" t="s">
        <v>549</v>
      </c>
      <c r="C277" s="130" t="s">
        <v>550</v>
      </c>
      <c r="F277" s="142">
        <f>'2025-26 NSFP Schools List'!B3</f>
        <v>0</v>
      </c>
      <c r="H277" s="130" t="s">
        <v>551</v>
      </c>
    </row>
    <row r="278" spans="1:8" x14ac:dyDescent="0.25">
      <c r="A278" s="186" t="s">
        <v>548</v>
      </c>
      <c r="B278" s="130" t="s">
        <v>549</v>
      </c>
      <c r="C278" s="130" t="s">
        <v>552</v>
      </c>
      <c r="F278" s="142">
        <f>'2025-26 NSFP Schools List'!B4</f>
        <v>0</v>
      </c>
      <c r="H278" s="130" t="s">
        <v>553</v>
      </c>
    </row>
    <row r="279" spans="1:8" x14ac:dyDescent="0.25">
      <c r="A279" s="186" t="s">
        <v>548</v>
      </c>
      <c r="B279" s="130" t="s">
        <v>549</v>
      </c>
      <c r="C279" s="130" t="s">
        <v>554</v>
      </c>
      <c r="F279" s="142">
        <f>'2025-26 NSFP Schools List'!B5</f>
        <v>0</v>
      </c>
      <c r="H279" s="130" t="s">
        <v>555</v>
      </c>
    </row>
    <row r="280" spans="1:8" x14ac:dyDescent="0.25">
      <c r="A280" s="186" t="s">
        <v>548</v>
      </c>
      <c r="B280" s="130" t="s">
        <v>549</v>
      </c>
      <c r="C280" s="130" t="s">
        <v>556</v>
      </c>
      <c r="F280" s="142">
        <f>'2025-26 NSFP Schools List'!B6</f>
        <v>0</v>
      </c>
      <c r="H280" s="130" t="s">
        <v>557</v>
      </c>
    </row>
    <row r="281" spans="1:8" x14ac:dyDescent="0.25">
      <c r="A281" s="186" t="s">
        <v>548</v>
      </c>
      <c r="B281" s="130" t="s">
        <v>549</v>
      </c>
      <c r="C281" s="130" t="s">
        <v>558</v>
      </c>
      <c r="F281" s="142">
        <f>'2025-26 NSFP Schools List'!B7</f>
        <v>0</v>
      </c>
      <c r="H281" s="130" t="s">
        <v>559</v>
      </c>
    </row>
    <row r="282" spans="1:8" x14ac:dyDescent="0.25">
      <c r="A282" s="186" t="s">
        <v>548</v>
      </c>
      <c r="B282" s="130" t="s">
        <v>549</v>
      </c>
      <c r="C282" s="130" t="s">
        <v>560</v>
      </c>
      <c r="F282" s="142">
        <f>'2025-26 NSFP Schools List'!B8</f>
        <v>0</v>
      </c>
      <c r="H282" s="130" t="s">
        <v>561</v>
      </c>
    </row>
    <row r="283" spans="1:8" x14ac:dyDescent="0.25">
      <c r="A283" s="186" t="s">
        <v>548</v>
      </c>
      <c r="B283" s="130" t="s">
        <v>549</v>
      </c>
      <c r="C283" s="130" t="s">
        <v>562</v>
      </c>
      <c r="F283" s="142">
        <f>'2025-26 NSFP Schools List'!B9</f>
        <v>0</v>
      </c>
      <c r="H283" s="130" t="s">
        <v>563</v>
      </c>
    </row>
    <row r="284" spans="1:8" x14ac:dyDescent="0.25">
      <c r="A284" s="186" t="s">
        <v>548</v>
      </c>
      <c r="B284" s="130" t="s">
        <v>549</v>
      </c>
      <c r="C284" s="130" t="s">
        <v>564</v>
      </c>
      <c r="F284" s="142">
        <f>'2025-26 NSFP Schools List'!B10</f>
        <v>0</v>
      </c>
      <c r="H284" s="130" t="s">
        <v>565</v>
      </c>
    </row>
    <row r="285" spans="1:8" x14ac:dyDescent="0.25">
      <c r="A285" s="186" t="s">
        <v>548</v>
      </c>
      <c r="B285" s="130" t="s">
        <v>549</v>
      </c>
      <c r="C285" s="130" t="s">
        <v>566</v>
      </c>
      <c r="F285" s="142">
        <f>'2025-26 NSFP Schools List'!B11</f>
        <v>0</v>
      </c>
      <c r="H285" s="130" t="s">
        <v>567</v>
      </c>
    </row>
    <row r="286" spans="1:8" x14ac:dyDescent="0.25">
      <c r="A286" s="186" t="s">
        <v>548</v>
      </c>
      <c r="B286" s="130" t="s">
        <v>549</v>
      </c>
      <c r="C286" s="130" t="s">
        <v>568</v>
      </c>
      <c r="F286" s="142">
        <f>'2025-26 NSFP Schools List'!B12</f>
        <v>0</v>
      </c>
      <c r="H286" s="130" t="s">
        <v>569</v>
      </c>
    </row>
    <row r="287" spans="1:8" x14ac:dyDescent="0.25">
      <c r="A287" s="186" t="s">
        <v>548</v>
      </c>
      <c r="B287" s="130" t="s">
        <v>549</v>
      </c>
      <c r="C287" s="130" t="s">
        <v>570</v>
      </c>
      <c r="F287" s="142">
        <f>'2025-26 NSFP Schools List'!B13</f>
        <v>0</v>
      </c>
      <c r="H287" s="130" t="s">
        <v>571</v>
      </c>
    </row>
    <row r="288" spans="1:8" x14ac:dyDescent="0.25">
      <c r="A288" s="186" t="s">
        <v>548</v>
      </c>
      <c r="B288" s="130" t="s">
        <v>549</v>
      </c>
      <c r="C288" s="130" t="s">
        <v>572</v>
      </c>
      <c r="F288" s="142">
        <f>'2025-26 NSFP Schools List'!B14</f>
        <v>0</v>
      </c>
      <c r="H288" s="130" t="s">
        <v>573</v>
      </c>
    </row>
    <row r="289" spans="1:8" x14ac:dyDescent="0.25">
      <c r="A289" s="186" t="s">
        <v>548</v>
      </c>
      <c r="B289" s="130" t="s">
        <v>549</v>
      </c>
      <c r="C289" s="130" t="s">
        <v>574</v>
      </c>
      <c r="F289" s="142">
        <f>'2025-26 NSFP Schools List'!B15</f>
        <v>0</v>
      </c>
      <c r="H289" s="130" t="s">
        <v>575</v>
      </c>
    </row>
    <row r="290" spans="1:8" x14ac:dyDescent="0.25">
      <c r="A290" s="186" t="s">
        <v>548</v>
      </c>
      <c r="B290" s="130" t="s">
        <v>549</v>
      </c>
      <c r="C290" s="130" t="s">
        <v>576</v>
      </c>
      <c r="F290" s="142">
        <f>'2025-26 NSFP Schools List'!B16</f>
        <v>0</v>
      </c>
      <c r="H290" s="130" t="s">
        <v>577</v>
      </c>
    </row>
    <row r="291" spans="1:8" x14ac:dyDescent="0.25">
      <c r="A291" s="186" t="s">
        <v>548</v>
      </c>
      <c r="B291" s="130" t="s">
        <v>549</v>
      </c>
      <c r="C291" s="130" t="s">
        <v>578</v>
      </c>
      <c r="F291" s="142">
        <f>'2025-26 NSFP Schools List'!B17</f>
        <v>0</v>
      </c>
      <c r="H291" s="130" t="s">
        <v>579</v>
      </c>
    </row>
    <row r="292" spans="1:8" x14ac:dyDescent="0.25">
      <c r="A292" s="186" t="s">
        <v>548</v>
      </c>
      <c r="B292" s="130" t="s">
        <v>549</v>
      </c>
      <c r="C292" s="130" t="s">
        <v>580</v>
      </c>
      <c r="F292" s="142">
        <f>'2025-26 NSFP Schools List'!B18</f>
        <v>0</v>
      </c>
      <c r="H292" s="130" t="s">
        <v>581</v>
      </c>
    </row>
    <row r="293" spans="1:8" x14ac:dyDescent="0.25">
      <c r="A293" s="186" t="s">
        <v>548</v>
      </c>
      <c r="B293" s="130" t="s">
        <v>549</v>
      </c>
      <c r="C293" s="130" t="s">
        <v>582</v>
      </c>
      <c r="F293" s="142">
        <f>'2025-26 NSFP Schools List'!B19</f>
        <v>0</v>
      </c>
      <c r="H293" s="130" t="s">
        <v>583</v>
      </c>
    </row>
    <row r="294" spans="1:8" x14ac:dyDescent="0.25">
      <c r="A294" s="186" t="s">
        <v>548</v>
      </c>
      <c r="B294" s="130" t="s">
        <v>549</v>
      </c>
      <c r="C294" s="130" t="s">
        <v>584</v>
      </c>
      <c r="F294" s="142">
        <f>'2025-26 NSFP Schools List'!B20</f>
        <v>0</v>
      </c>
      <c r="H294" s="130" t="s">
        <v>585</v>
      </c>
    </row>
    <row r="295" spans="1:8" x14ac:dyDescent="0.25">
      <c r="A295" s="186" t="s">
        <v>548</v>
      </c>
      <c r="B295" s="130" t="s">
        <v>549</v>
      </c>
      <c r="C295" s="130" t="s">
        <v>586</v>
      </c>
      <c r="F295" s="142">
        <f>'2025-26 NSFP Schools List'!B21</f>
        <v>0</v>
      </c>
      <c r="H295" s="130" t="s">
        <v>587</v>
      </c>
    </row>
    <row r="296" spans="1:8" x14ac:dyDescent="0.25">
      <c r="A296" s="186" t="s">
        <v>548</v>
      </c>
      <c r="B296" s="130" t="s">
        <v>549</v>
      </c>
      <c r="C296" s="130" t="s">
        <v>588</v>
      </c>
      <c r="F296" s="142">
        <f>'2025-26 NSFP Schools List'!B22</f>
        <v>0</v>
      </c>
      <c r="H296" s="130" t="s">
        <v>589</v>
      </c>
    </row>
    <row r="297" spans="1:8" x14ac:dyDescent="0.25">
      <c r="A297" s="186" t="s">
        <v>548</v>
      </c>
      <c r="B297" s="130" t="s">
        <v>549</v>
      </c>
      <c r="C297" s="130" t="s">
        <v>590</v>
      </c>
      <c r="F297" s="142">
        <f>'2025-26 NSFP Schools List'!B23</f>
        <v>0</v>
      </c>
      <c r="H297" s="130" t="s">
        <v>591</v>
      </c>
    </row>
    <row r="298" spans="1:8" x14ac:dyDescent="0.25">
      <c r="A298" s="186" t="s">
        <v>548</v>
      </c>
      <c r="B298" s="130" t="s">
        <v>549</v>
      </c>
      <c r="C298" s="130" t="s">
        <v>592</v>
      </c>
      <c r="F298" s="142">
        <f>'2025-26 NSFP Schools List'!B24</f>
        <v>0</v>
      </c>
      <c r="H298" s="130" t="s">
        <v>593</v>
      </c>
    </row>
    <row r="299" spans="1:8" x14ac:dyDescent="0.25">
      <c r="A299" s="186" t="s">
        <v>548</v>
      </c>
      <c r="B299" s="130" t="s">
        <v>549</v>
      </c>
      <c r="C299" s="130" t="s">
        <v>594</v>
      </c>
      <c r="F299" s="142">
        <f>'2025-26 NSFP Schools List'!B25</f>
        <v>0</v>
      </c>
      <c r="H299" s="130" t="s">
        <v>595</v>
      </c>
    </row>
    <row r="300" spans="1:8" x14ac:dyDescent="0.25">
      <c r="A300" s="186" t="s">
        <v>548</v>
      </c>
      <c r="B300" s="130" t="s">
        <v>549</v>
      </c>
      <c r="C300" s="130" t="s">
        <v>596</v>
      </c>
      <c r="F300" s="142">
        <f>'2025-26 NSFP Schools List'!B26</f>
        <v>0</v>
      </c>
      <c r="H300" s="130" t="s">
        <v>597</v>
      </c>
    </row>
    <row r="301" spans="1:8" x14ac:dyDescent="0.25">
      <c r="A301" s="186" t="s">
        <v>548</v>
      </c>
      <c r="B301" s="130" t="s">
        <v>549</v>
      </c>
      <c r="C301" s="130" t="s">
        <v>598</v>
      </c>
      <c r="F301" s="142">
        <f>'2025-26 NSFP Schools List'!B27</f>
        <v>0</v>
      </c>
      <c r="H301" s="130" t="s">
        <v>599</v>
      </c>
    </row>
    <row r="302" spans="1:8" x14ac:dyDescent="0.25">
      <c r="A302" s="186" t="s">
        <v>548</v>
      </c>
      <c r="B302" s="130" t="s">
        <v>549</v>
      </c>
      <c r="C302" s="130" t="s">
        <v>600</v>
      </c>
      <c r="F302" s="142">
        <f>'2025-26 NSFP Schools List'!B28</f>
        <v>0</v>
      </c>
      <c r="H302" s="130" t="s">
        <v>601</v>
      </c>
    </row>
    <row r="303" spans="1:8" x14ac:dyDescent="0.25">
      <c r="A303" s="186" t="s">
        <v>548</v>
      </c>
      <c r="B303" s="130" t="s">
        <v>549</v>
      </c>
      <c r="C303" s="130" t="s">
        <v>602</v>
      </c>
      <c r="F303" s="142">
        <f>'2025-26 NSFP Schools List'!B29</f>
        <v>0</v>
      </c>
      <c r="H303" s="130" t="s">
        <v>603</v>
      </c>
    </row>
    <row r="304" spans="1:8" x14ac:dyDescent="0.25">
      <c r="A304" s="186" t="s">
        <v>548</v>
      </c>
      <c r="B304" s="130" t="s">
        <v>549</v>
      </c>
      <c r="C304" s="130" t="s">
        <v>604</v>
      </c>
      <c r="F304" s="142">
        <f>'2025-26 NSFP Schools List'!B30</f>
        <v>0</v>
      </c>
      <c r="H304" s="130" t="s">
        <v>605</v>
      </c>
    </row>
    <row r="305" spans="1:8" x14ac:dyDescent="0.25">
      <c r="A305" s="186" t="s">
        <v>548</v>
      </c>
      <c r="B305" s="130" t="s">
        <v>549</v>
      </c>
      <c r="C305" s="130" t="s">
        <v>606</v>
      </c>
      <c r="F305" s="142">
        <f>'2025-26 NSFP Schools List'!B31</f>
        <v>0</v>
      </c>
      <c r="H305" s="130" t="s">
        <v>607</v>
      </c>
    </row>
    <row r="306" spans="1:8" x14ac:dyDescent="0.25">
      <c r="A306" s="186" t="s">
        <v>548</v>
      </c>
      <c r="B306" s="130" t="s">
        <v>549</v>
      </c>
      <c r="C306" s="130" t="s">
        <v>608</v>
      </c>
      <c r="F306" s="142">
        <f>'2025-26 NSFP Schools List'!B32</f>
        <v>0</v>
      </c>
      <c r="H306" s="130" t="s">
        <v>609</v>
      </c>
    </row>
    <row r="307" spans="1:8" x14ac:dyDescent="0.25">
      <c r="A307" s="186" t="s">
        <v>548</v>
      </c>
      <c r="B307" s="130" t="s">
        <v>549</v>
      </c>
      <c r="C307" s="130" t="s">
        <v>610</v>
      </c>
      <c r="F307" s="142">
        <f>'2025-26 NSFP Schools List'!B33</f>
        <v>0</v>
      </c>
      <c r="H307" s="130" t="s">
        <v>611</v>
      </c>
    </row>
    <row r="308" spans="1:8" x14ac:dyDescent="0.25">
      <c r="A308" s="186" t="s">
        <v>548</v>
      </c>
      <c r="B308" s="130" t="s">
        <v>549</v>
      </c>
      <c r="C308" s="130" t="s">
        <v>612</v>
      </c>
      <c r="F308" s="142">
        <f>'2025-26 NSFP Schools List'!B34</f>
        <v>0</v>
      </c>
      <c r="H308" s="130" t="s">
        <v>613</v>
      </c>
    </row>
    <row r="309" spans="1:8" x14ac:dyDescent="0.25">
      <c r="A309" s="186" t="s">
        <v>548</v>
      </c>
      <c r="B309" s="130" t="s">
        <v>549</v>
      </c>
      <c r="C309" s="130" t="s">
        <v>614</v>
      </c>
      <c r="F309" s="142">
        <f>'2025-26 NSFP Schools List'!B35</f>
        <v>0</v>
      </c>
      <c r="H309" s="130" t="s">
        <v>615</v>
      </c>
    </row>
    <row r="310" spans="1:8" x14ac:dyDescent="0.25">
      <c r="A310" s="186" t="s">
        <v>548</v>
      </c>
      <c r="B310" s="130" t="s">
        <v>549</v>
      </c>
      <c r="C310" s="130" t="s">
        <v>616</v>
      </c>
      <c r="F310" s="142">
        <f>'2025-26 NSFP Schools List'!B36</f>
        <v>0</v>
      </c>
      <c r="H310" s="130" t="s">
        <v>617</v>
      </c>
    </row>
    <row r="311" spans="1:8" x14ac:dyDescent="0.25">
      <c r="A311" s="186" t="s">
        <v>548</v>
      </c>
      <c r="B311" s="130" t="s">
        <v>549</v>
      </c>
      <c r="C311" s="130" t="s">
        <v>618</v>
      </c>
      <c r="F311" s="142">
        <f>'2025-26 NSFP Schools List'!B37</f>
        <v>0</v>
      </c>
      <c r="H311" s="130" t="s">
        <v>619</v>
      </c>
    </row>
    <row r="312" spans="1:8" x14ac:dyDescent="0.25">
      <c r="A312" s="186" t="s">
        <v>548</v>
      </c>
      <c r="B312" s="130" t="s">
        <v>549</v>
      </c>
      <c r="C312" s="130" t="s">
        <v>620</v>
      </c>
      <c r="F312" s="142">
        <f>'2025-26 NSFP Schools List'!B38</f>
        <v>0</v>
      </c>
      <c r="H312" s="130" t="s">
        <v>621</v>
      </c>
    </row>
    <row r="313" spans="1:8" x14ac:dyDescent="0.25">
      <c r="A313" s="186" t="s">
        <v>548</v>
      </c>
      <c r="B313" s="130" t="s">
        <v>549</v>
      </c>
      <c r="C313" s="130" t="s">
        <v>622</v>
      </c>
      <c r="F313" s="142">
        <f>'2025-26 NSFP Schools List'!B39</f>
        <v>0</v>
      </c>
      <c r="H313" s="130" t="s">
        <v>623</v>
      </c>
    </row>
    <row r="314" spans="1:8" x14ac:dyDescent="0.25">
      <c r="A314" s="186" t="s">
        <v>548</v>
      </c>
      <c r="B314" s="130" t="s">
        <v>549</v>
      </c>
      <c r="C314" s="130" t="s">
        <v>624</v>
      </c>
      <c r="F314" s="142">
        <f>'2025-26 NSFP Schools List'!B40</f>
        <v>0</v>
      </c>
      <c r="H314" s="130" t="s">
        <v>625</v>
      </c>
    </row>
    <row r="315" spans="1:8" x14ac:dyDescent="0.25">
      <c r="A315" s="186" t="s">
        <v>548</v>
      </c>
      <c r="B315" s="130" t="s">
        <v>549</v>
      </c>
      <c r="C315" s="130" t="s">
        <v>626</v>
      </c>
      <c r="F315" s="142">
        <f>'2025-26 NSFP Schools List'!B41</f>
        <v>0</v>
      </c>
      <c r="H315" s="130" t="s">
        <v>627</v>
      </c>
    </row>
    <row r="316" spans="1:8" x14ac:dyDescent="0.25">
      <c r="A316" s="186" t="s">
        <v>548</v>
      </c>
      <c r="B316" s="130" t="s">
        <v>549</v>
      </c>
      <c r="C316" s="130" t="s">
        <v>628</v>
      </c>
      <c r="F316" s="142">
        <f>'2025-26 NSFP Schools List'!B42</f>
        <v>0</v>
      </c>
      <c r="H316" s="130" t="s">
        <v>803</v>
      </c>
    </row>
    <row r="317" spans="1:8" x14ac:dyDescent="0.25">
      <c r="A317" s="186" t="s">
        <v>548</v>
      </c>
      <c r="B317" s="130" t="s">
        <v>549</v>
      </c>
      <c r="C317" s="130" t="s">
        <v>629</v>
      </c>
      <c r="F317" s="142">
        <f>'2025-26 NSFP Schools List'!B43</f>
        <v>0</v>
      </c>
    </row>
    <row r="318" spans="1:8" x14ac:dyDescent="0.25">
      <c r="A318" s="186" t="s">
        <v>548</v>
      </c>
      <c r="B318" s="130" t="s">
        <v>549</v>
      </c>
      <c r="C318" s="130" t="s">
        <v>630</v>
      </c>
      <c r="F318" s="142">
        <f>'2025-26 NSFP Schools List'!B44</f>
        <v>0</v>
      </c>
    </row>
    <row r="319" spans="1:8" x14ac:dyDescent="0.25">
      <c r="A319" s="186" t="s">
        <v>548</v>
      </c>
      <c r="B319" s="130" t="s">
        <v>549</v>
      </c>
      <c r="C319" s="130" t="s">
        <v>631</v>
      </c>
      <c r="F319" s="142">
        <f>'2025-26 NSFP Schools List'!B45</f>
        <v>0</v>
      </c>
    </row>
    <row r="320" spans="1:8" x14ac:dyDescent="0.25">
      <c r="A320" s="186" t="s">
        <v>548</v>
      </c>
      <c r="B320" s="130" t="s">
        <v>549</v>
      </c>
      <c r="C320" s="130" t="s">
        <v>632</v>
      </c>
      <c r="F320" s="142">
        <f>'2025-26 NSFP Schools List'!B46</f>
        <v>0</v>
      </c>
    </row>
    <row r="321" spans="1:6" x14ac:dyDescent="0.25">
      <c r="A321" s="186" t="s">
        <v>548</v>
      </c>
      <c r="B321" s="130" t="s">
        <v>549</v>
      </c>
      <c r="C321" s="130" t="s">
        <v>633</v>
      </c>
      <c r="F321" s="142">
        <f>'2025-26 NSFP Schools List'!B47</f>
        <v>0</v>
      </c>
    </row>
    <row r="322" spans="1:6" x14ac:dyDescent="0.25">
      <c r="A322" s="186" t="s">
        <v>548</v>
      </c>
      <c r="B322" s="130" t="s">
        <v>549</v>
      </c>
      <c r="C322" s="130" t="s">
        <v>634</v>
      </c>
      <c r="F322" s="142">
        <f>'2025-26 NSFP Schools List'!B48</f>
        <v>0</v>
      </c>
    </row>
    <row r="323" spans="1:6" x14ac:dyDescent="0.25">
      <c r="A323" s="186" t="s">
        <v>548</v>
      </c>
      <c r="B323" s="130" t="s">
        <v>549</v>
      </c>
      <c r="C323" s="130" t="s">
        <v>635</v>
      </c>
      <c r="F323" s="142">
        <f>'2025-26 NSFP Schools List'!B49</f>
        <v>0</v>
      </c>
    </row>
    <row r="324" spans="1:6" x14ac:dyDescent="0.25">
      <c r="A324" s="186" t="s">
        <v>548</v>
      </c>
      <c r="B324" s="130" t="s">
        <v>549</v>
      </c>
      <c r="C324" s="130" t="s">
        <v>636</v>
      </c>
      <c r="F324" s="142">
        <f>'2025-26 NSFP Schools List'!B50</f>
        <v>0</v>
      </c>
    </row>
    <row r="325" spans="1:6" x14ac:dyDescent="0.25">
      <c r="A325" s="186" t="s">
        <v>548</v>
      </c>
      <c r="B325" s="130" t="s">
        <v>549</v>
      </c>
      <c r="C325" s="130" t="s">
        <v>637</v>
      </c>
      <c r="F325" s="142">
        <f>'2025-26 NSFP Schools List'!B51</f>
        <v>0</v>
      </c>
    </row>
    <row r="326" spans="1:6" x14ac:dyDescent="0.25">
      <c r="A326" s="186" t="s">
        <v>548</v>
      </c>
      <c r="B326" s="130" t="s">
        <v>549</v>
      </c>
      <c r="C326" s="130" t="s">
        <v>638</v>
      </c>
      <c r="F326" s="142">
        <f>'2025-26 NSFP Schools List'!B52</f>
        <v>0</v>
      </c>
    </row>
    <row r="327" spans="1:6" x14ac:dyDescent="0.25">
      <c r="A327" s="186" t="s">
        <v>548</v>
      </c>
      <c r="B327" s="130" t="s">
        <v>549</v>
      </c>
      <c r="C327" s="130" t="s">
        <v>639</v>
      </c>
      <c r="F327" s="142">
        <f>'2025-26 NSFP Schools List'!B53</f>
        <v>0</v>
      </c>
    </row>
    <row r="328" spans="1:6" x14ac:dyDescent="0.25">
      <c r="A328" s="186" t="s">
        <v>548</v>
      </c>
      <c r="B328" s="130" t="s">
        <v>549</v>
      </c>
      <c r="C328" s="130" t="s">
        <v>640</v>
      </c>
      <c r="F328" s="142">
        <f>'2025-26 NSFP Schools List'!B54</f>
        <v>0</v>
      </c>
    </row>
    <row r="329" spans="1:6" x14ac:dyDescent="0.25">
      <c r="A329" s="186" t="s">
        <v>548</v>
      </c>
      <c r="B329" s="130" t="s">
        <v>549</v>
      </c>
      <c r="C329" s="130" t="s">
        <v>641</v>
      </c>
      <c r="F329" s="142">
        <f>'2025-26 NSFP Schools List'!B55</f>
        <v>0</v>
      </c>
    </row>
    <row r="330" spans="1:6" x14ac:dyDescent="0.25">
      <c r="A330" s="186" t="s">
        <v>548</v>
      </c>
      <c r="B330" s="130" t="s">
        <v>549</v>
      </c>
      <c r="C330" s="130" t="s">
        <v>642</v>
      </c>
      <c r="F330" s="142">
        <f>'2025-26 NSFP Schools List'!B56</f>
        <v>0</v>
      </c>
    </row>
    <row r="331" spans="1:6" x14ac:dyDescent="0.25">
      <c r="A331" s="186" t="s">
        <v>548</v>
      </c>
      <c r="B331" s="130" t="s">
        <v>549</v>
      </c>
      <c r="C331" s="130" t="s">
        <v>643</v>
      </c>
      <c r="F331" s="142">
        <f>'2025-26 NSFP Schools List'!B57</f>
        <v>0</v>
      </c>
    </row>
    <row r="332" spans="1:6" x14ac:dyDescent="0.25">
      <c r="A332" s="186" t="s">
        <v>548</v>
      </c>
      <c r="B332" s="130" t="s">
        <v>549</v>
      </c>
      <c r="C332" s="130" t="s">
        <v>644</v>
      </c>
      <c r="F332" s="142">
        <f>'2025-26 NSFP Schools List'!B58</f>
        <v>0</v>
      </c>
    </row>
    <row r="333" spans="1:6" x14ac:dyDescent="0.25">
      <c r="A333" s="186" t="s">
        <v>548</v>
      </c>
      <c r="B333" s="130" t="s">
        <v>549</v>
      </c>
      <c r="C333" s="130" t="s">
        <v>645</v>
      </c>
      <c r="F333" s="142">
        <f>'2025-26 NSFP Schools List'!B59</f>
        <v>0</v>
      </c>
    </row>
    <row r="334" spans="1:6" x14ac:dyDescent="0.25">
      <c r="A334" s="186" t="s">
        <v>548</v>
      </c>
      <c r="B334" s="130" t="s">
        <v>549</v>
      </c>
      <c r="C334" s="130" t="s">
        <v>646</v>
      </c>
      <c r="F334" s="142">
        <f>'2025-26 NSFP Schools List'!B60</f>
        <v>0</v>
      </c>
    </row>
    <row r="335" spans="1:6" x14ac:dyDescent="0.25">
      <c r="A335" s="186" t="s">
        <v>548</v>
      </c>
      <c r="B335" s="130" t="s">
        <v>549</v>
      </c>
      <c r="C335" s="130" t="s">
        <v>647</v>
      </c>
      <c r="F335" s="142">
        <f>'2025-26 NSFP Schools List'!B61</f>
        <v>0</v>
      </c>
    </row>
    <row r="336" spans="1:6" x14ac:dyDescent="0.25">
      <c r="A336" s="186" t="s">
        <v>548</v>
      </c>
      <c r="B336" s="130" t="s">
        <v>549</v>
      </c>
      <c r="C336" s="130" t="s">
        <v>648</v>
      </c>
      <c r="F336" s="142">
        <f>'2025-26 NSFP Schools List'!B62</f>
        <v>0</v>
      </c>
    </row>
    <row r="337" spans="1:6" x14ac:dyDescent="0.25">
      <c r="A337" s="186" t="s">
        <v>548</v>
      </c>
      <c r="B337" s="130" t="s">
        <v>549</v>
      </c>
      <c r="C337" s="130" t="s">
        <v>649</v>
      </c>
      <c r="F337" s="142">
        <f>'2025-26 NSFP Schools List'!B63</f>
        <v>0</v>
      </c>
    </row>
    <row r="338" spans="1:6" x14ac:dyDescent="0.25">
      <c r="A338" s="186" t="s">
        <v>548</v>
      </c>
      <c r="B338" s="130" t="s">
        <v>549</v>
      </c>
      <c r="C338" s="130" t="s">
        <v>650</v>
      </c>
      <c r="F338" s="142">
        <f>'2025-26 NSFP Schools List'!B64</f>
        <v>0</v>
      </c>
    </row>
    <row r="339" spans="1:6" x14ac:dyDescent="0.25">
      <c r="A339" s="186" t="s">
        <v>548</v>
      </c>
      <c r="B339" s="130" t="s">
        <v>549</v>
      </c>
      <c r="C339" s="130" t="s">
        <v>651</v>
      </c>
      <c r="F339" s="142">
        <f>'2025-26 NSFP Schools List'!B65</f>
        <v>0</v>
      </c>
    </row>
    <row r="340" spans="1:6" x14ac:dyDescent="0.25">
      <c r="A340" s="186" t="s">
        <v>548</v>
      </c>
      <c r="B340" s="130" t="s">
        <v>549</v>
      </c>
      <c r="C340" s="130" t="s">
        <v>652</v>
      </c>
      <c r="F340" s="142">
        <f>'2025-26 NSFP Schools List'!B66</f>
        <v>0</v>
      </c>
    </row>
    <row r="341" spans="1:6" x14ac:dyDescent="0.25">
      <c r="A341" s="186" t="s">
        <v>548</v>
      </c>
      <c r="B341" s="130" t="s">
        <v>549</v>
      </c>
      <c r="C341" s="130" t="s">
        <v>653</v>
      </c>
      <c r="F341" s="142">
        <f>'2025-26 NSFP Schools List'!B67</f>
        <v>0</v>
      </c>
    </row>
    <row r="342" spans="1:6" x14ac:dyDescent="0.25">
      <c r="A342" s="186" t="s">
        <v>548</v>
      </c>
      <c r="B342" s="130" t="s">
        <v>549</v>
      </c>
      <c r="C342" s="130" t="s">
        <v>654</v>
      </c>
      <c r="F342" s="142">
        <f>'2025-26 NSFP Schools List'!B68</f>
        <v>0</v>
      </c>
    </row>
    <row r="343" spans="1:6" x14ac:dyDescent="0.25">
      <c r="A343" s="186" t="s">
        <v>548</v>
      </c>
      <c r="B343" s="130" t="s">
        <v>549</v>
      </c>
      <c r="C343" s="130" t="s">
        <v>655</v>
      </c>
      <c r="F343" s="142">
        <f>'2025-26 NSFP Schools List'!B69</f>
        <v>0</v>
      </c>
    </row>
    <row r="344" spans="1:6" x14ac:dyDescent="0.25">
      <c r="A344" s="186" t="s">
        <v>548</v>
      </c>
      <c r="B344" s="130" t="s">
        <v>549</v>
      </c>
      <c r="C344" s="130" t="s">
        <v>656</v>
      </c>
      <c r="F344" s="142">
        <f>'2025-26 NSFP Schools List'!B70</f>
        <v>0</v>
      </c>
    </row>
    <row r="345" spans="1:6" x14ac:dyDescent="0.25">
      <c r="A345" s="186" t="s">
        <v>548</v>
      </c>
      <c r="B345" s="130" t="s">
        <v>549</v>
      </c>
      <c r="C345" s="130" t="s">
        <v>657</v>
      </c>
      <c r="F345" s="142">
        <f>'2025-26 NSFP Schools List'!B71</f>
        <v>0</v>
      </c>
    </row>
    <row r="346" spans="1:6" x14ac:dyDescent="0.25">
      <c r="A346" s="186" t="s">
        <v>548</v>
      </c>
      <c r="B346" s="130" t="s">
        <v>549</v>
      </c>
      <c r="C346" s="130" t="s">
        <v>658</v>
      </c>
      <c r="F346" s="142">
        <f>'2025-26 NSFP Schools List'!B72</f>
        <v>0</v>
      </c>
    </row>
    <row r="347" spans="1:6" x14ac:dyDescent="0.25">
      <c r="A347" s="186" t="s">
        <v>548</v>
      </c>
      <c r="B347" s="130" t="s">
        <v>549</v>
      </c>
      <c r="C347" s="130" t="s">
        <v>659</v>
      </c>
      <c r="F347" s="142">
        <f>'2025-26 NSFP Schools List'!B73</f>
        <v>0</v>
      </c>
    </row>
    <row r="348" spans="1:6" x14ac:dyDescent="0.25">
      <c r="A348" s="186" t="s">
        <v>548</v>
      </c>
      <c r="B348" s="130" t="s">
        <v>549</v>
      </c>
      <c r="C348" s="130" t="s">
        <v>660</v>
      </c>
      <c r="F348" s="142">
        <f>'2025-26 NSFP Schools List'!B74</f>
        <v>0</v>
      </c>
    </row>
    <row r="349" spans="1:6" x14ac:dyDescent="0.25">
      <c r="A349" s="186" t="s">
        <v>548</v>
      </c>
      <c r="B349" s="130" t="s">
        <v>549</v>
      </c>
      <c r="C349" s="130" t="s">
        <v>661</v>
      </c>
      <c r="F349" s="142">
        <f>'2025-26 NSFP Schools List'!B75</f>
        <v>0</v>
      </c>
    </row>
    <row r="350" spans="1:6" x14ac:dyDescent="0.25">
      <c r="A350" s="186" t="s">
        <v>548</v>
      </c>
      <c r="B350" s="130" t="s">
        <v>549</v>
      </c>
      <c r="C350" s="130" t="s">
        <v>662</v>
      </c>
      <c r="F350" s="142">
        <f>'2025-26 NSFP Schools List'!B76</f>
        <v>0</v>
      </c>
    </row>
    <row r="351" spans="1:6" x14ac:dyDescent="0.25">
      <c r="A351" s="186" t="s">
        <v>548</v>
      </c>
      <c r="B351" s="130" t="s">
        <v>549</v>
      </c>
      <c r="C351" s="130" t="s">
        <v>663</v>
      </c>
      <c r="F351" s="142">
        <f>'2025-26 NSFP Schools List'!B77</f>
        <v>0</v>
      </c>
    </row>
    <row r="352" spans="1:6" x14ac:dyDescent="0.25">
      <c r="A352" s="186" t="s">
        <v>548</v>
      </c>
      <c r="B352" s="130" t="s">
        <v>549</v>
      </c>
      <c r="C352" s="130" t="s">
        <v>664</v>
      </c>
      <c r="F352" s="142">
        <f>'2025-26 NSFP Schools List'!B78</f>
        <v>0</v>
      </c>
    </row>
    <row r="353" spans="1:6" x14ac:dyDescent="0.25">
      <c r="A353" s="186" t="s">
        <v>548</v>
      </c>
      <c r="B353" s="130" t="s">
        <v>549</v>
      </c>
      <c r="C353" s="130" t="s">
        <v>665</v>
      </c>
      <c r="F353" s="142">
        <f>'2025-26 NSFP Schools List'!B79</f>
        <v>0</v>
      </c>
    </row>
    <row r="354" spans="1:6" x14ac:dyDescent="0.25">
      <c r="A354" s="186" t="s">
        <v>548</v>
      </c>
      <c r="B354" s="130" t="s">
        <v>549</v>
      </c>
      <c r="C354" s="130" t="s">
        <v>666</v>
      </c>
      <c r="F354" s="142">
        <f>'2025-26 NSFP Schools List'!B80</f>
        <v>0</v>
      </c>
    </row>
    <row r="355" spans="1:6" x14ac:dyDescent="0.25">
      <c r="A355" s="186" t="s">
        <v>548</v>
      </c>
      <c r="B355" s="130" t="s">
        <v>549</v>
      </c>
      <c r="C355" s="130" t="s">
        <v>667</v>
      </c>
      <c r="F355" s="142">
        <f>'2025-26 NSFP Schools List'!B81</f>
        <v>0</v>
      </c>
    </row>
    <row r="356" spans="1:6" x14ac:dyDescent="0.25">
      <c r="A356" s="186" t="s">
        <v>548</v>
      </c>
      <c r="B356" s="130" t="s">
        <v>549</v>
      </c>
      <c r="C356" s="130" t="s">
        <v>668</v>
      </c>
      <c r="F356" s="142">
        <f>'2025-26 NSFP Schools List'!B82</f>
        <v>0</v>
      </c>
    </row>
    <row r="357" spans="1:6" x14ac:dyDescent="0.25">
      <c r="A357" s="186" t="s">
        <v>548</v>
      </c>
      <c r="B357" s="130" t="s">
        <v>549</v>
      </c>
      <c r="C357" s="130" t="s">
        <v>669</v>
      </c>
      <c r="F357" s="142">
        <f>'2025-26 NSFP Schools List'!B83</f>
        <v>0</v>
      </c>
    </row>
    <row r="358" spans="1:6" x14ac:dyDescent="0.25">
      <c r="A358" s="186" t="s">
        <v>548</v>
      </c>
      <c r="B358" s="130" t="s">
        <v>549</v>
      </c>
      <c r="C358" s="130" t="s">
        <v>670</v>
      </c>
      <c r="F358" s="142">
        <f>'2025-26 NSFP Schools List'!B84</f>
        <v>0</v>
      </c>
    </row>
    <row r="359" spans="1:6" x14ac:dyDescent="0.25">
      <c r="A359" s="186" t="s">
        <v>548</v>
      </c>
      <c r="B359" s="130" t="s">
        <v>549</v>
      </c>
      <c r="C359" s="130" t="s">
        <v>671</v>
      </c>
      <c r="F359" s="142">
        <f>'2025-26 NSFP Schools List'!B85</f>
        <v>0</v>
      </c>
    </row>
    <row r="360" spans="1:6" x14ac:dyDescent="0.25">
      <c r="A360" s="186" t="s">
        <v>548</v>
      </c>
      <c r="B360" s="130" t="s">
        <v>549</v>
      </c>
      <c r="C360" s="130" t="s">
        <v>672</v>
      </c>
      <c r="F360" s="142">
        <f>'2025-26 NSFP Schools List'!B86</f>
        <v>0</v>
      </c>
    </row>
    <row r="361" spans="1:6" x14ac:dyDescent="0.25">
      <c r="A361" s="186" t="s">
        <v>548</v>
      </c>
      <c r="B361" s="130" t="s">
        <v>549</v>
      </c>
      <c r="C361" s="130" t="s">
        <v>673</v>
      </c>
      <c r="F361" s="142">
        <f>'2025-26 NSFP Schools List'!B87</f>
        <v>0</v>
      </c>
    </row>
    <row r="362" spans="1:6" x14ac:dyDescent="0.25">
      <c r="A362" s="186" t="s">
        <v>548</v>
      </c>
      <c r="B362" s="130" t="s">
        <v>549</v>
      </c>
      <c r="C362" s="130" t="s">
        <v>674</v>
      </c>
      <c r="F362" s="142">
        <f>'2025-26 NSFP Schools List'!B88</f>
        <v>0</v>
      </c>
    </row>
    <row r="363" spans="1:6" x14ac:dyDescent="0.25">
      <c r="A363" s="186" t="s">
        <v>548</v>
      </c>
      <c r="B363" s="130" t="s">
        <v>549</v>
      </c>
      <c r="C363" s="130" t="s">
        <v>675</v>
      </c>
      <c r="F363" s="142">
        <f>'2025-26 NSFP Schools List'!B89</f>
        <v>0</v>
      </c>
    </row>
    <row r="364" spans="1:6" x14ac:dyDescent="0.25">
      <c r="A364" s="186" t="s">
        <v>548</v>
      </c>
      <c r="B364" s="130" t="s">
        <v>549</v>
      </c>
      <c r="C364" s="130" t="s">
        <v>676</v>
      </c>
      <c r="F364" s="142">
        <f>'2025-26 NSFP Schools List'!B90</f>
        <v>0</v>
      </c>
    </row>
    <row r="365" spans="1:6" x14ac:dyDescent="0.25">
      <c r="A365" s="186" t="s">
        <v>548</v>
      </c>
      <c r="B365" s="130" t="s">
        <v>549</v>
      </c>
      <c r="C365" s="130" t="s">
        <v>677</v>
      </c>
      <c r="F365" s="142">
        <f>'2025-26 NSFP Schools List'!B91</f>
        <v>0</v>
      </c>
    </row>
    <row r="366" spans="1:6" x14ac:dyDescent="0.25">
      <c r="A366" s="186" t="s">
        <v>548</v>
      </c>
      <c r="B366" s="130" t="s">
        <v>549</v>
      </c>
      <c r="C366" s="130" t="s">
        <v>678</v>
      </c>
      <c r="F366" s="142">
        <f>'2025-26 NSFP Schools List'!B92</f>
        <v>0</v>
      </c>
    </row>
    <row r="367" spans="1:6" x14ac:dyDescent="0.25">
      <c r="A367" s="186" t="s">
        <v>548</v>
      </c>
      <c r="B367" s="130" t="s">
        <v>549</v>
      </c>
      <c r="C367" s="130" t="s">
        <v>679</v>
      </c>
      <c r="F367" s="142">
        <f>'2025-26 NSFP Schools List'!B93</f>
        <v>0</v>
      </c>
    </row>
    <row r="368" spans="1:6" x14ac:dyDescent="0.25">
      <c r="A368" s="186" t="s">
        <v>548</v>
      </c>
      <c r="B368" s="130" t="s">
        <v>549</v>
      </c>
      <c r="C368" s="130" t="s">
        <v>680</v>
      </c>
      <c r="F368" s="142">
        <f>'2025-26 NSFP Schools List'!B94</f>
        <v>0</v>
      </c>
    </row>
    <row r="369" spans="1:6" x14ac:dyDescent="0.25">
      <c r="A369" s="186" t="s">
        <v>548</v>
      </c>
      <c r="B369" s="130" t="s">
        <v>549</v>
      </c>
      <c r="C369" s="130" t="s">
        <v>681</v>
      </c>
      <c r="F369" s="142">
        <f>'2025-26 NSFP Schools List'!B95</f>
        <v>0</v>
      </c>
    </row>
    <row r="370" spans="1:6" x14ac:dyDescent="0.25">
      <c r="A370" s="186" t="s">
        <v>548</v>
      </c>
      <c r="B370" s="130" t="s">
        <v>549</v>
      </c>
      <c r="C370" s="130" t="s">
        <v>682</v>
      </c>
      <c r="F370" s="142">
        <f>'2025-26 NSFP Schools List'!B96</f>
        <v>0</v>
      </c>
    </row>
    <row r="371" spans="1:6" x14ac:dyDescent="0.25">
      <c r="A371" s="186" t="s">
        <v>548</v>
      </c>
      <c r="B371" s="130" t="s">
        <v>549</v>
      </c>
      <c r="C371" s="130" t="s">
        <v>683</v>
      </c>
      <c r="F371" s="142">
        <f>'2025-26 NSFP Schools List'!B97</f>
        <v>0</v>
      </c>
    </row>
    <row r="372" spans="1:6" x14ac:dyDescent="0.25">
      <c r="A372" s="186" t="s">
        <v>548</v>
      </c>
      <c r="B372" s="130" t="s">
        <v>549</v>
      </c>
      <c r="C372" s="130" t="s">
        <v>684</v>
      </c>
      <c r="F372" s="142">
        <f>'2025-26 NSFP Schools List'!B98</f>
        <v>0</v>
      </c>
    </row>
    <row r="373" spans="1:6" x14ac:dyDescent="0.25">
      <c r="A373" s="186" t="s">
        <v>548</v>
      </c>
      <c r="B373" s="130" t="s">
        <v>549</v>
      </c>
      <c r="C373" s="130" t="s">
        <v>685</v>
      </c>
      <c r="F373" s="142">
        <f>'2025-26 NSFP Schools List'!B99</f>
        <v>0</v>
      </c>
    </row>
    <row r="374" spans="1:6" x14ac:dyDescent="0.25">
      <c r="A374" s="186" t="s">
        <v>548</v>
      </c>
      <c r="B374" s="130" t="s">
        <v>549</v>
      </c>
      <c r="C374" s="130" t="s">
        <v>686</v>
      </c>
      <c r="F374" s="142">
        <f>'2025-26 NSFP Schools List'!B100</f>
        <v>0</v>
      </c>
    </row>
    <row r="375" spans="1:6" x14ac:dyDescent="0.25">
      <c r="A375" s="186" t="s">
        <v>548</v>
      </c>
      <c r="B375" s="130" t="s">
        <v>549</v>
      </c>
      <c r="C375" s="130" t="s">
        <v>687</v>
      </c>
      <c r="F375" s="142">
        <f>'2025-26 NSFP Schools List'!B101</f>
        <v>0</v>
      </c>
    </row>
    <row r="376" spans="1:6" x14ac:dyDescent="0.25">
      <c r="A376" s="186" t="s">
        <v>548</v>
      </c>
      <c r="B376" s="130" t="s">
        <v>549</v>
      </c>
      <c r="C376" s="130" t="s">
        <v>688</v>
      </c>
      <c r="F376" s="142">
        <f>'2025-26 NSFP Schools List'!B102</f>
        <v>0</v>
      </c>
    </row>
    <row r="377" spans="1:6" x14ac:dyDescent="0.25">
      <c r="A377" s="186" t="s">
        <v>548</v>
      </c>
      <c r="B377" s="130" t="s">
        <v>549</v>
      </c>
      <c r="C377" s="130" t="s">
        <v>689</v>
      </c>
      <c r="F377" s="142">
        <f>'2025-26 NSFP Schools List'!B103</f>
        <v>0</v>
      </c>
    </row>
    <row r="378" spans="1:6" x14ac:dyDescent="0.25">
      <c r="A378" s="186" t="s">
        <v>548</v>
      </c>
      <c r="B378" s="130" t="s">
        <v>549</v>
      </c>
      <c r="C378" s="130" t="s">
        <v>690</v>
      </c>
      <c r="F378" s="142">
        <f>'2025-26 NSFP Schools List'!B104</f>
        <v>0</v>
      </c>
    </row>
    <row r="379" spans="1:6" x14ac:dyDescent="0.25">
      <c r="A379" s="186" t="s">
        <v>548</v>
      </c>
      <c r="B379" s="130" t="s">
        <v>549</v>
      </c>
      <c r="C379" s="130" t="s">
        <v>691</v>
      </c>
      <c r="F379" s="142">
        <f>'2025-26 NSFP Schools List'!B105</f>
        <v>0</v>
      </c>
    </row>
    <row r="380" spans="1:6" x14ac:dyDescent="0.25">
      <c r="A380" s="186" t="s">
        <v>548</v>
      </c>
      <c r="B380" s="130" t="s">
        <v>549</v>
      </c>
      <c r="C380" s="130" t="s">
        <v>692</v>
      </c>
      <c r="F380" s="142">
        <f>'2025-26 NSFP Schools List'!B106</f>
        <v>0</v>
      </c>
    </row>
    <row r="381" spans="1:6" x14ac:dyDescent="0.25">
      <c r="A381" s="186" t="s">
        <v>548</v>
      </c>
      <c r="B381" s="130" t="s">
        <v>549</v>
      </c>
      <c r="C381" s="130" t="s">
        <v>693</v>
      </c>
      <c r="F381" s="142">
        <f>'2025-26 NSFP Schools List'!B107</f>
        <v>0</v>
      </c>
    </row>
    <row r="382" spans="1:6" x14ac:dyDescent="0.25">
      <c r="A382" s="186" t="s">
        <v>548</v>
      </c>
      <c r="B382" s="130" t="s">
        <v>549</v>
      </c>
      <c r="C382" s="130" t="s">
        <v>694</v>
      </c>
      <c r="F382" s="142">
        <f>'2025-26 NSFP Schools List'!B108</f>
        <v>0</v>
      </c>
    </row>
    <row r="383" spans="1:6" x14ac:dyDescent="0.25">
      <c r="A383" s="186" t="s">
        <v>548</v>
      </c>
      <c r="B383" s="130" t="s">
        <v>549</v>
      </c>
      <c r="C383" s="130" t="s">
        <v>695</v>
      </c>
      <c r="F383" s="142">
        <f>'2025-26 NSFP Schools List'!B109</f>
        <v>0</v>
      </c>
    </row>
    <row r="384" spans="1:6" x14ac:dyDescent="0.25">
      <c r="A384" s="186" t="s">
        <v>548</v>
      </c>
      <c r="B384" s="130" t="s">
        <v>549</v>
      </c>
      <c r="C384" s="130" t="s">
        <v>696</v>
      </c>
      <c r="F384" s="142">
        <f>'2025-26 NSFP Schools List'!B110</f>
        <v>0</v>
      </c>
    </row>
    <row r="385" spans="1:6" x14ac:dyDescent="0.25">
      <c r="A385" s="186" t="s">
        <v>548</v>
      </c>
      <c r="B385" s="130" t="s">
        <v>549</v>
      </c>
      <c r="C385" s="130" t="s">
        <v>697</v>
      </c>
      <c r="F385" s="142">
        <f>'2025-26 NSFP Schools List'!B111</f>
        <v>0</v>
      </c>
    </row>
    <row r="386" spans="1:6" x14ac:dyDescent="0.25">
      <c r="A386" s="186" t="s">
        <v>548</v>
      </c>
      <c r="B386" s="130" t="s">
        <v>549</v>
      </c>
      <c r="C386" s="130" t="s">
        <v>698</v>
      </c>
      <c r="F386" s="142">
        <f>'2025-26 NSFP Schools List'!B112</f>
        <v>0</v>
      </c>
    </row>
    <row r="387" spans="1:6" x14ac:dyDescent="0.25">
      <c r="A387" s="186" t="s">
        <v>548</v>
      </c>
      <c r="B387" s="130" t="s">
        <v>549</v>
      </c>
      <c r="C387" s="130" t="s">
        <v>699</v>
      </c>
      <c r="F387" s="142">
        <f>'2025-26 NSFP Schools List'!B113</f>
        <v>0</v>
      </c>
    </row>
    <row r="388" spans="1:6" x14ac:dyDescent="0.25">
      <c r="A388" s="186" t="s">
        <v>548</v>
      </c>
      <c r="B388" s="130" t="s">
        <v>549</v>
      </c>
      <c r="C388" s="130" t="s">
        <v>700</v>
      </c>
      <c r="F388" s="142">
        <f>'2025-26 NSFP Schools List'!B114</f>
        <v>0</v>
      </c>
    </row>
    <row r="389" spans="1:6" x14ac:dyDescent="0.25">
      <c r="A389" s="186" t="s">
        <v>548</v>
      </c>
      <c r="B389" s="130" t="s">
        <v>549</v>
      </c>
      <c r="C389" s="130" t="s">
        <v>701</v>
      </c>
      <c r="F389" s="142">
        <f>'2025-26 NSFP Schools List'!B115</f>
        <v>0</v>
      </c>
    </row>
    <row r="390" spans="1:6" x14ac:dyDescent="0.25">
      <c r="A390" s="186" t="s">
        <v>548</v>
      </c>
      <c r="B390" s="130" t="s">
        <v>549</v>
      </c>
      <c r="C390" s="130" t="s">
        <v>702</v>
      </c>
      <c r="F390" s="142">
        <f>'2025-26 NSFP Schools List'!B116</f>
        <v>0</v>
      </c>
    </row>
    <row r="391" spans="1:6" x14ac:dyDescent="0.25">
      <c r="A391" s="186" t="s">
        <v>548</v>
      </c>
      <c r="B391" s="130" t="s">
        <v>549</v>
      </c>
      <c r="C391" s="130" t="s">
        <v>703</v>
      </c>
      <c r="F391" s="142">
        <f>'2025-26 NSFP Schools List'!B117</f>
        <v>0</v>
      </c>
    </row>
    <row r="392" spans="1:6" x14ac:dyDescent="0.25">
      <c r="A392" s="186" t="s">
        <v>548</v>
      </c>
      <c r="B392" s="130" t="s">
        <v>549</v>
      </c>
      <c r="C392" s="130" t="s">
        <v>704</v>
      </c>
      <c r="F392" s="142">
        <f>'2025-26 NSFP Schools List'!B118</f>
        <v>0</v>
      </c>
    </row>
    <row r="393" spans="1:6" x14ac:dyDescent="0.25">
      <c r="A393" s="186" t="s">
        <v>548</v>
      </c>
      <c r="B393" s="130" t="s">
        <v>549</v>
      </c>
      <c r="C393" s="130" t="s">
        <v>705</v>
      </c>
      <c r="F393" s="142">
        <f>'2025-26 NSFP Schools List'!B119</f>
        <v>0</v>
      </c>
    </row>
    <row r="394" spans="1:6" x14ac:dyDescent="0.25">
      <c r="A394" s="186" t="s">
        <v>548</v>
      </c>
      <c r="B394" s="130" t="s">
        <v>549</v>
      </c>
      <c r="C394" s="130" t="s">
        <v>706</v>
      </c>
      <c r="F394" s="142">
        <f>'2025-26 NSFP Schools List'!B120</f>
        <v>0</v>
      </c>
    </row>
    <row r="395" spans="1:6" x14ac:dyDescent="0.25">
      <c r="A395" s="186" t="s">
        <v>548</v>
      </c>
      <c r="B395" s="130" t="s">
        <v>549</v>
      </c>
      <c r="C395" s="130" t="s">
        <v>707</v>
      </c>
      <c r="F395" s="142">
        <f>'2025-26 NSFP Schools List'!B121</f>
        <v>0</v>
      </c>
    </row>
    <row r="396" spans="1:6" x14ac:dyDescent="0.25">
      <c r="A396" s="186" t="s">
        <v>548</v>
      </c>
      <c r="B396" s="130" t="s">
        <v>549</v>
      </c>
      <c r="C396" s="130" t="s">
        <v>708</v>
      </c>
      <c r="F396" s="142">
        <f>'2025-26 NSFP Schools List'!B122</f>
        <v>0</v>
      </c>
    </row>
    <row r="397" spans="1:6" x14ac:dyDescent="0.25">
      <c r="A397" s="186" t="s">
        <v>548</v>
      </c>
      <c r="B397" s="130" t="s">
        <v>549</v>
      </c>
      <c r="C397" s="130" t="s">
        <v>709</v>
      </c>
      <c r="F397" s="142">
        <f>'2025-26 NSFP Schools List'!B123</f>
        <v>0</v>
      </c>
    </row>
    <row r="398" spans="1:6" x14ac:dyDescent="0.25">
      <c r="A398" s="186" t="s">
        <v>548</v>
      </c>
      <c r="B398" s="130" t="s">
        <v>549</v>
      </c>
      <c r="C398" s="130" t="s">
        <v>710</v>
      </c>
      <c r="F398" s="142">
        <f>'2025-26 NSFP Schools List'!B124</f>
        <v>0</v>
      </c>
    </row>
    <row r="399" spans="1:6" x14ac:dyDescent="0.25">
      <c r="A399" s="186" t="s">
        <v>548</v>
      </c>
      <c r="B399" s="130" t="s">
        <v>549</v>
      </c>
      <c r="C399" s="130" t="s">
        <v>711</v>
      </c>
      <c r="F399" s="142">
        <f>'2025-26 NSFP Schools List'!B125</f>
        <v>0</v>
      </c>
    </row>
    <row r="400" spans="1:6" x14ac:dyDescent="0.25">
      <c r="A400" s="186" t="s">
        <v>548</v>
      </c>
      <c r="B400" s="130" t="s">
        <v>549</v>
      </c>
      <c r="C400" s="130" t="s">
        <v>712</v>
      </c>
      <c r="F400" s="142">
        <f>'2025-26 NSFP Schools List'!B126</f>
        <v>0</v>
      </c>
    </row>
    <row r="401" spans="1:6" x14ac:dyDescent="0.25">
      <c r="A401" s="186" t="s">
        <v>548</v>
      </c>
      <c r="B401" s="130" t="s">
        <v>549</v>
      </c>
      <c r="C401" s="130" t="s">
        <v>713</v>
      </c>
      <c r="F401" s="142">
        <f>'2025-26 NSFP Schools List'!B127</f>
        <v>0</v>
      </c>
    </row>
    <row r="402" spans="1:6" x14ac:dyDescent="0.25">
      <c r="A402" s="186" t="s">
        <v>548</v>
      </c>
      <c r="B402" s="130" t="s">
        <v>549</v>
      </c>
      <c r="C402" s="130" t="s">
        <v>714</v>
      </c>
      <c r="F402" s="142">
        <f>'2025-26 NSFP Schools List'!B128</f>
        <v>0</v>
      </c>
    </row>
    <row r="403" spans="1:6" x14ac:dyDescent="0.25">
      <c r="A403" s="186" t="s">
        <v>548</v>
      </c>
      <c r="B403" s="130" t="s">
        <v>549</v>
      </c>
      <c r="C403" s="130" t="s">
        <v>715</v>
      </c>
      <c r="F403" s="142">
        <f>'2025-26 NSFP Schools List'!B129</f>
        <v>0</v>
      </c>
    </row>
    <row r="404" spans="1:6" x14ac:dyDescent="0.25">
      <c r="A404" s="186" t="s">
        <v>548</v>
      </c>
      <c r="B404" s="130" t="s">
        <v>549</v>
      </c>
      <c r="C404" s="130" t="s">
        <v>716</v>
      </c>
      <c r="F404" s="142">
        <f>'2025-26 NSFP Schools List'!B130</f>
        <v>0</v>
      </c>
    </row>
    <row r="405" spans="1:6" x14ac:dyDescent="0.25">
      <c r="A405" s="186" t="s">
        <v>548</v>
      </c>
      <c r="B405" s="130" t="s">
        <v>549</v>
      </c>
      <c r="C405" s="130" t="s">
        <v>717</v>
      </c>
      <c r="F405" s="142">
        <f>'2025-26 NSFP Schools List'!B131</f>
        <v>0</v>
      </c>
    </row>
    <row r="406" spans="1:6" x14ac:dyDescent="0.25">
      <c r="A406" s="186" t="s">
        <v>548</v>
      </c>
      <c r="B406" s="130" t="s">
        <v>549</v>
      </c>
      <c r="C406" s="130" t="s">
        <v>718</v>
      </c>
      <c r="F406" s="142">
        <f>'2025-26 NSFP Schools List'!B132</f>
        <v>0</v>
      </c>
    </row>
  </sheetData>
  <phoneticPr fontId="61" type="noConversion"/>
  <printOptions horizontalCentered="1"/>
  <pageMargins left="0.11811023622047245" right="0.11811023622047245" top="0.11811023622047245" bottom="0.11811023622047245" header="0.31496062992125984" footer="0.31496062992125984"/>
  <pageSetup scale="41" fitToHeight="10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4D4A4-6B07-4513-A2EA-8A8CD94EA5E3}">
  <sheetPr>
    <tabColor rgb="FF00FF00"/>
    <pageSetUpPr fitToPage="1"/>
  </sheetPr>
  <dimension ref="A1:Q71"/>
  <sheetViews>
    <sheetView zoomScaleNormal="100" workbookViewId="0">
      <pane ySplit="9" topLeftCell="A10" activePane="bottomLeft" state="frozen"/>
      <selection activeCell="D8" sqref="D8:E8"/>
      <selection pane="bottomLeft" activeCell="F39" sqref="F39"/>
    </sheetView>
  </sheetViews>
  <sheetFormatPr defaultRowHeight="15" x14ac:dyDescent="0.25"/>
  <cols>
    <col min="1" max="1" width="4.85546875" customWidth="1"/>
    <col min="2" max="2" width="31.5703125" bestFit="1" customWidth="1"/>
    <col min="3" max="3" width="4.140625" customWidth="1"/>
    <col min="4" max="4" width="27.140625" bestFit="1" customWidth="1"/>
    <col min="5" max="5" width="17.5703125" bestFit="1" customWidth="1"/>
    <col min="6" max="7" width="15.42578125" customWidth="1"/>
    <col min="8" max="8" width="18" customWidth="1"/>
    <col min="9" max="9" width="3" customWidth="1"/>
    <col min="11" max="11" width="3" bestFit="1" customWidth="1"/>
    <col min="12" max="12" width="4.140625" customWidth="1"/>
    <col min="13" max="13" width="27.140625" bestFit="1" customWidth="1"/>
    <col min="14" max="14" width="17.5703125" bestFit="1" customWidth="1"/>
    <col min="15" max="15" width="16.85546875" bestFit="1" customWidth="1"/>
    <col min="16" max="16" width="15.42578125" customWidth="1"/>
    <col min="17" max="17" width="18" customWidth="1"/>
  </cols>
  <sheetData>
    <row r="1" spans="1:17" s="86" customFormat="1" ht="15.75" x14ac:dyDescent="0.25">
      <c r="A1" s="84">
        <v>1</v>
      </c>
      <c r="B1" s="85" t="s">
        <v>719</v>
      </c>
      <c r="C1" s="312" t="s">
        <v>720</v>
      </c>
      <c r="D1" s="312"/>
      <c r="E1" s="312"/>
      <c r="F1" s="312"/>
      <c r="G1" s="312"/>
      <c r="H1" s="312"/>
      <c r="J1" s="87"/>
      <c r="L1" s="312"/>
      <c r="M1" s="312"/>
      <c r="N1" s="312"/>
      <c r="O1" s="312"/>
      <c r="P1" s="312"/>
      <c r="Q1" s="312"/>
    </row>
    <row r="2" spans="1:17" s="86" customFormat="1" ht="15.75" x14ac:dyDescent="0.25">
      <c r="A2" s="88" t="str">
        <f>IF(ISERROR(VLOOKUP(Funding!A1,SD,3,FALSE)),"",VLOOKUP(Funding!A1,SD,3,FALSE))</f>
        <v/>
      </c>
      <c r="B2" s="85" t="s">
        <v>719</v>
      </c>
      <c r="C2" s="312" t="s">
        <v>721</v>
      </c>
      <c r="D2" s="312"/>
      <c r="E2" s="312"/>
      <c r="F2" s="312"/>
      <c r="G2" s="312"/>
      <c r="H2" s="312"/>
      <c r="J2" s="89" t="s">
        <v>722</v>
      </c>
      <c r="L2" s="312" t="s">
        <v>723</v>
      </c>
      <c r="M2" s="312"/>
      <c r="N2" s="312"/>
      <c r="O2" s="312"/>
      <c r="P2" s="312"/>
      <c r="Q2" s="312"/>
    </row>
    <row r="3" spans="1:17" x14ac:dyDescent="0.25">
      <c r="C3" s="313" t="s">
        <v>724</v>
      </c>
      <c r="D3" s="313"/>
      <c r="E3" s="313"/>
      <c r="F3" s="313"/>
      <c r="G3" s="313"/>
      <c r="H3" s="313"/>
      <c r="J3" s="90" t="s">
        <v>725</v>
      </c>
      <c r="L3" s="314" t="s">
        <v>726</v>
      </c>
      <c r="M3" s="314"/>
      <c r="N3" s="314"/>
      <c r="O3" s="314"/>
      <c r="P3" s="314"/>
      <c r="Q3" s="314"/>
    </row>
    <row r="4" spans="1:17" x14ac:dyDescent="0.25">
      <c r="A4" s="91">
        <v>1</v>
      </c>
      <c r="B4" s="91">
        <v>2</v>
      </c>
      <c r="C4" s="91">
        <v>3</v>
      </c>
      <c r="D4" s="91">
        <v>4</v>
      </c>
      <c r="E4" s="91">
        <v>5</v>
      </c>
      <c r="F4" s="91">
        <v>6</v>
      </c>
      <c r="G4" s="91">
        <v>7</v>
      </c>
      <c r="H4" s="91">
        <v>8</v>
      </c>
      <c r="L4" s="91">
        <v>12</v>
      </c>
      <c r="M4" s="91">
        <v>13</v>
      </c>
      <c r="N4" s="91">
        <v>14</v>
      </c>
      <c r="O4" s="91">
        <v>15</v>
      </c>
      <c r="P4" s="91">
        <v>16</v>
      </c>
      <c r="Q4" s="91">
        <v>17</v>
      </c>
    </row>
    <row r="5" spans="1:17" x14ac:dyDescent="0.25">
      <c r="C5" s="92"/>
      <c r="D5" s="93"/>
      <c r="E5" s="94" t="s">
        <v>727</v>
      </c>
      <c r="F5" s="95" t="s">
        <v>728</v>
      </c>
      <c r="G5" s="96"/>
      <c r="H5" s="97"/>
      <c r="L5" s="92"/>
      <c r="M5" s="93"/>
      <c r="N5" s="94" t="s">
        <v>727</v>
      </c>
      <c r="O5" s="95" t="s">
        <v>728</v>
      </c>
      <c r="P5" s="96"/>
      <c r="Q5" s="97"/>
    </row>
    <row r="6" spans="1:17" x14ac:dyDescent="0.25">
      <c r="C6" s="99"/>
      <c r="D6" s="100"/>
      <c r="E6" s="144" t="s">
        <v>729</v>
      </c>
      <c r="F6" s="101"/>
      <c r="G6" s="102"/>
      <c r="H6" s="98" t="s">
        <v>730</v>
      </c>
      <c r="L6" s="99"/>
      <c r="M6" s="100"/>
      <c r="N6" s="144" t="s">
        <v>729</v>
      </c>
      <c r="O6" s="101"/>
      <c r="P6" s="102"/>
      <c r="Q6" s="98" t="s">
        <v>730</v>
      </c>
    </row>
    <row r="7" spans="1:17" x14ac:dyDescent="0.25">
      <c r="C7" s="99"/>
      <c r="D7" s="103" t="s">
        <v>22</v>
      </c>
      <c r="E7" s="144" t="s">
        <v>731</v>
      </c>
      <c r="F7" s="101"/>
      <c r="G7" s="104" t="s">
        <v>732</v>
      </c>
      <c r="H7" s="98" t="s">
        <v>733</v>
      </c>
      <c r="L7" s="99"/>
      <c r="M7" s="103" t="s">
        <v>22</v>
      </c>
      <c r="N7" s="144" t="s">
        <v>731</v>
      </c>
      <c r="O7" s="101"/>
      <c r="P7" s="104" t="s">
        <v>732</v>
      </c>
      <c r="Q7" s="98" t="s">
        <v>733</v>
      </c>
    </row>
    <row r="8" spans="1:17" x14ac:dyDescent="0.25">
      <c r="C8" s="105"/>
      <c r="D8" s="106"/>
      <c r="E8" s="145" t="s">
        <v>734</v>
      </c>
      <c r="F8" s="108"/>
      <c r="G8" s="109"/>
      <c r="H8" s="107"/>
      <c r="L8" s="105"/>
      <c r="M8" s="106"/>
      <c r="N8" s="145" t="s">
        <v>734</v>
      </c>
      <c r="O8" s="108"/>
      <c r="P8" s="109"/>
      <c r="Q8" s="107"/>
    </row>
    <row r="9" spans="1:17" x14ac:dyDescent="0.25">
      <c r="A9" s="110">
        <v>1</v>
      </c>
      <c r="B9" t="s">
        <v>735</v>
      </c>
      <c r="C9" s="111"/>
      <c r="D9" s="112"/>
      <c r="E9" s="113"/>
      <c r="F9" s="113"/>
      <c r="G9" s="114"/>
      <c r="H9" s="115"/>
      <c r="L9" s="111"/>
      <c r="M9" s="112"/>
      <c r="N9" s="113"/>
      <c r="O9" s="113"/>
      <c r="P9" s="114"/>
      <c r="Q9" s="115"/>
    </row>
    <row r="10" spans="1:17" x14ac:dyDescent="0.25">
      <c r="A10" s="110">
        <v>2</v>
      </c>
      <c r="B10" t="str">
        <f>"0"&amp;C10&amp;" ("&amp;D10&amp;")"</f>
        <v>05 (Southeast Kootenay)</v>
      </c>
      <c r="C10" s="116">
        <v>5</v>
      </c>
      <c r="D10" s="116" t="s">
        <v>736</v>
      </c>
      <c r="E10" s="192">
        <v>3085</v>
      </c>
      <c r="F10" s="194">
        <v>770348</v>
      </c>
      <c r="G10" s="117"/>
      <c r="H10" s="118">
        <f t="shared" ref="H10:H69" si="0">E10+F10+G10</f>
        <v>773433</v>
      </c>
      <c r="L10" s="116">
        <v>5</v>
      </c>
      <c r="M10" s="116" t="s">
        <v>736</v>
      </c>
      <c r="N10" s="192">
        <v>116684</v>
      </c>
      <c r="O10" s="194">
        <v>185000</v>
      </c>
      <c r="P10" s="117"/>
      <c r="Q10" s="118">
        <f t="shared" ref="Q10:Q69" si="1">N10+O10+P10</f>
        <v>301684</v>
      </c>
    </row>
    <row r="11" spans="1:17" x14ac:dyDescent="0.25">
      <c r="A11" s="110">
        <v>3</v>
      </c>
      <c r="B11" t="str">
        <f>"0"&amp;C11&amp;" ("&amp;D11&amp;")"</f>
        <v>06 (Rocky Mountain)</v>
      </c>
      <c r="C11" s="119">
        <v>6</v>
      </c>
      <c r="D11" s="119" t="s">
        <v>737</v>
      </c>
      <c r="E11" s="192">
        <v>0</v>
      </c>
      <c r="F11" s="194">
        <v>461311</v>
      </c>
      <c r="G11" s="120"/>
      <c r="H11" s="121">
        <f t="shared" si="0"/>
        <v>461311</v>
      </c>
      <c r="L11" s="119">
        <v>6</v>
      </c>
      <c r="M11" s="119" t="s">
        <v>737</v>
      </c>
      <c r="N11" s="192">
        <v>52390</v>
      </c>
      <c r="O11" s="194">
        <v>121210</v>
      </c>
      <c r="P11" s="120"/>
      <c r="Q11" s="121">
        <f t="shared" si="1"/>
        <v>173600</v>
      </c>
    </row>
    <row r="12" spans="1:17" x14ac:dyDescent="0.25">
      <c r="A12" s="110">
        <v>4</v>
      </c>
      <c r="B12" t="str">
        <f>"0"&amp;C12&amp;" ("&amp;D12&amp;")"</f>
        <v>08 (Kootenay Lake)</v>
      </c>
      <c r="C12" s="119">
        <v>8</v>
      </c>
      <c r="D12" s="119" t="s">
        <v>738</v>
      </c>
      <c r="E12" s="192">
        <v>152009</v>
      </c>
      <c r="F12" s="194">
        <v>597706</v>
      </c>
      <c r="G12" s="120"/>
      <c r="H12" s="121">
        <f t="shared" si="0"/>
        <v>749715</v>
      </c>
      <c r="L12" s="119">
        <v>8</v>
      </c>
      <c r="M12" s="119" t="s">
        <v>738</v>
      </c>
      <c r="N12" s="192">
        <v>122231</v>
      </c>
      <c r="O12" s="194">
        <v>183350</v>
      </c>
      <c r="P12" s="120"/>
      <c r="Q12" s="121">
        <f t="shared" si="1"/>
        <v>305581</v>
      </c>
    </row>
    <row r="13" spans="1:17" x14ac:dyDescent="0.25">
      <c r="A13" s="110">
        <v>5</v>
      </c>
      <c r="B13" t="str">
        <f t="shared" ref="B13:B69" si="2">C13&amp;" ("&amp;D13&amp;")"</f>
        <v>10 (Arrow Lakes)</v>
      </c>
      <c r="C13" s="119">
        <v>10</v>
      </c>
      <c r="D13" s="119" t="s">
        <v>739</v>
      </c>
      <c r="E13" s="192">
        <v>0</v>
      </c>
      <c r="F13" s="194">
        <v>350000</v>
      </c>
      <c r="G13" s="120"/>
      <c r="H13" s="121">
        <f t="shared" si="0"/>
        <v>350000</v>
      </c>
      <c r="L13" s="119">
        <v>10</v>
      </c>
      <c r="M13" s="119" t="s">
        <v>739</v>
      </c>
      <c r="N13" s="192">
        <v>0</v>
      </c>
      <c r="O13" s="194">
        <v>46340</v>
      </c>
      <c r="P13" s="120"/>
      <c r="Q13" s="121">
        <f t="shared" si="1"/>
        <v>46340</v>
      </c>
    </row>
    <row r="14" spans="1:17" x14ac:dyDescent="0.25">
      <c r="A14" s="110">
        <v>6</v>
      </c>
      <c r="B14" t="str">
        <f t="shared" si="2"/>
        <v>19 (Revelstoke)</v>
      </c>
      <c r="C14" s="119">
        <v>19</v>
      </c>
      <c r="D14" s="119" t="s">
        <v>740</v>
      </c>
      <c r="E14" s="192">
        <v>124263</v>
      </c>
      <c r="F14" s="194">
        <v>350000</v>
      </c>
      <c r="G14" s="120"/>
      <c r="H14" s="121">
        <f t="shared" si="0"/>
        <v>474263</v>
      </c>
      <c r="L14" s="119">
        <v>19</v>
      </c>
      <c r="M14" s="119" t="s">
        <v>740</v>
      </c>
      <c r="N14" s="192">
        <v>19675</v>
      </c>
      <c r="O14" s="194">
        <v>40710</v>
      </c>
      <c r="P14" s="120"/>
      <c r="Q14" s="121">
        <f t="shared" si="1"/>
        <v>60385</v>
      </c>
    </row>
    <row r="15" spans="1:17" x14ac:dyDescent="0.25">
      <c r="A15" s="110">
        <v>7</v>
      </c>
      <c r="B15" t="str">
        <f t="shared" si="2"/>
        <v>20 (Kootenay-Columbia)</v>
      </c>
      <c r="C15" s="119">
        <v>20</v>
      </c>
      <c r="D15" s="119" t="s">
        <v>741</v>
      </c>
      <c r="E15" s="192">
        <v>52158</v>
      </c>
      <c r="F15" s="194">
        <v>505141</v>
      </c>
      <c r="G15" s="120"/>
      <c r="H15" s="121">
        <f t="shared" si="0"/>
        <v>557299</v>
      </c>
      <c r="L15" s="119">
        <v>20</v>
      </c>
      <c r="M15" s="119" t="s">
        <v>741</v>
      </c>
      <c r="N15" s="192">
        <v>86049</v>
      </c>
      <c r="O15" s="194">
        <v>139490</v>
      </c>
      <c r="P15" s="120"/>
      <c r="Q15" s="121">
        <f t="shared" si="1"/>
        <v>225539</v>
      </c>
    </row>
    <row r="16" spans="1:17" x14ac:dyDescent="0.25">
      <c r="A16" s="110">
        <v>8</v>
      </c>
      <c r="B16" t="str">
        <f t="shared" si="2"/>
        <v>22 (Vernon)</v>
      </c>
      <c r="C16" s="119">
        <v>22</v>
      </c>
      <c r="D16" s="119" t="s">
        <v>742</v>
      </c>
      <c r="E16" s="192">
        <v>109118</v>
      </c>
      <c r="F16" s="194">
        <v>1058137</v>
      </c>
      <c r="G16" s="120"/>
      <c r="H16" s="121">
        <f t="shared" si="0"/>
        <v>1167255</v>
      </c>
      <c r="L16" s="119">
        <v>22</v>
      </c>
      <c r="M16" s="119" t="s">
        <v>742</v>
      </c>
      <c r="N16" s="192">
        <v>178164</v>
      </c>
      <c r="O16" s="194">
        <v>267250</v>
      </c>
      <c r="P16" s="120"/>
      <c r="Q16" s="121">
        <f t="shared" si="1"/>
        <v>445414</v>
      </c>
    </row>
    <row r="17" spans="1:17" x14ac:dyDescent="0.25">
      <c r="A17" s="110">
        <v>9</v>
      </c>
      <c r="B17" t="str">
        <f t="shared" si="2"/>
        <v>23 (Central Okanagan)</v>
      </c>
      <c r="C17" s="119">
        <v>23</v>
      </c>
      <c r="D17" s="119" t="s">
        <v>743</v>
      </c>
      <c r="E17" s="192">
        <v>414531</v>
      </c>
      <c r="F17" s="194">
        <v>2806448</v>
      </c>
      <c r="G17" s="120"/>
      <c r="H17" s="121">
        <f t="shared" si="0"/>
        <v>3220979</v>
      </c>
      <c r="L17" s="119">
        <v>23</v>
      </c>
      <c r="M17" s="119" t="s">
        <v>743</v>
      </c>
      <c r="N17" s="192">
        <v>319792</v>
      </c>
      <c r="O17" s="194">
        <v>479690</v>
      </c>
      <c r="P17" s="120"/>
      <c r="Q17" s="121">
        <f t="shared" si="1"/>
        <v>799482</v>
      </c>
    </row>
    <row r="18" spans="1:17" x14ac:dyDescent="0.25">
      <c r="A18" s="110">
        <v>10</v>
      </c>
      <c r="B18" t="str">
        <f t="shared" si="2"/>
        <v>27 (Cariboo-Chilcotin)</v>
      </c>
      <c r="C18" s="119">
        <v>27</v>
      </c>
      <c r="D18" s="119" t="s">
        <v>744</v>
      </c>
      <c r="E18" s="192">
        <v>70821</v>
      </c>
      <c r="F18" s="194">
        <v>596893</v>
      </c>
      <c r="G18" s="120"/>
      <c r="H18" s="121">
        <f t="shared" si="0"/>
        <v>667714</v>
      </c>
      <c r="L18" s="119">
        <v>27</v>
      </c>
      <c r="M18" s="119" t="s">
        <v>744</v>
      </c>
      <c r="N18" s="192">
        <v>133194</v>
      </c>
      <c r="O18" s="194">
        <v>199790</v>
      </c>
      <c r="P18" s="120"/>
      <c r="Q18" s="121">
        <f t="shared" si="1"/>
        <v>332984</v>
      </c>
    </row>
    <row r="19" spans="1:17" x14ac:dyDescent="0.25">
      <c r="A19" s="110">
        <v>11</v>
      </c>
      <c r="B19" t="str">
        <f t="shared" si="2"/>
        <v>28 (Quesnel)</v>
      </c>
      <c r="C19" s="119">
        <v>28</v>
      </c>
      <c r="D19" s="119" t="s">
        <v>745</v>
      </c>
      <c r="E19" s="192">
        <v>0</v>
      </c>
      <c r="F19" s="194">
        <v>402072</v>
      </c>
      <c r="G19" s="120"/>
      <c r="H19" s="121">
        <f t="shared" si="0"/>
        <v>402072</v>
      </c>
      <c r="L19" s="119">
        <v>28</v>
      </c>
      <c r="M19" s="119" t="s">
        <v>745</v>
      </c>
      <c r="N19" s="192">
        <v>90242</v>
      </c>
      <c r="O19" s="194">
        <v>135360</v>
      </c>
      <c r="P19" s="120"/>
      <c r="Q19" s="121">
        <f t="shared" si="1"/>
        <v>225602</v>
      </c>
    </row>
    <row r="20" spans="1:17" x14ac:dyDescent="0.25">
      <c r="A20" s="110">
        <v>12</v>
      </c>
      <c r="B20" t="str">
        <f t="shared" si="2"/>
        <v>33 (Chilliwack)</v>
      </c>
      <c r="C20" s="119">
        <v>33</v>
      </c>
      <c r="D20" s="119" t="s">
        <v>746</v>
      </c>
      <c r="E20" s="192">
        <v>612240</v>
      </c>
      <c r="F20" s="194">
        <v>1816425</v>
      </c>
      <c r="G20" s="120"/>
      <c r="H20" s="121">
        <f t="shared" si="0"/>
        <v>2428665</v>
      </c>
      <c r="L20" s="119">
        <v>33</v>
      </c>
      <c r="M20" s="119" t="s">
        <v>746</v>
      </c>
      <c r="N20" s="192">
        <v>339891</v>
      </c>
      <c r="O20" s="194">
        <v>509840</v>
      </c>
      <c r="P20" s="120"/>
      <c r="Q20" s="121">
        <f t="shared" si="1"/>
        <v>849731</v>
      </c>
    </row>
    <row r="21" spans="1:17" x14ac:dyDescent="0.25">
      <c r="A21" s="110">
        <v>13</v>
      </c>
      <c r="B21" t="str">
        <f t="shared" si="2"/>
        <v>34 (Abbotsford)</v>
      </c>
      <c r="C21" s="119">
        <v>34</v>
      </c>
      <c r="D21" s="119" t="s">
        <v>747</v>
      </c>
      <c r="E21" s="192">
        <v>300761</v>
      </c>
      <c r="F21" s="194">
        <v>2248258</v>
      </c>
      <c r="G21" s="120"/>
      <c r="H21" s="121">
        <f t="shared" si="0"/>
        <v>2549019</v>
      </c>
      <c r="L21" s="119">
        <v>34</v>
      </c>
      <c r="M21" s="119" t="s">
        <v>747</v>
      </c>
      <c r="N21" s="192">
        <v>351938</v>
      </c>
      <c r="O21" s="194">
        <v>598540</v>
      </c>
      <c r="P21" s="120"/>
      <c r="Q21" s="121">
        <f t="shared" si="1"/>
        <v>950478</v>
      </c>
    </row>
    <row r="22" spans="1:17" x14ac:dyDescent="0.25">
      <c r="A22" s="110">
        <v>14</v>
      </c>
      <c r="B22" t="str">
        <f t="shared" si="2"/>
        <v>35 (Langley)</v>
      </c>
      <c r="C22" s="119">
        <v>35</v>
      </c>
      <c r="D22" s="119" t="s">
        <v>748</v>
      </c>
      <c r="E22" s="192">
        <v>45924</v>
      </c>
      <c r="F22" s="194">
        <v>2793495</v>
      </c>
      <c r="G22" s="120"/>
      <c r="H22" s="121">
        <f t="shared" si="0"/>
        <v>2839419</v>
      </c>
      <c r="L22" s="119">
        <v>35</v>
      </c>
      <c r="M22" s="119" t="s">
        <v>748</v>
      </c>
      <c r="N22" s="192">
        <v>215249</v>
      </c>
      <c r="O22" s="194">
        <v>401150</v>
      </c>
      <c r="P22" s="120"/>
      <c r="Q22" s="121">
        <f t="shared" si="1"/>
        <v>616399</v>
      </c>
    </row>
    <row r="23" spans="1:17" x14ac:dyDescent="0.25">
      <c r="A23" s="110">
        <v>15</v>
      </c>
      <c r="B23" t="str">
        <f t="shared" si="2"/>
        <v>36 (Surrey)</v>
      </c>
      <c r="C23" s="119">
        <v>36</v>
      </c>
      <c r="D23" s="119" t="s">
        <v>749</v>
      </c>
      <c r="E23" s="192">
        <v>2924342</v>
      </c>
      <c r="F23" s="194">
        <v>8831277</v>
      </c>
      <c r="G23" s="120"/>
      <c r="H23" s="121">
        <f t="shared" si="0"/>
        <v>11755619</v>
      </c>
      <c r="L23" s="119">
        <v>36</v>
      </c>
      <c r="M23" s="119" t="s">
        <v>749</v>
      </c>
      <c r="N23" s="192">
        <v>973259</v>
      </c>
      <c r="O23" s="194">
        <v>1459890</v>
      </c>
      <c r="P23" s="120"/>
      <c r="Q23" s="121">
        <f t="shared" si="1"/>
        <v>2433149</v>
      </c>
    </row>
    <row r="24" spans="1:17" x14ac:dyDescent="0.25">
      <c r="A24" s="110">
        <v>16</v>
      </c>
      <c r="B24" t="str">
        <f t="shared" si="2"/>
        <v>37 (Delta)</v>
      </c>
      <c r="C24" s="119">
        <v>37</v>
      </c>
      <c r="D24" s="119" t="s">
        <v>750</v>
      </c>
      <c r="E24" s="192">
        <v>12</v>
      </c>
      <c r="F24" s="194">
        <v>1695059</v>
      </c>
      <c r="G24" s="120"/>
      <c r="H24" s="121">
        <f t="shared" si="0"/>
        <v>1695071</v>
      </c>
      <c r="L24" s="119">
        <v>37</v>
      </c>
      <c r="M24" s="119" t="s">
        <v>750</v>
      </c>
      <c r="N24" s="192">
        <v>121580</v>
      </c>
      <c r="O24" s="194">
        <v>250540</v>
      </c>
      <c r="P24" s="120"/>
      <c r="Q24" s="121">
        <f t="shared" si="1"/>
        <v>372120</v>
      </c>
    </row>
    <row r="25" spans="1:17" x14ac:dyDescent="0.25">
      <c r="A25" s="110">
        <v>17</v>
      </c>
      <c r="B25" t="str">
        <f t="shared" si="2"/>
        <v>38 (Richmond)</v>
      </c>
      <c r="C25" s="119">
        <v>38</v>
      </c>
      <c r="D25" s="119" t="s">
        <v>751</v>
      </c>
      <c r="E25" s="193">
        <v>924940</v>
      </c>
      <c r="F25" s="194">
        <v>2442836</v>
      </c>
      <c r="G25" s="120"/>
      <c r="H25" s="121">
        <f t="shared" si="0"/>
        <v>3367776</v>
      </c>
      <c r="L25" s="119">
        <v>38</v>
      </c>
      <c r="M25" s="119" t="s">
        <v>751</v>
      </c>
      <c r="N25" s="193">
        <v>0</v>
      </c>
      <c r="O25" s="194">
        <v>408020</v>
      </c>
      <c r="P25" s="120"/>
      <c r="Q25" s="121">
        <f t="shared" si="1"/>
        <v>408020</v>
      </c>
    </row>
    <row r="26" spans="1:17" x14ac:dyDescent="0.25">
      <c r="A26" s="110">
        <v>18</v>
      </c>
      <c r="B26" t="str">
        <f t="shared" si="2"/>
        <v>39 (Vancouver)</v>
      </c>
      <c r="C26" s="119">
        <v>39</v>
      </c>
      <c r="D26" s="119" t="s">
        <v>752</v>
      </c>
      <c r="E26" s="193">
        <v>0</v>
      </c>
      <c r="F26" s="194">
        <v>5548306</v>
      </c>
      <c r="G26" s="120"/>
      <c r="H26" s="121">
        <f t="shared" si="0"/>
        <v>5548306</v>
      </c>
      <c r="L26" s="119">
        <v>39</v>
      </c>
      <c r="M26" s="119" t="s">
        <v>752</v>
      </c>
      <c r="N26" s="193">
        <v>116913</v>
      </c>
      <c r="O26" s="194">
        <v>903520</v>
      </c>
      <c r="P26" s="120"/>
      <c r="Q26" s="121">
        <f t="shared" si="1"/>
        <v>1020433</v>
      </c>
    </row>
    <row r="27" spans="1:17" x14ac:dyDescent="0.25">
      <c r="A27" s="110">
        <v>19</v>
      </c>
      <c r="B27" t="str">
        <f t="shared" si="2"/>
        <v>40 (New Westminster)</v>
      </c>
      <c r="C27" s="119">
        <v>40</v>
      </c>
      <c r="D27" s="119" t="s">
        <v>753</v>
      </c>
      <c r="E27" s="193">
        <v>76762</v>
      </c>
      <c r="F27" s="194">
        <v>868914</v>
      </c>
      <c r="G27" s="120"/>
      <c r="H27" s="121">
        <f t="shared" si="0"/>
        <v>945676</v>
      </c>
      <c r="L27" s="119">
        <v>40</v>
      </c>
      <c r="M27" s="119" t="s">
        <v>753</v>
      </c>
      <c r="N27" s="193">
        <v>0</v>
      </c>
      <c r="O27" s="194">
        <v>136350</v>
      </c>
      <c r="P27" s="120"/>
      <c r="Q27" s="121">
        <f t="shared" si="1"/>
        <v>136350</v>
      </c>
    </row>
    <row r="28" spans="1:17" x14ac:dyDescent="0.25">
      <c r="A28" s="110">
        <v>20</v>
      </c>
      <c r="B28" t="str">
        <f t="shared" si="2"/>
        <v>41 (Burnaby)</v>
      </c>
      <c r="C28" s="119">
        <v>41</v>
      </c>
      <c r="D28" s="119" t="s">
        <v>754</v>
      </c>
      <c r="E28" s="193">
        <v>246505</v>
      </c>
      <c r="F28" s="194">
        <v>2980197</v>
      </c>
      <c r="G28" s="120"/>
      <c r="H28" s="121">
        <f t="shared" si="0"/>
        <v>3226702</v>
      </c>
      <c r="L28" s="119">
        <v>41</v>
      </c>
      <c r="M28" s="119" t="s">
        <v>754</v>
      </c>
      <c r="N28" s="193">
        <v>0</v>
      </c>
      <c r="O28" s="194">
        <v>463830</v>
      </c>
      <c r="P28" s="120"/>
      <c r="Q28" s="121">
        <f t="shared" si="1"/>
        <v>463830</v>
      </c>
    </row>
    <row r="29" spans="1:17" x14ac:dyDescent="0.25">
      <c r="A29" s="110">
        <v>21</v>
      </c>
      <c r="B29" t="str">
        <f t="shared" si="2"/>
        <v>42 (Maple Ridge-Pitt Meadows)</v>
      </c>
      <c r="C29" s="119">
        <v>42</v>
      </c>
      <c r="D29" s="119" t="s">
        <v>755</v>
      </c>
      <c r="E29" s="193">
        <v>0</v>
      </c>
      <c r="F29" s="194">
        <v>1882964</v>
      </c>
      <c r="G29" s="120"/>
      <c r="H29" s="121">
        <f t="shared" si="0"/>
        <v>1882964</v>
      </c>
      <c r="L29" s="119">
        <v>42</v>
      </c>
      <c r="M29" s="119" t="s">
        <v>755</v>
      </c>
      <c r="N29" s="193">
        <v>196086</v>
      </c>
      <c r="O29" s="194">
        <v>316890</v>
      </c>
      <c r="P29" s="120"/>
      <c r="Q29" s="121">
        <f t="shared" si="1"/>
        <v>512976</v>
      </c>
    </row>
    <row r="30" spans="1:17" x14ac:dyDescent="0.25">
      <c r="A30" s="110">
        <v>22</v>
      </c>
      <c r="B30" t="str">
        <f t="shared" si="2"/>
        <v>43 (Coquitlam)</v>
      </c>
      <c r="C30" s="119">
        <v>43</v>
      </c>
      <c r="D30" s="119" t="s">
        <v>756</v>
      </c>
      <c r="E30" s="193">
        <v>56784</v>
      </c>
      <c r="F30" s="194">
        <v>3533144</v>
      </c>
      <c r="G30" s="120"/>
      <c r="H30" s="121">
        <f t="shared" si="0"/>
        <v>3589928</v>
      </c>
      <c r="L30" s="119">
        <v>43</v>
      </c>
      <c r="M30" s="119" t="s">
        <v>756</v>
      </c>
      <c r="N30" s="193">
        <v>18226</v>
      </c>
      <c r="O30" s="194">
        <v>531050</v>
      </c>
      <c r="P30" s="120"/>
      <c r="Q30" s="121">
        <f t="shared" si="1"/>
        <v>549276</v>
      </c>
    </row>
    <row r="31" spans="1:17" x14ac:dyDescent="0.25">
      <c r="A31" s="110">
        <v>23</v>
      </c>
      <c r="B31" t="str">
        <f t="shared" si="2"/>
        <v>44 (North Vancouver)</v>
      </c>
      <c r="C31" s="119">
        <v>44</v>
      </c>
      <c r="D31" s="119" t="s">
        <v>757</v>
      </c>
      <c r="E31" s="193">
        <v>319570</v>
      </c>
      <c r="F31" s="194">
        <v>1746166</v>
      </c>
      <c r="G31" s="120"/>
      <c r="H31" s="121">
        <f t="shared" si="0"/>
        <v>2065736</v>
      </c>
      <c r="L31" s="119">
        <v>44</v>
      </c>
      <c r="M31" s="119" t="s">
        <v>757</v>
      </c>
      <c r="N31" s="193">
        <v>0</v>
      </c>
      <c r="O31" s="194">
        <v>253220</v>
      </c>
      <c r="P31" s="120"/>
      <c r="Q31" s="121">
        <f t="shared" si="1"/>
        <v>253220</v>
      </c>
    </row>
    <row r="32" spans="1:17" x14ac:dyDescent="0.25">
      <c r="A32" s="110">
        <v>24</v>
      </c>
      <c r="B32" t="str">
        <f t="shared" si="2"/>
        <v>45 (West Vancouver)</v>
      </c>
      <c r="C32" s="119">
        <v>45</v>
      </c>
      <c r="D32" s="119" t="s">
        <v>758</v>
      </c>
      <c r="E32" s="193">
        <v>118887</v>
      </c>
      <c r="F32" s="194">
        <v>745220</v>
      </c>
      <c r="G32" s="120"/>
      <c r="H32" s="121">
        <f t="shared" si="0"/>
        <v>864107</v>
      </c>
      <c r="L32" s="119">
        <v>45</v>
      </c>
      <c r="M32" s="119" t="s">
        <v>758</v>
      </c>
      <c r="N32" s="193">
        <v>0</v>
      </c>
      <c r="O32" s="194">
        <v>114260</v>
      </c>
      <c r="P32" s="120"/>
      <c r="Q32" s="121">
        <f t="shared" si="1"/>
        <v>114260</v>
      </c>
    </row>
    <row r="33" spans="1:17" x14ac:dyDescent="0.25">
      <c r="A33" s="110">
        <v>25</v>
      </c>
      <c r="B33" t="str">
        <f t="shared" si="2"/>
        <v>46 (Sunshine Coast)</v>
      </c>
      <c r="C33" s="119">
        <v>46</v>
      </c>
      <c r="D33" s="119" t="s">
        <v>759</v>
      </c>
      <c r="E33" s="193">
        <v>159217</v>
      </c>
      <c r="F33" s="194">
        <v>488121</v>
      </c>
      <c r="G33" s="120"/>
      <c r="H33" s="121">
        <f t="shared" si="0"/>
        <v>647338</v>
      </c>
      <c r="L33" s="119">
        <v>46</v>
      </c>
      <c r="M33" s="119" t="s">
        <v>759</v>
      </c>
      <c r="N33" s="193">
        <v>64412</v>
      </c>
      <c r="O33" s="194">
        <v>106460</v>
      </c>
      <c r="P33" s="120"/>
      <c r="Q33" s="121">
        <f t="shared" si="1"/>
        <v>170872</v>
      </c>
    </row>
    <row r="34" spans="1:17" x14ac:dyDescent="0.25">
      <c r="A34" s="110">
        <v>26</v>
      </c>
      <c r="B34" t="str">
        <f t="shared" si="2"/>
        <v>47 (qathet)</v>
      </c>
      <c r="C34" s="119">
        <v>47</v>
      </c>
      <c r="D34" s="119" t="s">
        <v>760</v>
      </c>
      <c r="E34" s="193">
        <v>78679</v>
      </c>
      <c r="F34" s="194">
        <v>397844</v>
      </c>
      <c r="G34" s="120"/>
      <c r="H34" s="121">
        <f t="shared" si="0"/>
        <v>476523</v>
      </c>
      <c r="L34" s="119">
        <v>47</v>
      </c>
      <c r="M34" s="119" t="s">
        <v>760</v>
      </c>
      <c r="N34" s="193">
        <v>74379</v>
      </c>
      <c r="O34" s="194">
        <v>111570</v>
      </c>
      <c r="P34" s="120"/>
      <c r="Q34" s="121">
        <f t="shared" si="1"/>
        <v>185949</v>
      </c>
    </row>
    <row r="35" spans="1:17" x14ac:dyDescent="0.25">
      <c r="A35" s="110">
        <v>27</v>
      </c>
      <c r="B35" t="str">
        <f t="shared" si="2"/>
        <v>48 (Sea to Sky)</v>
      </c>
      <c r="C35" s="119">
        <v>48</v>
      </c>
      <c r="D35" s="119" t="s">
        <v>761</v>
      </c>
      <c r="E35" s="193">
        <v>0</v>
      </c>
      <c r="F35" s="194">
        <v>622386</v>
      </c>
      <c r="G35" s="120"/>
      <c r="H35" s="121">
        <f t="shared" si="0"/>
        <v>622386</v>
      </c>
      <c r="L35" s="119">
        <v>48</v>
      </c>
      <c r="M35" s="119" t="s">
        <v>761</v>
      </c>
      <c r="N35" s="193">
        <v>0</v>
      </c>
      <c r="O35" s="194">
        <v>94500</v>
      </c>
      <c r="P35" s="120"/>
      <c r="Q35" s="121">
        <f t="shared" si="1"/>
        <v>94500</v>
      </c>
    </row>
    <row r="36" spans="1:17" x14ac:dyDescent="0.25">
      <c r="A36" s="110">
        <v>28</v>
      </c>
      <c r="B36" t="str">
        <f t="shared" si="2"/>
        <v>49 (Central Coast)</v>
      </c>
      <c r="C36" s="119">
        <v>49</v>
      </c>
      <c r="D36" s="119" t="s">
        <v>762</v>
      </c>
      <c r="E36" s="193">
        <v>160990</v>
      </c>
      <c r="F36" s="194">
        <v>350000</v>
      </c>
      <c r="G36" s="120"/>
      <c r="H36" s="121">
        <f t="shared" si="0"/>
        <v>510990</v>
      </c>
      <c r="L36" s="119">
        <v>49</v>
      </c>
      <c r="M36" s="119" t="s">
        <v>762</v>
      </c>
      <c r="N36" s="193">
        <v>0</v>
      </c>
      <c r="O36" s="194">
        <v>52180</v>
      </c>
      <c r="P36" s="120"/>
      <c r="Q36" s="121">
        <f t="shared" si="1"/>
        <v>52180</v>
      </c>
    </row>
    <row r="37" spans="1:17" x14ac:dyDescent="0.25">
      <c r="A37" s="110">
        <v>29</v>
      </c>
      <c r="B37" t="str">
        <f t="shared" si="2"/>
        <v>50 (Haida Gwaii)</v>
      </c>
      <c r="C37" s="119">
        <v>50</v>
      </c>
      <c r="D37" s="119" t="s">
        <v>763</v>
      </c>
      <c r="E37" s="193">
        <v>39331</v>
      </c>
      <c r="F37" s="194">
        <v>350000</v>
      </c>
      <c r="G37" s="120"/>
      <c r="H37" s="121">
        <f t="shared" si="0"/>
        <v>389331</v>
      </c>
      <c r="L37" s="119">
        <v>50</v>
      </c>
      <c r="M37" s="119" t="s">
        <v>763</v>
      </c>
      <c r="N37" s="193">
        <v>12289</v>
      </c>
      <c r="O37" s="194">
        <v>115800</v>
      </c>
      <c r="P37" s="120"/>
      <c r="Q37" s="121">
        <f t="shared" si="1"/>
        <v>128089</v>
      </c>
    </row>
    <row r="38" spans="1:17" x14ac:dyDescent="0.25">
      <c r="A38" s="110">
        <v>30</v>
      </c>
      <c r="B38" t="str">
        <f t="shared" si="2"/>
        <v>51 (Boundary)</v>
      </c>
      <c r="C38" s="119">
        <v>51</v>
      </c>
      <c r="D38" s="119" t="s">
        <v>764</v>
      </c>
      <c r="E38" s="193">
        <v>156104</v>
      </c>
      <c r="F38" s="194">
        <v>350000</v>
      </c>
      <c r="G38" s="120"/>
      <c r="H38" s="121">
        <f t="shared" si="0"/>
        <v>506104</v>
      </c>
      <c r="L38" s="119">
        <v>51</v>
      </c>
      <c r="M38" s="119" t="s">
        <v>764</v>
      </c>
      <c r="N38" s="193">
        <v>0</v>
      </c>
      <c r="O38" s="194">
        <v>59150</v>
      </c>
      <c r="P38" s="120"/>
      <c r="Q38" s="121">
        <f t="shared" si="1"/>
        <v>59150</v>
      </c>
    </row>
    <row r="39" spans="1:17" x14ac:dyDescent="0.25">
      <c r="A39" s="110">
        <v>31</v>
      </c>
      <c r="B39" t="str">
        <f t="shared" si="2"/>
        <v>52 (Prince Rupert)</v>
      </c>
      <c r="C39" s="119">
        <v>52</v>
      </c>
      <c r="D39" s="119" t="s">
        <v>765</v>
      </c>
      <c r="E39" s="193">
        <v>110156</v>
      </c>
      <c r="F39" s="194">
        <v>350000</v>
      </c>
      <c r="G39" s="120"/>
      <c r="H39" s="121">
        <f t="shared" si="0"/>
        <v>460156</v>
      </c>
      <c r="L39" s="119">
        <v>52</v>
      </c>
      <c r="M39" s="119" t="s">
        <v>765</v>
      </c>
      <c r="N39" s="193">
        <v>50771</v>
      </c>
      <c r="O39" s="194">
        <v>93740</v>
      </c>
      <c r="P39" s="120"/>
      <c r="Q39" s="121">
        <f t="shared" si="1"/>
        <v>144511</v>
      </c>
    </row>
    <row r="40" spans="1:17" x14ac:dyDescent="0.25">
      <c r="A40" s="110">
        <v>32</v>
      </c>
      <c r="B40" t="str">
        <f t="shared" si="2"/>
        <v>53 (Okanagan Similkameen)</v>
      </c>
      <c r="C40" s="119">
        <v>53</v>
      </c>
      <c r="D40" s="119" t="s">
        <v>766</v>
      </c>
      <c r="E40" s="193">
        <v>107027</v>
      </c>
      <c r="F40" s="194">
        <v>350000</v>
      </c>
      <c r="G40" s="120"/>
      <c r="H40" s="121">
        <f t="shared" si="0"/>
        <v>457027</v>
      </c>
      <c r="L40" s="119">
        <v>53</v>
      </c>
      <c r="M40" s="119" t="s">
        <v>766</v>
      </c>
      <c r="N40" s="193">
        <v>65538</v>
      </c>
      <c r="O40" s="194">
        <v>98310</v>
      </c>
      <c r="P40" s="120"/>
      <c r="Q40" s="121">
        <f t="shared" si="1"/>
        <v>163848</v>
      </c>
    </row>
    <row r="41" spans="1:17" x14ac:dyDescent="0.25">
      <c r="A41" s="110">
        <v>33</v>
      </c>
      <c r="B41" t="str">
        <f t="shared" si="2"/>
        <v>54 (Bulkley Valley)</v>
      </c>
      <c r="C41" s="119">
        <v>54</v>
      </c>
      <c r="D41" s="119" t="s">
        <v>767</v>
      </c>
      <c r="E41" s="193">
        <v>78639</v>
      </c>
      <c r="F41" s="194">
        <v>350000</v>
      </c>
      <c r="G41" s="120"/>
      <c r="H41" s="121">
        <f t="shared" si="0"/>
        <v>428639</v>
      </c>
      <c r="L41" s="119">
        <v>54</v>
      </c>
      <c r="M41" s="119" t="s">
        <v>767</v>
      </c>
      <c r="N41" s="193">
        <v>0</v>
      </c>
      <c r="O41" s="194">
        <v>77100</v>
      </c>
      <c r="P41" s="120"/>
      <c r="Q41" s="121">
        <f t="shared" si="1"/>
        <v>77100</v>
      </c>
    </row>
    <row r="42" spans="1:17" x14ac:dyDescent="0.25">
      <c r="A42" s="110">
        <v>34</v>
      </c>
      <c r="B42" t="str">
        <f t="shared" si="2"/>
        <v>57 (Prince George)</v>
      </c>
      <c r="C42" s="119">
        <v>57</v>
      </c>
      <c r="D42" s="119" t="s">
        <v>768</v>
      </c>
      <c r="E42" s="193">
        <v>210082</v>
      </c>
      <c r="F42" s="194">
        <v>1680154</v>
      </c>
      <c r="G42" s="120"/>
      <c r="H42" s="121">
        <f t="shared" si="0"/>
        <v>1890236</v>
      </c>
      <c r="L42" s="119">
        <v>57</v>
      </c>
      <c r="M42" s="119" t="s">
        <v>768</v>
      </c>
      <c r="N42" s="193">
        <v>317136</v>
      </c>
      <c r="O42" s="194">
        <v>475700</v>
      </c>
      <c r="P42" s="120"/>
      <c r="Q42" s="121">
        <f t="shared" si="1"/>
        <v>792836</v>
      </c>
    </row>
    <row r="43" spans="1:17" x14ac:dyDescent="0.25">
      <c r="A43" s="110">
        <v>35</v>
      </c>
      <c r="B43" t="str">
        <f t="shared" si="2"/>
        <v>58 (Nicola-Similkameen)</v>
      </c>
      <c r="C43" s="119">
        <v>58</v>
      </c>
      <c r="D43" s="119" t="s">
        <v>769</v>
      </c>
      <c r="E43" s="193">
        <v>76445</v>
      </c>
      <c r="F43" s="194">
        <v>350000</v>
      </c>
      <c r="G43" s="120"/>
      <c r="H43" s="121">
        <f t="shared" si="0"/>
        <v>426445</v>
      </c>
      <c r="L43" s="119">
        <v>58</v>
      </c>
      <c r="M43" s="119" t="s">
        <v>769</v>
      </c>
      <c r="N43" s="193">
        <v>65242</v>
      </c>
      <c r="O43" s="194">
        <v>97860</v>
      </c>
      <c r="P43" s="120"/>
      <c r="Q43" s="121">
        <f t="shared" si="1"/>
        <v>163102</v>
      </c>
    </row>
    <row r="44" spans="1:17" x14ac:dyDescent="0.25">
      <c r="A44" s="110">
        <v>36</v>
      </c>
      <c r="B44" t="str">
        <f t="shared" si="2"/>
        <v>59 (Peace River South)</v>
      </c>
      <c r="C44" s="119">
        <v>59</v>
      </c>
      <c r="D44" s="119" t="s">
        <v>770</v>
      </c>
      <c r="E44" s="193">
        <v>142756</v>
      </c>
      <c r="F44" s="194">
        <v>509026</v>
      </c>
      <c r="G44" s="120"/>
      <c r="H44" s="121">
        <f t="shared" si="0"/>
        <v>651782</v>
      </c>
      <c r="L44" s="119">
        <v>59</v>
      </c>
      <c r="M44" s="119" t="s">
        <v>770</v>
      </c>
      <c r="N44" s="193">
        <v>106842</v>
      </c>
      <c r="O44" s="194">
        <v>160260</v>
      </c>
      <c r="P44" s="120"/>
      <c r="Q44" s="121">
        <f t="shared" si="1"/>
        <v>267102</v>
      </c>
    </row>
    <row r="45" spans="1:17" x14ac:dyDescent="0.25">
      <c r="A45" s="110">
        <v>37</v>
      </c>
      <c r="B45" t="str">
        <f t="shared" si="2"/>
        <v>60 (Peace River North)</v>
      </c>
      <c r="C45" s="119">
        <v>60</v>
      </c>
      <c r="D45" s="119" t="s">
        <v>771</v>
      </c>
      <c r="E45" s="193">
        <v>40482</v>
      </c>
      <c r="F45" s="194">
        <v>780684</v>
      </c>
      <c r="G45" s="120"/>
      <c r="H45" s="121">
        <f t="shared" si="0"/>
        <v>821166</v>
      </c>
      <c r="L45" s="119">
        <v>60</v>
      </c>
      <c r="M45" s="119" t="s">
        <v>771</v>
      </c>
      <c r="N45" s="193">
        <v>150366</v>
      </c>
      <c r="O45" s="194">
        <v>225550</v>
      </c>
      <c r="P45" s="120"/>
      <c r="Q45" s="121">
        <f t="shared" si="1"/>
        <v>375916</v>
      </c>
    </row>
    <row r="46" spans="1:17" x14ac:dyDescent="0.25">
      <c r="A46" s="110">
        <v>38</v>
      </c>
      <c r="B46" t="str">
        <f t="shared" si="2"/>
        <v>61 (Greater Victoria)</v>
      </c>
      <c r="C46" s="119">
        <v>61</v>
      </c>
      <c r="D46" s="119" t="s">
        <v>772</v>
      </c>
      <c r="E46" s="193">
        <v>403796</v>
      </c>
      <c r="F46" s="194">
        <v>2277123</v>
      </c>
      <c r="G46" s="120"/>
      <c r="H46" s="121">
        <f t="shared" si="0"/>
        <v>2680919</v>
      </c>
      <c r="L46" s="119">
        <v>61</v>
      </c>
      <c r="M46" s="119" t="s">
        <v>772</v>
      </c>
      <c r="N46" s="193">
        <v>0</v>
      </c>
      <c r="O46" s="194">
        <v>374040</v>
      </c>
      <c r="P46" s="120"/>
      <c r="Q46" s="121">
        <f t="shared" si="1"/>
        <v>374040</v>
      </c>
    </row>
    <row r="47" spans="1:17" x14ac:dyDescent="0.25">
      <c r="A47" s="110">
        <v>39</v>
      </c>
      <c r="B47" t="str">
        <f t="shared" si="2"/>
        <v>62 (Sooke)</v>
      </c>
      <c r="C47" s="119">
        <v>62</v>
      </c>
      <c r="D47" s="119" t="s">
        <v>773</v>
      </c>
      <c r="E47" s="193">
        <v>348780</v>
      </c>
      <c r="F47" s="194">
        <v>1661694</v>
      </c>
      <c r="G47" s="120"/>
      <c r="H47" s="121">
        <f t="shared" si="0"/>
        <v>2010474</v>
      </c>
      <c r="L47" s="119">
        <v>62</v>
      </c>
      <c r="M47" s="119" t="s">
        <v>773</v>
      </c>
      <c r="N47" s="193">
        <v>141640</v>
      </c>
      <c r="O47" s="194">
        <v>253010</v>
      </c>
      <c r="P47" s="120"/>
      <c r="Q47" s="121">
        <f t="shared" si="1"/>
        <v>394650</v>
      </c>
    </row>
    <row r="48" spans="1:17" x14ac:dyDescent="0.25">
      <c r="A48" s="110">
        <v>40</v>
      </c>
      <c r="B48" t="str">
        <f t="shared" si="2"/>
        <v>63 (Saanich)</v>
      </c>
      <c r="C48" s="119">
        <v>63</v>
      </c>
      <c r="D48" s="119" t="s">
        <v>774</v>
      </c>
      <c r="E48" s="193">
        <v>318376</v>
      </c>
      <c r="F48" s="194">
        <v>854935</v>
      </c>
      <c r="G48" s="120"/>
      <c r="H48" s="121">
        <f t="shared" si="0"/>
        <v>1173311</v>
      </c>
      <c r="L48" s="119">
        <v>63</v>
      </c>
      <c r="M48" s="119" t="s">
        <v>774</v>
      </c>
      <c r="N48" s="193">
        <v>59681</v>
      </c>
      <c r="O48" s="194">
        <v>149050</v>
      </c>
      <c r="P48" s="120"/>
      <c r="Q48" s="121">
        <f t="shared" si="1"/>
        <v>208731</v>
      </c>
    </row>
    <row r="49" spans="1:17" x14ac:dyDescent="0.25">
      <c r="A49" s="110">
        <v>41</v>
      </c>
      <c r="B49" t="str">
        <f t="shared" si="2"/>
        <v>64 (Gulf Islands)</v>
      </c>
      <c r="C49" s="119">
        <v>64</v>
      </c>
      <c r="D49" s="119" t="s">
        <v>775</v>
      </c>
      <c r="E49" s="193">
        <v>77451</v>
      </c>
      <c r="F49" s="194">
        <v>350000</v>
      </c>
      <c r="G49" s="120"/>
      <c r="H49" s="121">
        <f t="shared" si="0"/>
        <v>427451</v>
      </c>
      <c r="L49" s="119">
        <v>64</v>
      </c>
      <c r="M49" s="119" t="s">
        <v>775</v>
      </c>
      <c r="N49" s="193">
        <v>28255</v>
      </c>
      <c r="O49" s="194">
        <v>53410</v>
      </c>
      <c r="P49" s="120"/>
      <c r="Q49" s="121">
        <f t="shared" si="1"/>
        <v>81665</v>
      </c>
    </row>
    <row r="50" spans="1:17" x14ac:dyDescent="0.25">
      <c r="A50" s="110">
        <v>42</v>
      </c>
      <c r="B50" t="str">
        <f t="shared" si="2"/>
        <v>67 (Okanagan Skaha)</v>
      </c>
      <c r="C50" s="119">
        <v>67</v>
      </c>
      <c r="D50" s="119" t="s">
        <v>776</v>
      </c>
      <c r="E50" s="193">
        <v>121563</v>
      </c>
      <c r="F50" s="194">
        <v>710635</v>
      </c>
      <c r="G50" s="120"/>
      <c r="H50" s="121">
        <f t="shared" si="0"/>
        <v>832198</v>
      </c>
      <c r="L50" s="119">
        <v>67</v>
      </c>
      <c r="M50" s="119" t="s">
        <v>776</v>
      </c>
      <c r="N50" s="193">
        <v>121551</v>
      </c>
      <c r="O50" s="194">
        <v>192010</v>
      </c>
      <c r="P50" s="120"/>
      <c r="Q50" s="121">
        <f t="shared" si="1"/>
        <v>313561</v>
      </c>
    </row>
    <row r="51" spans="1:17" x14ac:dyDescent="0.25">
      <c r="A51" s="110">
        <v>43</v>
      </c>
      <c r="B51" t="str">
        <f t="shared" si="2"/>
        <v>68 (Nanaimo-Ladysmith)</v>
      </c>
      <c r="C51" s="119">
        <v>68</v>
      </c>
      <c r="D51" s="119" t="s">
        <v>777</v>
      </c>
      <c r="E51" s="193">
        <v>82841</v>
      </c>
      <c r="F51" s="194">
        <v>1682926</v>
      </c>
      <c r="G51" s="120"/>
      <c r="H51" s="121">
        <f t="shared" si="0"/>
        <v>1765767</v>
      </c>
      <c r="L51" s="119">
        <v>68</v>
      </c>
      <c r="M51" s="119" t="s">
        <v>777</v>
      </c>
      <c r="N51" s="193">
        <v>251773</v>
      </c>
      <c r="O51" s="194">
        <v>484730</v>
      </c>
      <c r="P51" s="120"/>
      <c r="Q51" s="121">
        <f t="shared" si="1"/>
        <v>736503</v>
      </c>
    </row>
    <row r="52" spans="1:17" x14ac:dyDescent="0.25">
      <c r="A52" s="110">
        <v>44</v>
      </c>
      <c r="B52" t="str">
        <f t="shared" si="2"/>
        <v>69 (Qualicum)</v>
      </c>
      <c r="C52" s="119">
        <v>69</v>
      </c>
      <c r="D52" s="119" t="s">
        <v>778</v>
      </c>
      <c r="E52" s="193">
        <v>0</v>
      </c>
      <c r="F52" s="194">
        <v>498142</v>
      </c>
      <c r="G52" s="120"/>
      <c r="H52" s="121">
        <f t="shared" si="0"/>
        <v>498142</v>
      </c>
      <c r="L52" s="119">
        <v>69</v>
      </c>
      <c r="M52" s="119" t="s">
        <v>778</v>
      </c>
      <c r="N52" s="193">
        <v>65196</v>
      </c>
      <c r="O52" s="194">
        <v>148180</v>
      </c>
      <c r="P52" s="120"/>
      <c r="Q52" s="121">
        <f t="shared" si="1"/>
        <v>213376</v>
      </c>
    </row>
    <row r="53" spans="1:17" x14ac:dyDescent="0.25">
      <c r="A53" s="110">
        <v>45</v>
      </c>
      <c r="B53" t="str">
        <f t="shared" si="2"/>
        <v>70 (Pacific Rim)</v>
      </c>
      <c r="C53" s="119">
        <v>70</v>
      </c>
      <c r="D53" s="119" t="s">
        <v>779</v>
      </c>
      <c r="E53" s="193">
        <v>0</v>
      </c>
      <c r="F53" s="194">
        <v>462743</v>
      </c>
      <c r="G53" s="120"/>
      <c r="H53" s="121">
        <f t="shared" si="0"/>
        <v>462743</v>
      </c>
      <c r="L53" s="119">
        <v>70</v>
      </c>
      <c r="M53" s="119" t="s">
        <v>779</v>
      </c>
      <c r="N53" s="193">
        <v>76023</v>
      </c>
      <c r="O53" s="194">
        <v>162910</v>
      </c>
      <c r="P53" s="120"/>
      <c r="Q53" s="121">
        <f t="shared" si="1"/>
        <v>238933</v>
      </c>
    </row>
    <row r="54" spans="1:17" x14ac:dyDescent="0.25">
      <c r="A54" s="110">
        <v>46</v>
      </c>
      <c r="B54" t="str">
        <f t="shared" si="2"/>
        <v>71 (Comox Valley)</v>
      </c>
      <c r="C54" s="119">
        <v>71</v>
      </c>
      <c r="D54" s="119" t="s">
        <v>780</v>
      </c>
      <c r="E54" s="193">
        <v>340870</v>
      </c>
      <c r="F54" s="194">
        <v>1159491</v>
      </c>
      <c r="G54" s="120"/>
      <c r="H54" s="121">
        <f t="shared" si="0"/>
        <v>1500361</v>
      </c>
      <c r="L54" s="119">
        <v>71</v>
      </c>
      <c r="M54" s="119" t="s">
        <v>780</v>
      </c>
      <c r="N54" s="193">
        <v>181353</v>
      </c>
      <c r="O54" s="194">
        <v>340150</v>
      </c>
      <c r="P54" s="120"/>
      <c r="Q54" s="121">
        <f t="shared" si="1"/>
        <v>521503</v>
      </c>
    </row>
    <row r="55" spans="1:17" x14ac:dyDescent="0.25">
      <c r="A55" s="110">
        <v>47</v>
      </c>
      <c r="B55" t="str">
        <f t="shared" si="2"/>
        <v>72 (Campbell River)</v>
      </c>
      <c r="C55" s="119">
        <v>72</v>
      </c>
      <c r="D55" s="119" t="s">
        <v>781</v>
      </c>
      <c r="E55" s="193">
        <v>306929</v>
      </c>
      <c r="F55" s="194">
        <v>694235</v>
      </c>
      <c r="G55" s="120"/>
      <c r="H55" s="121">
        <f t="shared" si="0"/>
        <v>1001164</v>
      </c>
      <c r="L55" s="119">
        <v>72</v>
      </c>
      <c r="M55" s="119" t="s">
        <v>781</v>
      </c>
      <c r="N55" s="193">
        <v>134621</v>
      </c>
      <c r="O55" s="194">
        <v>201930</v>
      </c>
      <c r="P55" s="120"/>
      <c r="Q55" s="121">
        <f t="shared" si="1"/>
        <v>336551</v>
      </c>
    </row>
    <row r="56" spans="1:17" x14ac:dyDescent="0.25">
      <c r="A56" s="110">
        <v>48</v>
      </c>
      <c r="B56" t="str">
        <f t="shared" si="2"/>
        <v>73 (Kamloops-Thompson)</v>
      </c>
      <c r="C56" s="119">
        <v>73</v>
      </c>
      <c r="D56" s="119" t="s">
        <v>782</v>
      </c>
      <c r="E56" s="193">
        <v>463823</v>
      </c>
      <c r="F56" s="194">
        <v>1924536</v>
      </c>
      <c r="G56" s="120"/>
      <c r="H56" s="121">
        <f t="shared" si="0"/>
        <v>2388359</v>
      </c>
      <c r="L56" s="119">
        <v>73</v>
      </c>
      <c r="M56" s="119" t="s">
        <v>782</v>
      </c>
      <c r="N56" s="193">
        <v>302584</v>
      </c>
      <c r="O56" s="194">
        <v>453880</v>
      </c>
      <c r="P56" s="120"/>
      <c r="Q56" s="121">
        <f t="shared" si="1"/>
        <v>756464</v>
      </c>
    </row>
    <row r="57" spans="1:17" x14ac:dyDescent="0.25">
      <c r="A57" s="110">
        <v>49</v>
      </c>
      <c r="B57" t="str">
        <f t="shared" si="2"/>
        <v>74 (Gold Trail)</v>
      </c>
      <c r="C57" s="119">
        <v>74</v>
      </c>
      <c r="D57" s="119" t="s">
        <v>783</v>
      </c>
      <c r="E57" s="193">
        <v>0</v>
      </c>
      <c r="F57" s="194">
        <v>350000</v>
      </c>
      <c r="G57" s="120"/>
      <c r="H57" s="121">
        <f t="shared" si="0"/>
        <v>350000</v>
      </c>
      <c r="L57" s="119">
        <v>74</v>
      </c>
      <c r="M57" s="119" t="s">
        <v>783</v>
      </c>
      <c r="N57" s="193">
        <v>0</v>
      </c>
      <c r="O57" s="194">
        <v>46500</v>
      </c>
      <c r="P57" s="120"/>
      <c r="Q57" s="121">
        <f t="shared" si="1"/>
        <v>46500</v>
      </c>
    </row>
    <row r="58" spans="1:17" x14ac:dyDescent="0.25">
      <c r="A58" s="110">
        <v>50</v>
      </c>
      <c r="B58" t="str">
        <f t="shared" si="2"/>
        <v>75 (Mission)</v>
      </c>
      <c r="C58" s="119">
        <v>75</v>
      </c>
      <c r="D58" s="119" t="s">
        <v>784</v>
      </c>
      <c r="E58" s="193">
        <v>695488</v>
      </c>
      <c r="F58" s="194">
        <v>805803</v>
      </c>
      <c r="G58" s="120"/>
      <c r="H58" s="121">
        <f t="shared" si="0"/>
        <v>1501291</v>
      </c>
      <c r="L58" s="119">
        <v>75</v>
      </c>
      <c r="M58" s="119" t="s">
        <v>784</v>
      </c>
      <c r="N58" s="193">
        <v>160276</v>
      </c>
      <c r="O58" s="194">
        <v>240410</v>
      </c>
      <c r="P58" s="120"/>
      <c r="Q58" s="121">
        <f t="shared" si="1"/>
        <v>400686</v>
      </c>
    </row>
    <row r="59" spans="1:17" x14ac:dyDescent="0.25">
      <c r="A59" s="110">
        <v>51</v>
      </c>
      <c r="B59" t="str">
        <f t="shared" si="2"/>
        <v>78 (Fraser-Cascade)</v>
      </c>
      <c r="C59" s="119">
        <v>78</v>
      </c>
      <c r="D59" s="119" t="s">
        <v>785</v>
      </c>
      <c r="E59" s="193">
        <v>8</v>
      </c>
      <c r="F59" s="194">
        <v>350000</v>
      </c>
      <c r="G59" s="120"/>
      <c r="H59" s="121">
        <f t="shared" si="0"/>
        <v>350008</v>
      </c>
      <c r="L59" s="119">
        <v>78</v>
      </c>
      <c r="M59" s="119" t="s">
        <v>785</v>
      </c>
      <c r="N59" s="193">
        <v>1</v>
      </c>
      <c r="O59" s="194">
        <v>71840</v>
      </c>
      <c r="P59" s="120"/>
      <c r="Q59" s="121">
        <f t="shared" si="1"/>
        <v>71841</v>
      </c>
    </row>
    <row r="60" spans="1:17" x14ac:dyDescent="0.25">
      <c r="A60" s="110">
        <v>52</v>
      </c>
      <c r="B60" t="str">
        <f t="shared" si="2"/>
        <v>79 (Cowichan Valley)</v>
      </c>
      <c r="C60" s="119">
        <v>79</v>
      </c>
      <c r="D60" s="119" t="s">
        <v>786</v>
      </c>
      <c r="E60" s="193">
        <v>0</v>
      </c>
      <c r="F60" s="194">
        <v>967092</v>
      </c>
      <c r="G60" s="120"/>
      <c r="H60" s="121">
        <f t="shared" si="0"/>
        <v>967092</v>
      </c>
      <c r="L60" s="119">
        <v>79</v>
      </c>
      <c r="M60" s="119" t="s">
        <v>786</v>
      </c>
      <c r="N60" s="193">
        <v>0</v>
      </c>
      <c r="O60" s="194">
        <v>270230</v>
      </c>
      <c r="P60" s="120"/>
      <c r="Q60" s="121">
        <f t="shared" si="1"/>
        <v>270230</v>
      </c>
    </row>
    <row r="61" spans="1:17" x14ac:dyDescent="0.25">
      <c r="A61" s="110">
        <v>53</v>
      </c>
      <c r="B61" t="str">
        <f t="shared" si="2"/>
        <v>81 (Fort Nelson)</v>
      </c>
      <c r="C61" s="119">
        <v>81</v>
      </c>
      <c r="D61" s="119" t="s">
        <v>787</v>
      </c>
      <c r="E61" s="193">
        <v>241621</v>
      </c>
      <c r="F61" s="194">
        <v>350000</v>
      </c>
      <c r="G61" s="120"/>
      <c r="H61" s="121">
        <f t="shared" si="0"/>
        <v>591621</v>
      </c>
      <c r="L61" s="119">
        <v>81</v>
      </c>
      <c r="M61" s="119" t="s">
        <v>787</v>
      </c>
      <c r="N61" s="193">
        <v>19707</v>
      </c>
      <c r="O61" s="194">
        <v>67360</v>
      </c>
      <c r="P61" s="120"/>
      <c r="Q61" s="121">
        <f t="shared" si="1"/>
        <v>87067</v>
      </c>
    </row>
    <row r="62" spans="1:17" x14ac:dyDescent="0.25">
      <c r="A62" s="110">
        <v>54</v>
      </c>
      <c r="B62" t="str">
        <f t="shared" si="2"/>
        <v>82 (Coast Mountains)</v>
      </c>
      <c r="C62" s="119">
        <v>82</v>
      </c>
      <c r="D62" s="119" t="s">
        <v>788</v>
      </c>
      <c r="E62" s="193">
        <v>10452</v>
      </c>
      <c r="F62" s="194">
        <v>560797</v>
      </c>
      <c r="G62" s="120"/>
      <c r="H62" s="121">
        <f t="shared" si="0"/>
        <v>571249</v>
      </c>
      <c r="L62" s="119">
        <v>82</v>
      </c>
      <c r="M62" s="119" t="s">
        <v>788</v>
      </c>
      <c r="N62" s="193">
        <v>115087</v>
      </c>
      <c r="O62" s="194">
        <v>172630</v>
      </c>
      <c r="P62" s="120"/>
      <c r="Q62" s="121">
        <f t="shared" si="1"/>
        <v>287717</v>
      </c>
    </row>
    <row r="63" spans="1:17" x14ac:dyDescent="0.25">
      <c r="A63" s="110">
        <v>55</v>
      </c>
      <c r="B63" t="str">
        <f t="shared" si="2"/>
        <v>83 (K̓wsaltktnéws ne Secwepemcúl’ecw)</v>
      </c>
      <c r="C63" s="119">
        <v>83</v>
      </c>
      <c r="D63" s="119" t="s">
        <v>789</v>
      </c>
      <c r="E63" s="193">
        <v>85059</v>
      </c>
      <c r="F63" s="194">
        <v>848097</v>
      </c>
      <c r="G63" s="120"/>
      <c r="H63" s="121">
        <f t="shared" si="0"/>
        <v>933156</v>
      </c>
      <c r="L63" s="119">
        <v>83</v>
      </c>
      <c r="M63" s="119" t="s">
        <v>789</v>
      </c>
      <c r="N63" s="193">
        <v>68573</v>
      </c>
      <c r="O63" s="194">
        <v>189700</v>
      </c>
      <c r="P63" s="120"/>
      <c r="Q63" s="121">
        <f t="shared" si="1"/>
        <v>258273</v>
      </c>
    </row>
    <row r="64" spans="1:17" x14ac:dyDescent="0.25">
      <c r="A64" s="110">
        <v>56</v>
      </c>
      <c r="B64" t="str">
        <f t="shared" si="2"/>
        <v>84 (Vancouver Island West)</v>
      </c>
      <c r="C64" s="119">
        <v>84</v>
      </c>
      <c r="D64" s="119" t="s">
        <v>790</v>
      </c>
      <c r="E64" s="193">
        <v>22476</v>
      </c>
      <c r="F64" s="194">
        <v>350000</v>
      </c>
      <c r="G64" s="120"/>
      <c r="H64" s="121">
        <f t="shared" si="0"/>
        <v>372476</v>
      </c>
      <c r="L64" s="119">
        <v>84</v>
      </c>
      <c r="M64" s="119" t="s">
        <v>790</v>
      </c>
      <c r="N64" s="193">
        <v>9318</v>
      </c>
      <c r="O64" s="194">
        <v>36070</v>
      </c>
      <c r="P64" s="120"/>
      <c r="Q64" s="121">
        <f t="shared" si="1"/>
        <v>45388</v>
      </c>
    </row>
    <row r="65" spans="1:17" x14ac:dyDescent="0.25">
      <c r="A65" s="110">
        <v>57</v>
      </c>
      <c r="B65" t="str">
        <f t="shared" si="2"/>
        <v>85 (Vancouver Island North)</v>
      </c>
      <c r="C65" s="119">
        <v>85</v>
      </c>
      <c r="D65" s="119" t="s">
        <v>791</v>
      </c>
      <c r="E65" s="193">
        <v>116769</v>
      </c>
      <c r="F65" s="194">
        <v>350000</v>
      </c>
      <c r="G65" s="120"/>
      <c r="H65" s="121">
        <f t="shared" si="0"/>
        <v>466769</v>
      </c>
      <c r="L65" s="119">
        <v>85</v>
      </c>
      <c r="M65" s="119" t="s">
        <v>791</v>
      </c>
      <c r="N65" s="193">
        <v>36164</v>
      </c>
      <c r="O65" s="194">
        <v>61680</v>
      </c>
      <c r="P65" s="120"/>
      <c r="Q65" s="121">
        <f t="shared" si="1"/>
        <v>97844</v>
      </c>
    </row>
    <row r="66" spans="1:17" x14ac:dyDescent="0.25">
      <c r="A66" s="110">
        <v>58</v>
      </c>
      <c r="B66" t="str">
        <f t="shared" si="2"/>
        <v>87 (Stikine)</v>
      </c>
      <c r="C66" s="119">
        <v>87</v>
      </c>
      <c r="D66" s="119" t="s">
        <v>792</v>
      </c>
      <c r="E66" s="193">
        <v>375000</v>
      </c>
      <c r="F66" s="194">
        <v>350000</v>
      </c>
      <c r="G66" s="120"/>
      <c r="H66" s="121">
        <f t="shared" si="0"/>
        <v>725000</v>
      </c>
      <c r="L66" s="119">
        <v>87</v>
      </c>
      <c r="M66" s="119" t="s">
        <v>792</v>
      </c>
      <c r="N66" s="193">
        <v>4241</v>
      </c>
      <c r="O66" s="194">
        <v>78830</v>
      </c>
      <c r="P66" s="120"/>
      <c r="Q66" s="121">
        <f t="shared" si="1"/>
        <v>83071</v>
      </c>
    </row>
    <row r="67" spans="1:17" x14ac:dyDescent="0.25">
      <c r="A67" s="110">
        <v>59</v>
      </c>
      <c r="B67" t="str">
        <f t="shared" si="2"/>
        <v>91 (Nechako Lakes)</v>
      </c>
      <c r="C67" s="119">
        <v>91</v>
      </c>
      <c r="D67" s="119" t="s">
        <v>793</v>
      </c>
      <c r="E67" s="193">
        <v>0</v>
      </c>
      <c r="F67" s="194">
        <v>573198</v>
      </c>
      <c r="G67" s="120"/>
      <c r="H67" s="121">
        <f t="shared" si="0"/>
        <v>573198</v>
      </c>
      <c r="L67" s="119">
        <v>91</v>
      </c>
      <c r="M67" s="119" t="s">
        <v>793</v>
      </c>
      <c r="N67" s="193">
        <v>89313</v>
      </c>
      <c r="O67" s="194">
        <v>174060</v>
      </c>
      <c r="P67" s="120"/>
      <c r="Q67" s="121">
        <f t="shared" si="1"/>
        <v>263373</v>
      </c>
    </row>
    <row r="68" spans="1:17" x14ac:dyDescent="0.25">
      <c r="A68" s="110">
        <v>60</v>
      </c>
      <c r="B68" t="str">
        <f t="shared" si="2"/>
        <v>92 (Nisga'a)</v>
      </c>
      <c r="C68" s="119">
        <v>92</v>
      </c>
      <c r="D68" s="119" t="s">
        <v>794</v>
      </c>
      <c r="E68" s="193">
        <v>250363</v>
      </c>
      <c r="F68" s="194">
        <v>350000</v>
      </c>
      <c r="G68" s="120"/>
      <c r="H68" s="121">
        <f t="shared" si="0"/>
        <v>600363</v>
      </c>
      <c r="L68" s="119">
        <v>92</v>
      </c>
      <c r="M68" s="119" t="s">
        <v>794</v>
      </c>
      <c r="N68" s="193">
        <v>12306</v>
      </c>
      <c r="O68" s="194">
        <v>62180</v>
      </c>
      <c r="P68" s="120"/>
      <c r="Q68" s="121">
        <f t="shared" si="1"/>
        <v>74486</v>
      </c>
    </row>
    <row r="69" spans="1:17" x14ac:dyDescent="0.25">
      <c r="A69" s="110">
        <v>61</v>
      </c>
      <c r="B69" t="str">
        <f t="shared" si="2"/>
        <v>93 (Conseil Scolaire Francophone)</v>
      </c>
      <c r="C69" s="122">
        <v>93</v>
      </c>
      <c r="D69" s="122" t="s">
        <v>795</v>
      </c>
      <c r="E69" s="193">
        <v>44726</v>
      </c>
      <c r="F69" s="194">
        <v>1060021</v>
      </c>
      <c r="G69" s="123"/>
      <c r="H69" s="124">
        <f t="shared" si="0"/>
        <v>1104747</v>
      </c>
      <c r="L69" s="122">
        <v>93</v>
      </c>
      <c r="M69" s="122" t="s">
        <v>795</v>
      </c>
      <c r="N69" s="193">
        <v>46576</v>
      </c>
      <c r="O69" s="194">
        <v>154240</v>
      </c>
      <c r="P69" s="123"/>
      <c r="Q69" s="124">
        <f t="shared" si="1"/>
        <v>200816</v>
      </c>
    </row>
    <row r="70" spans="1:17" s="21" customFormat="1" ht="21" customHeight="1" thickBot="1" x14ac:dyDescent="0.3">
      <c r="C70" s="125"/>
      <c r="D70" s="126" t="s">
        <v>796</v>
      </c>
      <c r="E70" s="127">
        <f>SUM(E10:E69)</f>
        <v>12219011</v>
      </c>
      <c r="F70" s="127">
        <f t="shared" ref="F70:H70" si="3">SUM(F10:F69)</f>
        <v>71500000</v>
      </c>
      <c r="G70" s="128">
        <f t="shared" si="3"/>
        <v>0</v>
      </c>
      <c r="H70" s="127">
        <f t="shared" si="3"/>
        <v>83719011</v>
      </c>
      <c r="L70" s="125"/>
      <c r="M70" s="126" t="s">
        <v>796</v>
      </c>
      <c r="N70" s="127">
        <f>SUM(N10:N69)</f>
        <v>6282777</v>
      </c>
      <c r="O70" s="127">
        <f t="shared" ref="O70:Q70" si="4">SUM(O10:O69)</f>
        <v>14352500</v>
      </c>
      <c r="P70" s="128">
        <f t="shared" si="4"/>
        <v>0</v>
      </c>
      <c r="Q70" s="127">
        <f t="shared" si="4"/>
        <v>20635277</v>
      </c>
    </row>
    <row r="71" spans="1:17" ht="15.75" thickTop="1" x14ac:dyDescent="0.25"/>
  </sheetData>
  <mergeCells count="6">
    <mergeCell ref="C1:H1"/>
    <mergeCell ref="L1:Q1"/>
    <mergeCell ref="C2:H2"/>
    <mergeCell ref="L2:Q2"/>
    <mergeCell ref="C3:H3"/>
    <mergeCell ref="L3:Q3"/>
  </mergeCells>
  <printOptions horizontalCentered="1" verticalCentered="1"/>
  <pageMargins left="0.11811023622047245" right="0.11811023622047245" top="0.11811023622047245" bottom="0.11811023622047245" header="0.31496062992125984" footer="0.11811023622047245"/>
  <pageSetup scale="5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8C95B6929A5BE439409B7F282682855" ma:contentTypeVersion="15" ma:contentTypeDescription="Create a new document." ma:contentTypeScope="" ma:versionID="94a44bd8939cb0009c84eb0e326de74b">
  <xsd:schema xmlns:xsd="http://www.w3.org/2001/XMLSchema" xmlns:xs="http://www.w3.org/2001/XMLSchema" xmlns:p="http://schemas.microsoft.com/office/2006/metadata/properties" xmlns:ns2="22e3bcf9-b0ab-4cb9-9c06-248fca3b5b1f" xmlns:ns3="b01faa8f-93b1-4462-b9c4-106882a0bbc2" targetNamespace="http://schemas.microsoft.com/office/2006/metadata/properties" ma:root="true" ma:fieldsID="5cacfdf578ac6809b50c857318967e3d" ns2:_="" ns3:_="">
    <xsd:import namespace="22e3bcf9-b0ab-4cb9-9c06-248fca3b5b1f"/>
    <xsd:import namespace="b01faa8f-93b1-4462-b9c4-106882a0bbc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lcf76f155ced4ddcb4097134ff3c332f" minOccurs="0"/>
                <xsd:element ref="ns2:TaxCatchAll" minOccurs="0"/>
                <xsd:element ref="ns3:MediaServiceGenerationTime" minOccurs="0"/>
                <xsd:element ref="ns3:MediaServiceEventHashCode" minOccurs="0"/>
                <xsd:element ref="ns3:MediaServiceOCR" minOccurs="0"/>
                <xsd:element ref="ns3:MediaServiceDateTaken" minOccurs="0"/>
                <xsd:element ref="ns3:MediaServiceLocation" minOccurs="0"/>
                <xsd:element ref="ns3:MediaServiceSearchPropertie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e3bcf9-b0ab-4cb9-9c06-248fca3b5b1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e87cb450-b8e8-4554-87ba-d92967105c5c}" ma:internalName="TaxCatchAll" ma:showField="CatchAllData" ma:web="22e3bcf9-b0ab-4cb9-9c06-248fca3b5b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01faa8f-93b1-4462-b9c4-106882a0bbc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a9b50559-7390-452f-8d4d-780c6c1e431b"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2e3bcf9-b0ab-4cb9-9c06-248fca3b5b1f" xsi:nil="true"/>
    <lcf76f155ced4ddcb4097134ff3c332f xmlns="b01faa8f-93b1-4462-b9c4-106882a0bbc2">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BE4CFC-E9E4-4521-B5AF-A866DBBFE5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2e3bcf9-b0ab-4cb9-9c06-248fca3b5b1f"/>
    <ds:schemaRef ds:uri="b01faa8f-93b1-4462-b9c4-106882a0bb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80787FB-2056-40E7-8591-B4D8DA444308}">
  <ds:schemaRefs>
    <ds:schemaRef ds:uri="b01faa8f-93b1-4462-b9c4-106882a0bbc2"/>
    <ds:schemaRef ds:uri="http://schemas.openxmlformats.org/package/2006/metadata/core-properties"/>
    <ds:schemaRef ds:uri="http://purl.org/dc/terms/"/>
    <ds:schemaRef ds:uri="22e3bcf9-b0ab-4cb9-9c06-248fca3b5b1f"/>
    <ds:schemaRef ds:uri="http://purl.org/dc/elements/1.1/"/>
    <ds:schemaRef ds:uri="http://schemas.microsoft.com/office/infopath/2007/PartnerControls"/>
    <ds:schemaRef ds:uri="http://schemas.microsoft.com/office/2006/documentManagement/types"/>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37348617-2E7A-42C0-8A0B-D646BAB6503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Contact Info &amp; Instructions</vt:lpstr>
      <vt:lpstr>2025-26 FF &amp; NSFP Year End</vt:lpstr>
      <vt:lpstr>2025-26 NSFP Schools List</vt:lpstr>
      <vt:lpstr>Data</vt:lpstr>
      <vt:lpstr>Funding</vt:lpstr>
      <vt:lpstr>Funding</vt:lpstr>
      <vt:lpstr>'2025-26 FF &amp; NSFP Year End'!Print_Area</vt:lpstr>
      <vt:lpstr>'2025-26 NSFP Schools List'!Print_Area</vt:lpstr>
      <vt:lpstr>Funding!Print_Area</vt:lpstr>
      <vt:lpstr>'2025-26 FF &amp; NSFP Year End'!Print_Titles</vt:lpstr>
      <vt:lpstr>'2025-26 NSFP Schools List'!Print_Titles</vt:lpstr>
      <vt:lpstr>Data!Print_Titles</vt:lpstr>
      <vt:lpstr>SD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2024-25 Feeding Futures National School Food Program</dc:title>
  <dc:subject>2024-25 Feeding Futures National School Food Program</dc:subject>
  <dc:creator>Ministry of Education and Child Care</dc:creator>
  <cp:keywords/>
  <dc:description/>
  <cp:lastModifiedBy>Wilkie, Terran ECC:EX</cp:lastModifiedBy>
  <cp:revision/>
  <dcterms:created xsi:type="dcterms:W3CDTF">2015-06-05T18:17:20Z</dcterms:created>
  <dcterms:modified xsi:type="dcterms:W3CDTF">2026-06-10T18:43:01Z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0x010100A8C95B6929A5BE439409B7F282682855</vt:lpwstr>
  </property>
  <property fmtid="{D5CDD505-2E9C-101B-9397-08002B2CF9AE}" pid="3" name="MediaServiceImageTags">
    <vt:lpwstr/>
  </property>
</Properties>
</file>